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defaultThemeVersion="164011"/>
  <bookViews>
    <workbookView xWindow="0" yWindow="0" windowWidth="15360" windowHeight="7665" tabRatio="796" firstSheet="1" activeTab="5"/>
  </bookViews>
  <sheets>
    <sheet name="BASEUS_Week-Loc" sheetId="11" state="hidden" r:id="rId1"/>
    <sheet name="Summery" sheetId="46" r:id="rId2"/>
    <sheet name="Online sales" sheetId="47" r:id="rId3"/>
    <sheet name="Po-Protechnology" sheetId="53" r:id="rId4"/>
    <sheet name="Po-VMS" sheetId="51" r:id="rId5"/>
    <sheet name="Po-Delivery" sheetId="52" r:id="rId6"/>
    <sheet name="BASEUS_Week-Month" sheetId="1" r:id="rId7"/>
    <sheet name="AVR. Graph" sheetId="34" r:id="rId8"/>
    <sheet name="Montly" sheetId="23" r:id="rId9"/>
    <sheet name="BASEUS VEC Week" sheetId="12" r:id="rId10"/>
    <sheet name="Sheet7" sheetId="30" r:id="rId11"/>
    <sheet name="Sheet8" sheetId="31" r:id="rId12"/>
    <sheet name="PO QTY" sheetId="32" r:id="rId13"/>
    <sheet name="Weekly-VMS-QTY" sheetId="8" r:id="rId14"/>
    <sheet name="Sheet4" sheetId="43" state="hidden" r:id="rId15"/>
    <sheet name="Weekly-VMS-VALUE" sheetId="24" r:id="rId16"/>
    <sheet name="Virgin Megastore UAE (2018)" sheetId="35" r:id="rId17"/>
    <sheet name="Item Status" sheetId="25" r:id="rId18"/>
    <sheet name="Item Status- Weekly" sheetId="40" r:id="rId19"/>
    <sheet name="Item Status (Fast Moving)" sheetId="48" r:id="rId20"/>
    <sheet name="Item Status (Slow Moving)" sheetId="49" r:id="rId21"/>
    <sheet name="Item Status (Non Moving)" sheetId="50" r:id="rId22"/>
    <sheet name="VMS Replenishment" sheetId="10" r:id="rId23"/>
  </sheets>
  <definedNames>
    <definedName name="_xlnm._FilterDatabase" localSheetId="18" hidden="1">'Item Status- Weekly'!$C$2:$O$3</definedName>
    <definedName name="_xlnm._FilterDatabase" localSheetId="3" hidden="1">'Po-Protechnology'!$A$2:$P$2</definedName>
    <definedName name="_xlnm._FilterDatabase" localSheetId="4" hidden="1">'Po-VMS'!$A$2:$N$2</definedName>
    <definedName name="_xlnm._FilterDatabase" localSheetId="16" hidden="1">'Virgin Megastore UAE (2018)'!$A$5:$BA$5</definedName>
    <definedName name="_xlnm._FilterDatabase" localSheetId="22" hidden="1">'VMS Replenishment'!$A$7:$DS$7</definedName>
    <definedName name="_xlnm.Print_Area" localSheetId="9">'BASEUS VEC Week'!$A$1:$P$34</definedName>
    <definedName name="_xlnm.Print_Area" localSheetId="0">'BASEUS_Week-Loc'!$A$1:$P$121</definedName>
    <definedName name="_xlnm.Print_Area" localSheetId="14">Sheet4!$B$3:$H$18</definedName>
    <definedName name="_xlnm.Print_Area" localSheetId="16">'Virgin Megastore UAE (2018)'!$B$1:$AX$162</definedName>
    <definedName name="_xlnm.Print_Area" localSheetId="22">'VMS Replenishment'!$AY$1:$BJ$163</definedName>
    <definedName name="_xlnm.Print_Titles" localSheetId="9">'BASEUS VEC Week'!$1:$8</definedName>
    <definedName name="_xlnm.Print_Titles" localSheetId="0">'BASEUS_Week-Loc'!$1:$19</definedName>
    <definedName name="_xlnm.Print_Titles" localSheetId="16">'Virgin Megastore UAE (2018)'!$1:$5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9" i="52" l="1"/>
  <c r="AG39" i="52"/>
  <c r="AF40" i="52"/>
  <c r="AG40" i="52"/>
  <c r="AF41" i="52"/>
  <c r="AG41" i="52"/>
  <c r="AF42" i="52"/>
  <c r="AG42" i="52"/>
  <c r="AF43" i="52"/>
  <c r="AG43" i="52"/>
  <c r="AF44" i="52"/>
  <c r="AG44" i="52"/>
  <c r="AF45" i="52"/>
  <c r="AG45" i="52"/>
  <c r="AF46" i="52"/>
  <c r="AG46" i="52"/>
  <c r="AF47" i="52"/>
  <c r="AG47" i="52"/>
  <c r="AE50" i="52"/>
  <c r="AD50" i="52"/>
  <c r="AF6" i="52"/>
  <c r="AG8" i="52" l="1"/>
  <c r="AG9" i="52"/>
  <c r="AG10" i="52"/>
  <c r="AG11" i="52"/>
  <c r="AG12" i="52"/>
  <c r="AG13" i="52"/>
  <c r="AG14" i="52"/>
  <c r="AG15" i="52"/>
  <c r="AG16" i="52"/>
  <c r="AG17" i="52"/>
  <c r="AG18" i="52"/>
  <c r="AG19" i="52"/>
  <c r="AG20" i="52"/>
  <c r="AG21" i="52"/>
  <c r="AG22" i="52"/>
  <c r="AG23" i="52"/>
  <c r="AG24" i="52"/>
  <c r="AG25" i="52"/>
  <c r="AG26" i="52"/>
  <c r="AG27" i="52"/>
  <c r="AG28" i="52"/>
  <c r="AG29" i="52"/>
  <c r="AG30" i="52"/>
  <c r="AG31" i="52"/>
  <c r="AG32" i="52"/>
  <c r="AG33" i="52"/>
  <c r="AG34" i="52"/>
  <c r="AG35" i="52"/>
  <c r="AG36" i="52"/>
  <c r="AG37" i="52"/>
  <c r="AG38" i="52"/>
  <c r="AG50" i="52" s="1"/>
  <c r="AG48" i="52"/>
  <c r="AG49" i="52"/>
  <c r="AG7" i="52"/>
  <c r="AG6" i="52"/>
  <c r="AF8" i="52"/>
  <c r="AF9" i="52"/>
  <c r="AF10" i="52"/>
  <c r="AF11" i="52"/>
  <c r="AF12" i="52"/>
  <c r="AF13" i="52"/>
  <c r="AF14" i="52"/>
  <c r="AF15" i="52"/>
  <c r="AF16" i="52"/>
  <c r="AF17" i="52"/>
  <c r="AF18" i="52"/>
  <c r="AF19" i="52"/>
  <c r="AF20" i="52"/>
  <c r="AF21" i="52"/>
  <c r="AF22" i="52"/>
  <c r="AF23" i="52"/>
  <c r="AF24" i="52"/>
  <c r="AF25" i="52"/>
  <c r="AF26" i="52"/>
  <c r="AF27" i="52"/>
  <c r="AF28" i="52"/>
  <c r="AF29" i="52"/>
  <c r="AF30" i="52"/>
  <c r="AF31" i="52"/>
  <c r="AF32" i="52"/>
  <c r="AF33" i="52"/>
  <c r="AF34" i="52"/>
  <c r="AF35" i="52"/>
  <c r="AF36" i="52"/>
  <c r="AF37" i="52"/>
  <c r="AF38" i="52"/>
  <c r="AF48" i="52"/>
  <c r="AF49" i="52"/>
  <c r="AF7" i="52"/>
  <c r="AC50" i="52"/>
  <c r="AB50" i="52"/>
  <c r="AA50" i="52"/>
  <c r="Z50" i="52"/>
  <c r="Y50" i="52"/>
  <c r="X50" i="52"/>
  <c r="W50" i="52"/>
  <c r="V50" i="52"/>
  <c r="U50" i="52"/>
  <c r="T50" i="52"/>
  <c r="S50" i="52"/>
  <c r="R50" i="52"/>
  <c r="Q50" i="52"/>
  <c r="P50" i="52"/>
  <c r="O50" i="52"/>
  <c r="N50" i="52"/>
  <c r="M50" i="52"/>
  <c r="L50" i="52"/>
  <c r="K50" i="52"/>
  <c r="J50" i="52"/>
  <c r="I50" i="52"/>
  <c r="H50" i="52"/>
  <c r="G50" i="52"/>
  <c r="F50" i="52"/>
  <c r="E50" i="52"/>
  <c r="D50" i="52"/>
  <c r="C50" i="52"/>
  <c r="B50" i="52"/>
  <c r="AF50" i="52" l="1"/>
  <c r="N7" i="12"/>
  <c r="I35" i="23"/>
  <c r="AJ18" i="1" l="1"/>
  <c r="P161" i="53"/>
  <c r="O161" i="53"/>
  <c r="H161" i="53"/>
  <c r="G161" i="53"/>
  <c r="N164" i="51"/>
  <c r="M164" i="51"/>
  <c r="G164" i="51"/>
  <c r="D167" i="51" s="1"/>
  <c r="F164" i="51"/>
  <c r="D168" i="51" s="1"/>
  <c r="AW163" i="10" l="1"/>
  <c r="AV163" i="10"/>
  <c r="AV156" i="10"/>
  <c r="AW156" i="10"/>
  <c r="AV157" i="10"/>
  <c r="AW157" i="10"/>
  <c r="AV158" i="10"/>
  <c r="AW158" i="10"/>
  <c r="AV159" i="10"/>
  <c r="AW159" i="10"/>
  <c r="AV160" i="10"/>
  <c r="AW160" i="10"/>
  <c r="AS163" i="10"/>
  <c r="AT163" i="10"/>
  <c r="AV8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L6" i="50"/>
  <c r="H58" i="50"/>
  <c r="G58" i="50"/>
  <c r="I55" i="50"/>
  <c r="I54" i="50"/>
  <c r="I53" i="50"/>
  <c r="I52" i="50"/>
  <c r="I51" i="50"/>
  <c r="I50" i="50"/>
  <c r="I49" i="50"/>
  <c r="I48" i="50"/>
  <c r="I47" i="50"/>
  <c r="I46" i="50"/>
  <c r="I45" i="50"/>
  <c r="I44" i="50"/>
  <c r="I43" i="50"/>
  <c r="I42" i="50"/>
  <c r="I41" i="50"/>
  <c r="I40" i="50"/>
  <c r="I39" i="50"/>
  <c r="I38" i="50"/>
  <c r="I37" i="50"/>
  <c r="I36" i="50"/>
  <c r="I35" i="50"/>
  <c r="I34" i="50"/>
  <c r="I33" i="50"/>
  <c r="I32" i="50"/>
  <c r="I31" i="50"/>
  <c r="I30" i="50"/>
  <c r="I29" i="50"/>
  <c r="I28" i="50"/>
  <c r="I27" i="50"/>
  <c r="I26" i="50"/>
  <c r="I25" i="50"/>
  <c r="I24" i="50"/>
  <c r="I23" i="50"/>
  <c r="I22" i="50"/>
  <c r="I21" i="50"/>
  <c r="I20" i="50"/>
  <c r="I19" i="50"/>
  <c r="I18" i="50"/>
  <c r="I17" i="50"/>
  <c r="I16" i="50"/>
  <c r="I15" i="50"/>
  <c r="I14" i="50"/>
  <c r="I13" i="50"/>
  <c r="I12" i="50"/>
  <c r="I11" i="50"/>
  <c r="I10" i="50"/>
  <c r="I9" i="50"/>
  <c r="I8" i="50"/>
  <c r="I7" i="50"/>
  <c r="I6" i="50"/>
  <c r="I5" i="50"/>
  <c r="L6" i="49"/>
  <c r="H30" i="49"/>
  <c r="G30" i="49"/>
  <c r="I27" i="49"/>
  <c r="I26" i="49"/>
  <c r="I25" i="49"/>
  <c r="I24" i="49"/>
  <c r="I23" i="49"/>
  <c r="I22" i="49"/>
  <c r="I21" i="49"/>
  <c r="I20" i="49"/>
  <c r="I19" i="49"/>
  <c r="I18" i="49"/>
  <c r="I17" i="49"/>
  <c r="I16" i="49"/>
  <c r="I15" i="49"/>
  <c r="I14" i="49"/>
  <c r="I13" i="49"/>
  <c r="I12" i="49"/>
  <c r="I11" i="49"/>
  <c r="I10" i="49"/>
  <c r="I9" i="49"/>
  <c r="I8" i="49"/>
  <c r="I7" i="49"/>
  <c r="I6" i="49"/>
  <c r="I5" i="49"/>
  <c r="L6" i="48"/>
  <c r="H86" i="48"/>
  <c r="G86" i="48"/>
  <c r="I83" i="48"/>
  <c r="I82" i="48"/>
  <c r="I81" i="48"/>
  <c r="I80" i="48"/>
  <c r="I79" i="48"/>
  <c r="I78" i="48"/>
  <c r="I77" i="48"/>
  <c r="I76" i="48"/>
  <c r="I75" i="48"/>
  <c r="I74" i="48"/>
  <c r="I73" i="48"/>
  <c r="I72" i="48"/>
  <c r="I71" i="48"/>
  <c r="I70" i="48"/>
  <c r="I69" i="48"/>
  <c r="I68" i="48"/>
  <c r="I67" i="48"/>
  <c r="I66" i="48"/>
  <c r="I65" i="48"/>
  <c r="I64" i="48"/>
  <c r="I63" i="48"/>
  <c r="I62" i="48"/>
  <c r="I61" i="48"/>
  <c r="I60" i="48"/>
  <c r="I59" i="48"/>
  <c r="I58" i="48"/>
  <c r="I57" i="48"/>
  <c r="I56" i="48"/>
  <c r="I55" i="48"/>
  <c r="I54" i="48"/>
  <c r="I53" i="48"/>
  <c r="I52" i="48"/>
  <c r="I51" i="48"/>
  <c r="I50" i="48"/>
  <c r="I49" i="48"/>
  <c r="I48" i="48"/>
  <c r="I47" i="48"/>
  <c r="I46" i="48"/>
  <c r="I45" i="48"/>
  <c r="I44" i="48"/>
  <c r="I43" i="48"/>
  <c r="I42" i="48"/>
  <c r="I41" i="48"/>
  <c r="I40" i="48"/>
  <c r="I39" i="48"/>
  <c r="I38" i="48"/>
  <c r="I37" i="48"/>
  <c r="I36" i="48"/>
  <c r="I35" i="48"/>
  <c r="I34" i="48"/>
  <c r="I33" i="48"/>
  <c r="I32" i="48"/>
  <c r="I31" i="48"/>
  <c r="I30" i="48"/>
  <c r="I29" i="48"/>
  <c r="I28" i="48"/>
  <c r="I27" i="48"/>
  <c r="I26" i="48"/>
  <c r="I25" i="48"/>
  <c r="I24" i="48"/>
  <c r="I23" i="48"/>
  <c r="I22" i="48"/>
  <c r="I21" i="48"/>
  <c r="I20" i="48"/>
  <c r="I19" i="48"/>
  <c r="I18" i="48"/>
  <c r="I17" i="48"/>
  <c r="I16" i="48"/>
  <c r="I15" i="48"/>
  <c r="I14" i="48"/>
  <c r="I13" i="48"/>
  <c r="I12" i="48"/>
  <c r="I11" i="48"/>
  <c r="I10" i="48"/>
  <c r="I9" i="48"/>
  <c r="I8" i="48"/>
  <c r="I7" i="48"/>
  <c r="I6" i="48"/>
  <c r="I5" i="48"/>
  <c r="H160" i="25"/>
  <c r="G160" i="25"/>
  <c r="M160" i="25"/>
  <c r="L160" i="25"/>
  <c r="K160" i="25"/>
  <c r="K153" i="25"/>
  <c r="L153" i="25"/>
  <c r="M153" i="25"/>
  <c r="K154" i="25"/>
  <c r="L154" i="25"/>
  <c r="M154" i="25"/>
  <c r="K155" i="25"/>
  <c r="L155" i="25"/>
  <c r="M155" i="25"/>
  <c r="K156" i="25"/>
  <c r="L156" i="25"/>
  <c r="M156" i="25"/>
  <c r="K157" i="25"/>
  <c r="L157" i="25"/>
  <c r="M157" i="25"/>
  <c r="I153" i="25"/>
  <c r="I154" i="25"/>
  <c r="I155" i="25"/>
  <c r="I156" i="25"/>
  <c r="I157" i="25"/>
  <c r="Y162" i="35"/>
  <c r="X162" i="35"/>
  <c r="W162" i="35"/>
  <c r="V162" i="35"/>
  <c r="U162" i="35"/>
  <c r="T162" i="35"/>
  <c r="S162" i="35"/>
  <c r="R162" i="35"/>
  <c r="Q162" i="35"/>
  <c r="P162" i="35"/>
  <c r="O162" i="35"/>
  <c r="N162" i="35"/>
  <c r="M162" i="35"/>
  <c r="L162" i="35"/>
  <c r="K162" i="35"/>
  <c r="J162" i="35"/>
  <c r="I162" i="35"/>
  <c r="Z162" i="35"/>
  <c r="AA162" i="35"/>
  <c r="AB162" i="35"/>
  <c r="AC162" i="35"/>
  <c r="AD162" i="35"/>
  <c r="AE162" i="35"/>
  <c r="AF162" i="35"/>
  <c r="AH162" i="35"/>
  <c r="AI162" i="35"/>
  <c r="AJ162" i="35"/>
  <c r="AK162" i="35"/>
  <c r="AL162" i="35"/>
  <c r="AM162" i="35"/>
  <c r="AN162" i="35"/>
  <c r="AO162" i="35"/>
  <c r="AS159" i="35"/>
  <c r="AR159" i="35"/>
  <c r="AN159" i="35"/>
  <c r="AM159" i="35" s="1"/>
  <c r="AJ159" i="35"/>
  <c r="AK159" i="35" s="1"/>
  <c r="AL159" i="35" s="1"/>
  <c r="AI159" i="35"/>
  <c r="AH159" i="35"/>
  <c r="AW158" i="35"/>
  <c r="AT158" i="35"/>
  <c r="AX158" i="35" s="1"/>
  <c r="AS158" i="35"/>
  <c r="AR158" i="35"/>
  <c r="AN158" i="35"/>
  <c r="AM158" i="35"/>
  <c r="AK158" i="35"/>
  <c r="AL158" i="35" s="1"/>
  <c r="AJ158" i="35"/>
  <c r="AI158" i="35"/>
  <c r="AH158" i="35"/>
  <c r="AS157" i="35"/>
  <c r="AR157" i="35"/>
  <c r="AN157" i="35"/>
  <c r="AM157" i="35" s="1"/>
  <c r="AI157" i="35"/>
  <c r="AH157" i="35"/>
  <c r="AJ157" i="35" s="1"/>
  <c r="AT156" i="35"/>
  <c r="AW156" i="35" s="1"/>
  <c r="AS156" i="35"/>
  <c r="AR156" i="35"/>
  <c r="AN156" i="35"/>
  <c r="AM156" i="35"/>
  <c r="AK156" i="35"/>
  <c r="AL156" i="35" s="1"/>
  <c r="AJ156" i="35"/>
  <c r="AI156" i="35"/>
  <c r="AH156" i="35"/>
  <c r="AS155" i="35"/>
  <c r="AR155" i="35"/>
  <c r="AN155" i="35"/>
  <c r="AM155" i="35" s="1"/>
  <c r="AJ155" i="35"/>
  <c r="AK155" i="35" s="1"/>
  <c r="AL155" i="35" s="1"/>
  <c r="AI155" i="35"/>
  <c r="AH155" i="35"/>
  <c r="AF159" i="35"/>
  <c r="AE159" i="35"/>
  <c r="AD159" i="35"/>
  <c r="AC159" i="35"/>
  <c r="AB159" i="35"/>
  <c r="AA159" i="35"/>
  <c r="Z159" i="35"/>
  <c r="X159" i="35"/>
  <c r="V159" i="35"/>
  <c r="T159" i="35"/>
  <c r="R159" i="35"/>
  <c r="P159" i="35"/>
  <c r="N159" i="35"/>
  <c r="L159" i="35"/>
  <c r="J159" i="35"/>
  <c r="J155" i="35"/>
  <c r="L155" i="35"/>
  <c r="N155" i="35"/>
  <c r="P155" i="35"/>
  <c r="R155" i="35"/>
  <c r="T155" i="35"/>
  <c r="V155" i="35"/>
  <c r="X155" i="35"/>
  <c r="Z155" i="35"/>
  <c r="AA155" i="35"/>
  <c r="AB155" i="35"/>
  <c r="J156" i="35"/>
  <c r="L156" i="35"/>
  <c r="N156" i="35"/>
  <c r="P156" i="35"/>
  <c r="R156" i="35"/>
  <c r="T156" i="35"/>
  <c r="V156" i="35"/>
  <c r="X156" i="35"/>
  <c r="Z156" i="35"/>
  <c r="AA156" i="35"/>
  <c r="AB156" i="35"/>
  <c r="J157" i="35"/>
  <c r="L157" i="35"/>
  <c r="N157" i="35"/>
  <c r="P157" i="35"/>
  <c r="R157" i="35"/>
  <c r="T157" i="35"/>
  <c r="V157" i="35"/>
  <c r="X157" i="35"/>
  <c r="Z157" i="35"/>
  <c r="AA157" i="35"/>
  <c r="AB157" i="35"/>
  <c r="J158" i="35"/>
  <c r="L158" i="35"/>
  <c r="N158" i="35"/>
  <c r="P158" i="35"/>
  <c r="R158" i="35"/>
  <c r="T158" i="35"/>
  <c r="V158" i="35"/>
  <c r="X158" i="35"/>
  <c r="Z158" i="35"/>
  <c r="AA158" i="35"/>
  <c r="AB158" i="35"/>
  <c r="AC155" i="35"/>
  <c r="AD155" i="35"/>
  <c r="AE155" i="35"/>
  <c r="AF155" i="35"/>
  <c r="AC156" i="35"/>
  <c r="AD156" i="35"/>
  <c r="AE156" i="35"/>
  <c r="AF156" i="35"/>
  <c r="AC157" i="35"/>
  <c r="AD157" i="35"/>
  <c r="AE157" i="35"/>
  <c r="AF157" i="35"/>
  <c r="AC158" i="35"/>
  <c r="AD158" i="35"/>
  <c r="AE158" i="35"/>
  <c r="AF158" i="35"/>
  <c r="AE9" i="35"/>
  <c r="AF9" i="35"/>
  <c r="AE10" i="35"/>
  <c r="AF10" i="35"/>
  <c r="AE11" i="35"/>
  <c r="AF11" i="35"/>
  <c r="AE12" i="35"/>
  <c r="AF12" i="35"/>
  <c r="AE13" i="35"/>
  <c r="AF13" i="35"/>
  <c r="AE14" i="35"/>
  <c r="AF14" i="35"/>
  <c r="AE15" i="35"/>
  <c r="AF15" i="35"/>
  <c r="AE16" i="35"/>
  <c r="AF16" i="35"/>
  <c r="AE17" i="35"/>
  <c r="AF17" i="35"/>
  <c r="AE18" i="35"/>
  <c r="AF18" i="35"/>
  <c r="AE19" i="35"/>
  <c r="AF19" i="35"/>
  <c r="AE20" i="35"/>
  <c r="AF20" i="35"/>
  <c r="AE21" i="35"/>
  <c r="AF21" i="35"/>
  <c r="AE22" i="35"/>
  <c r="AF22" i="35"/>
  <c r="AE23" i="35"/>
  <c r="AF23" i="35"/>
  <c r="AE24" i="35"/>
  <c r="AF24" i="35"/>
  <c r="AE25" i="35"/>
  <c r="AF25" i="35"/>
  <c r="AE26" i="35"/>
  <c r="AF26" i="35"/>
  <c r="AE27" i="35"/>
  <c r="AF27" i="35"/>
  <c r="AE28" i="35"/>
  <c r="AF28" i="35"/>
  <c r="AE29" i="35"/>
  <c r="AF29" i="35"/>
  <c r="AE30" i="35"/>
  <c r="AF30" i="35"/>
  <c r="AE31" i="35"/>
  <c r="AF31" i="35"/>
  <c r="AE32" i="35"/>
  <c r="AF32" i="35"/>
  <c r="AE33" i="35"/>
  <c r="AF33" i="35"/>
  <c r="AE34" i="35"/>
  <c r="AF34" i="35"/>
  <c r="AE35" i="35"/>
  <c r="AF35" i="35"/>
  <c r="AE36" i="35"/>
  <c r="AF36" i="35"/>
  <c r="AE37" i="35"/>
  <c r="AF37" i="35"/>
  <c r="AE38" i="35"/>
  <c r="AF38" i="35"/>
  <c r="AE39" i="35"/>
  <c r="AF39" i="35"/>
  <c r="AE40" i="35"/>
  <c r="AF40" i="35"/>
  <c r="AE41" i="35"/>
  <c r="AF41" i="35"/>
  <c r="AE42" i="35"/>
  <c r="AF42" i="35"/>
  <c r="AE43" i="35"/>
  <c r="AF43" i="35"/>
  <c r="AE44" i="35"/>
  <c r="AF44" i="35"/>
  <c r="AE45" i="35"/>
  <c r="AF45" i="35"/>
  <c r="AE46" i="35"/>
  <c r="AF46" i="35"/>
  <c r="AE47" i="35"/>
  <c r="AF47" i="35"/>
  <c r="AE48" i="35"/>
  <c r="AF48" i="35"/>
  <c r="AE49" i="35"/>
  <c r="AF49" i="35"/>
  <c r="AE50" i="35"/>
  <c r="AF50" i="35"/>
  <c r="AE51" i="35"/>
  <c r="AF51" i="35"/>
  <c r="AE52" i="35"/>
  <c r="AF52" i="35"/>
  <c r="AE53" i="35"/>
  <c r="AF53" i="35"/>
  <c r="AE54" i="35"/>
  <c r="AF54" i="35"/>
  <c r="AE55" i="35"/>
  <c r="AF55" i="35"/>
  <c r="AE56" i="35"/>
  <c r="AF56" i="35"/>
  <c r="AE57" i="35"/>
  <c r="AF57" i="35"/>
  <c r="AE58" i="35"/>
  <c r="AF58" i="35"/>
  <c r="AE59" i="35"/>
  <c r="AF59" i="35"/>
  <c r="AE60" i="35"/>
  <c r="AF60" i="35"/>
  <c r="AE61" i="35"/>
  <c r="AF61" i="35"/>
  <c r="AE62" i="35"/>
  <c r="AF62" i="35"/>
  <c r="AE63" i="35"/>
  <c r="AF63" i="35"/>
  <c r="AE64" i="35"/>
  <c r="AF64" i="35"/>
  <c r="AE65" i="35"/>
  <c r="AF65" i="35"/>
  <c r="AE66" i="35"/>
  <c r="AF66" i="35"/>
  <c r="AE67" i="35"/>
  <c r="AF67" i="35"/>
  <c r="AE68" i="35"/>
  <c r="AF68" i="35"/>
  <c r="AE69" i="35"/>
  <c r="AF69" i="35"/>
  <c r="AE70" i="35"/>
  <c r="AF70" i="35"/>
  <c r="AE71" i="35"/>
  <c r="AF71" i="35"/>
  <c r="AE72" i="35"/>
  <c r="AF72" i="35"/>
  <c r="AE73" i="35"/>
  <c r="AF73" i="35"/>
  <c r="AE74" i="35"/>
  <c r="AF74" i="35"/>
  <c r="AE75" i="35"/>
  <c r="AF75" i="35"/>
  <c r="AE76" i="35"/>
  <c r="AF76" i="35"/>
  <c r="AE77" i="35"/>
  <c r="AF77" i="35"/>
  <c r="AE78" i="35"/>
  <c r="AF78" i="35"/>
  <c r="AE79" i="35"/>
  <c r="AF79" i="35"/>
  <c r="AE80" i="35"/>
  <c r="AF80" i="35"/>
  <c r="AE81" i="35"/>
  <c r="AF81" i="35"/>
  <c r="AE82" i="35"/>
  <c r="AF82" i="35"/>
  <c r="AE83" i="35"/>
  <c r="AF83" i="35"/>
  <c r="AE84" i="35"/>
  <c r="AF84" i="35"/>
  <c r="AE85" i="35"/>
  <c r="AF85" i="35"/>
  <c r="AE86" i="35"/>
  <c r="AF86" i="35"/>
  <c r="AE87" i="35"/>
  <c r="AF87" i="35"/>
  <c r="AE88" i="35"/>
  <c r="AF88" i="35"/>
  <c r="AE89" i="35"/>
  <c r="AF89" i="35"/>
  <c r="AE90" i="35"/>
  <c r="AF90" i="35"/>
  <c r="AE91" i="35"/>
  <c r="AF91" i="35"/>
  <c r="AE92" i="35"/>
  <c r="AF92" i="35"/>
  <c r="AE93" i="35"/>
  <c r="AF93" i="35"/>
  <c r="AE94" i="35"/>
  <c r="AF94" i="35"/>
  <c r="AE95" i="35"/>
  <c r="AF95" i="35"/>
  <c r="AE96" i="35"/>
  <c r="AF96" i="35"/>
  <c r="AE97" i="35"/>
  <c r="AF97" i="35"/>
  <c r="AE98" i="35"/>
  <c r="AF98" i="35"/>
  <c r="AE99" i="35"/>
  <c r="AF99" i="35"/>
  <c r="AE100" i="35"/>
  <c r="AF100" i="35"/>
  <c r="AE101" i="35"/>
  <c r="AF101" i="35"/>
  <c r="AE102" i="35"/>
  <c r="AF102" i="35"/>
  <c r="AE103" i="35"/>
  <c r="AF103" i="35"/>
  <c r="AE104" i="35"/>
  <c r="AF104" i="35"/>
  <c r="AE105" i="35"/>
  <c r="AF105" i="35"/>
  <c r="AE106" i="35"/>
  <c r="AF106" i="35"/>
  <c r="AE107" i="35"/>
  <c r="AF107" i="35"/>
  <c r="AE108" i="35"/>
  <c r="AF108" i="35"/>
  <c r="AE109" i="35"/>
  <c r="AF109" i="35"/>
  <c r="AE110" i="35"/>
  <c r="AF110" i="35"/>
  <c r="AE111" i="35"/>
  <c r="AF111" i="35"/>
  <c r="AE112" i="35"/>
  <c r="AF112" i="35"/>
  <c r="AE113" i="35"/>
  <c r="AF113" i="35"/>
  <c r="AE114" i="35"/>
  <c r="AF114" i="35"/>
  <c r="AE115" i="35"/>
  <c r="AF115" i="35"/>
  <c r="AE116" i="35"/>
  <c r="AF116" i="35"/>
  <c r="AE117" i="35"/>
  <c r="AF117" i="35"/>
  <c r="AE118" i="35"/>
  <c r="AF118" i="35"/>
  <c r="AE119" i="35"/>
  <c r="AF119" i="35"/>
  <c r="AE120" i="35"/>
  <c r="AF120" i="35"/>
  <c r="AE121" i="35"/>
  <c r="AF121" i="35"/>
  <c r="AE122" i="35"/>
  <c r="AF122" i="35"/>
  <c r="AE123" i="35"/>
  <c r="AF123" i="35"/>
  <c r="AE124" i="35"/>
  <c r="AF124" i="35"/>
  <c r="AE125" i="35"/>
  <c r="AF125" i="35"/>
  <c r="AE126" i="35"/>
  <c r="AF126" i="35"/>
  <c r="AE127" i="35"/>
  <c r="AF127" i="35"/>
  <c r="AE128" i="35"/>
  <c r="AF128" i="35"/>
  <c r="AE129" i="35"/>
  <c r="AF129" i="35"/>
  <c r="AE130" i="35"/>
  <c r="AF130" i="35"/>
  <c r="AE131" i="35"/>
  <c r="AF131" i="35"/>
  <c r="AE132" i="35"/>
  <c r="AF132" i="35"/>
  <c r="AE133" i="35"/>
  <c r="AF133" i="35"/>
  <c r="AE134" i="35"/>
  <c r="AF134" i="35"/>
  <c r="AE135" i="35"/>
  <c r="AF135" i="35"/>
  <c r="AE136" i="35"/>
  <c r="AF136" i="35"/>
  <c r="AE137" i="35"/>
  <c r="AF137" i="35"/>
  <c r="AE138" i="35"/>
  <c r="AF138" i="35"/>
  <c r="AE139" i="35"/>
  <c r="AF139" i="35"/>
  <c r="AE140" i="35"/>
  <c r="AF140" i="35"/>
  <c r="AE141" i="35"/>
  <c r="AF141" i="35"/>
  <c r="AE142" i="35"/>
  <c r="AF142" i="35"/>
  <c r="AE143" i="35"/>
  <c r="AF143" i="35"/>
  <c r="AE144" i="35"/>
  <c r="AF144" i="35"/>
  <c r="AE145" i="35"/>
  <c r="AF145" i="35"/>
  <c r="AE146" i="35"/>
  <c r="AF146" i="35"/>
  <c r="AE147" i="35"/>
  <c r="AF147" i="35"/>
  <c r="AE148" i="35"/>
  <c r="AF148" i="35"/>
  <c r="AE149" i="35"/>
  <c r="AF149" i="35"/>
  <c r="AE150" i="35"/>
  <c r="AF150" i="35"/>
  <c r="AE151" i="35"/>
  <c r="AF151" i="35"/>
  <c r="AE152" i="35"/>
  <c r="AF152" i="35"/>
  <c r="AE153" i="35"/>
  <c r="AF153" i="35"/>
  <c r="AE154" i="35"/>
  <c r="AF154" i="35"/>
  <c r="AF8" i="35"/>
  <c r="AE8" i="35"/>
  <c r="AF7" i="35"/>
  <c r="AE7" i="35"/>
  <c r="O22" i="23"/>
  <c r="N22" i="23"/>
  <c r="AI17" i="1"/>
  <c r="AL18" i="1"/>
  <c r="AL19" i="1" s="1"/>
  <c r="AM18" i="1"/>
  <c r="AM19" i="1" s="1"/>
  <c r="AN18" i="1"/>
  <c r="AN19" i="1" s="1"/>
  <c r="AO18" i="1"/>
  <c r="AO19" i="1" s="1"/>
  <c r="AI18" i="1"/>
  <c r="AI16" i="1"/>
  <c r="AJ16" i="1"/>
  <c r="AK16" i="1"/>
  <c r="AJ17" i="1"/>
  <c r="AK17" i="1"/>
  <c r="AK18" i="1"/>
  <c r="AM16" i="1"/>
  <c r="O160" i="24"/>
  <c r="P160" i="24"/>
  <c r="O161" i="24"/>
  <c r="P161" i="24"/>
  <c r="O162" i="24"/>
  <c r="P162" i="24"/>
  <c r="O163" i="24"/>
  <c r="P163" i="24"/>
  <c r="O164" i="24"/>
  <c r="P164" i="24"/>
  <c r="O13" i="24"/>
  <c r="P13" i="24"/>
  <c r="O14" i="24"/>
  <c r="P14" i="24"/>
  <c r="O15" i="24"/>
  <c r="P15" i="24"/>
  <c r="O16" i="24"/>
  <c r="P16" i="24"/>
  <c r="O17" i="24"/>
  <c r="P17" i="24"/>
  <c r="O18" i="24"/>
  <c r="P18" i="24"/>
  <c r="O19" i="24"/>
  <c r="P19" i="24"/>
  <c r="O20" i="24"/>
  <c r="P20" i="24"/>
  <c r="O21" i="24"/>
  <c r="P21" i="24"/>
  <c r="O22" i="24"/>
  <c r="P22" i="24"/>
  <c r="O23" i="24"/>
  <c r="P23" i="24"/>
  <c r="O24" i="24"/>
  <c r="P24" i="24"/>
  <c r="O25" i="24"/>
  <c r="P25" i="24"/>
  <c r="O26" i="24"/>
  <c r="P26" i="24"/>
  <c r="O27" i="24"/>
  <c r="P27" i="24"/>
  <c r="O28" i="24"/>
  <c r="P28" i="24"/>
  <c r="O29" i="24"/>
  <c r="P29" i="24"/>
  <c r="O30" i="24"/>
  <c r="P30" i="24"/>
  <c r="O31" i="24"/>
  <c r="P31" i="24"/>
  <c r="O32" i="24"/>
  <c r="P32" i="24"/>
  <c r="O33" i="24"/>
  <c r="P33" i="24"/>
  <c r="O34" i="24"/>
  <c r="P34" i="24"/>
  <c r="O35" i="24"/>
  <c r="P35" i="24"/>
  <c r="O36" i="24"/>
  <c r="P36" i="24"/>
  <c r="O37" i="24"/>
  <c r="P37" i="24"/>
  <c r="O38" i="24"/>
  <c r="P38" i="24"/>
  <c r="O39" i="24"/>
  <c r="P39" i="24"/>
  <c r="O40" i="24"/>
  <c r="P40" i="24"/>
  <c r="O41" i="24"/>
  <c r="P41" i="24"/>
  <c r="O42" i="24"/>
  <c r="P42" i="24"/>
  <c r="O43" i="24"/>
  <c r="P43" i="24"/>
  <c r="O44" i="24"/>
  <c r="P44" i="24"/>
  <c r="O45" i="24"/>
  <c r="P45" i="24"/>
  <c r="O46" i="24"/>
  <c r="P46" i="24"/>
  <c r="O47" i="24"/>
  <c r="P47" i="24"/>
  <c r="O48" i="24"/>
  <c r="P48" i="24"/>
  <c r="O49" i="24"/>
  <c r="P49" i="24"/>
  <c r="O50" i="24"/>
  <c r="P50" i="24"/>
  <c r="O51" i="24"/>
  <c r="P51" i="24"/>
  <c r="O52" i="24"/>
  <c r="P52" i="24"/>
  <c r="O53" i="24"/>
  <c r="P53" i="24"/>
  <c r="O54" i="24"/>
  <c r="P54" i="24"/>
  <c r="O55" i="24"/>
  <c r="P55" i="24"/>
  <c r="O56" i="24"/>
  <c r="P56" i="24"/>
  <c r="O57" i="24"/>
  <c r="P57" i="24"/>
  <c r="O58" i="24"/>
  <c r="P58" i="24"/>
  <c r="O59" i="24"/>
  <c r="P59" i="24"/>
  <c r="O60" i="24"/>
  <c r="P60" i="24"/>
  <c r="O61" i="24"/>
  <c r="P61" i="24"/>
  <c r="O62" i="24"/>
  <c r="P62" i="24"/>
  <c r="O63" i="24"/>
  <c r="P63" i="24"/>
  <c r="O64" i="24"/>
  <c r="P64" i="24"/>
  <c r="O65" i="24"/>
  <c r="P65" i="24"/>
  <c r="O66" i="24"/>
  <c r="P66" i="24"/>
  <c r="O67" i="24"/>
  <c r="P67" i="24"/>
  <c r="O68" i="24"/>
  <c r="P68" i="24"/>
  <c r="O69" i="24"/>
  <c r="P69" i="24"/>
  <c r="O70" i="24"/>
  <c r="P70" i="24"/>
  <c r="O71" i="24"/>
  <c r="P71" i="24"/>
  <c r="O72" i="24"/>
  <c r="P72" i="24"/>
  <c r="O73" i="24"/>
  <c r="P73" i="24"/>
  <c r="O74" i="24"/>
  <c r="P74" i="24"/>
  <c r="O75" i="24"/>
  <c r="P75" i="24"/>
  <c r="O76" i="24"/>
  <c r="P76" i="24"/>
  <c r="O77" i="24"/>
  <c r="P77" i="24"/>
  <c r="O78" i="24"/>
  <c r="P78" i="24"/>
  <c r="O79" i="24"/>
  <c r="P79" i="24"/>
  <c r="O80" i="24"/>
  <c r="P80" i="24"/>
  <c r="O81" i="24"/>
  <c r="P81" i="24"/>
  <c r="O82" i="24"/>
  <c r="P82" i="24"/>
  <c r="O83" i="24"/>
  <c r="P83" i="24"/>
  <c r="O84" i="24"/>
  <c r="P84" i="24"/>
  <c r="O85" i="24"/>
  <c r="P85" i="24"/>
  <c r="O86" i="24"/>
  <c r="P86" i="24"/>
  <c r="O87" i="24"/>
  <c r="P87" i="24"/>
  <c r="O88" i="24"/>
  <c r="P88" i="24"/>
  <c r="O89" i="24"/>
  <c r="P89" i="24"/>
  <c r="O90" i="24"/>
  <c r="P90" i="24"/>
  <c r="O91" i="24"/>
  <c r="P91" i="24"/>
  <c r="O92" i="24"/>
  <c r="P92" i="24"/>
  <c r="O93" i="24"/>
  <c r="P93" i="24"/>
  <c r="O94" i="24"/>
  <c r="P94" i="24"/>
  <c r="O95" i="24"/>
  <c r="P95" i="24"/>
  <c r="O96" i="24"/>
  <c r="P96" i="24"/>
  <c r="O97" i="24"/>
  <c r="P97" i="24"/>
  <c r="O98" i="24"/>
  <c r="P98" i="24"/>
  <c r="O99" i="24"/>
  <c r="P99" i="24"/>
  <c r="O100" i="24"/>
  <c r="P100" i="24"/>
  <c r="O101" i="24"/>
  <c r="P101" i="24"/>
  <c r="O102" i="24"/>
  <c r="P102" i="24"/>
  <c r="O103" i="24"/>
  <c r="P103" i="24"/>
  <c r="O104" i="24"/>
  <c r="P104" i="24"/>
  <c r="O105" i="24"/>
  <c r="P105" i="24"/>
  <c r="O106" i="24"/>
  <c r="P106" i="24"/>
  <c r="O107" i="24"/>
  <c r="P107" i="24"/>
  <c r="O108" i="24"/>
  <c r="P108" i="24"/>
  <c r="O109" i="24"/>
  <c r="P109" i="24"/>
  <c r="O110" i="24"/>
  <c r="P110" i="24"/>
  <c r="O111" i="24"/>
  <c r="P111" i="24"/>
  <c r="O112" i="24"/>
  <c r="P112" i="24"/>
  <c r="O113" i="24"/>
  <c r="P113" i="24"/>
  <c r="O114" i="24"/>
  <c r="P114" i="24"/>
  <c r="O115" i="24"/>
  <c r="P115" i="24"/>
  <c r="O116" i="24"/>
  <c r="P116" i="24"/>
  <c r="O117" i="24"/>
  <c r="P117" i="24"/>
  <c r="O118" i="24"/>
  <c r="P118" i="24"/>
  <c r="O119" i="24"/>
  <c r="P119" i="24"/>
  <c r="O120" i="24"/>
  <c r="P120" i="24"/>
  <c r="O121" i="24"/>
  <c r="P121" i="24"/>
  <c r="O122" i="24"/>
  <c r="P122" i="24"/>
  <c r="O123" i="24"/>
  <c r="P123" i="24"/>
  <c r="O124" i="24"/>
  <c r="P124" i="24"/>
  <c r="O125" i="24"/>
  <c r="P125" i="24"/>
  <c r="O126" i="24"/>
  <c r="P126" i="24"/>
  <c r="O127" i="24"/>
  <c r="P127" i="24"/>
  <c r="O128" i="24"/>
  <c r="P128" i="24"/>
  <c r="O129" i="24"/>
  <c r="P129" i="24"/>
  <c r="O130" i="24"/>
  <c r="P130" i="24"/>
  <c r="O131" i="24"/>
  <c r="P131" i="24"/>
  <c r="O132" i="24"/>
  <c r="P132" i="24"/>
  <c r="O133" i="24"/>
  <c r="P133" i="24"/>
  <c r="O134" i="24"/>
  <c r="P134" i="24"/>
  <c r="O135" i="24"/>
  <c r="P135" i="24"/>
  <c r="O136" i="24"/>
  <c r="P136" i="24"/>
  <c r="O137" i="24"/>
  <c r="P137" i="24"/>
  <c r="O138" i="24"/>
  <c r="P138" i="24"/>
  <c r="O139" i="24"/>
  <c r="P139" i="24"/>
  <c r="O140" i="24"/>
  <c r="P140" i="24"/>
  <c r="O141" i="24"/>
  <c r="P141" i="24"/>
  <c r="O142" i="24"/>
  <c r="P142" i="24"/>
  <c r="O143" i="24"/>
  <c r="P143" i="24"/>
  <c r="O144" i="24"/>
  <c r="P144" i="24"/>
  <c r="O145" i="24"/>
  <c r="P145" i="24"/>
  <c r="O146" i="24"/>
  <c r="P146" i="24"/>
  <c r="O147" i="24"/>
  <c r="P147" i="24"/>
  <c r="O148" i="24"/>
  <c r="P148" i="24"/>
  <c r="O149" i="24"/>
  <c r="P149" i="24"/>
  <c r="O150" i="24"/>
  <c r="P150" i="24"/>
  <c r="O151" i="24"/>
  <c r="P151" i="24"/>
  <c r="O152" i="24"/>
  <c r="P152" i="24"/>
  <c r="O153" i="24"/>
  <c r="P153" i="24"/>
  <c r="O154" i="24"/>
  <c r="P154" i="24"/>
  <c r="O155" i="24"/>
  <c r="P155" i="24"/>
  <c r="O156" i="24"/>
  <c r="P156" i="24"/>
  <c r="O157" i="24"/>
  <c r="P157" i="24"/>
  <c r="O158" i="24"/>
  <c r="P158" i="24"/>
  <c r="O159" i="24"/>
  <c r="P159" i="24"/>
  <c r="P12" i="24"/>
  <c r="O12" i="24"/>
  <c r="N169" i="24"/>
  <c r="ED169" i="24"/>
  <c r="EE160" i="24"/>
  <c r="EF160" i="24"/>
  <c r="EE161" i="24"/>
  <c r="EF161" i="24"/>
  <c r="EE162" i="24"/>
  <c r="EF162" i="24"/>
  <c r="EE163" i="24"/>
  <c r="EF163" i="24"/>
  <c r="EE164" i="24"/>
  <c r="EF164" i="24"/>
  <c r="EE13" i="24"/>
  <c r="EF13" i="24"/>
  <c r="EE14" i="24"/>
  <c r="EF14" i="24"/>
  <c r="EE15" i="24"/>
  <c r="EF15" i="24"/>
  <c r="EE16" i="24"/>
  <c r="EF16" i="24"/>
  <c r="EE17" i="24"/>
  <c r="EF17" i="24"/>
  <c r="EE18" i="24"/>
  <c r="EF18" i="24"/>
  <c r="EE19" i="24"/>
  <c r="EF19" i="24"/>
  <c r="EE20" i="24"/>
  <c r="EF20" i="24"/>
  <c r="EE21" i="24"/>
  <c r="EF21" i="24"/>
  <c r="EE22" i="24"/>
  <c r="EF22" i="24"/>
  <c r="EE23" i="24"/>
  <c r="EF23" i="24"/>
  <c r="EE24" i="24"/>
  <c r="EF24" i="24"/>
  <c r="EE25" i="24"/>
  <c r="EF25" i="24"/>
  <c r="EE26" i="24"/>
  <c r="EF26" i="24"/>
  <c r="EE27" i="24"/>
  <c r="EF27" i="24"/>
  <c r="EE28" i="24"/>
  <c r="EF28" i="24"/>
  <c r="EE29" i="24"/>
  <c r="EF29" i="24"/>
  <c r="EE30" i="24"/>
  <c r="EF30" i="24"/>
  <c r="EE31" i="24"/>
  <c r="EF31" i="24"/>
  <c r="EE32" i="24"/>
  <c r="EF32" i="24"/>
  <c r="EE33" i="24"/>
  <c r="EF33" i="24"/>
  <c r="EE34" i="24"/>
  <c r="EF34" i="24"/>
  <c r="EE35" i="24"/>
  <c r="EF35" i="24"/>
  <c r="EE36" i="24"/>
  <c r="EF36" i="24"/>
  <c r="EE37" i="24"/>
  <c r="EF37" i="24"/>
  <c r="EE38" i="24"/>
  <c r="EF38" i="24"/>
  <c r="EE39" i="24"/>
  <c r="EF39" i="24"/>
  <c r="EE40" i="24"/>
  <c r="EF40" i="24"/>
  <c r="EE41" i="24"/>
  <c r="EF41" i="24"/>
  <c r="EE42" i="24"/>
  <c r="EF42" i="24"/>
  <c r="EE43" i="24"/>
  <c r="EF43" i="24"/>
  <c r="EE44" i="24"/>
  <c r="EF44" i="24"/>
  <c r="EE45" i="24"/>
  <c r="EF45" i="24"/>
  <c r="EE46" i="24"/>
  <c r="EF46" i="24"/>
  <c r="EE47" i="24"/>
  <c r="EF47" i="24"/>
  <c r="EE48" i="24"/>
  <c r="EF48" i="24"/>
  <c r="EE49" i="24"/>
  <c r="EF49" i="24"/>
  <c r="EE50" i="24"/>
  <c r="EF50" i="24"/>
  <c r="EE51" i="24"/>
  <c r="EF51" i="24"/>
  <c r="EE52" i="24"/>
  <c r="EF52" i="24"/>
  <c r="EE53" i="24"/>
  <c r="EF53" i="24"/>
  <c r="EE54" i="24"/>
  <c r="EF54" i="24"/>
  <c r="EE55" i="24"/>
  <c r="EF55" i="24"/>
  <c r="EE56" i="24"/>
  <c r="EF56" i="24"/>
  <c r="EE57" i="24"/>
  <c r="EF57" i="24"/>
  <c r="EE58" i="24"/>
  <c r="EF58" i="24"/>
  <c r="EE59" i="24"/>
  <c r="EF59" i="24"/>
  <c r="EE60" i="24"/>
  <c r="EF60" i="24"/>
  <c r="EE61" i="24"/>
  <c r="EF61" i="24"/>
  <c r="EE62" i="24"/>
  <c r="EF62" i="24"/>
  <c r="EE63" i="24"/>
  <c r="EF63" i="24"/>
  <c r="EE64" i="24"/>
  <c r="EF64" i="24"/>
  <c r="EE65" i="24"/>
  <c r="EF65" i="24"/>
  <c r="EE66" i="24"/>
  <c r="EF66" i="24"/>
  <c r="EE67" i="24"/>
  <c r="EF67" i="24"/>
  <c r="EE68" i="24"/>
  <c r="EF68" i="24"/>
  <c r="EE69" i="24"/>
  <c r="EF69" i="24"/>
  <c r="EE70" i="24"/>
  <c r="EF70" i="24"/>
  <c r="EE71" i="24"/>
  <c r="EF71" i="24"/>
  <c r="EE72" i="24"/>
  <c r="EF72" i="24"/>
  <c r="EE73" i="24"/>
  <c r="EF73" i="24"/>
  <c r="EE74" i="24"/>
  <c r="EF74" i="24"/>
  <c r="EE75" i="24"/>
  <c r="EF75" i="24"/>
  <c r="EE76" i="24"/>
  <c r="EF76" i="24"/>
  <c r="EE77" i="24"/>
  <c r="EF77" i="24"/>
  <c r="EE78" i="24"/>
  <c r="EF78" i="24"/>
  <c r="EE79" i="24"/>
  <c r="EF79" i="24"/>
  <c r="EE80" i="24"/>
  <c r="EF80" i="24"/>
  <c r="EE81" i="24"/>
  <c r="EF81" i="24"/>
  <c r="EE82" i="24"/>
  <c r="EF82" i="24"/>
  <c r="EE83" i="24"/>
  <c r="EF83" i="24"/>
  <c r="EE84" i="24"/>
  <c r="EF84" i="24"/>
  <c r="EE85" i="24"/>
  <c r="EF85" i="24"/>
  <c r="EE86" i="24"/>
  <c r="EF86" i="24"/>
  <c r="EE87" i="24"/>
  <c r="EF87" i="24"/>
  <c r="EE88" i="24"/>
  <c r="EF88" i="24"/>
  <c r="EE89" i="24"/>
  <c r="EF89" i="24"/>
  <c r="EE90" i="24"/>
  <c r="EF90" i="24"/>
  <c r="EE91" i="24"/>
  <c r="EF91" i="24"/>
  <c r="EE92" i="24"/>
  <c r="EF92" i="24"/>
  <c r="EE93" i="24"/>
  <c r="EF93" i="24"/>
  <c r="EE94" i="24"/>
  <c r="EF94" i="24"/>
  <c r="EE95" i="24"/>
  <c r="EF95" i="24"/>
  <c r="EE96" i="24"/>
  <c r="EF96" i="24"/>
  <c r="EE97" i="24"/>
  <c r="EF97" i="24"/>
  <c r="EE98" i="24"/>
  <c r="EF98" i="24"/>
  <c r="EE99" i="24"/>
  <c r="EF99" i="24"/>
  <c r="EE100" i="24"/>
  <c r="EF100" i="24"/>
  <c r="EE101" i="24"/>
  <c r="EF101" i="24"/>
  <c r="EE102" i="24"/>
  <c r="EF102" i="24"/>
  <c r="EE103" i="24"/>
  <c r="EF103" i="24"/>
  <c r="EE104" i="24"/>
  <c r="EF104" i="24"/>
  <c r="EE105" i="24"/>
  <c r="EF105" i="24"/>
  <c r="EE106" i="24"/>
  <c r="EF106" i="24"/>
  <c r="EE107" i="24"/>
  <c r="EF107" i="24"/>
  <c r="EE108" i="24"/>
  <c r="EF108" i="24"/>
  <c r="EE109" i="24"/>
  <c r="EF109" i="24"/>
  <c r="EE110" i="24"/>
  <c r="EF110" i="24"/>
  <c r="EE111" i="24"/>
  <c r="EF111" i="24"/>
  <c r="EE112" i="24"/>
  <c r="EF112" i="24"/>
  <c r="EE113" i="24"/>
  <c r="EF113" i="24"/>
  <c r="EE114" i="24"/>
  <c r="EF114" i="24"/>
  <c r="EE115" i="24"/>
  <c r="EF115" i="24"/>
  <c r="EE116" i="24"/>
  <c r="EF116" i="24"/>
  <c r="EE117" i="24"/>
  <c r="EF117" i="24"/>
  <c r="EE118" i="24"/>
  <c r="EF118" i="24"/>
  <c r="EE119" i="24"/>
  <c r="EF119" i="24"/>
  <c r="EE120" i="24"/>
  <c r="EF120" i="24"/>
  <c r="EE121" i="24"/>
  <c r="EF121" i="24"/>
  <c r="EE122" i="24"/>
  <c r="EF122" i="24"/>
  <c r="EE123" i="24"/>
  <c r="EF123" i="24"/>
  <c r="EE124" i="24"/>
  <c r="EF124" i="24"/>
  <c r="EE125" i="24"/>
  <c r="EF125" i="24"/>
  <c r="EE126" i="24"/>
  <c r="EF126" i="24"/>
  <c r="EE127" i="24"/>
  <c r="EF127" i="24"/>
  <c r="EE128" i="24"/>
  <c r="EF128" i="24"/>
  <c r="EE129" i="24"/>
  <c r="EF129" i="24"/>
  <c r="EE130" i="24"/>
  <c r="EF130" i="24"/>
  <c r="EE131" i="24"/>
  <c r="EF131" i="24"/>
  <c r="EE132" i="24"/>
  <c r="EF132" i="24"/>
  <c r="EE133" i="24"/>
  <c r="EF133" i="24"/>
  <c r="EE134" i="24"/>
  <c r="EF134" i="24"/>
  <c r="EE135" i="24"/>
  <c r="EF135" i="24"/>
  <c r="EE136" i="24"/>
  <c r="EF136" i="24"/>
  <c r="EE137" i="24"/>
  <c r="EF137" i="24"/>
  <c r="EE138" i="24"/>
  <c r="EF138" i="24"/>
  <c r="EE139" i="24"/>
  <c r="EF139" i="24"/>
  <c r="EE140" i="24"/>
  <c r="EF140" i="24"/>
  <c r="EE141" i="24"/>
  <c r="EF141" i="24"/>
  <c r="EE142" i="24"/>
  <c r="EF142" i="24"/>
  <c r="EE143" i="24"/>
  <c r="EF143" i="24"/>
  <c r="EE144" i="24"/>
  <c r="EF144" i="24"/>
  <c r="EE145" i="24"/>
  <c r="EF145" i="24"/>
  <c r="EE146" i="24"/>
  <c r="EF146" i="24"/>
  <c r="EE147" i="24"/>
  <c r="EF147" i="24"/>
  <c r="EE148" i="24"/>
  <c r="EF148" i="24"/>
  <c r="EE149" i="24"/>
  <c r="EF149" i="24"/>
  <c r="EE150" i="24"/>
  <c r="EF150" i="24"/>
  <c r="EE151" i="24"/>
  <c r="EF151" i="24"/>
  <c r="EE152" i="24"/>
  <c r="EF152" i="24"/>
  <c r="EE153" i="24"/>
  <c r="EF153" i="24"/>
  <c r="EE154" i="24"/>
  <c r="EF154" i="24"/>
  <c r="EE155" i="24"/>
  <c r="EF155" i="24"/>
  <c r="EE156" i="24"/>
  <c r="EF156" i="24"/>
  <c r="EE157" i="24"/>
  <c r="EF157" i="24"/>
  <c r="EE158" i="24"/>
  <c r="EF158" i="24"/>
  <c r="EE159" i="24"/>
  <c r="EF159" i="24"/>
  <c r="EF12" i="24"/>
  <c r="EE12" i="24"/>
  <c r="DT169" i="24"/>
  <c r="DU160" i="24"/>
  <c r="DV160" i="24"/>
  <c r="DU161" i="24"/>
  <c r="DV161" i="24"/>
  <c r="DU162" i="24"/>
  <c r="DV162" i="24"/>
  <c r="DU163" i="24"/>
  <c r="DV163" i="24"/>
  <c r="DU164" i="24"/>
  <c r="DV164" i="24"/>
  <c r="DU13" i="24"/>
  <c r="DV13" i="24"/>
  <c r="DU14" i="24"/>
  <c r="DV14" i="24"/>
  <c r="DU15" i="24"/>
  <c r="DV15" i="24"/>
  <c r="DU16" i="24"/>
  <c r="DV16" i="24"/>
  <c r="DU17" i="24"/>
  <c r="DV17" i="24"/>
  <c r="DU18" i="24"/>
  <c r="DV18" i="24"/>
  <c r="DU19" i="24"/>
  <c r="DV19" i="24"/>
  <c r="DU20" i="24"/>
  <c r="DV20" i="24"/>
  <c r="DU21" i="24"/>
  <c r="DV21" i="24"/>
  <c r="DU22" i="24"/>
  <c r="DV22" i="24"/>
  <c r="DU23" i="24"/>
  <c r="DV23" i="24"/>
  <c r="DU24" i="24"/>
  <c r="DV24" i="24"/>
  <c r="DU25" i="24"/>
  <c r="DV25" i="24"/>
  <c r="DU26" i="24"/>
  <c r="DV26" i="24"/>
  <c r="DU27" i="24"/>
  <c r="DV27" i="24"/>
  <c r="DU28" i="24"/>
  <c r="DV28" i="24"/>
  <c r="DU29" i="24"/>
  <c r="DV29" i="24"/>
  <c r="DU30" i="24"/>
  <c r="DV30" i="24"/>
  <c r="DU31" i="24"/>
  <c r="DV31" i="24"/>
  <c r="DU32" i="24"/>
  <c r="DV32" i="24"/>
  <c r="DU33" i="24"/>
  <c r="DV33" i="24"/>
  <c r="DU34" i="24"/>
  <c r="DV34" i="24"/>
  <c r="DU35" i="24"/>
  <c r="DV35" i="24"/>
  <c r="DU36" i="24"/>
  <c r="DV36" i="24"/>
  <c r="DU37" i="24"/>
  <c r="DV37" i="24"/>
  <c r="DU38" i="24"/>
  <c r="DV38" i="24"/>
  <c r="DU39" i="24"/>
  <c r="DV39" i="24"/>
  <c r="DU40" i="24"/>
  <c r="DV40" i="24"/>
  <c r="DU41" i="24"/>
  <c r="DV41" i="24"/>
  <c r="DU42" i="24"/>
  <c r="DV42" i="24"/>
  <c r="DU43" i="24"/>
  <c r="DV43" i="24"/>
  <c r="DU44" i="24"/>
  <c r="DV44" i="24"/>
  <c r="DU45" i="24"/>
  <c r="DV45" i="24"/>
  <c r="DU46" i="24"/>
  <c r="DV46" i="24"/>
  <c r="DU47" i="24"/>
  <c r="DV47" i="24"/>
  <c r="DU48" i="24"/>
  <c r="DV48" i="24"/>
  <c r="DU49" i="24"/>
  <c r="DV49" i="24"/>
  <c r="DU50" i="24"/>
  <c r="DV50" i="24"/>
  <c r="DU51" i="24"/>
  <c r="DV51" i="24"/>
  <c r="DU52" i="24"/>
  <c r="DV52" i="24"/>
  <c r="DU53" i="24"/>
  <c r="DV53" i="24"/>
  <c r="DU54" i="24"/>
  <c r="DV54" i="24"/>
  <c r="DU55" i="24"/>
  <c r="DV55" i="24"/>
  <c r="DU56" i="24"/>
  <c r="DV56" i="24"/>
  <c r="DU57" i="24"/>
  <c r="DV57" i="24"/>
  <c r="DU58" i="24"/>
  <c r="DV58" i="24"/>
  <c r="DU59" i="24"/>
  <c r="DV59" i="24"/>
  <c r="DU60" i="24"/>
  <c r="DV60" i="24"/>
  <c r="DU61" i="24"/>
  <c r="DV61" i="24"/>
  <c r="DU62" i="24"/>
  <c r="DV62" i="24"/>
  <c r="DU63" i="24"/>
  <c r="DV63" i="24"/>
  <c r="DU64" i="24"/>
  <c r="DV64" i="24"/>
  <c r="DU65" i="24"/>
  <c r="DV65" i="24"/>
  <c r="DU66" i="24"/>
  <c r="DV66" i="24"/>
  <c r="DU67" i="24"/>
  <c r="DV67" i="24"/>
  <c r="DU68" i="24"/>
  <c r="DV68" i="24"/>
  <c r="DU69" i="24"/>
  <c r="DV69" i="24"/>
  <c r="DU70" i="24"/>
  <c r="DV70" i="24"/>
  <c r="DU71" i="24"/>
  <c r="DV71" i="24"/>
  <c r="DU72" i="24"/>
  <c r="DV72" i="24"/>
  <c r="DU73" i="24"/>
  <c r="DV73" i="24"/>
  <c r="DU74" i="24"/>
  <c r="DV74" i="24"/>
  <c r="DU75" i="24"/>
  <c r="DV75" i="24"/>
  <c r="DU76" i="24"/>
  <c r="DV76" i="24"/>
  <c r="DU77" i="24"/>
  <c r="DV77" i="24"/>
  <c r="DU78" i="24"/>
  <c r="DV78" i="24"/>
  <c r="DU79" i="24"/>
  <c r="DV79" i="24"/>
  <c r="DU80" i="24"/>
  <c r="DV80" i="24"/>
  <c r="DU81" i="24"/>
  <c r="DV81" i="24"/>
  <c r="DU82" i="24"/>
  <c r="DV82" i="24"/>
  <c r="DU83" i="24"/>
  <c r="DV83" i="24"/>
  <c r="DU84" i="24"/>
  <c r="DV84" i="24"/>
  <c r="DU85" i="24"/>
  <c r="DV85" i="24"/>
  <c r="DU86" i="24"/>
  <c r="DV86" i="24"/>
  <c r="DU87" i="24"/>
  <c r="DV87" i="24"/>
  <c r="DU88" i="24"/>
  <c r="DV88" i="24"/>
  <c r="DU89" i="24"/>
  <c r="DV89" i="24"/>
  <c r="DU90" i="24"/>
  <c r="DV90" i="24"/>
  <c r="DU91" i="24"/>
  <c r="DV91" i="24"/>
  <c r="DU92" i="24"/>
  <c r="DV92" i="24"/>
  <c r="DU93" i="24"/>
  <c r="DV93" i="24"/>
  <c r="DU94" i="24"/>
  <c r="DV94" i="24"/>
  <c r="DU95" i="24"/>
  <c r="DV95" i="24"/>
  <c r="DU96" i="24"/>
  <c r="DV96" i="24"/>
  <c r="DU97" i="24"/>
  <c r="DV97" i="24"/>
  <c r="DU98" i="24"/>
  <c r="DV98" i="24"/>
  <c r="DU99" i="24"/>
  <c r="DV99" i="24"/>
  <c r="DU100" i="24"/>
  <c r="DV100" i="24"/>
  <c r="DU101" i="24"/>
  <c r="DV101" i="24"/>
  <c r="DU102" i="24"/>
  <c r="DV102" i="24"/>
  <c r="DU103" i="24"/>
  <c r="DV103" i="24"/>
  <c r="DU104" i="24"/>
  <c r="DV104" i="24"/>
  <c r="DU105" i="24"/>
  <c r="DV105" i="24"/>
  <c r="DU106" i="24"/>
  <c r="DV106" i="24"/>
  <c r="DU107" i="24"/>
  <c r="DV107" i="24"/>
  <c r="DU108" i="24"/>
  <c r="DV108" i="24"/>
  <c r="DU109" i="24"/>
  <c r="DV109" i="24"/>
  <c r="DU110" i="24"/>
  <c r="DV110" i="24"/>
  <c r="DU111" i="24"/>
  <c r="DV111" i="24"/>
  <c r="DU112" i="24"/>
  <c r="DV112" i="24"/>
  <c r="DU113" i="24"/>
  <c r="DV113" i="24"/>
  <c r="DU114" i="24"/>
  <c r="DV114" i="24"/>
  <c r="DU115" i="24"/>
  <c r="DV115" i="24"/>
  <c r="DU116" i="24"/>
  <c r="DV116" i="24"/>
  <c r="DU117" i="24"/>
  <c r="DV117" i="24"/>
  <c r="DU118" i="24"/>
  <c r="DV118" i="24"/>
  <c r="DU119" i="24"/>
  <c r="DV119" i="24"/>
  <c r="DU120" i="24"/>
  <c r="DV120" i="24"/>
  <c r="DU121" i="24"/>
  <c r="DV121" i="24"/>
  <c r="DU122" i="24"/>
  <c r="DV122" i="24"/>
  <c r="DU123" i="24"/>
  <c r="DV123" i="24"/>
  <c r="DU124" i="24"/>
  <c r="DV124" i="24"/>
  <c r="DU125" i="24"/>
  <c r="DV125" i="24"/>
  <c r="DU126" i="24"/>
  <c r="DV126" i="24"/>
  <c r="DU127" i="24"/>
  <c r="DV127" i="24"/>
  <c r="DU128" i="24"/>
  <c r="DV128" i="24"/>
  <c r="DU129" i="24"/>
  <c r="DV129" i="24"/>
  <c r="DU130" i="24"/>
  <c r="DV130" i="24"/>
  <c r="DU131" i="24"/>
  <c r="DV131" i="24"/>
  <c r="DU132" i="24"/>
  <c r="DV132" i="24"/>
  <c r="DU133" i="24"/>
  <c r="DV133" i="24"/>
  <c r="DU134" i="24"/>
  <c r="DV134" i="24"/>
  <c r="DU135" i="24"/>
  <c r="DV135" i="24"/>
  <c r="DU136" i="24"/>
  <c r="DV136" i="24"/>
  <c r="DU137" i="24"/>
  <c r="DV137" i="24"/>
  <c r="DU138" i="24"/>
  <c r="DV138" i="24"/>
  <c r="DU139" i="24"/>
  <c r="DV139" i="24"/>
  <c r="DU140" i="24"/>
  <c r="DV140" i="24"/>
  <c r="DU141" i="24"/>
  <c r="DV141" i="24"/>
  <c r="DU142" i="24"/>
  <c r="DV142" i="24"/>
  <c r="DU143" i="24"/>
  <c r="DV143" i="24"/>
  <c r="DU144" i="24"/>
  <c r="DV144" i="24"/>
  <c r="DU145" i="24"/>
  <c r="DV145" i="24"/>
  <c r="DU146" i="24"/>
  <c r="DV146" i="24"/>
  <c r="DU147" i="24"/>
  <c r="DV147" i="24"/>
  <c r="DU148" i="24"/>
  <c r="DV148" i="24"/>
  <c r="DU149" i="24"/>
  <c r="DV149" i="24"/>
  <c r="DU150" i="24"/>
  <c r="DV150" i="24"/>
  <c r="DU151" i="24"/>
  <c r="DV151" i="24"/>
  <c r="DU152" i="24"/>
  <c r="DV152" i="24"/>
  <c r="DU153" i="24"/>
  <c r="DV153" i="24"/>
  <c r="DU154" i="24"/>
  <c r="DV154" i="24"/>
  <c r="DU155" i="24"/>
  <c r="DV155" i="24"/>
  <c r="DU156" i="24"/>
  <c r="DV156" i="24"/>
  <c r="DU157" i="24"/>
  <c r="DV157" i="24"/>
  <c r="DU158" i="24"/>
  <c r="DV158" i="24"/>
  <c r="DU159" i="24"/>
  <c r="DV159" i="24"/>
  <c r="DV12" i="24"/>
  <c r="DU12" i="24"/>
  <c r="DJ169" i="24"/>
  <c r="DK160" i="24"/>
  <c r="DL160" i="24"/>
  <c r="DK161" i="24"/>
  <c r="DL161" i="24"/>
  <c r="DK162" i="24"/>
  <c r="DL162" i="24"/>
  <c r="DK163" i="24"/>
  <c r="DL163" i="24"/>
  <c r="DK164" i="24"/>
  <c r="DL164" i="24"/>
  <c r="DK13" i="24"/>
  <c r="DL13" i="24"/>
  <c r="DK14" i="24"/>
  <c r="DL14" i="24"/>
  <c r="DK15" i="24"/>
  <c r="DL15" i="24"/>
  <c r="DK16" i="24"/>
  <c r="DL16" i="24"/>
  <c r="DK17" i="24"/>
  <c r="DL17" i="24"/>
  <c r="DK18" i="24"/>
  <c r="DL18" i="24"/>
  <c r="DK19" i="24"/>
  <c r="DL19" i="24"/>
  <c r="DK20" i="24"/>
  <c r="DL20" i="24"/>
  <c r="DK21" i="24"/>
  <c r="DL21" i="24"/>
  <c r="DK22" i="24"/>
  <c r="DL22" i="24"/>
  <c r="DK23" i="24"/>
  <c r="DL23" i="24"/>
  <c r="DK24" i="24"/>
  <c r="DL24" i="24"/>
  <c r="DK25" i="24"/>
  <c r="DL25" i="24"/>
  <c r="DK26" i="24"/>
  <c r="DL26" i="24"/>
  <c r="DK27" i="24"/>
  <c r="DL27" i="24"/>
  <c r="DK28" i="24"/>
  <c r="DL28" i="24"/>
  <c r="DK29" i="24"/>
  <c r="DL29" i="24"/>
  <c r="DK30" i="24"/>
  <c r="DL30" i="24"/>
  <c r="DK31" i="24"/>
  <c r="DL31" i="24"/>
  <c r="DK32" i="24"/>
  <c r="DL32" i="24"/>
  <c r="DK33" i="24"/>
  <c r="DL33" i="24"/>
  <c r="DK34" i="24"/>
  <c r="DL34" i="24"/>
  <c r="DK35" i="24"/>
  <c r="DL35" i="24"/>
  <c r="DK36" i="24"/>
  <c r="DL36" i="24"/>
  <c r="DK37" i="24"/>
  <c r="DL37" i="24"/>
  <c r="DK38" i="24"/>
  <c r="DL38" i="24"/>
  <c r="DK39" i="24"/>
  <c r="DL39" i="24"/>
  <c r="DK40" i="24"/>
  <c r="DL40" i="24"/>
  <c r="DK41" i="24"/>
  <c r="DL41" i="24"/>
  <c r="DK42" i="24"/>
  <c r="DL42" i="24"/>
  <c r="DK43" i="24"/>
  <c r="DL43" i="24"/>
  <c r="DK44" i="24"/>
  <c r="DL44" i="24"/>
  <c r="DK45" i="24"/>
  <c r="DL45" i="24"/>
  <c r="DK46" i="24"/>
  <c r="DL46" i="24"/>
  <c r="DK47" i="24"/>
  <c r="DL47" i="24"/>
  <c r="DK48" i="24"/>
  <c r="DL48" i="24"/>
  <c r="DK49" i="24"/>
  <c r="DL49" i="24"/>
  <c r="DK50" i="24"/>
  <c r="DL50" i="24"/>
  <c r="DK51" i="24"/>
  <c r="DL51" i="24"/>
  <c r="DK52" i="24"/>
  <c r="DL52" i="24"/>
  <c r="DK53" i="24"/>
  <c r="DL53" i="24"/>
  <c r="DK54" i="24"/>
  <c r="DL54" i="24"/>
  <c r="DK55" i="24"/>
  <c r="DL55" i="24"/>
  <c r="DK56" i="24"/>
  <c r="DL56" i="24"/>
  <c r="DK57" i="24"/>
  <c r="DL57" i="24"/>
  <c r="DK58" i="24"/>
  <c r="DL58" i="24"/>
  <c r="DK59" i="24"/>
  <c r="DL59" i="24"/>
  <c r="DK60" i="24"/>
  <c r="DL60" i="24"/>
  <c r="DK61" i="24"/>
  <c r="DL61" i="24"/>
  <c r="DK62" i="24"/>
  <c r="DL62" i="24"/>
  <c r="DK63" i="24"/>
  <c r="DL63" i="24"/>
  <c r="DK64" i="24"/>
  <c r="DL64" i="24"/>
  <c r="DK65" i="24"/>
  <c r="DL65" i="24"/>
  <c r="DK66" i="24"/>
  <c r="DL66" i="24"/>
  <c r="DK67" i="24"/>
  <c r="DL67" i="24"/>
  <c r="DK68" i="24"/>
  <c r="DL68" i="24"/>
  <c r="DK69" i="24"/>
  <c r="DL69" i="24"/>
  <c r="DK70" i="24"/>
  <c r="DL70" i="24"/>
  <c r="DK71" i="24"/>
  <c r="DL71" i="24"/>
  <c r="DK72" i="24"/>
  <c r="DL72" i="24"/>
  <c r="DK73" i="24"/>
  <c r="DL73" i="24"/>
  <c r="DK74" i="24"/>
  <c r="DL74" i="24"/>
  <c r="DK75" i="24"/>
  <c r="DL75" i="24"/>
  <c r="DK76" i="24"/>
  <c r="DL76" i="24"/>
  <c r="DK77" i="24"/>
  <c r="DL77" i="24"/>
  <c r="DK78" i="24"/>
  <c r="DL78" i="24"/>
  <c r="DK79" i="24"/>
  <c r="DL79" i="24"/>
  <c r="DK80" i="24"/>
  <c r="DL80" i="24"/>
  <c r="DK81" i="24"/>
  <c r="DL81" i="24"/>
  <c r="DK82" i="24"/>
  <c r="DL82" i="24"/>
  <c r="DK83" i="24"/>
  <c r="DL83" i="24"/>
  <c r="DK84" i="24"/>
  <c r="DL84" i="24"/>
  <c r="DK85" i="24"/>
  <c r="DL85" i="24"/>
  <c r="DK86" i="24"/>
  <c r="DL86" i="24"/>
  <c r="DK87" i="24"/>
  <c r="DL87" i="24"/>
  <c r="DK88" i="24"/>
  <c r="DL88" i="24"/>
  <c r="DK89" i="24"/>
  <c r="DL89" i="24"/>
  <c r="DK90" i="24"/>
  <c r="DL90" i="24"/>
  <c r="DK91" i="24"/>
  <c r="DL91" i="24"/>
  <c r="DK92" i="24"/>
  <c r="DL92" i="24"/>
  <c r="DK93" i="24"/>
  <c r="DL93" i="24"/>
  <c r="DK94" i="24"/>
  <c r="DL94" i="24"/>
  <c r="DK95" i="24"/>
  <c r="DL95" i="24"/>
  <c r="DK96" i="24"/>
  <c r="DL96" i="24"/>
  <c r="DK97" i="24"/>
  <c r="DL97" i="24"/>
  <c r="DK98" i="24"/>
  <c r="DL98" i="24"/>
  <c r="DK99" i="24"/>
  <c r="DL99" i="24"/>
  <c r="DK100" i="24"/>
  <c r="DL100" i="24"/>
  <c r="DK101" i="24"/>
  <c r="DL101" i="24"/>
  <c r="DK102" i="24"/>
  <c r="DL102" i="24"/>
  <c r="DK103" i="24"/>
  <c r="DL103" i="24"/>
  <c r="DK104" i="24"/>
  <c r="DL104" i="24"/>
  <c r="DK105" i="24"/>
  <c r="DL105" i="24"/>
  <c r="DK106" i="24"/>
  <c r="DL106" i="24"/>
  <c r="DK107" i="24"/>
  <c r="DL107" i="24"/>
  <c r="DK108" i="24"/>
  <c r="DL108" i="24"/>
  <c r="DK109" i="24"/>
  <c r="DL109" i="24"/>
  <c r="DK110" i="24"/>
  <c r="DL110" i="24"/>
  <c r="DK111" i="24"/>
  <c r="DL111" i="24"/>
  <c r="DK112" i="24"/>
  <c r="DL112" i="24"/>
  <c r="DK113" i="24"/>
  <c r="DL113" i="24"/>
  <c r="DK114" i="24"/>
  <c r="DL114" i="24"/>
  <c r="DK115" i="24"/>
  <c r="DL115" i="24"/>
  <c r="DK116" i="24"/>
  <c r="DL116" i="24"/>
  <c r="DK117" i="24"/>
  <c r="DL117" i="24"/>
  <c r="DK118" i="24"/>
  <c r="DL118" i="24"/>
  <c r="DK119" i="24"/>
  <c r="DL119" i="24"/>
  <c r="DK120" i="24"/>
  <c r="DL120" i="24"/>
  <c r="DK121" i="24"/>
  <c r="DL121" i="24"/>
  <c r="DK122" i="24"/>
  <c r="DL122" i="24"/>
  <c r="DK123" i="24"/>
  <c r="DL123" i="24"/>
  <c r="DK124" i="24"/>
  <c r="DL124" i="24"/>
  <c r="DK125" i="24"/>
  <c r="DL125" i="24"/>
  <c r="DK126" i="24"/>
  <c r="DL126" i="24"/>
  <c r="DK127" i="24"/>
  <c r="DL127" i="24"/>
  <c r="DK128" i="24"/>
  <c r="DL128" i="24"/>
  <c r="DK129" i="24"/>
  <c r="DL129" i="24"/>
  <c r="DK130" i="24"/>
  <c r="DL130" i="24"/>
  <c r="DK131" i="24"/>
  <c r="DL131" i="24"/>
  <c r="DK132" i="24"/>
  <c r="DL132" i="24"/>
  <c r="DK133" i="24"/>
  <c r="DL133" i="24"/>
  <c r="DK134" i="24"/>
  <c r="DL134" i="24"/>
  <c r="DK135" i="24"/>
  <c r="DL135" i="24"/>
  <c r="DK136" i="24"/>
  <c r="DL136" i="24"/>
  <c r="DK137" i="24"/>
  <c r="DL137" i="24"/>
  <c r="DK138" i="24"/>
  <c r="DL138" i="24"/>
  <c r="DK139" i="24"/>
  <c r="DL139" i="24"/>
  <c r="DK140" i="24"/>
  <c r="DL140" i="24"/>
  <c r="DK141" i="24"/>
  <c r="DL141" i="24"/>
  <c r="DK142" i="24"/>
  <c r="DL142" i="24"/>
  <c r="DK143" i="24"/>
  <c r="DL143" i="24"/>
  <c r="DK144" i="24"/>
  <c r="DL144" i="24"/>
  <c r="DK145" i="24"/>
  <c r="DL145" i="24"/>
  <c r="DK146" i="24"/>
  <c r="DL146" i="24"/>
  <c r="DK147" i="24"/>
  <c r="DL147" i="24"/>
  <c r="DK148" i="24"/>
  <c r="DL148" i="24"/>
  <c r="DK149" i="24"/>
  <c r="DL149" i="24"/>
  <c r="DK150" i="24"/>
  <c r="DL150" i="24"/>
  <c r="DK151" i="24"/>
  <c r="DL151" i="24"/>
  <c r="DK152" i="24"/>
  <c r="DL152" i="24"/>
  <c r="DK153" i="24"/>
  <c r="DL153" i="24"/>
  <c r="DK154" i="24"/>
  <c r="DL154" i="24"/>
  <c r="DK155" i="24"/>
  <c r="DL155" i="24"/>
  <c r="DK156" i="24"/>
  <c r="DL156" i="24"/>
  <c r="DK157" i="24"/>
  <c r="DL157" i="24"/>
  <c r="DK158" i="24"/>
  <c r="DL158" i="24"/>
  <c r="DK159" i="24"/>
  <c r="DL159" i="24"/>
  <c r="DL12" i="24"/>
  <c r="DK12" i="24"/>
  <c r="CZ169" i="24"/>
  <c r="DA160" i="24"/>
  <c r="DB160" i="24"/>
  <c r="DA161" i="24"/>
  <c r="DB161" i="24"/>
  <c r="DA162" i="24"/>
  <c r="DB162" i="24"/>
  <c r="DA163" i="24"/>
  <c r="DB163" i="24"/>
  <c r="DA164" i="24"/>
  <c r="DB164" i="24"/>
  <c r="DA13" i="24"/>
  <c r="DB13" i="24"/>
  <c r="DA14" i="24"/>
  <c r="DB14" i="24"/>
  <c r="DA15" i="24"/>
  <c r="DB15" i="24"/>
  <c r="DA16" i="24"/>
  <c r="DB16" i="24"/>
  <c r="DA17" i="24"/>
  <c r="DB17" i="24"/>
  <c r="DA18" i="24"/>
  <c r="DB18" i="24"/>
  <c r="DA19" i="24"/>
  <c r="DB19" i="24"/>
  <c r="DA20" i="24"/>
  <c r="DB20" i="24"/>
  <c r="DA21" i="24"/>
  <c r="DB21" i="24"/>
  <c r="DA22" i="24"/>
  <c r="DB22" i="24"/>
  <c r="DA23" i="24"/>
  <c r="DB23" i="24"/>
  <c r="DA24" i="24"/>
  <c r="DB24" i="24"/>
  <c r="DA25" i="24"/>
  <c r="DB25" i="24"/>
  <c r="DA26" i="24"/>
  <c r="DB26" i="24"/>
  <c r="DA27" i="24"/>
  <c r="DB27" i="24"/>
  <c r="DA28" i="24"/>
  <c r="DB28" i="24"/>
  <c r="DA29" i="24"/>
  <c r="DB29" i="24"/>
  <c r="DA30" i="24"/>
  <c r="DB30" i="24"/>
  <c r="DA31" i="24"/>
  <c r="DB31" i="24"/>
  <c r="DA32" i="24"/>
  <c r="DB32" i="24"/>
  <c r="DA33" i="24"/>
  <c r="DB33" i="24"/>
  <c r="DA34" i="24"/>
  <c r="DB34" i="24"/>
  <c r="DA35" i="24"/>
  <c r="DB35" i="24"/>
  <c r="DA36" i="24"/>
  <c r="DB36" i="24"/>
  <c r="DA37" i="24"/>
  <c r="DB37" i="24"/>
  <c r="DA38" i="24"/>
  <c r="DB38" i="24"/>
  <c r="DA39" i="24"/>
  <c r="DB39" i="24"/>
  <c r="DA40" i="24"/>
  <c r="DB40" i="24"/>
  <c r="DA41" i="24"/>
  <c r="DB41" i="24"/>
  <c r="DA42" i="24"/>
  <c r="DB42" i="24"/>
  <c r="DA43" i="24"/>
  <c r="DB43" i="24"/>
  <c r="DA44" i="24"/>
  <c r="DB44" i="24"/>
  <c r="DA45" i="24"/>
  <c r="DB45" i="24"/>
  <c r="DA46" i="24"/>
  <c r="DB46" i="24"/>
  <c r="DA47" i="24"/>
  <c r="DB47" i="24"/>
  <c r="DA48" i="24"/>
  <c r="DB48" i="24"/>
  <c r="DA49" i="24"/>
  <c r="DB49" i="24"/>
  <c r="DA50" i="24"/>
  <c r="DB50" i="24"/>
  <c r="DA51" i="24"/>
  <c r="DB51" i="24"/>
  <c r="DA52" i="24"/>
  <c r="DB52" i="24"/>
  <c r="DA53" i="24"/>
  <c r="DB53" i="24"/>
  <c r="DA54" i="24"/>
  <c r="DB54" i="24"/>
  <c r="DA55" i="24"/>
  <c r="DB55" i="24"/>
  <c r="DA56" i="24"/>
  <c r="DB56" i="24"/>
  <c r="DA57" i="24"/>
  <c r="DB57" i="24"/>
  <c r="DA58" i="24"/>
  <c r="DB58" i="24"/>
  <c r="DA59" i="24"/>
  <c r="DB59" i="24"/>
  <c r="DA60" i="24"/>
  <c r="DB60" i="24"/>
  <c r="DA61" i="24"/>
  <c r="DB61" i="24"/>
  <c r="DA62" i="24"/>
  <c r="DB62" i="24"/>
  <c r="DA63" i="24"/>
  <c r="DB63" i="24"/>
  <c r="DA64" i="24"/>
  <c r="DB64" i="24"/>
  <c r="DA65" i="24"/>
  <c r="DB65" i="24"/>
  <c r="DA66" i="24"/>
  <c r="DB66" i="24"/>
  <c r="DA67" i="24"/>
  <c r="DB67" i="24"/>
  <c r="DA68" i="24"/>
  <c r="DB68" i="24"/>
  <c r="DA69" i="24"/>
  <c r="DB69" i="24"/>
  <c r="DA70" i="24"/>
  <c r="DB70" i="24"/>
  <c r="DA71" i="24"/>
  <c r="DB71" i="24"/>
  <c r="DA72" i="24"/>
  <c r="DB72" i="24"/>
  <c r="DA73" i="24"/>
  <c r="DB73" i="24"/>
  <c r="DA74" i="24"/>
  <c r="DB74" i="24"/>
  <c r="DA75" i="24"/>
  <c r="DB75" i="24"/>
  <c r="DA76" i="24"/>
  <c r="DB76" i="24"/>
  <c r="DA77" i="24"/>
  <c r="DB77" i="24"/>
  <c r="DA78" i="24"/>
  <c r="DB78" i="24"/>
  <c r="DA79" i="24"/>
  <c r="DB79" i="24"/>
  <c r="DA80" i="24"/>
  <c r="DB80" i="24"/>
  <c r="DA81" i="24"/>
  <c r="DB81" i="24"/>
  <c r="DA82" i="24"/>
  <c r="DB82" i="24"/>
  <c r="DA83" i="24"/>
  <c r="DB83" i="24"/>
  <c r="DA84" i="24"/>
  <c r="DB84" i="24"/>
  <c r="DA85" i="24"/>
  <c r="DB85" i="24"/>
  <c r="DA86" i="24"/>
  <c r="DB86" i="24"/>
  <c r="DA87" i="24"/>
  <c r="DB87" i="24"/>
  <c r="DA88" i="24"/>
  <c r="DB88" i="24"/>
  <c r="DA89" i="24"/>
  <c r="DB89" i="24"/>
  <c r="DA90" i="24"/>
  <c r="DB90" i="24"/>
  <c r="DA91" i="24"/>
  <c r="DB91" i="24"/>
  <c r="DA92" i="24"/>
  <c r="DB92" i="24"/>
  <c r="DA93" i="24"/>
  <c r="DB93" i="24"/>
  <c r="DA94" i="24"/>
  <c r="DB94" i="24"/>
  <c r="DA95" i="24"/>
  <c r="DB95" i="24"/>
  <c r="DA96" i="24"/>
  <c r="DB96" i="24"/>
  <c r="DA97" i="24"/>
  <c r="DB97" i="24"/>
  <c r="DA98" i="24"/>
  <c r="DB98" i="24"/>
  <c r="DA99" i="24"/>
  <c r="DB99" i="24"/>
  <c r="DA100" i="24"/>
  <c r="DB100" i="24"/>
  <c r="DA101" i="24"/>
  <c r="DB101" i="24"/>
  <c r="DA102" i="24"/>
  <c r="DB102" i="24"/>
  <c r="DA103" i="24"/>
  <c r="DB103" i="24"/>
  <c r="DA104" i="24"/>
  <c r="DB104" i="24"/>
  <c r="DA105" i="24"/>
  <c r="DB105" i="24"/>
  <c r="DA106" i="24"/>
  <c r="DB106" i="24"/>
  <c r="DA107" i="24"/>
  <c r="DB107" i="24"/>
  <c r="DA108" i="24"/>
  <c r="DB108" i="24"/>
  <c r="DA109" i="24"/>
  <c r="DB109" i="24"/>
  <c r="DA110" i="24"/>
  <c r="DB110" i="24"/>
  <c r="DA111" i="24"/>
  <c r="DB111" i="24"/>
  <c r="DA112" i="24"/>
  <c r="DB112" i="24"/>
  <c r="DA113" i="24"/>
  <c r="DB113" i="24"/>
  <c r="DA114" i="24"/>
  <c r="DB114" i="24"/>
  <c r="DA115" i="24"/>
  <c r="DB115" i="24"/>
  <c r="DA116" i="24"/>
  <c r="DB116" i="24"/>
  <c r="DA117" i="24"/>
  <c r="DB117" i="24"/>
  <c r="DA118" i="24"/>
  <c r="DB118" i="24"/>
  <c r="DA119" i="24"/>
  <c r="DB119" i="24"/>
  <c r="DA120" i="24"/>
  <c r="DB120" i="24"/>
  <c r="DA121" i="24"/>
  <c r="DB121" i="24"/>
  <c r="DA122" i="24"/>
  <c r="DB122" i="24"/>
  <c r="DA123" i="24"/>
  <c r="DB123" i="24"/>
  <c r="DA124" i="24"/>
  <c r="DB124" i="24"/>
  <c r="DA125" i="24"/>
  <c r="DB125" i="24"/>
  <c r="DA126" i="24"/>
  <c r="DB126" i="24"/>
  <c r="DA127" i="24"/>
  <c r="DB127" i="24"/>
  <c r="DA128" i="24"/>
  <c r="DB128" i="24"/>
  <c r="DA129" i="24"/>
  <c r="DB129" i="24"/>
  <c r="DA130" i="24"/>
  <c r="DB130" i="24"/>
  <c r="DA131" i="24"/>
  <c r="DB131" i="24"/>
  <c r="DA132" i="24"/>
  <c r="DB132" i="24"/>
  <c r="DA133" i="24"/>
  <c r="DB133" i="24"/>
  <c r="DA134" i="24"/>
  <c r="DB134" i="24"/>
  <c r="DA135" i="24"/>
  <c r="DB135" i="24"/>
  <c r="DA136" i="24"/>
  <c r="DB136" i="24"/>
  <c r="DA137" i="24"/>
  <c r="DB137" i="24"/>
  <c r="DA138" i="24"/>
  <c r="DB138" i="24"/>
  <c r="DA139" i="24"/>
  <c r="DB139" i="24"/>
  <c r="DA140" i="24"/>
  <c r="DB140" i="24"/>
  <c r="DA141" i="24"/>
  <c r="DB141" i="24"/>
  <c r="DA142" i="24"/>
  <c r="DB142" i="24"/>
  <c r="DA143" i="24"/>
  <c r="DB143" i="24"/>
  <c r="DA144" i="24"/>
  <c r="DB144" i="24"/>
  <c r="DA145" i="24"/>
  <c r="DB145" i="24"/>
  <c r="DA146" i="24"/>
  <c r="DB146" i="24"/>
  <c r="DA147" i="24"/>
  <c r="DB147" i="24"/>
  <c r="DA148" i="24"/>
  <c r="DB148" i="24"/>
  <c r="DA149" i="24"/>
  <c r="DB149" i="24"/>
  <c r="DA150" i="24"/>
  <c r="DB150" i="24"/>
  <c r="DA151" i="24"/>
  <c r="DB151" i="24"/>
  <c r="DA152" i="24"/>
  <c r="DB152" i="24"/>
  <c r="DA153" i="24"/>
  <c r="DB153" i="24"/>
  <c r="DA154" i="24"/>
  <c r="DB154" i="24"/>
  <c r="DA155" i="24"/>
  <c r="DB155" i="24"/>
  <c r="DA156" i="24"/>
  <c r="DB156" i="24"/>
  <c r="DA157" i="24"/>
  <c r="DB157" i="24"/>
  <c r="DA158" i="24"/>
  <c r="DB158" i="24"/>
  <c r="DA159" i="24"/>
  <c r="DB159" i="24"/>
  <c r="DB12" i="24"/>
  <c r="DA12" i="24"/>
  <c r="CP169" i="24"/>
  <c r="CQ160" i="24"/>
  <c r="CR160" i="24"/>
  <c r="CQ161" i="24"/>
  <c r="CR161" i="24"/>
  <c r="CQ162" i="24"/>
  <c r="CR162" i="24"/>
  <c r="CQ163" i="24"/>
  <c r="CR163" i="24"/>
  <c r="CQ164" i="24"/>
  <c r="CR164" i="24"/>
  <c r="CQ13" i="24"/>
  <c r="CR13" i="24"/>
  <c r="CQ14" i="24"/>
  <c r="CR14" i="24"/>
  <c r="CQ15" i="24"/>
  <c r="CR15" i="24"/>
  <c r="CQ16" i="24"/>
  <c r="CR16" i="24"/>
  <c r="CQ17" i="24"/>
  <c r="CR17" i="24"/>
  <c r="CQ18" i="24"/>
  <c r="CR18" i="24"/>
  <c r="CQ19" i="24"/>
  <c r="CR19" i="24"/>
  <c r="CQ20" i="24"/>
  <c r="CR20" i="24"/>
  <c r="CQ21" i="24"/>
  <c r="CR21" i="24"/>
  <c r="CQ22" i="24"/>
  <c r="CR22" i="24"/>
  <c r="CQ23" i="24"/>
  <c r="CR23" i="24"/>
  <c r="CQ24" i="24"/>
  <c r="CR24" i="24"/>
  <c r="CQ25" i="24"/>
  <c r="CR25" i="24"/>
  <c r="CQ26" i="24"/>
  <c r="CR26" i="24"/>
  <c r="CQ27" i="24"/>
  <c r="CR27" i="24"/>
  <c r="CQ28" i="24"/>
  <c r="CR28" i="24"/>
  <c r="CQ29" i="24"/>
  <c r="CR29" i="24"/>
  <c r="CQ30" i="24"/>
  <c r="CR30" i="24"/>
  <c r="CQ31" i="24"/>
  <c r="CR31" i="24"/>
  <c r="CQ32" i="24"/>
  <c r="CR32" i="24"/>
  <c r="CQ33" i="24"/>
  <c r="CR33" i="24"/>
  <c r="CQ34" i="24"/>
  <c r="CR34" i="24"/>
  <c r="CQ35" i="24"/>
  <c r="CR35" i="24"/>
  <c r="CQ36" i="24"/>
  <c r="CR36" i="24"/>
  <c r="CQ37" i="24"/>
  <c r="CR37" i="24"/>
  <c r="CQ38" i="24"/>
  <c r="CR38" i="24"/>
  <c r="CQ39" i="24"/>
  <c r="CR39" i="24"/>
  <c r="CQ40" i="24"/>
  <c r="CR40" i="24"/>
  <c r="CQ41" i="24"/>
  <c r="CR41" i="24"/>
  <c r="CQ42" i="24"/>
  <c r="CR42" i="24"/>
  <c r="CQ43" i="24"/>
  <c r="CR43" i="24"/>
  <c r="CQ44" i="24"/>
  <c r="CR44" i="24"/>
  <c r="CQ45" i="24"/>
  <c r="CR45" i="24"/>
  <c r="CQ46" i="24"/>
  <c r="CR46" i="24"/>
  <c r="CQ47" i="24"/>
  <c r="CR47" i="24"/>
  <c r="CQ48" i="24"/>
  <c r="CR48" i="24"/>
  <c r="CQ49" i="24"/>
  <c r="CR49" i="24"/>
  <c r="CQ50" i="24"/>
  <c r="CR50" i="24"/>
  <c r="CQ51" i="24"/>
  <c r="CR51" i="24"/>
  <c r="CQ52" i="24"/>
  <c r="CR52" i="24"/>
  <c r="CQ53" i="24"/>
  <c r="CR53" i="24"/>
  <c r="CQ54" i="24"/>
  <c r="CR54" i="24"/>
  <c r="CQ55" i="24"/>
  <c r="CR55" i="24"/>
  <c r="CQ56" i="24"/>
  <c r="CR56" i="24"/>
  <c r="CQ57" i="24"/>
  <c r="CR57" i="24"/>
  <c r="CQ58" i="24"/>
  <c r="CR58" i="24"/>
  <c r="CQ59" i="24"/>
  <c r="CR59" i="24"/>
  <c r="CQ60" i="24"/>
  <c r="CR60" i="24"/>
  <c r="CQ61" i="24"/>
  <c r="CR61" i="24"/>
  <c r="CQ62" i="24"/>
  <c r="CR62" i="24"/>
  <c r="CQ63" i="24"/>
  <c r="CR63" i="24"/>
  <c r="CQ64" i="24"/>
  <c r="CR64" i="24"/>
  <c r="CQ65" i="24"/>
  <c r="CR65" i="24"/>
  <c r="CQ66" i="24"/>
  <c r="CR66" i="24"/>
  <c r="CQ67" i="24"/>
  <c r="CR67" i="24"/>
  <c r="CQ68" i="24"/>
  <c r="CR68" i="24"/>
  <c r="CQ69" i="24"/>
  <c r="CR69" i="24"/>
  <c r="CQ70" i="24"/>
  <c r="CR70" i="24"/>
  <c r="CQ71" i="24"/>
  <c r="CR71" i="24"/>
  <c r="CQ72" i="24"/>
  <c r="CR72" i="24"/>
  <c r="CQ73" i="24"/>
  <c r="CR73" i="24"/>
  <c r="CQ74" i="24"/>
  <c r="CR74" i="24"/>
  <c r="CQ75" i="24"/>
  <c r="CR75" i="24"/>
  <c r="CQ76" i="24"/>
  <c r="CR76" i="24"/>
  <c r="CQ77" i="24"/>
  <c r="CR77" i="24"/>
  <c r="CQ78" i="24"/>
  <c r="CR78" i="24"/>
  <c r="CQ79" i="24"/>
  <c r="CR79" i="24"/>
  <c r="CQ80" i="24"/>
  <c r="CR80" i="24"/>
  <c r="CQ81" i="24"/>
  <c r="CR81" i="24"/>
  <c r="CQ82" i="24"/>
  <c r="CR82" i="24"/>
  <c r="CQ83" i="24"/>
  <c r="CR83" i="24"/>
  <c r="CQ84" i="24"/>
  <c r="CR84" i="24"/>
  <c r="CQ85" i="24"/>
  <c r="CR85" i="24"/>
  <c r="CQ86" i="24"/>
  <c r="CR86" i="24"/>
  <c r="CQ87" i="24"/>
  <c r="CR87" i="24"/>
  <c r="CQ88" i="24"/>
  <c r="CR88" i="24"/>
  <c r="CQ89" i="24"/>
  <c r="CR89" i="24"/>
  <c r="CQ90" i="24"/>
  <c r="CR90" i="24"/>
  <c r="CQ91" i="24"/>
  <c r="CR91" i="24"/>
  <c r="CQ92" i="24"/>
  <c r="CR92" i="24"/>
  <c r="CQ93" i="24"/>
  <c r="CR93" i="24"/>
  <c r="CQ94" i="24"/>
  <c r="CR94" i="24"/>
  <c r="CQ95" i="24"/>
  <c r="CR95" i="24"/>
  <c r="CQ96" i="24"/>
  <c r="CR96" i="24"/>
  <c r="CQ97" i="24"/>
  <c r="CR97" i="24"/>
  <c r="CQ98" i="24"/>
  <c r="CR98" i="24"/>
  <c r="CQ99" i="24"/>
  <c r="CR99" i="24"/>
  <c r="CQ100" i="24"/>
  <c r="CR100" i="24"/>
  <c r="CQ101" i="24"/>
  <c r="CR101" i="24"/>
  <c r="CQ102" i="24"/>
  <c r="CR102" i="24"/>
  <c r="CQ103" i="24"/>
  <c r="CR103" i="24"/>
  <c r="CQ104" i="24"/>
  <c r="CR104" i="24"/>
  <c r="CQ105" i="24"/>
  <c r="CR105" i="24"/>
  <c r="CQ106" i="24"/>
  <c r="CR106" i="24"/>
  <c r="CQ107" i="24"/>
  <c r="CR107" i="24"/>
  <c r="CQ108" i="24"/>
  <c r="CR108" i="24"/>
  <c r="CQ109" i="24"/>
  <c r="CR109" i="24"/>
  <c r="CQ110" i="24"/>
  <c r="CR110" i="24"/>
  <c r="CQ111" i="24"/>
  <c r="CR111" i="24"/>
  <c r="CQ112" i="24"/>
  <c r="CR112" i="24"/>
  <c r="CQ113" i="24"/>
  <c r="CR113" i="24"/>
  <c r="CQ114" i="24"/>
  <c r="CR114" i="24"/>
  <c r="CQ115" i="24"/>
  <c r="CR115" i="24"/>
  <c r="CQ116" i="24"/>
  <c r="CR116" i="24"/>
  <c r="CQ117" i="24"/>
  <c r="CR117" i="24"/>
  <c r="CQ118" i="24"/>
  <c r="CR118" i="24"/>
  <c r="CQ119" i="24"/>
  <c r="CR119" i="24"/>
  <c r="CQ120" i="24"/>
  <c r="CR120" i="24"/>
  <c r="CQ121" i="24"/>
  <c r="CR121" i="24"/>
  <c r="CQ122" i="24"/>
  <c r="CR122" i="24"/>
  <c r="CQ123" i="24"/>
  <c r="CR123" i="24"/>
  <c r="CQ124" i="24"/>
  <c r="CR124" i="24"/>
  <c r="CQ125" i="24"/>
  <c r="CR125" i="24"/>
  <c r="CQ126" i="24"/>
  <c r="CR126" i="24"/>
  <c r="CQ127" i="24"/>
  <c r="CR127" i="24"/>
  <c r="CQ128" i="24"/>
  <c r="CR128" i="24"/>
  <c r="CQ129" i="24"/>
  <c r="CR129" i="24"/>
  <c r="CQ130" i="24"/>
  <c r="CR130" i="24"/>
  <c r="CQ131" i="24"/>
  <c r="CR131" i="24"/>
  <c r="CQ132" i="24"/>
  <c r="CR132" i="24"/>
  <c r="CQ133" i="24"/>
  <c r="CR133" i="24"/>
  <c r="CQ134" i="24"/>
  <c r="CR134" i="24"/>
  <c r="CQ135" i="24"/>
  <c r="CR135" i="24"/>
  <c r="CQ136" i="24"/>
  <c r="CR136" i="24"/>
  <c r="CQ137" i="24"/>
  <c r="CR137" i="24"/>
  <c r="CQ138" i="24"/>
  <c r="CR138" i="24"/>
  <c r="CQ139" i="24"/>
  <c r="CR139" i="24"/>
  <c r="CQ140" i="24"/>
  <c r="CR140" i="24"/>
  <c r="CQ141" i="24"/>
  <c r="CR141" i="24"/>
  <c r="CQ142" i="24"/>
  <c r="CR142" i="24"/>
  <c r="CQ143" i="24"/>
  <c r="CR143" i="24"/>
  <c r="CQ144" i="24"/>
  <c r="CR144" i="24"/>
  <c r="CQ145" i="24"/>
  <c r="CR145" i="24"/>
  <c r="CQ146" i="24"/>
  <c r="CR146" i="24"/>
  <c r="CQ147" i="24"/>
  <c r="CR147" i="24"/>
  <c r="CQ148" i="24"/>
  <c r="CR148" i="24"/>
  <c r="CQ149" i="24"/>
  <c r="CR149" i="24"/>
  <c r="CQ150" i="24"/>
  <c r="CR150" i="24"/>
  <c r="CQ151" i="24"/>
  <c r="CR151" i="24"/>
  <c r="CQ152" i="24"/>
  <c r="CR152" i="24"/>
  <c r="CQ153" i="24"/>
  <c r="CR153" i="24"/>
  <c r="CQ154" i="24"/>
  <c r="CR154" i="24"/>
  <c r="CQ155" i="24"/>
  <c r="CR155" i="24"/>
  <c r="CQ156" i="24"/>
  <c r="CR156" i="24"/>
  <c r="CQ157" i="24"/>
  <c r="CR157" i="24"/>
  <c r="CQ158" i="24"/>
  <c r="CR158" i="24"/>
  <c r="CQ159" i="24"/>
  <c r="CR159" i="24"/>
  <c r="CR12" i="24"/>
  <c r="CQ12" i="24"/>
  <c r="CG13" i="24"/>
  <c r="CH13" i="24"/>
  <c r="CG14" i="24"/>
  <c r="CH14" i="24"/>
  <c r="CG15" i="24"/>
  <c r="CH15" i="24"/>
  <c r="CG16" i="24"/>
  <c r="CH16" i="24"/>
  <c r="CG17" i="24"/>
  <c r="CH17" i="24"/>
  <c r="CG18" i="24"/>
  <c r="CH18" i="24"/>
  <c r="CG19" i="24"/>
  <c r="CH19" i="24"/>
  <c r="CG20" i="24"/>
  <c r="CH20" i="24"/>
  <c r="CG21" i="24"/>
  <c r="CH21" i="24"/>
  <c r="CG22" i="24"/>
  <c r="CH22" i="24"/>
  <c r="CG23" i="24"/>
  <c r="CH23" i="24"/>
  <c r="CG24" i="24"/>
  <c r="CH24" i="24"/>
  <c r="CG25" i="24"/>
  <c r="CH25" i="24"/>
  <c r="CG26" i="24"/>
  <c r="CH26" i="24"/>
  <c r="CG27" i="24"/>
  <c r="CH27" i="24"/>
  <c r="CG28" i="24"/>
  <c r="CH28" i="24"/>
  <c r="CG29" i="24"/>
  <c r="CH29" i="24"/>
  <c r="CG30" i="24"/>
  <c r="CH30" i="24"/>
  <c r="CG31" i="24"/>
  <c r="CH31" i="24"/>
  <c r="CG32" i="24"/>
  <c r="CH32" i="24"/>
  <c r="CG33" i="24"/>
  <c r="CH33" i="24"/>
  <c r="CG34" i="24"/>
  <c r="CH34" i="24"/>
  <c r="CG35" i="24"/>
  <c r="CH35" i="24"/>
  <c r="CG36" i="24"/>
  <c r="CH36" i="24"/>
  <c r="CG37" i="24"/>
  <c r="CH37" i="24"/>
  <c r="CG38" i="24"/>
  <c r="CH38" i="24"/>
  <c r="CG39" i="24"/>
  <c r="CH39" i="24"/>
  <c r="CG40" i="24"/>
  <c r="CH40" i="24"/>
  <c r="CG41" i="24"/>
  <c r="CH41" i="24"/>
  <c r="CG42" i="24"/>
  <c r="CH42" i="24"/>
  <c r="CG43" i="24"/>
  <c r="CH43" i="24"/>
  <c r="CG44" i="24"/>
  <c r="CH44" i="24"/>
  <c r="CG45" i="24"/>
  <c r="CH45" i="24"/>
  <c r="CG46" i="24"/>
  <c r="CH46" i="24"/>
  <c r="CG47" i="24"/>
  <c r="CH47" i="24"/>
  <c r="CG48" i="24"/>
  <c r="CH48" i="24"/>
  <c r="CG49" i="24"/>
  <c r="CH49" i="24"/>
  <c r="CG50" i="24"/>
  <c r="CH50" i="24"/>
  <c r="CG51" i="24"/>
  <c r="CH51" i="24"/>
  <c r="CG52" i="24"/>
  <c r="CH52" i="24"/>
  <c r="CG53" i="24"/>
  <c r="CH53" i="24"/>
  <c r="CG54" i="24"/>
  <c r="CH54" i="24"/>
  <c r="CG55" i="24"/>
  <c r="CH55" i="24"/>
  <c r="CG56" i="24"/>
  <c r="CH56" i="24"/>
  <c r="CG57" i="24"/>
  <c r="CH57" i="24"/>
  <c r="CG58" i="24"/>
  <c r="CH58" i="24"/>
  <c r="CG59" i="24"/>
  <c r="CH59" i="24"/>
  <c r="CG60" i="24"/>
  <c r="CH60" i="24"/>
  <c r="CG61" i="24"/>
  <c r="CH61" i="24"/>
  <c r="CG62" i="24"/>
  <c r="CH62" i="24"/>
  <c r="CG63" i="24"/>
  <c r="CH63" i="24"/>
  <c r="CG64" i="24"/>
  <c r="CH64" i="24"/>
  <c r="CG65" i="24"/>
  <c r="CH65" i="24"/>
  <c r="CG66" i="24"/>
  <c r="CH66" i="24"/>
  <c r="CG67" i="24"/>
  <c r="CH67" i="24"/>
  <c r="CG68" i="24"/>
  <c r="CH68" i="24"/>
  <c r="CG69" i="24"/>
  <c r="CH69" i="24"/>
  <c r="CG70" i="24"/>
  <c r="CH70" i="24"/>
  <c r="CG71" i="24"/>
  <c r="CH71" i="24"/>
  <c r="CG72" i="24"/>
  <c r="CH72" i="24"/>
  <c r="CG73" i="24"/>
  <c r="CH73" i="24"/>
  <c r="CG74" i="24"/>
  <c r="CH74" i="24"/>
  <c r="CG75" i="24"/>
  <c r="CH75" i="24"/>
  <c r="CG76" i="24"/>
  <c r="CH76" i="24"/>
  <c r="CG77" i="24"/>
  <c r="CH77" i="24"/>
  <c r="CG78" i="24"/>
  <c r="CH78" i="24"/>
  <c r="CG79" i="24"/>
  <c r="CH79" i="24"/>
  <c r="CG80" i="24"/>
  <c r="CH80" i="24"/>
  <c r="CG81" i="24"/>
  <c r="CH81" i="24"/>
  <c r="CG82" i="24"/>
  <c r="CH82" i="24"/>
  <c r="CG83" i="24"/>
  <c r="CH83" i="24"/>
  <c r="CG84" i="24"/>
  <c r="CH84" i="24"/>
  <c r="CG85" i="24"/>
  <c r="CH85" i="24"/>
  <c r="CG86" i="24"/>
  <c r="CH86" i="24"/>
  <c r="CG87" i="24"/>
  <c r="CH87" i="24"/>
  <c r="CG88" i="24"/>
  <c r="CH88" i="24"/>
  <c r="CG89" i="24"/>
  <c r="CH89" i="24"/>
  <c r="CG90" i="24"/>
  <c r="CH90" i="24"/>
  <c r="CG91" i="24"/>
  <c r="CH91" i="24"/>
  <c r="CG92" i="24"/>
  <c r="CH92" i="24"/>
  <c r="CG93" i="24"/>
  <c r="CH93" i="24"/>
  <c r="CG94" i="24"/>
  <c r="CH94" i="24"/>
  <c r="CG95" i="24"/>
  <c r="CH95" i="24"/>
  <c r="CG96" i="24"/>
  <c r="CH96" i="24"/>
  <c r="CG97" i="24"/>
  <c r="CH97" i="24"/>
  <c r="CG98" i="24"/>
  <c r="CH98" i="24"/>
  <c r="CG99" i="24"/>
  <c r="CH99" i="24"/>
  <c r="CG100" i="24"/>
  <c r="CH100" i="24"/>
  <c r="CG101" i="24"/>
  <c r="CH101" i="24"/>
  <c r="CG102" i="24"/>
  <c r="CH102" i="24"/>
  <c r="CG103" i="24"/>
  <c r="CH103" i="24"/>
  <c r="CG104" i="24"/>
  <c r="CH104" i="24"/>
  <c r="CG105" i="24"/>
  <c r="CH105" i="24"/>
  <c r="CG106" i="24"/>
  <c r="CH106" i="24"/>
  <c r="CG107" i="24"/>
  <c r="CH107" i="24"/>
  <c r="CG108" i="24"/>
  <c r="CH108" i="24"/>
  <c r="CG109" i="24"/>
  <c r="CH109" i="24"/>
  <c r="CG110" i="24"/>
  <c r="CH110" i="24"/>
  <c r="CG111" i="24"/>
  <c r="CH111" i="24"/>
  <c r="CG112" i="24"/>
  <c r="CH112" i="24"/>
  <c r="CG113" i="24"/>
  <c r="CH113" i="24"/>
  <c r="CG114" i="24"/>
  <c r="CH114" i="24"/>
  <c r="CG115" i="24"/>
  <c r="CH115" i="24"/>
  <c r="CG116" i="24"/>
  <c r="CH116" i="24"/>
  <c r="CG117" i="24"/>
  <c r="CH117" i="24"/>
  <c r="CG118" i="24"/>
  <c r="CH118" i="24"/>
  <c r="CG119" i="24"/>
  <c r="CH119" i="24"/>
  <c r="CG120" i="24"/>
  <c r="CH120" i="24"/>
  <c r="CG121" i="24"/>
  <c r="CH121" i="24"/>
  <c r="CG122" i="24"/>
  <c r="CH122" i="24"/>
  <c r="CG123" i="24"/>
  <c r="CH123" i="24"/>
  <c r="CG124" i="24"/>
  <c r="CH124" i="24"/>
  <c r="CG125" i="24"/>
  <c r="CH125" i="24"/>
  <c r="CG126" i="24"/>
  <c r="CH126" i="24"/>
  <c r="CG127" i="24"/>
  <c r="CH127" i="24"/>
  <c r="CG128" i="24"/>
  <c r="CH128" i="24"/>
  <c r="CG129" i="24"/>
  <c r="CH129" i="24"/>
  <c r="CG130" i="24"/>
  <c r="CH130" i="24"/>
  <c r="CG131" i="24"/>
  <c r="CH131" i="24"/>
  <c r="CG132" i="24"/>
  <c r="CH132" i="24"/>
  <c r="CG133" i="24"/>
  <c r="CH133" i="24"/>
  <c r="CG134" i="24"/>
  <c r="CH134" i="24"/>
  <c r="CG135" i="24"/>
  <c r="CH135" i="24"/>
  <c r="CG136" i="24"/>
  <c r="CH136" i="24"/>
  <c r="CG137" i="24"/>
  <c r="CH137" i="24"/>
  <c r="CG138" i="24"/>
  <c r="CH138" i="24"/>
  <c r="CG139" i="24"/>
  <c r="CH139" i="24"/>
  <c r="CG140" i="24"/>
  <c r="CH140" i="24"/>
  <c r="CG141" i="24"/>
  <c r="CH141" i="24"/>
  <c r="CG142" i="24"/>
  <c r="CH142" i="24"/>
  <c r="CG143" i="24"/>
  <c r="CH143" i="24"/>
  <c r="CG144" i="24"/>
  <c r="CH144" i="24"/>
  <c r="CG145" i="24"/>
  <c r="CH145" i="24"/>
  <c r="CG146" i="24"/>
  <c r="CH146" i="24"/>
  <c r="CG147" i="24"/>
  <c r="CH147" i="24"/>
  <c r="CG148" i="24"/>
  <c r="CH148" i="24"/>
  <c r="CG149" i="24"/>
  <c r="CH149" i="24"/>
  <c r="CG150" i="24"/>
  <c r="CH150" i="24"/>
  <c r="CG151" i="24"/>
  <c r="CH151" i="24"/>
  <c r="CG152" i="24"/>
  <c r="CH152" i="24"/>
  <c r="CG153" i="24"/>
  <c r="CH153" i="24"/>
  <c r="CG154" i="24"/>
  <c r="CH154" i="24"/>
  <c r="CG155" i="24"/>
  <c r="CH155" i="24"/>
  <c r="CG156" i="24"/>
  <c r="CH156" i="24"/>
  <c r="CG157" i="24"/>
  <c r="CH157" i="24"/>
  <c r="CG158" i="24"/>
  <c r="CH158" i="24"/>
  <c r="CG159" i="24"/>
  <c r="CH159" i="24"/>
  <c r="CG160" i="24"/>
  <c r="CH160" i="24"/>
  <c r="CG161" i="24"/>
  <c r="CH161" i="24"/>
  <c r="CG162" i="24"/>
  <c r="CH162" i="24"/>
  <c r="CG163" i="24"/>
  <c r="CH163" i="24"/>
  <c r="CG164" i="24"/>
  <c r="CH164" i="24"/>
  <c r="CH12" i="24"/>
  <c r="CG12" i="24"/>
  <c r="CF169" i="24"/>
  <c r="BW13" i="24"/>
  <c r="BX13" i="24"/>
  <c r="BW14" i="24"/>
  <c r="BX14" i="24"/>
  <c r="BW15" i="24"/>
  <c r="BX15" i="24"/>
  <c r="BW16" i="24"/>
  <c r="BX16" i="24"/>
  <c r="BW17" i="24"/>
  <c r="BX17" i="24"/>
  <c r="BW18" i="24"/>
  <c r="BX18" i="24"/>
  <c r="BW19" i="24"/>
  <c r="BX19" i="24"/>
  <c r="BW20" i="24"/>
  <c r="BX20" i="24"/>
  <c r="BW21" i="24"/>
  <c r="BX21" i="24"/>
  <c r="BW22" i="24"/>
  <c r="BX22" i="24"/>
  <c r="BW23" i="24"/>
  <c r="BX23" i="24"/>
  <c r="BW24" i="24"/>
  <c r="BX24" i="24"/>
  <c r="BW25" i="24"/>
  <c r="BX25" i="24"/>
  <c r="BW26" i="24"/>
  <c r="BX26" i="24"/>
  <c r="BW27" i="24"/>
  <c r="BX27" i="24"/>
  <c r="BW28" i="24"/>
  <c r="BX28" i="24"/>
  <c r="BW29" i="24"/>
  <c r="BX29" i="24"/>
  <c r="BW30" i="24"/>
  <c r="BX30" i="24"/>
  <c r="BW31" i="24"/>
  <c r="BX31" i="24"/>
  <c r="BW32" i="24"/>
  <c r="BX32" i="24"/>
  <c r="BW33" i="24"/>
  <c r="BX33" i="24"/>
  <c r="BW34" i="24"/>
  <c r="BX34" i="24"/>
  <c r="BW35" i="24"/>
  <c r="BX35" i="24"/>
  <c r="BW36" i="24"/>
  <c r="BX36" i="24"/>
  <c r="BW37" i="24"/>
  <c r="BX37" i="24"/>
  <c r="BW38" i="24"/>
  <c r="BX38" i="24"/>
  <c r="BW39" i="24"/>
  <c r="BX39" i="24"/>
  <c r="BW40" i="24"/>
  <c r="BX40" i="24"/>
  <c r="BW41" i="24"/>
  <c r="BX41" i="24"/>
  <c r="BW42" i="24"/>
  <c r="BX42" i="24"/>
  <c r="BW43" i="24"/>
  <c r="BX43" i="24"/>
  <c r="BW44" i="24"/>
  <c r="BX44" i="24"/>
  <c r="BW45" i="24"/>
  <c r="BX45" i="24"/>
  <c r="BW46" i="24"/>
  <c r="BX46" i="24"/>
  <c r="BW47" i="24"/>
  <c r="BX47" i="24"/>
  <c r="BW48" i="24"/>
  <c r="BX48" i="24"/>
  <c r="BW49" i="24"/>
  <c r="BX49" i="24"/>
  <c r="BW50" i="24"/>
  <c r="BX50" i="24"/>
  <c r="BW51" i="24"/>
  <c r="BX51" i="24"/>
  <c r="BW52" i="24"/>
  <c r="BX52" i="24"/>
  <c r="BW53" i="24"/>
  <c r="BX53" i="24"/>
  <c r="BW54" i="24"/>
  <c r="BX54" i="24"/>
  <c r="BW55" i="24"/>
  <c r="BX55" i="24"/>
  <c r="BW56" i="24"/>
  <c r="BX56" i="24"/>
  <c r="BW57" i="24"/>
  <c r="BX57" i="24"/>
  <c r="BW58" i="24"/>
  <c r="BX58" i="24"/>
  <c r="BW59" i="24"/>
  <c r="BX59" i="24"/>
  <c r="BW60" i="24"/>
  <c r="BX60" i="24"/>
  <c r="BW61" i="24"/>
  <c r="BX61" i="24"/>
  <c r="BW62" i="24"/>
  <c r="BX62" i="24"/>
  <c r="BW63" i="24"/>
  <c r="BX63" i="24"/>
  <c r="BW64" i="24"/>
  <c r="BX64" i="24"/>
  <c r="BW65" i="24"/>
  <c r="BX65" i="24"/>
  <c r="BW66" i="24"/>
  <c r="BX66" i="24"/>
  <c r="BW67" i="24"/>
  <c r="BX67" i="24"/>
  <c r="BW68" i="24"/>
  <c r="BX68" i="24"/>
  <c r="BW69" i="24"/>
  <c r="BX69" i="24"/>
  <c r="BW70" i="24"/>
  <c r="BX70" i="24"/>
  <c r="BW71" i="24"/>
  <c r="BX71" i="24"/>
  <c r="BW72" i="24"/>
  <c r="BX72" i="24"/>
  <c r="BW73" i="24"/>
  <c r="BX73" i="24"/>
  <c r="BW74" i="24"/>
  <c r="BX74" i="24"/>
  <c r="BW75" i="24"/>
  <c r="BX75" i="24"/>
  <c r="BW76" i="24"/>
  <c r="BX76" i="24"/>
  <c r="BW77" i="24"/>
  <c r="BX77" i="24"/>
  <c r="BW78" i="24"/>
  <c r="BX78" i="24"/>
  <c r="BW79" i="24"/>
  <c r="BX79" i="24"/>
  <c r="BW80" i="24"/>
  <c r="BX80" i="24"/>
  <c r="BW81" i="24"/>
  <c r="BX81" i="24"/>
  <c r="BW82" i="24"/>
  <c r="BX82" i="24"/>
  <c r="BW83" i="24"/>
  <c r="BX83" i="24"/>
  <c r="BW84" i="24"/>
  <c r="BX84" i="24"/>
  <c r="BW85" i="24"/>
  <c r="BX85" i="24"/>
  <c r="BW86" i="24"/>
  <c r="BX86" i="24"/>
  <c r="BW87" i="24"/>
  <c r="BX87" i="24"/>
  <c r="BW88" i="24"/>
  <c r="BX88" i="24"/>
  <c r="BW89" i="24"/>
  <c r="BX89" i="24"/>
  <c r="BW90" i="24"/>
  <c r="BX90" i="24"/>
  <c r="BW91" i="24"/>
  <c r="BX91" i="24"/>
  <c r="BW92" i="24"/>
  <c r="BX92" i="24"/>
  <c r="BW93" i="24"/>
  <c r="BX93" i="24"/>
  <c r="BW94" i="24"/>
  <c r="BX94" i="24"/>
  <c r="BW95" i="24"/>
  <c r="BX95" i="24"/>
  <c r="BW96" i="24"/>
  <c r="BX96" i="24"/>
  <c r="BW97" i="24"/>
  <c r="BX97" i="24"/>
  <c r="BW98" i="24"/>
  <c r="BX98" i="24"/>
  <c r="BW99" i="24"/>
  <c r="BX99" i="24"/>
  <c r="BW100" i="24"/>
  <c r="BX100" i="24"/>
  <c r="BW101" i="24"/>
  <c r="BX101" i="24"/>
  <c r="BW102" i="24"/>
  <c r="BX102" i="24"/>
  <c r="BW103" i="24"/>
  <c r="BX103" i="24"/>
  <c r="BW104" i="24"/>
  <c r="BX104" i="24"/>
  <c r="BW105" i="24"/>
  <c r="BX105" i="24"/>
  <c r="BW106" i="24"/>
  <c r="BX106" i="24"/>
  <c r="BW107" i="24"/>
  <c r="BX107" i="24"/>
  <c r="BW108" i="24"/>
  <c r="BX108" i="24"/>
  <c r="BW109" i="24"/>
  <c r="BX109" i="24"/>
  <c r="BW110" i="24"/>
  <c r="BX110" i="24"/>
  <c r="BW111" i="24"/>
  <c r="BX111" i="24"/>
  <c r="BW112" i="24"/>
  <c r="BX112" i="24"/>
  <c r="BW113" i="24"/>
  <c r="BX113" i="24"/>
  <c r="BW114" i="24"/>
  <c r="BX114" i="24"/>
  <c r="BW115" i="24"/>
  <c r="BX115" i="24"/>
  <c r="BW116" i="24"/>
  <c r="BX116" i="24"/>
  <c r="BW117" i="24"/>
  <c r="BX117" i="24"/>
  <c r="BW118" i="24"/>
  <c r="BX118" i="24"/>
  <c r="BW119" i="24"/>
  <c r="BX119" i="24"/>
  <c r="BW120" i="24"/>
  <c r="BX120" i="24"/>
  <c r="BW121" i="24"/>
  <c r="BX121" i="24"/>
  <c r="BW122" i="24"/>
  <c r="BX122" i="24"/>
  <c r="BW123" i="24"/>
  <c r="BX123" i="24"/>
  <c r="BW124" i="24"/>
  <c r="BX124" i="24"/>
  <c r="BW125" i="24"/>
  <c r="BX125" i="24"/>
  <c r="BW126" i="24"/>
  <c r="BX126" i="24"/>
  <c r="BW127" i="24"/>
  <c r="BX127" i="24"/>
  <c r="BW128" i="24"/>
  <c r="BX128" i="24"/>
  <c r="BW129" i="24"/>
  <c r="BX129" i="24"/>
  <c r="BW130" i="24"/>
  <c r="BX130" i="24"/>
  <c r="BW131" i="24"/>
  <c r="BX131" i="24"/>
  <c r="BW132" i="24"/>
  <c r="BX132" i="24"/>
  <c r="BW133" i="24"/>
  <c r="BX133" i="24"/>
  <c r="BW134" i="24"/>
  <c r="BX134" i="24"/>
  <c r="BW135" i="24"/>
  <c r="BX135" i="24"/>
  <c r="BW136" i="24"/>
  <c r="BX136" i="24"/>
  <c r="BW137" i="24"/>
  <c r="BX137" i="24"/>
  <c r="BW138" i="24"/>
  <c r="BX138" i="24"/>
  <c r="BW139" i="24"/>
  <c r="BX139" i="24"/>
  <c r="BW140" i="24"/>
  <c r="BX140" i="24"/>
  <c r="BW141" i="24"/>
  <c r="BX141" i="24"/>
  <c r="BW142" i="24"/>
  <c r="BX142" i="24"/>
  <c r="BW143" i="24"/>
  <c r="BX143" i="24"/>
  <c r="BW144" i="24"/>
  <c r="BX144" i="24"/>
  <c r="BW145" i="24"/>
  <c r="BX145" i="24"/>
  <c r="BW146" i="24"/>
  <c r="BX146" i="24"/>
  <c r="BW147" i="24"/>
  <c r="BX147" i="24"/>
  <c r="BW148" i="24"/>
  <c r="BX148" i="24"/>
  <c r="BW149" i="24"/>
  <c r="BX149" i="24"/>
  <c r="BW150" i="24"/>
  <c r="BX150" i="24"/>
  <c r="BW151" i="24"/>
  <c r="BX151" i="24"/>
  <c r="BW152" i="24"/>
  <c r="BX152" i="24"/>
  <c r="BW153" i="24"/>
  <c r="BX153" i="24"/>
  <c r="BW154" i="24"/>
  <c r="BX154" i="24"/>
  <c r="BW155" i="24"/>
  <c r="BX155" i="24"/>
  <c r="BW156" i="24"/>
  <c r="BX156" i="24"/>
  <c r="BW157" i="24"/>
  <c r="BX157" i="24"/>
  <c r="BW158" i="24"/>
  <c r="BX158" i="24"/>
  <c r="BW159" i="24"/>
  <c r="BX159" i="24"/>
  <c r="BW160" i="24"/>
  <c r="BX160" i="24"/>
  <c r="BW161" i="24"/>
  <c r="BX161" i="24"/>
  <c r="BW162" i="24"/>
  <c r="BX162" i="24"/>
  <c r="BW163" i="24"/>
  <c r="BX163" i="24"/>
  <c r="BW164" i="24"/>
  <c r="BX164" i="24"/>
  <c r="BX12" i="24"/>
  <c r="BW12" i="24"/>
  <c r="BV169" i="24"/>
  <c r="BL169" i="24"/>
  <c r="BM160" i="24"/>
  <c r="BN160" i="24"/>
  <c r="BM161" i="24"/>
  <c r="BN161" i="24"/>
  <c r="BM162" i="24"/>
  <c r="BN162" i="24"/>
  <c r="BM163" i="24"/>
  <c r="BN163" i="24"/>
  <c r="BM164" i="24"/>
  <c r="BN164" i="24"/>
  <c r="BM13" i="24"/>
  <c r="BN13" i="24"/>
  <c r="BM14" i="24"/>
  <c r="BN14" i="24"/>
  <c r="BM15" i="24"/>
  <c r="BN15" i="24"/>
  <c r="BM16" i="24"/>
  <c r="BN16" i="24"/>
  <c r="BM17" i="24"/>
  <c r="BN17" i="24"/>
  <c r="BM18" i="24"/>
  <c r="BN18" i="24"/>
  <c r="BM19" i="24"/>
  <c r="BN19" i="24"/>
  <c r="BM20" i="24"/>
  <c r="BN20" i="24"/>
  <c r="BM21" i="24"/>
  <c r="BN21" i="24"/>
  <c r="BM22" i="24"/>
  <c r="BN22" i="24"/>
  <c r="BM23" i="24"/>
  <c r="BN23" i="24"/>
  <c r="BM24" i="24"/>
  <c r="BN24" i="24"/>
  <c r="BM25" i="24"/>
  <c r="BN25" i="24"/>
  <c r="BM26" i="24"/>
  <c r="BN26" i="24"/>
  <c r="BM27" i="24"/>
  <c r="BN27" i="24"/>
  <c r="BM28" i="24"/>
  <c r="BN28" i="24"/>
  <c r="BM29" i="24"/>
  <c r="BN29" i="24"/>
  <c r="BM30" i="24"/>
  <c r="BN30" i="24"/>
  <c r="BM31" i="24"/>
  <c r="BN31" i="24"/>
  <c r="BM32" i="24"/>
  <c r="BN32" i="24"/>
  <c r="BM33" i="24"/>
  <c r="BN33" i="24"/>
  <c r="BM34" i="24"/>
  <c r="BN34" i="24"/>
  <c r="BM35" i="24"/>
  <c r="BN35" i="24"/>
  <c r="BM36" i="24"/>
  <c r="BN36" i="24"/>
  <c r="BM37" i="24"/>
  <c r="BN37" i="24"/>
  <c r="BM38" i="24"/>
  <c r="BN38" i="24"/>
  <c r="BM39" i="24"/>
  <c r="BN39" i="24"/>
  <c r="BM40" i="24"/>
  <c r="BN40" i="24"/>
  <c r="BM41" i="24"/>
  <c r="BN41" i="24"/>
  <c r="BM42" i="24"/>
  <c r="BN42" i="24"/>
  <c r="BM43" i="24"/>
  <c r="BN43" i="24"/>
  <c r="BM44" i="24"/>
  <c r="BN44" i="24"/>
  <c r="BM45" i="24"/>
  <c r="BN45" i="24"/>
  <c r="BM46" i="24"/>
  <c r="BN46" i="24"/>
  <c r="BM47" i="24"/>
  <c r="BN47" i="24"/>
  <c r="BM48" i="24"/>
  <c r="BN48" i="24"/>
  <c r="BM49" i="24"/>
  <c r="BN49" i="24"/>
  <c r="BM50" i="24"/>
  <c r="BN50" i="24"/>
  <c r="BM51" i="24"/>
  <c r="BN51" i="24"/>
  <c r="BM52" i="24"/>
  <c r="BN52" i="24"/>
  <c r="BM53" i="24"/>
  <c r="BN53" i="24"/>
  <c r="BM54" i="24"/>
  <c r="BN54" i="24"/>
  <c r="BM55" i="24"/>
  <c r="BN55" i="24"/>
  <c r="BM56" i="24"/>
  <c r="BN56" i="24"/>
  <c r="BM57" i="24"/>
  <c r="BN57" i="24"/>
  <c r="BM58" i="24"/>
  <c r="BN58" i="24"/>
  <c r="BM59" i="24"/>
  <c r="BN59" i="24"/>
  <c r="BM60" i="24"/>
  <c r="BN60" i="24"/>
  <c r="BM61" i="24"/>
  <c r="BN61" i="24"/>
  <c r="BM62" i="24"/>
  <c r="BN62" i="24"/>
  <c r="BM63" i="24"/>
  <c r="BN63" i="24"/>
  <c r="BM64" i="24"/>
  <c r="BN64" i="24"/>
  <c r="BM65" i="24"/>
  <c r="BN65" i="24"/>
  <c r="BM66" i="24"/>
  <c r="BN66" i="24"/>
  <c r="BM67" i="24"/>
  <c r="BN67" i="24"/>
  <c r="BM68" i="24"/>
  <c r="BN68" i="24"/>
  <c r="BM69" i="24"/>
  <c r="BN69" i="24"/>
  <c r="BM70" i="24"/>
  <c r="BN70" i="24"/>
  <c r="BM71" i="24"/>
  <c r="BN71" i="24"/>
  <c r="BM72" i="24"/>
  <c r="BN72" i="24"/>
  <c r="BM73" i="24"/>
  <c r="BN73" i="24"/>
  <c r="BM74" i="24"/>
  <c r="BN74" i="24"/>
  <c r="BM75" i="24"/>
  <c r="BN75" i="24"/>
  <c r="BM76" i="24"/>
  <c r="BN76" i="24"/>
  <c r="BM77" i="24"/>
  <c r="BN77" i="24"/>
  <c r="BM78" i="24"/>
  <c r="BN78" i="24"/>
  <c r="BM79" i="24"/>
  <c r="BN79" i="24"/>
  <c r="BM80" i="24"/>
  <c r="BN80" i="24"/>
  <c r="BM81" i="24"/>
  <c r="BN81" i="24"/>
  <c r="BM82" i="24"/>
  <c r="BN82" i="24"/>
  <c r="BM83" i="24"/>
  <c r="BN83" i="24"/>
  <c r="BM84" i="24"/>
  <c r="BN84" i="24"/>
  <c r="BM85" i="24"/>
  <c r="BN85" i="24"/>
  <c r="BM86" i="24"/>
  <c r="BN86" i="24"/>
  <c r="BM87" i="24"/>
  <c r="BN87" i="24"/>
  <c r="BM88" i="24"/>
  <c r="BN88" i="24"/>
  <c r="BM89" i="24"/>
  <c r="BN89" i="24"/>
  <c r="BM90" i="24"/>
  <c r="BN90" i="24"/>
  <c r="BM91" i="24"/>
  <c r="BN91" i="24"/>
  <c r="BM92" i="24"/>
  <c r="BN92" i="24"/>
  <c r="BM93" i="24"/>
  <c r="BN93" i="24"/>
  <c r="BM94" i="24"/>
  <c r="BN94" i="24"/>
  <c r="BM95" i="24"/>
  <c r="BN95" i="24"/>
  <c r="BM96" i="24"/>
  <c r="BN96" i="24"/>
  <c r="BM97" i="24"/>
  <c r="BN97" i="24"/>
  <c r="BM98" i="24"/>
  <c r="BN98" i="24"/>
  <c r="BM99" i="24"/>
  <c r="BN99" i="24"/>
  <c r="BM100" i="24"/>
  <c r="BN100" i="24"/>
  <c r="BM101" i="24"/>
  <c r="BN101" i="24"/>
  <c r="BM102" i="24"/>
  <c r="BN102" i="24"/>
  <c r="BM103" i="24"/>
  <c r="BN103" i="24"/>
  <c r="BM104" i="24"/>
  <c r="BN104" i="24"/>
  <c r="BM105" i="24"/>
  <c r="BN105" i="24"/>
  <c r="BM106" i="24"/>
  <c r="BN106" i="24"/>
  <c r="BM107" i="24"/>
  <c r="BN107" i="24"/>
  <c r="BM108" i="24"/>
  <c r="BN108" i="24"/>
  <c r="BM109" i="24"/>
  <c r="BN109" i="24"/>
  <c r="BM110" i="24"/>
  <c r="BN110" i="24"/>
  <c r="BM111" i="24"/>
  <c r="BN111" i="24"/>
  <c r="BM112" i="24"/>
  <c r="BN112" i="24"/>
  <c r="BM113" i="24"/>
  <c r="BN113" i="24"/>
  <c r="BM114" i="24"/>
  <c r="BN114" i="24"/>
  <c r="BM115" i="24"/>
  <c r="BN115" i="24"/>
  <c r="BM116" i="24"/>
  <c r="BN116" i="24"/>
  <c r="BM117" i="24"/>
  <c r="BN117" i="24"/>
  <c r="BM118" i="24"/>
  <c r="BN118" i="24"/>
  <c r="BM119" i="24"/>
  <c r="BN119" i="24"/>
  <c r="BM120" i="24"/>
  <c r="BN120" i="24"/>
  <c r="BM121" i="24"/>
  <c r="BN121" i="24"/>
  <c r="BM122" i="24"/>
  <c r="BN122" i="24"/>
  <c r="BM123" i="24"/>
  <c r="BN123" i="24"/>
  <c r="BM124" i="24"/>
  <c r="BN124" i="24"/>
  <c r="BM125" i="24"/>
  <c r="BN125" i="24"/>
  <c r="BM126" i="24"/>
  <c r="BN126" i="24"/>
  <c r="BM127" i="24"/>
  <c r="BN127" i="24"/>
  <c r="BM128" i="24"/>
  <c r="BN128" i="24"/>
  <c r="BM129" i="24"/>
  <c r="BN129" i="24"/>
  <c r="BM130" i="24"/>
  <c r="BN130" i="24"/>
  <c r="BM131" i="24"/>
  <c r="BN131" i="24"/>
  <c r="BM132" i="24"/>
  <c r="BN132" i="24"/>
  <c r="BM133" i="24"/>
  <c r="BN133" i="24"/>
  <c r="BM134" i="24"/>
  <c r="BN134" i="24"/>
  <c r="BM135" i="24"/>
  <c r="BN135" i="24"/>
  <c r="BM136" i="24"/>
  <c r="BN136" i="24"/>
  <c r="BM137" i="24"/>
  <c r="BN137" i="24"/>
  <c r="BM138" i="24"/>
  <c r="BN138" i="24"/>
  <c r="BM139" i="24"/>
  <c r="BN139" i="24"/>
  <c r="BM140" i="24"/>
  <c r="BN140" i="24"/>
  <c r="BM141" i="24"/>
  <c r="BN141" i="24"/>
  <c r="BM142" i="24"/>
  <c r="BN142" i="24"/>
  <c r="BM143" i="24"/>
  <c r="BN143" i="24"/>
  <c r="BM144" i="24"/>
  <c r="BN144" i="24"/>
  <c r="BM145" i="24"/>
  <c r="BN145" i="24"/>
  <c r="BM146" i="24"/>
  <c r="BN146" i="24"/>
  <c r="BM147" i="24"/>
  <c r="BN147" i="24"/>
  <c r="BM148" i="24"/>
  <c r="BN148" i="24"/>
  <c r="BM149" i="24"/>
  <c r="BN149" i="24"/>
  <c r="BM150" i="24"/>
  <c r="BN150" i="24"/>
  <c r="BM151" i="24"/>
  <c r="BN151" i="24"/>
  <c r="BM152" i="24"/>
  <c r="BN152" i="24"/>
  <c r="BM153" i="24"/>
  <c r="BN153" i="24"/>
  <c r="BM154" i="24"/>
  <c r="BN154" i="24"/>
  <c r="BM155" i="24"/>
  <c r="BN155" i="24"/>
  <c r="BM156" i="24"/>
  <c r="BN156" i="24"/>
  <c r="BM157" i="24"/>
  <c r="BN157" i="24"/>
  <c r="BM158" i="24"/>
  <c r="BN158" i="24"/>
  <c r="BM159" i="24"/>
  <c r="BN159" i="24"/>
  <c r="BN12" i="24"/>
  <c r="BM12" i="24"/>
  <c r="BC13" i="24"/>
  <c r="BD13" i="24"/>
  <c r="BC14" i="24"/>
  <c r="BD14" i="24"/>
  <c r="BC15" i="24"/>
  <c r="BD15" i="24"/>
  <c r="BC16" i="24"/>
  <c r="BD16" i="24"/>
  <c r="BC17" i="24"/>
  <c r="BD17" i="24"/>
  <c r="BC18" i="24"/>
  <c r="BD18" i="24"/>
  <c r="BC19" i="24"/>
  <c r="BD19" i="24"/>
  <c r="BC20" i="24"/>
  <c r="BD20" i="24"/>
  <c r="BC21" i="24"/>
  <c r="BD21" i="24"/>
  <c r="BC22" i="24"/>
  <c r="BD22" i="24"/>
  <c r="BC23" i="24"/>
  <c r="BD23" i="24"/>
  <c r="BC24" i="24"/>
  <c r="BD24" i="24"/>
  <c r="BC25" i="24"/>
  <c r="BD25" i="24"/>
  <c r="BC26" i="24"/>
  <c r="BD26" i="24"/>
  <c r="BC27" i="24"/>
  <c r="BD27" i="24"/>
  <c r="BC28" i="24"/>
  <c r="BD28" i="24"/>
  <c r="BC29" i="24"/>
  <c r="BD29" i="24"/>
  <c r="BC30" i="24"/>
  <c r="BD30" i="24"/>
  <c r="BC31" i="24"/>
  <c r="BD31" i="24"/>
  <c r="BC32" i="24"/>
  <c r="BD32" i="24"/>
  <c r="BC33" i="24"/>
  <c r="BD33" i="24"/>
  <c r="BC34" i="24"/>
  <c r="BD34" i="24"/>
  <c r="BC35" i="24"/>
  <c r="BD35" i="24"/>
  <c r="BC36" i="24"/>
  <c r="BD36" i="24"/>
  <c r="BC37" i="24"/>
  <c r="BD37" i="24"/>
  <c r="BC38" i="24"/>
  <c r="BD38" i="24"/>
  <c r="BC39" i="24"/>
  <c r="BD39" i="24"/>
  <c r="BC40" i="24"/>
  <c r="BD40" i="24"/>
  <c r="BC41" i="24"/>
  <c r="BD41" i="24"/>
  <c r="BC42" i="24"/>
  <c r="BD42" i="24"/>
  <c r="BC43" i="24"/>
  <c r="BD43" i="24"/>
  <c r="BC44" i="24"/>
  <c r="BD44" i="24"/>
  <c r="BC45" i="24"/>
  <c r="BD45" i="24"/>
  <c r="BC46" i="24"/>
  <c r="BD46" i="24"/>
  <c r="BC47" i="24"/>
  <c r="BD47" i="24"/>
  <c r="BC48" i="24"/>
  <c r="BD48" i="24"/>
  <c r="BC49" i="24"/>
  <c r="BD49" i="24"/>
  <c r="BC50" i="24"/>
  <c r="BD50" i="24"/>
  <c r="BC51" i="24"/>
  <c r="BD51" i="24"/>
  <c r="BC52" i="24"/>
  <c r="BD52" i="24"/>
  <c r="BC53" i="24"/>
  <c r="BD53" i="24"/>
  <c r="BC54" i="24"/>
  <c r="BD54" i="24"/>
  <c r="BC55" i="24"/>
  <c r="BD55" i="24"/>
  <c r="BC56" i="24"/>
  <c r="BD56" i="24"/>
  <c r="BC57" i="24"/>
  <c r="BD57" i="24"/>
  <c r="BC58" i="24"/>
  <c r="BD58" i="24"/>
  <c r="BC59" i="24"/>
  <c r="BD59" i="24"/>
  <c r="BC60" i="24"/>
  <c r="BD60" i="24"/>
  <c r="BC61" i="24"/>
  <c r="BD61" i="24"/>
  <c r="BC62" i="24"/>
  <c r="BD62" i="24"/>
  <c r="BC63" i="24"/>
  <c r="BD63" i="24"/>
  <c r="BC64" i="24"/>
  <c r="BD64" i="24"/>
  <c r="BC65" i="24"/>
  <c r="BD65" i="24"/>
  <c r="BC66" i="24"/>
  <c r="BD66" i="24"/>
  <c r="BC67" i="24"/>
  <c r="BD67" i="24"/>
  <c r="BC68" i="24"/>
  <c r="BD68" i="24"/>
  <c r="BC69" i="24"/>
  <c r="BD69" i="24"/>
  <c r="BC70" i="24"/>
  <c r="BD70" i="24"/>
  <c r="BC71" i="24"/>
  <c r="BD71" i="24"/>
  <c r="BC72" i="24"/>
  <c r="BD72" i="24"/>
  <c r="BC73" i="24"/>
  <c r="BD73" i="24"/>
  <c r="BC74" i="24"/>
  <c r="BD74" i="24"/>
  <c r="BC75" i="24"/>
  <c r="BD75" i="24"/>
  <c r="BC76" i="24"/>
  <c r="BD76" i="24"/>
  <c r="BC77" i="24"/>
  <c r="BD77" i="24"/>
  <c r="BC78" i="24"/>
  <c r="BD78" i="24"/>
  <c r="BC79" i="24"/>
  <c r="BD79" i="24"/>
  <c r="BC80" i="24"/>
  <c r="BD80" i="24"/>
  <c r="BC81" i="24"/>
  <c r="BD81" i="24"/>
  <c r="BC82" i="24"/>
  <c r="BD82" i="24"/>
  <c r="BC83" i="24"/>
  <c r="BD83" i="24"/>
  <c r="BC84" i="24"/>
  <c r="BD84" i="24"/>
  <c r="BC85" i="24"/>
  <c r="BD85" i="24"/>
  <c r="BC86" i="24"/>
  <c r="BD86" i="24"/>
  <c r="BC87" i="24"/>
  <c r="BD87" i="24"/>
  <c r="BC88" i="24"/>
  <c r="BD88" i="24"/>
  <c r="BC89" i="24"/>
  <c r="BD89" i="24"/>
  <c r="BC90" i="24"/>
  <c r="BD90" i="24"/>
  <c r="BC91" i="24"/>
  <c r="BD91" i="24"/>
  <c r="BC92" i="24"/>
  <c r="BD92" i="24"/>
  <c r="BC93" i="24"/>
  <c r="BD93" i="24"/>
  <c r="BC94" i="24"/>
  <c r="BD94" i="24"/>
  <c r="BC95" i="24"/>
  <c r="BD95" i="24"/>
  <c r="BC96" i="24"/>
  <c r="BD96" i="24"/>
  <c r="BC97" i="24"/>
  <c r="BD97" i="24"/>
  <c r="BC98" i="24"/>
  <c r="BD98" i="24"/>
  <c r="BC99" i="24"/>
  <c r="BD99" i="24"/>
  <c r="BC100" i="24"/>
  <c r="BD100" i="24"/>
  <c r="BC101" i="24"/>
  <c r="BD101" i="24"/>
  <c r="BC102" i="24"/>
  <c r="BD102" i="24"/>
  <c r="BC103" i="24"/>
  <c r="BD103" i="24"/>
  <c r="BC104" i="24"/>
  <c r="BD104" i="24"/>
  <c r="BC105" i="24"/>
  <c r="BD105" i="24"/>
  <c r="BC106" i="24"/>
  <c r="BD106" i="24"/>
  <c r="BC107" i="24"/>
  <c r="BD107" i="24"/>
  <c r="BC108" i="24"/>
  <c r="BD108" i="24"/>
  <c r="BC109" i="24"/>
  <c r="BD109" i="24"/>
  <c r="BC110" i="24"/>
  <c r="BD110" i="24"/>
  <c r="BC111" i="24"/>
  <c r="BD111" i="24"/>
  <c r="BC112" i="24"/>
  <c r="BD112" i="24"/>
  <c r="BC113" i="24"/>
  <c r="BD113" i="24"/>
  <c r="BC114" i="24"/>
  <c r="BD114" i="24"/>
  <c r="BC115" i="24"/>
  <c r="BD115" i="24"/>
  <c r="BC116" i="24"/>
  <c r="BD116" i="24"/>
  <c r="BC117" i="24"/>
  <c r="BD117" i="24"/>
  <c r="BC118" i="24"/>
  <c r="BD118" i="24"/>
  <c r="BC119" i="24"/>
  <c r="BD119" i="24"/>
  <c r="BC120" i="24"/>
  <c r="BD120" i="24"/>
  <c r="BC121" i="24"/>
  <c r="BD121" i="24"/>
  <c r="BC122" i="24"/>
  <c r="BD122" i="24"/>
  <c r="BC123" i="24"/>
  <c r="BD123" i="24"/>
  <c r="BC124" i="24"/>
  <c r="BD124" i="24"/>
  <c r="BC125" i="24"/>
  <c r="BD125" i="24"/>
  <c r="BC126" i="24"/>
  <c r="BD126" i="24"/>
  <c r="BC127" i="24"/>
  <c r="BD127" i="24"/>
  <c r="BC128" i="24"/>
  <c r="BD128" i="24"/>
  <c r="BC129" i="24"/>
  <c r="BD129" i="24"/>
  <c r="BC130" i="24"/>
  <c r="BD130" i="24"/>
  <c r="BC131" i="24"/>
  <c r="BD131" i="24"/>
  <c r="BC132" i="24"/>
  <c r="BD132" i="24"/>
  <c r="BC133" i="24"/>
  <c r="BD133" i="24"/>
  <c r="BC134" i="24"/>
  <c r="BD134" i="24"/>
  <c r="BC135" i="24"/>
  <c r="BD135" i="24"/>
  <c r="BC136" i="24"/>
  <c r="BD136" i="24"/>
  <c r="BC137" i="24"/>
  <c r="BD137" i="24"/>
  <c r="BC138" i="24"/>
  <c r="BD138" i="24"/>
  <c r="BC139" i="24"/>
  <c r="BD139" i="24"/>
  <c r="BC140" i="24"/>
  <c r="BD140" i="24"/>
  <c r="BC141" i="24"/>
  <c r="BD141" i="24"/>
  <c r="BC142" i="24"/>
  <c r="BD142" i="24"/>
  <c r="BC143" i="24"/>
  <c r="BD143" i="24"/>
  <c r="BC144" i="24"/>
  <c r="BD144" i="24"/>
  <c r="BC145" i="24"/>
  <c r="BD145" i="24"/>
  <c r="BC146" i="24"/>
  <c r="BD146" i="24"/>
  <c r="BC147" i="24"/>
  <c r="BD147" i="24"/>
  <c r="BC148" i="24"/>
  <c r="BD148" i="24"/>
  <c r="BC149" i="24"/>
  <c r="BD149" i="24"/>
  <c r="BC150" i="24"/>
  <c r="BD150" i="24"/>
  <c r="BC151" i="24"/>
  <c r="BD151" i="24"/>
  <c r="BC152" i="24"/>
  <c r="BD152" i="24"/>
  <c r="BC153" i="24"/>
  <c r="BD153" i="24"/>
  <c r="BC154" i="24"/>
  <c r="BD154" i="24"/>
  <c r="BC155" i="24"/>
  <c r="BD155" i="24"/>
  <c r="BC156" i="24"/>
  <c r="BD156" i="24"/>
  <c r="BC157" i="24"/>
  <c r="BD157" i="24"/>
  <c r="BC158" i="24"/>
  <c r="BD158" i="24"/>
  <c r="BC159" i="24"/>
  <c r="BD159" i="24"/>
  <c r="BC160" i="24"/>
  <c r="BD160" i="24"/>
  <c r="BC161" i="24"/>
  <c r="BD161" i="24"/>
  <c r="BC162" i="24"/>
  <c r="BD162" i="24"/>
  <c r="BC163" i="24"/>
  <c r="BD163" i="24"/>
  <c r="BC164" i="24"/>
  <c r="BD164" i="24"/>
  <c r="BD12" i="24"/>
  <c r="BC12" i="24"/>
  <c r="BB169" i="24"/>
  <c r="AS13" i="24"/>
  <c r="AT13" i="24"/>
  <c r="AS14" i="24"/>
  <c r="AT14" i="24"/>
  <c r="AS15" i="24"/>
  <c r="AT15" i="24"/>
  <c r="AS16" i="24"/>
  <c r="AT16" i="24"/>
  <c r="AS17" i="24"/>
  <c r="AT17" i="24"/>
  <c r="AS18" i="24"/>
  <c r="AT18" i="24"/>
  <c r="AS19" i="24"/>
  <c r="AT19" i="24"/>
  <c r="AS20" i="24"/>
  <c r="AT20" i="24"/>
  <c r="AS21" i="24"/>
  <c r="AT21" i="24"/>
  <c r="AS22" i="24"/>
  <c r="AT22" i="24"/>
  <c r="AS23" i="24"/>
  <c r="AT23" i="24"/>
  <c r="AS24" i="24"/>
  <c r="AT24" i="24"/>
  <c r="AS25" i="24"/>
  <c r="AT25" i="24"/>
  <c r="AS26" i="24"/>
  <c r="AT26" i="24"/>
  <c r="AS27" i="24"/>
  <c r="AT27" i="24"/>
  <c r="AS28" i="24"/>
  <c r="AT28" i="24"/>
  <c r="AS29" i="24"/>
  <c r="AT29" i="24"/>
  <c r="AS30" i="24"/>
  <c r="AT30" i="24"/>
  <c r="AS31" i="24"/>
  <c r="AT31" i="24"/>
  <c r="AS32" i="24"/>
  <c r="AT32" i="24"/>
  <c r="AS33" i="24"/>
  <c r="AT33" i="24"/>
  <c r="AS34" i="24"/>
  <c r="AT34" i="24"/>
  <c r="AS35" i="24"/>
  <c r="AT35" i="24"/>
  <c r="AS36" i="24"/>
  <c r="AT36" i="24"/>
  <c r="AS37" i="24"/>
  <c r="AT37" i="24"/>
  <c r="AS38" i="24"/>
  <c r="AT38" i="24"/>
  <c r="AS39" i="24"/>
  <c r="AT39" i="24"/>
  <c r="AS40" i="24"/>
  <c r="AT40" i="24"/>
  <c r="AS41" i="24"/>
  <c r="AT41" i="24"/>
  <c r="AS42" i="24"/>
  <c r="AT42" i="24"/>
  <c r="AS43" i="24"/>
  <c r="AT43" i="24"/>
  <c r="AS44" i="24"/>
  <c r="AT44" i="24"/>
  <c r="AS45" i="24"/>
  <c r="AT45" i="24"/>
  <c r="AS46" i="24"/>
  <c r="AT46" i="24"/>
  <c r="AS47" i="24"/>
  <c r="AT47" i="24"/>
  <c r="AS48" i="24"/>
  <c r="AT48" i="24"/>
  <c r="AS49" i="24"/>
  <c r="AT49" i="24"/>
  <c r="AS50" i="24"/>
  <c r="AT50" i="24"/>
  <c r="AS51" i="24"/>
  <c r="AT51" i="24"/>
  <c r="AS52" i="24"/>
  <c r="AT52" i="24"/>
  <c r="AS53" i="24"/>
  <c r="AT53" i="24"/>
  <c r="AS54" i="24"/>
  <c r="AT54" i="24"/>
  <c r="AS55" i="24"/>
  <c r="AT55" i="24"/>
  <c r="AS56" i="24"/>
  <c r="AT56" i="24"/>
  <c r="AS57" i="24"/>
  <c r="AT57" i="24"/>
  <c r="AS58" i="24"/>
  <c r="AT58" i="24"/>
  <c r="AS59" i="24"/>
  <c r="AT59" i="24"/>
  <c r="AS60" i="24"/>
  <c r="AT60" i="24"/>
  <c r="AS61" i="24"/>
  <c r="AT61" i="24"/>
  <c r="AS62" i="24"/>
  <c r="AT62" i="24"/>
  <c r="AS63" i="24"/>
  <c r="AT63" i="24"/>
  <c r="AS64" i="24"/>
  <c r="AT64" i="24"/>
  <c r="AS65" i="24"/>
  <c r="AT65" i="24"/>
  <c r="AS66" i="24"/>
  <c r="AT66" i="24"/>
  <c r="AS67" i="24"/>
  <c r="AT67" i="24"/>
  <c r="AS68" i="24"/>
  <c r="AT68" i="24"/>
  <c r="AS69" i="24"/>
  <c r="AT69" i="24"/>
  <c r="AS70" i="24"/>
  <c r="AT70" i="24"/>
  <c r="AS71" i="24"/>
  <c r="AT71" i="24"/>
  <c r="AS72" i="24"/>
  <c r="AT72" i="24"/>
  <c r="AS73" i="24"/>
  <c r="AT73" i="24"/>
  <c r="AS74" i="24"/>
  <c r="AT74" i="24"/>
  <c r="AS75" i="24"/>
  <c r="AT75" i="24"/>
  <c r="AS76" i="24"/>
  <c r="AT76" i="24"/>
  <c r="AS77" i="24"/>
  <c r="AT77" i="24"/>
  <c r="AS78" i="24"/>
  <c r="AT78" i="24"/>
  <c r="AS79" i="24"/>
  <c r="AT79" i="24"/>
  <c r="AS80" i="24"/>
  <c r="AT80" i="24"/>
  <c r="AS81" i="24"/>
  <c r="AT81" i="24"/>
  <c r="AS82" i="24"/>
  <c r="AT82" i="24"/>
  <c r="AS83" i="24"/>
  <c r="AT83" i="24"/>
  <c r="AS84" i="24"/>
  <c r="AT84" i="24"/>
  <c r="AS85" i="24"/>
  <c r="AT85" i="24"/>
  <c r="AS86" i="24"/>
  <c r="AT86" i="24"/>
  <c r="AS87" i="24"/>
  <c r="AT87" i="24"/>
  <c r="AS88" i="24"/>
  <c r="AT88" i="24"/>
  <c r="AS89" i="24"/>
  <c r="AT89" i="24"/>
  <c r="AS90" i="24"/>
  <c r="AT90" i="24"/>
  <c r="AS91" i="24"/>
  <c r="AT91" i="24"/>
  <c r="AS92" i="24"/>
  <c r="AT92" i="24"/>
  <c r="AS93" i="24"/>
  <c r="AT93" i="24"/>
  <c r="AS94" i="24"/>
  <c r="AT94" i="24"/>
  <c r="AS95" i="24"/>
  <c r="AT95" i="24"/>
  <c r="AS96" i="24"/>
  <c r="AT96" i="24"/>
  <c r="AS97" i="24"/>
  <c r="AT97" i="24"/>
  <c r="AS98" i="24"/>
  <c r="AT98" i="24"/>
  <c r="AS99" i="24"/>
  <c r="AT99" i="24"/>
  <c r="AS100" i="24"/>
  <c r="AT100" i="24"/>
  <c r="AS101" i="24"/>
  <c r="AT101" i="24"/>
  <c r="AS102" i="24"/>
  <c r="AT102" i="24"/>
  <c r="AS103" i="24"/>
  <c r="AT103" i="24"/>
  <c r="AS104" i="24"/>
  <c r="AT104" i="24"/>
  <c r="AS105" i="24"/>
  <c r="AT105" i="24"/>
  <c r="AS106" i="24"/>
  <c r="AT106" i="24"/>
  <c r="AS107" i="24"/>
  <c r="AT107" i="24"/>
  <c r="AS108" i="24"/>
  <c r="AT108" i="24"/>
  <c r="AS109" i="24"/>
  <c r="AT109" i="24"/>
  <c r="AS110" i="24"/>
  <c r="AT110" i="24"/>
  <c r="AS111" i="24"/>
  <c r="AT111" i="24"/>
  <c r="AS112" i="24"/>
  <c r="AT112" i="24"/>
  <c r="AS113" i="24"/>
  <c r="AT113" i="24"/>
  <c r="AS114" i="24"/>
  <c r="AT114" i="24"/>
  <c r="AS115" i="24"/>
  <c r="AT115" i="24"/>
  <c r="AS116" i="24"/>
  <c r="AT116" i="24"/>
  <c r="AS117" i="24"/>
  <c r="AT117" i="24"/>
  <c r="AS118" i="24"/>
  <c r="AT118" i="24"/>
  <c r="AS119" i="24"/>
  <c r="AT119" i="24"/>
  <c r="AS120" i="24"/>
  <c r="AT120" i="24"/>
  <c r="AS121" i="24"/>
  <c r="AT121" i="24"/>
  <c r="AS122" i="24"/>
  <c r="AT122" i="24"/>
  <c r="AS123" i="24"/>
  <c r="AT123" i="24"/>
  <c r="AS124" i="24"/>
  <c r="AT124" i="24"/>
  <c r="AS125" i="24"/>
  <c r="AT125" i="24"/>
  <c r="AS126" i="24"/>
  <c r="AT126" i="24"/>
  <c r="AS127" i="24"/>
  <c r="AT127" i="24"/>
  <c r="AS128" i="24"/>
  <c r="AT128" i="24"/>
  <c r="AS129" i="24"/>
  <c r="AT129" i="24"/>
  <c r="AS130" i="24"/>
  <c r="AT130" i="24"/>
  <c r="AS131" i="24"/>
  <c r="AT131" i="24"/>
  <c r="AS132" i="24"/>
  <c r="AT132" i="24"/>
  <c r="AS133" i="24"/>
  <c r="AT133" i="24"/>
  <c r="AS134" i="24"/>
  <c r="AT134" i="24"/>
  <c r="AS135" i="24"/>
  <c r="AT135" i="24"/>
  <c r="AS136" i="24"/>
  <c r="AT136" i="24"/>
  <c r="AS137" i="24"/>
  <c r="AT137" i="24"/>
  <c r="AS138" i="24"/>
  <c r="AT138" i="24"/>
  <c r="AS139" i="24"/>
  <c r="AT139" i="24"/>
  <c r="AS140" i="24"/>
  <c r="AT140" i="24"/>
  <c r="AS141" i="24"/>
  <c r="AT141" i="24"/>
  <c r="AS142" i="24"/>
  <c r="AT142" i="24"/>
  <c r="AS143" i="24"/>
  <c r="AT143" i="24"/>
  <c r="AS144" i="24"/>
  <c r="AT144" i="24"/>
  <c r="AS145" i="24"/>
  <c r="AT145" i="24"/>
  <c r="AS146" i="24"/>
  <c r="AT146" i="24"/>
  <c r="AS147" i="24"/>
  <c r="AT147" i="24"/>
  <c r="AS148" i="24"/>
  <c r="AT148" i="24"/>
  <c r="AS149" i="24"/>
  <c r="AT149" i="24"/>
  <c r="AS150" i="24"/>
  <c r="AT150" i="24"/>
  <c r="AS151" i="24"/>
  <c r="AT151" i="24"/>
  <c r="AS152" i="24"/>
  <c r="AT152" i="24"/>
  <c r="AS153" i="24"/>
  <c r="AT153" i="24"/>
  <c r="AS154" i="24"/>
  <c r="AT154" i="24"/>
  <c r="AS155" i="24"/>
  <c r="AT155" i="24"/>
  <c r="AS156" i="24"/>
  <c r="AT156" i="24"/>
  <c r="AS157" i="24"/>
  <c r="AT157" i="24"/>
  <c r="AS158" i="24"/>
  <c r="AT158" i="24"/>
  <c r="AS159" i="24"/>
  <c r="AT159" i="24"/>
  <c r="AS160" i="24"/>
  <c r="AT160" i="24"/>
  <c r="AS161" i="24"/>
  <c r="AT161" i="24"/>
  <c r="AS162" i="24"/>
  <c r="AT162" i="24"/>
  <c r="AS163" i="24"/>
  <c r="AT163" i="24"/>
  <c r="AS164" i="24"/>
  <c r="AT164" i="24"/>
  <c r="AT12" i="24"/>
  <c r="AS12" i="24"/>
  <c r="AR169" i="24"/>
  <c r="AI13" i="24"/>
  <c r="AJ13" i="24"/>
  <c r="AI14" i="24"/>
  <c r="AJ14" i="24"/>
  <c r="AI15" i="24"/>
  <c r="AJ15" i="24"/>
  <c r="AI16" i="24"/>
  <c r="AJ16" i="24"/>
  <c r="AI17" i="24"/>
  <c r="AJ17" i="24"/>
  <c r="AI18" i="24"/>
  <c r="AJ18" i="24"/>
  <c r="AI19" i="24"/>
  <c r="AJ19" i="24"/>
  <c r="AI20" i="24"/>
  <c r="AJ20" i="24"/>
  <c r="AI21" i="24"/>
  <c r="AJ21" i="24"/>
  <c r="AI22" i="24"/>
  <c r="AJ22" i="24"/>
  <c r="AI23" i="24"/>
  <c r="AJ23" i="24"/>
  <c r="AI24" i="24"/>
  <c r="AJ24" i="24"/>
  <c r="AI25" i="24"/>
  <c r="AJ25" i="24"/>
  <c r="AI26" i="24"/>
  <c r="AJ26" i="24"/>
  <c r="AI27" i="24"/>
  <c r="AJ27" i="24"/>
  <c r="AI28" i="24"/>
  <c r="AJ28" i="24"/>
  <c r="AI29" i="24"/>
  <c r="AJ29" i="24"/>
  <c r="AI30" i="24"/>
  <c r="AJ30" i="24"/>
  <c r="AI31" i="24"/>
  <c r="AJ31" i="24"/>
  <c r="AI32" i="24"/>
  <c r="AJ32" i="24"/>
  <c r="AI33" i="24"/>
  <c r="AJ33" i="24"/>
  <c r="AI34" i="24"/>
  <c r="AJ34" i="24"/>
  <c r="AI35" i="24"/>
  <c r="AJ35" i="24"/>
  <c r="AI36" i="24"/>
  <c r="AJ36" i="24"/>
  <c r="AI37" i="24"/>
  <c r="AJ37" i="24"/>
  <c r="AI38" i="24"/>
  <c r="AJ38" i="24"/>
  <c r="AI39" i="24"/>
  <c r="AJ39" i="24"/>
  <c r="AI40" i="24"/>
  <c r="AJ40" i="24"/>
  <c r="AI41" i="24"/>
  <c r="AJ41" i="24"/>
  <c r="AI42" i="24"/>
  <c r="AJ42" i="24"/>
  <c r="AI43" i="24"/>
  <c r="AJ43" i="24"/>
  <c r="AI44" i="24"/>
  <c r="AJ44" i="24"/>
  <c r="AI45" i="24"/>
  <c r="AJ45" i="24"/>
  <c r="AI46" i="24"/>
  <c r="AJ46" i="24"/>
  <c r="AI47" i="24"/>
  <c r="AJ47" i="24"/>
  <c r="AI48" i="24"/>
  <c r="AJ48" i="24"/>
  <c r="AI49" i="24"/>
  <c r="AJ49" i="24"/>
  <c r="AI50" i="24"/>
  <c r="AJ50" i="24"/>
  <c r="AI51" i="24"/>
  <c r="AJ51" i="24"/>
  <c r="AI52" i="24"/>
  <c r="AJ52" i="24"/>
  <c r="AI53" i="24"/>
  <c r="AJ53" i="24"/>
  <c r="AI54" i="24"/>
  <c r="AJ54" i="24"/>
  <c r="AI55" i="24"/>
  <c r="AJ55" i="24"/>
  <c r="AI56" i="24"/>
  <c r="AJ56" i="24"/>
  <c r="AI57" i="24"/>
  <c r="AJ57" i="24"/>
  <c r="AI58" i="24"/>
  <c r="AJ58" i="24"/>
  <c r="AI59" i="24"/>
  <c r="AJ59" i="24"/>
  <c r="AI60" i="24"/>
  <c r="AJ60" i="24"/>
  <c r="AI61" i="24"/>
  <c r="AJ61" i="24"/>
  <c r="AI62" i="24"/>
  <c r="AJ62" i="24"/>
  <c r="AI63" i="24"/>
  <c r="AJ63" i="24"/>
  <c r="AI64" i="24"/>
  <c r="AJ64" i="24"/>
  <c r="AI65" i="24"/>
  <c r="AJ65" i="24"/>
  <c r="AI66" i="24"/>
  <c r="AJ66" i="24"/>
  <c r="AI67" i="24"/>
  <c r="AJ67" i="24"/>
  <c r="AI68" i="24"/>
  <c r="AJ68" i="24"/>
  <c r="AI69" i="24"/>
  <c r="AJ69" i="24"/>
  <c r="AI70" i="24"/>
  <c r="AJ70" i="24"/>
  <c r="AI71" i="24"/>
  <c r="AJ71" i="24"/>
  <c r="AI72" i="24"/>
  <c r="AJ72" i="24"/>
  <c r="AI73" i="24"/>
  <c r="AJ73" i="24"/>
  <c r="AI74" i="24"/>
  <c r="AJ74" i="24"/>
  <c r="AI75" i="24"/>
  <c r="AJ75" i="24"/>
  <c r="AI76" i="24"/>
  <c r="AJ76" i="24"/>
  <c r="AI77" i="24"/>
  <c r="AJ77" i="24"/>
  <c r="AI78" i="24"/>
  <c r="AJ78" i="24"/>
  <c r="AI79" i="24"/>
  <c r="AJ79" i="24"/>
  <c r="AI80" i="24"/>
  <c r="AJ80" i="24"/>
  <c r="AI81" i="24"/>
  <c r="AJ81" i="24"/>
  <c r="AI82" i="24"/>
  <c r="AJ82" i="24"/>
  <c r="AI83" i="24"/>
  <c r="AJ83" i="24"/>
  <c r="AI84" i="24"/>
  <c r="AJ84" i="24"/>
  <c r="AI85" i="24"/>
  <c r="AJ85" i="24"/>
  <c r="AI86" i="24"/>
  <c r="AJ86" i="24"/>
  <c r="AI87" i="24"/>
  <c r="AJ87" i="24"/>
  <c r="AI88" i="24"/>
  <c r="AJ88" i="24"/>
  <c r="AI89" i="24"/>
  <c r="AJ89" i="24"/>
  <c r="AI90" i="24"/>
  <c r="AJ90" i="24"/>
  <c r="AI91" i="24"/>
  <c r="AJ91" i="24"/>
  <c r="AI92" i="24"/>
  <c r="AJ92" i="24"/>
  <c r="AI93" i="24"/>
  <c r="AJ93" i="24"/>
  <c r="AI94" i="24"/>
  <c r="AJ94" i="24"/>
  <c r="AI95" i="24"/>
  <c r="AJ95" i="24"/>
  <c r="AI96" i="24"/>
  <c r="AJ96" i="24"/>
  <c r="AI97" i="24"/>
  <c r="AJ97" i="24"/>
  <c r="AI98" i="24"/>
  <c r="AJ98" i="24"/>
  <c r="AI99" i="24"/>
  <c r="AJ99" i="24"/>
  <c r="AI100" i="24"/>
  <c r="AJ100" i="24"/>
  <c r="AI101" i="24"/>
  <c r="AJ101" i="24"/>
  <c r="AI102" i="24"/>
  <c r="AJ102" i="24"/>
  <c r="AI103" i="24"/>
  <c r="AJ103" i="24"/>
  <c r="AI104" i="24"/>
  <c r="AJ104" i="24"/>
  <c r="AI105" i="24"/>
  <c r="AJ105" i="24"/>
  <c r="AI106" i="24"/>
  <c r="AJ106" i="24"/>
  <c r="AI107" i="24"/>
  <c r="AJ107" i="24"/>
  <c r="AI108" i="24"/>
  <c r="AJ108" i="24"/>
  <c r="AI109" i="24"/>
  <c r="AJ109" i="24"/>
  <c r="AI110" i="24"/>
  <c r="AJ110" i="24"/>
  <c r="AI111" i="24"/>
  <c r="AJ111" i="24"/>
  <c r="AI112" i="24"/>
  <c r="AJ112" i="24"/>
  <c r="AI113" i="24"/>
  <c r="AJ113" i="24"/>
  <c r="AI114" i="24"/>
  <c r="AJ114" i="24"/>
  <c r="AI115" i="24"/>
  <c r="AJ115" i="24"/>
  <c r="AI116" i="24"/>
  <c r="AJ116" i="24"/>
  <c r="AI117" i="24"/>
  <c r="AJ117" i="24"/>
  <c r="AI118" i="24"/>
  <c r="AJ118" i="24"/>
  <c r="AI119" i="24"/>
  <c r="AJ119" i="24"/>
  <c r="AI120" i="24"/>
  <c r="AJ120" i="24"/>
  <c r="AI121" i="24"/>
  <c r="AJ121" i="24"/>
  <c r="AI122" i="24"/>
  <c r="AJ122" i="24"/>
  <c r="AI123" i="24"/>
  <c r="AJ123" i="24"/>
  <c r="AI124" i="24"/>
  <c r="AJ124" i="24"/>
  <c r="AI125" i="24"/>
  <c r="AJ125" i="24"/>
  <c r="AI126" i="24"/>
  <c r="AJ126" i="24"/>
  <c r="AI127" i="24"/>
  <c r="AJ127" i="24"/>
  <c r="AI128" i="24"/>
  <c r="AJ128" i="24"/>
  <c r="AI129" i="24"/>
  <c r="AJ129" i="24"/>
  <c r="AI130" i="24"/>
  <c r="AJ130" i="24"/>
  <c r="AI131" i="24"/>
  <c r="AJ131" i="24"/>
  <c r="AI132" i="24"/>
  <c r="AJ132" i="24"/>
  <c r="AI133" i="24"/>
  <c r="AJ133" i="24"/>
  <c r="AI134" i="24"/>
  <c r="AJ134" i="24"/>
  <c r="AI135" i="24"/>
  <c r="AJ135" i="24"/>
  <c r="AI136" i="24"/>
  <c r="AJ136" i="24"/>
  <c r="AI137" i="24"/>
  <c r="AJ137" i="24"/>
  <c r="AI138" i="24"/>
  <c r="AJ138" i="24"/>
  <c r="AI139" i="24"/>
  <c r="AJ139" i="24"/>
  <c r="AI140" i="24"/>
  <c r="AJ140" i="24"/>
  <c r="AI141" i="24"/>
  <c r="AJ141" i="24"/>
  <c r="AI142" i="24"/>
  <c r="AJ142" i="24"/>
  <c r="AI143" i="24"/>
  <c r="AJ143" i="24"/>
  <c r="AI144" i="24"/>
  <c r="AJ144" i="24"/>
  <c r="AI145" i="24"/>
  <c r="AJ145" i="24"/>
  <c r="AI146" i="24"/>
  <c r="AJ146" i="24"/>
  <c r="AI147" i="24"/>
  <c r="AJ147" i="24"/>
  <c r="AI148" i="24"/>
  <c r="AJ148" i="24"/>
  <c r="AI149" i="24"/>
  <c r="AJ149" i="24"/>
  <c r="AI150" i="24"/>
  <c r="AJ150" i="24"/>
  <c r="AI151" i="24"/>
  <c r="AJ151" i="24"/>
  <c r="AI152" i="24"/>
  <c r="AJ152" i="24"/>
  <c r="AI153" i="24"/>
  <c r="AJ153" i="24"/>
  <c r="AI154" i="24"/>
  <c r="AJ154" i="24"/>
  <c r="AI155" i="24"/>
  <c r="AJ155" i="24"/>
  <c r="AI156" i="24"/>
  <c r="AJ156" i="24"/>
  <c r="AI157" i="24"/>
  <c r="AJ157" i="24"/>
  <c r="AI158" i="24"/>
  <c r="AJ158" i="24"/>
  <c r="AI159" i="24"/>
  <c r="AJ159" i="24"/>
  <c r="AI160" i="24"/>
  <c r="AJ160" i="24"/>
  <c r="AI161" i="24"/>
  <c r="AJ161" i="24"/>
  <c r="AI162" i="24"/>
  <c r="AJ162" i="24"/>
  <c r="AI163" i="24"/>
  <c r="AJ163" i="24"/>
  <c r="AI164" i="24"/>
  <c r="AJ164" i="24"/>
  <c r="AJ12" i="24"/>
  <c r="AI12" i="24"/>
  <c r="AH169" i="24"/>
  <c r="Y13" i="24"/>
  <c r="Z13" i="24"/>
  <c r="Y14" i="24"/>
  <c r="Z14" i="24"/>
  <c r="Y15" i="24"/>
  <c r="Z15" i="24"/>
  <c r="Y16" i="24"/>
  <c r="Z16" i="24"/>
  <c r="Y17" i="24"/>
  <c r="Z17" i="24"/>
  <c r="Y18" i="24"/>
  <c r="Z18" i="24"/>
  <c r="Y19" i="24"/>
  <c r="Z19" i="24"/>
  <c r="Y20" i="24"/>
  <c r="Z20" i="24"/>
  <c r="Y21" i="24"/>
  <c r="Z21" i="24"/>
  <c r="Y22" i="24"/>
  <c r="Z22" i="24"/>
  <c r="Y23" i="24"/>
  <c r="Z23" i="24"/>
  <c r="Y24" i="24"/>
  <c r="Z24" i="24"/>
  <c r="Y25" i="24"/>
  <c r="Z25" i="24"/>
  <c r="Y26" i="24"/>
  <c r="Z26" i="24"/>
  <c r="Y27" i="24"/>
  <c r="Z27" i="24"/>
  <c r="Y28" i="24"/>
  <c r="Z28" i="24"/>
  <c r="Y29" i="24"/>
  <c r="Z29" i="24"/>
  <c r="Y30" i="24"/>
  <c r="Z30" i="24"/>
  <c r="Y31" i="24"/>
  <c r="Z31" i="24"/>
  <c r="Y32" i="24"/>
  <c r="Z32" i="24"/>
  <c r="Y33" i="24"/>
  <c r="Z33" i="24"/>
  <c r="Y34" i="24"/>
  <c r="Z34" i="24"/>
  <c r="Y35" i="24"/>
  <c r="Z35" i="24"/>
  <c r="Y36" i="24"/>
  <c r="Z36" i="24"/>
  <c r="Y37" i="24"/>
  <c r="Z37" i="24"/>
  <c r="Y38" i="24"/>
  <c r="Z38" i="24"/>
  <c r="Y39" i="24"/>
  <c r="Z39" i="24"/>
  <c r="Y40" i="24"/>
  <c r="Z40" i="24"/>
  <c r="Y41" i="24"/>
  <c r="Z41" i="24"/>
  <c r="Y42" i="24"/>
  <c r="Z42" i="24"/>
  <c r="Y43" i="24"/>
  <c r="Z43" i="24"/>
  <c r="Y44" i="24"/>
  <c r="Z44" i="24"/>
  <c r="Y45" i="24"/>
  <c r="Z45" i="24"/>
  <c r="Y46" i="24"/>
  <c r="Z46" i="24"/>
  <c r="Y47" i="24"/>
  <c r="Z47" i="24"/>
  <c r="Y48" i="24"/>
  <c r="Z48" i="24"/>
  <c r="Y49" i="24"/>
  <c r="Z49" i="24"/>
  <c r="Y50" i="24"/>
  <c r="Z50" i="24"/>
  <c r="Y51" i="24"/>
  <c r="Z51" i="24"/>
  <c r="Y52" i="24"/>
  <c r="Z52" i="24"/>
  <c r="Y53" i="24"/>
  <c r="Z53" i="24"/>
  <c r="Y54" i="24"/>
  <c r="Z54" i="24"/>
  <c r="Y55" i="24"/>
  <c r="Z55" i="24"/>
  <c r="Y56" i="24"/>
  <c r="Z56" i="24"/>
  <c r="Y57" i="24"/>
  <c r="Z57" i="24"/>
  <c r="Y58" i="24"/>
  <c r="Z58" i="24"/>
  <c r="Y59" i="24"/>
  <c r="Z59" i="24"/>
  <c r="Y60" i="24"/>
  <c r="Z60" i="24"/>
  <c r="Y61" i="24"/>
  <c r="Z61" i="24"/>
  <c r="Y62" i="24"/>
  <c r="Z62" i="24"/>
  <c r="Y63" i="24"/>
  <c r="Z63" i="24"/>
  <c r="Y64" i="24"/>
  <c r="Z64" i="24"/>
  <c r="Y65" i="24"/>
  <c r="Z65" i="24"/>
  <c r="Y66" i="24"/>
  <c r="Z66" i="24"/>
  <c r="Y67" i="24"/>
  <c r="Z67" i="24"/>
  <c r="Y68" i="24"/>
  <c r="Z68" i="24"/>
  <c r="Y69" i="24"/>
  <c r="Z69" i="24"/>
  <c r="Y70" i="24"/>
  <c r="Z70" i="24"/>
  <c r="Y71" i="24"/>
  <c r="Z71" i="24"/>
  <c r="Y72" i="24"/>
  <c r="Z72" i="24"/>
  <c r="Y73" i="24"/>
  <c r="Z73" i="24"/>
  <c r="Y74" i="24"/>
  <c r="Z74" i="24"/>
  <c r="Y75" i="24"/>
  <c r="Z75" i="24"/>
  <c r="Y76" i="24"/>
  <c r="Z76" i="24"/>
  <c r="Y77" i="24"/>
  <c r="Z77" i="24"/>
  <c r="Y78" i="24"/>
  <c r="Z78" i="24"/>
  <c r="Y79" i="24"/>
  <c r="Z79" i="24"/>
  <c r="Y80" i="24"/>
  <c r="Z80" i="24"/>
  <c r="Y81" i="24"/>
  <c r="Z81" i="24"/>
  <c r="Y82" i="24"/>
  <c r="Z82" i="24"/>
  <c r="Y83" i="24"/>
  <c r="Z83" i="24"/>
  <c r="Y84" i="24"/>
  <c r="Z84" i="24"/>
  <c r="Y85" i="24"/>
  <c r="Z85" i="24"/>
  <c r="Y86" i="24"/>
  <c r="Z86" i="24"/>
  <c r="Y87" i="24"/>
  <c r="Z87" i="24"/>
  <c r="Y88" i="24"/>
  <c r="Z88" i="24"/>
  <c r="Y89" i="24"/>
  <c r="Z89" i="24"/>
  <c r="Y90" i="24"/>
  <c r="Z90" i="24"/>
  <c r="Y91" i="24"/>
  <c r="Z91" i="24"/>
  <c r="Y92" i="24"/>
  <c r="Z92" i="24"/>
  <c r="Y93" i="24"/>
  <c r="Z93" i="24"/>
  <c r="Y94" i="24"/>
  <c r="Z94" i="24"/>
  <c r="Y95" i="24"/>
  <c r="Z95" i="24"/>
  <c r="Y96" i="24"/>
  <c r="Z96" i="24"/>
  <c r="Y97" i="24"/>
  <c r="Z97" i="24"/>
  <c r="Y98" i="24"/>
  <c r="Z98" i="24"/>
  <c r="Y99" i="24"/>
  <c r="Z99" i="24"/>
  <c r="Y100" i="24"/>
  <c r="Z100" i="24"/>
  <c r="Y101" i="24"/>
  <c r="Z101" i="24"/>
  <c r="Y102" i="24"/>
  <c r="Z102" i="24"/>
  <c r="Y103" i="24"/>
  <c r="Z103" i="24"/>
  <c r="Y104" i="24"/>
  <c r="Z104" i="24"/>
  <c r="Y105" i="24"/>
  <c r="Z105" i="24"/>
  <c r="Y106" i="24"/>
  <c r="Z106" i="24"/>
  <c r="Y107" i="24"/>
  <c r="Z107" i="24"/>
  <c r="Y108" i="24"/>
  <c r="Z108" i="24"/>
  <c r="Y109" i="24"/>
  <c r="Z109" i="24"/>
  <c r="Y110" i="24"/>
  <c r="Z110" i="24"/>
  <c r="Y111" i="24"/>
  <c r="Z111" i="24"/>
  <c r="Y112" i="24"/>
  <c r="Z112" i="24"/>
  <c r="Y113" i="24"/>
  <c r="Z113" i="24"/>
  <c r="Y114" i="24"/>
  <c r="Z114" i="24"/>
  <c r="Y115" i="24"/>
  <c r="Z115" i="24"/>
  <c r="Y116" i="24"/>
  <c r="Z116" i="24"/>
  <c r="Y117" i="24"/>
  <c r="Z117" i="24"/>
  <c r="Y118" i="24"/>
  <c r="Z118" i="24"/>
  <c r="Y119" i="24"/>
  <c r="Z119" i="24"/>
  <c r="Y120" i="24"/>
  <c r="Z120" i="24"/>
  <c r="Y121" i="24"/>
  <c r="Z121" i="24"/>
  <c r="Y122" i="24"/>
  <c r="Z122" i="24"/>
  <c r="Y123" i="24"/>
  <c r="Z123" i="24"/>
  <c r="Y124" i="24"/>
  <c r="Z124" i="24"/>
  <c r="Y125" i="24"/>
  <c r="Z125" i="24"/>
  <c r="Y126" i="24"/>
  <c r="Z126" i="24"/>
  <c r="Y127" i="24"/>
  <c r="Z127" i="24"/>
  <c r="Y128" i="24"/>
  <c r="Z128" i="24"/>
  <c r="Y129" i="24"/>
  <c r="Z129" i="24"/>
  <c r="Y130" i="24"/>
  <c r="Z130" i="24"/>
  <c r="Y131" i="24"/>
  <c r="Z131" i="24"/>
  <c r="Y132" i="24"/>
  <c r="Z132" i="24"/>
  <c r="Y133" i="24"/>
  <c r="Z133" i="24"/>
  <c r="Y134" i="24"/>
  <c r="Z134" i="24"/>
  <c r="Y135" i="24"/>
  <c r="Z135" i="24"/>
  <c r="Y136" i="24"/>
  <c r="Z136" i="24"/>
  <c r="Y137" i="24"/>
  <c r="Z137" i="24"/>
  <c r="Y138" i="24"/>
  <c r="Z138" i="24"/>
  <c r="Y139" i="24"/>
  <c r="Z139" i="24"/>
  <c r="Y140" i="24"/>
  <c r="Z140" i="24"/>
  <c r="Y141" i="24"/>
  <c r="Z141" i="24"/>
  <c r="Y142" i="24"/>
  <c r="Z142" i="24"/>
  <c r="Y143" i="24"/>
  <c r="Z143" i="24"/>
  <c r="Y144" i="24"/>
  <c r="Z144" i="24"/>
  <c r="Y145" i="24"/>
  <c r="Z145" i="24"/>
  <c r="Y146" i="24"/>
  <c r="Z146" i="24"/>
  <c r="Y147" i="24"/>
  <c r="Z147" i="24"/>
  <c r="Y148" i="24"/>
  <c r="Z148" i="24"/>
  <c r="Y149" i="24"/>
  <c r="Z149" i="24"/>
  <c r="Y150" i="24"/>
  <c r="Z150" i="24"/>
  <c r="Y151" i="24"/>
  <c r="Z151" i="24"/>
  <c r="Y152" i="24"/>
  <c r="Z152" i="24"/>
  <c r="Y153" i="24"/>
  <c r="Z153" i="24"/>
  <c r="Y154" i="24"/>
  <c r="Z154" i="24"/>
  <c r="Y155" i="24"/>
  <c r="Z155" i="24"/>
  <c r="Y156" i="24"/>
  <c r="Z156" i="24"/>
  <c r="Y157" i="24"/>
  <c r="Z157" i="24"/>
  <c r="Y158" i="24"/>
  <c r="Z158" i="24"/>
  <c r="Y159" i="24"/>
  <c r="Z159" i="24"/>
  <c r="Y160" i="24"/>
  <c r="Z160" i="24"/>
  <c r="Y161" i="24"/>
  <c r="Z161" i="24"/>
  <c r="Y162" i="24"/>
  <c r="Z162" i="24"/>
  <c r="Y163" i="24"/>
  <c r="Z163" i="24"/>
  <c r="Y164" i="24"/>
  <c r="Z164" i="24"/>
  <c r="Z12" i="24"/>
  <c r="Y12" i="24"/>
  <c r="X169" i="24"/>
  <c r="O109" i="8"/>
  <c r="O13" i="8"/>
  <c r="P13" i="8"/>
  <c r="O14" i="8"/>
  <c r="P14" i="8"/>
  <c r="O15" i="8"/>
  <c r="P15" i="8"/>
  <c r="O16" i="8"/>
  <c r="P16" i="8"/>
  <c r="O17" i="8"/>
  <c r="P17" i="8"/>
  <c r="O18" i="8"/>
  <c r="P18" i="8"/>
  <c r="O19" i="8"/>
  <c r="P19" i="8"/>
  <c r="O20" i="8"/>
  <c r="P20" i="8"/>
  <c r="O21" i="8"/>
  <c r="P21" i="8"/>
  <c r="O22" i="8"/>
  <c r="P22" i="8"/>
  <c r="O23" i="8"/>
  <c r="P23" i="8"/>
  <c r="O24" i="8"/>
  <c r="P24" i="8"/>
  <c r="O25" i="8"/>
  <c r="P25" i="8"/>
  <c r="O26" i="8"/>
  <c r="P26" i="8"/>
  <c r="O27" i="8"/>
  <c r="P27" i="8"/>
  <c r="O28" i="8"/>
  <c r="P28" i="8"/>
  <c r="O29" i="8"/>
  <c r="P29" i="8"/>
  <c r="O30" i="8"/>
  <c r="P30" i="8"/>
  <c r="O31" i="8"/>
  <c r="P31" i="8"/>
  <c r="O32" i="8"/>
  <c r="P32" i="8"/>
  <c r="O33" i="8"/>
  <c r="P33" i="8"/>
  <c r="O34" i="8"/>
  <c r="P34" i="8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94" i="8"/>
  <c r="P94" i="8"/>
  <c r="O95" i="8"/>
  <c r="P95" i="8"/>
  <c r="O96" i="8"/>
  <c r="P96" i="8"/>
  <c r="O97" i="8"/>
  <c r="P97" i="8"/>
  <c r="O98" i="8"/>
  <c r="P98" i="8"/>
  <c r="O99" i="8"/>
  <c r="P99" i="8"/>
  <c r="O100" i="8"/>
  <c r="P100" i="8"/>
  <c r="O101" i="8"/>
  <c r="P101" i="8"/>
  <c r="O102" i="8"/>
  <c r="P102" i="8"/>
  <c r="O103" i="8"/>
  <c r="P103" i="8"/>
  <c r="O104" i="8"/>
  <c r="P104" i="8"/>
  <c r="O105" i="8"/>
  <c r="P105" i="8"/>
  <c r="O106" i="8"/>
  <c r="P106" i="8"/>
  <c r="O107" i="8"/>
  <c r="P107" i="8"/>
  <c r="O108" i="8"/>
  <c r="P108" i="8"/>
  <c r="P109" i="8"/>
  <c r="O110" i="8"/>
  <c r="P110" i="8"/>
  <c r="O111" i="8"/>
  <c r="P111" i="8"/>
  <c r="O112" i="8"/>
  <c r="P112" i="8"/>
  <c r="O113" i="8"/>
  <c r="P113" i="8"/>
  <c r="O114" i="8"/>
  <c r="P114" i="8"/>
  <c r="O115" i="8"/>
  <c r="P115" i="8"/>
  <c r="O116" i="8"/>
  <c r="P116" i="8"/>
  <c r="O117" i="8"/>
  <c r="P117" i="8"/>
  <c r="O118" i="8"/>
  <c r="P118" i="8"/>
  <c r="O119" i="8"/>
  <c r="P119" i="8"/>
  <c r="O120" i="8"/>
  <c r="P120" i="8"/>
  <c r="O121" i="8"/>
  <c r="P121" i="8"/>
  <c r="O122" i="8"/>
  <c r="P122" i="8"/>
  <c r="O123" i="8"/>
  <c r="P123" i="8"/>
  <c r="O124" i="8"/>
  <c r="P124" i="8"/>
  <c r="O125" i="8"/>
  <c r="P125" i="8"/>
  <c r="O126" i="8"/>
  <c r="P126" i="8"/>
  <c r="O127" i="8"/>
  <c r="P127" i="8"/>
  <c r="O128" i="8"/>
  <c r="P128" i="8"/>
  <c r="O129" i="8"/>
  <c r="P129" i="8"/>
  <c r="O130" i="8"/>
  <c r="P130" i="8"/>
  <c r="O131" i="8"/>
  <c r="P131" i="8"/>
  <c r="O132" i="8"/>
  <c r="P132" i="8"/>
  <c r="O133" i="8"/>
  <c r="P133" i="8"/>
  <c r="O134" i="8"/>
  <c r="P134" i="8"/>
  <c r="O135" i="8"/>
  <c r="P135" i="8"/>
  <c r="O136" i="8"/>
  <c r="P136" i="8"/>
  <c r="O137" i="8"/>
  <c r="P137" i="8"/>
  <c r="O138" i="8"/>
  <c r="P138" i="8"/>
  <c r="O139" i="8"/>
  <c r="P139" i="8"/>
  <c r="O140" i="8"/>
  <c r="P140" i="8"/>
  <c r="O141" i="8"/>
  <c r="P141" i="8"/>
  <c r="O142" i="8"/>
  <c r="P142" i="8"/>
  <c r="O143" i="8"/>
  <c r="P143" i="8"/>
  <c r="O144" i="8"/>
  <c r="P144" i="8"/>
  <c r="O145" i="8"/>
  <c r="P145" i="8"/>
  <c r="O146" i="8"/>
  <c r="P146" i="8"/>
  <c r="O147" i="8"/>
  <c r="P147" i="8"/>
  <c r="O148" i="8"/>
  <c r="P148" i="8"/>
  <c r="O149" i="8"/>
  <c r="P149" i="8"/>
  <c r="O150" i="8"/>
  <c r="P150" i="8"/>
  <c r="O151" i="8"/>
  <c r="P151" i="8"/>
  <c r="O152" i="8"/>
  <c r="P152" i="8"/>
  <c r="O153" i="8"/>
  <c r="P153" i="8"/>
  <c r="O154" i="8"/>
  <c r="P154" i="8"/>
  <c r="O155" i="8"/>
  <c r="P155" i="8"/>
  <c r="O156" i="8"/>
  <c r="P156" i="8"/>
  <c r="O157" i="8"/>
  <c r="P157" i="8"/>
  <c r="O158" i="8"/>
  <c r="P158" i="8"/>
  <c r="O159" i="8"/>
  <c r="P159" i="8"/>
  <c r="O160" i="8"/>
  <c r="P160" i="8"/>
  <c r="O161" i="8"/>
  <c r="P161" i="8"/>
  <c r="O162" i="8"/>
  <c r="P162" i="8"/>
  <c r="O163" i="8"/>
  <c r="P163" i="8"/>
  <c r="O164" i="8"/>
  <c r="P164" i="8"/>
  <c r="P12" i="8"/>
  <c r="O12" i="8"/>
  <c r="N168" i="8"/>
  <c r="EE13" i="8"/>
  <c r="EF13" i="8"/>
  <c r="EE14" i="8"/>
  <c r="EF14" i="8"/>
  <c r="EE15" i="8"/>
  <c r="EF15" i="8"/>
  <c r="EE16" i="8"/>
  <c r="EF16" i="8"/>
  <c r="EE17" i="8"/>
  <c r="EF17" i="8"/>
  <c r="EE18" i="8"/>
  <c r="EF18" i="8"/>
  <c r="EE19" i="8"/>
  <c r="EF19" i="8"/>
  <c r="EE20" i="8"/>
  <c r="EF20" i="8"/>
  <c r="EE21" i="8"/>
  <c r="EF21" i="8"/>
  <c r="EE22" i="8"/>
  <c r="EF22" i="8"/>
  <c r="EE23" i="8"/>
  <c r="EF23" i="8"/>
  <c r="EE24" i="8"/>
  <c r="EF24" i="8"/>
  <c r="EE25" i="8"/>
  <c r="EF25" i="8"/>
  <c r="EE26" i="8"/>
  <c r="EF26" i="8"/>
  <c r="EE27" i="8"/>
  <c r="EF27" i="8"/>
  <c r="EE28" i="8"/>
  <c r="EF28" i="8"/>
  <c r="EE29" i="8"/>
  <c r="EF29" i="8"/>
  <c r="EE30" i="8"/>
  <c r="EF30" i="8"/>
  <c r="EE31" i="8"/>
  <c r="EF31" i="8"/>
  <c r="EE32" i="8"/>
  <c r="EF32" i="8"/>
  <c r="EE33" i="8"/>
  <c r="EF33" i="8"/>
  <c r="EE34" i="8"/>
  <c r="EF34" i="8"/>
  <c r="EE35" i="8"/>
  <c r="EF35" i="8"/>
  <c r="EE36" i="8"/>
  <c r="EF36" i="8"/>
  <c r="EE37" i="8"/>
  <c r="EF37" i="8"/>
  <c r="EE38" i="8"/>
  <c r="EF38" i="8"/>
  <c r="EE39" i="8"/>
  <c r="EF39" i="8"/>
  <c r="EE40" i="8"/>
  <c r="EF40" i="8"/>
  <c r="EE41" i="8"/>
  <c r="EF41" i="8"/>
  <c r="EE42" i="8"/>
  <c r="EF42" i="8"/>
  <c r="EE43" i="8"/>
  <c r="EF43" i="8"/>
  <c r="EE44" i="8"/>
  <c r="EF44" i="8"/>
  <c r="EE45" i="8"/>
  <c r="EF45" i="8"/>
  <c r="EE46" i="8"/>
  <c r="EF46" i="8"/>
  <c r="EE47" i="8"/>
  <c r="EF47" i="8"/>
  <c r="EE48" i="8"/>
  <c r="EF48" i="8"/>
  <c r="EE49" i="8"/>
  <c r="EF49" i="8"/>
  <c r="EE50" i="8"/>
  <c r="EF50" i="8"/>
  <c r="EE51" i="8"/>
  <c r="EF51" i="8"/>
  <c r="EE52" i="8"/>
  <c r="EF52" i="8"/>
  <c r="EE53" i="8"/>
  <c r="EF53" i="8"/>
  <c r="EE54" i="8"/>
  <c r="EF54" i="8"/>
  <c r="EE55" i="8"/>
  <c r="EF55" i="8"/>
  <c r="EE56" i="8"/>
  <c r="EF56" i="8"/>
  <c r="EE57" i="8"/>
  <c r="EF57" i="8"/>
  <c r="EE58" i="8"/>
  <c r="EF58" i="8"/>
  <c r="EE59" i="8"/>
  <c r="EF59" i="8"/>
  <c r="EE60" i="8"/>
  <c r="EF60" i="8"/>
  <c r="EE61" i="8"/>
  <c r="EF61" i="8"/>
  <c r="EE62" i="8"/>
  <c r="EF62" i="8"/>
  <c r="EE63" i="8"/>
  <c r="EF63" i="8"/>
  <c r="EE64" i="8"/>
  <c r="EF64" i="8"/>
  <c r="EE65" i="8"/>
  <c r="EF65" i="8"/>
  <c r="EE66" i="8"/>
  <c r="EF66" i="8"/>
  <c r="EE67" i="8"/>
  <c r="EF67" i="8"/>
  <c r="EE68" i="8"/>
  <c r="EF68" i="8"/>
  <c r="EE69" i="8"/>
  <c r="EF69" i="8"/>
  <c r="EE70" i="8"/>
  <c r="EF70" i="8"/>
  <c r="EE71" i="8"/>
  <c r="EF71" i="8"/>
  <c r="EE72" i="8"/>
  <c r="EF72" i="8"/>
  <c r="EE73" i="8"/>
  <c r="EF73" i="8"/>
  <c r="EE74" i="8"/>
  <c r="EF74" i="8"/>
  <c r="EE75" i="8"/>
  <c r="EF75" i="8"/>
  <c r="EE76" i="8"/>
  <c r="EF76" i="8"/>
  <c r="EE77" i="8"/>
  <c r="EF77" i="8"/>
  <c r="EE78" i="8"/>
  <c r="EF78" i="8"/>
  <c r="EE79" i="8"/>
  <c r="EF79" i="8"/>
  <c r="EE80" i="8"/>
  <c r="EF80" i="8"/>
  <c r="EE81" i="8"/>
  <c r="EF81" i="8"/>
  <c r="EE82" i="8"/>
  <c r="EF82" i="8"/>
  <c r="EE83" i="8"/>
  <c r="EF83" i="8"/>
  <c r="EE84" i="8"/>
  <c r="EF84" i="8"/>
  <c r="EE85" i="8"/>
  <c r="EF85" i="8"/>
  <c r="EE86" i="8"/>
  <c r="EF86" i="8"/>
  <c r="EE87" i="8"/>
  <c r="EF87" i="8"/>
  <c r="EE88" i="8"/>
  <c r="EF88" i="8"/>
  <c r="EE89" i="8"/>
  <c r="EF89" i="8"/>
  <c r="EE90" i="8"/>
  <c r="EF90" i="8"/>
  <c r="EE91" i="8"/>
  <c r="EF91" i="8"/>
  <c r="EE92" i="8"/>
  <c r="EF92" i="8"/>
  <c r="EE93" i="8"/>
  <c r="EF93" i="8"/>
  <c r="EE94" i="8"/>
  <c r="EF94" i="8"/>
  <c r="EE95" i="8"/>
  <c r="EF95" i="8"/>
  <c r="EE96" i="8"/>
  <c r="EF96" i="8"/>
  <c r="EE97" i="8"/>
  <c r="EF97" i="8"/>
  <c r="EE98" i="8"/>
  <c r="EF98" i="8"/>
  <c r="EE99" i="8"/>
  <c r="EF99" i="8"/>
  <c r="EE100" i="8"/>
  <c r="EF100" i="8"/>
  <c r="EE101" i="8"/>
  <c r="EF101" i="8"/>
  <c r="EE102" i="8"/>
  <c r="EF102" i="8"/>
  <c r="EE103" i="8"/>
  <c r="EF103" i="8"/>
  <c r="EE104" i="8"/>
  <c r="EF104" i="8"/>
  <c r="EE105" i="8"/>
  <c r="EF105" i="8"/>
  <c r="EE106" i="8"/>
  <c r="EF106" i="8"/>
  <c r="EE107" i="8"/>
  <c r="EF107" i="8"/>
  <c r="EE108" i="8"/>
  <c r="EF108" i="8"/>
  <c r="EE109" i="8"/>
  <c r="EF109" i="8"/>
  <c r="EE110" i="8"/>
  <c r="EF110" i="8"/>
  <c r="EE111" i="8"/>
  <c r="EF111" i="8"/>
  <c r="EE112" i="8"/>
  <c r="EF112" i="8"/>
  <c r="EE113" i="8"/>
  <c r="EF113" i="8"/>
  <c r="EE114" i="8"/>
  <c r="EF114" i="8"/>
  <c r="EE115" i="8"/>
  <c r="EF115" i="8"/>
  <c r="EE116" i="8"/>
  <c r="EF116" i="8"/>
  <c r="EE117" i="8"/>
  <c r="EF117" i="8"/>
  <c r="EE118" i="8"/>
  <c r="EF118" i="8"/>
  <c r="EE119" i="8"/>
  <c r="EF119" i="8"/>
  <c r="EE120" i="8"/>
  <c r="EF120" i="8"/>
  <c r="EE121" i="8"/>
  <c r="EF121" i="8"/>
  <c r="EE122" i="8"/>
  <c r="EF122" i="8"/>
  <c r="EE123" i="8"/>
  <c r="EF123" i="8"/>
  <c r="EE124" i="8"/>
  <c r="EF124" i="8"/>
  <c r="EE125" i="8"/>
  <c r="EF125" i="8"/>
  <c r="EE126" i="8"/>
  <c r="EF126" i="8"/>
  <c r="EE127" i="8"/>
  <c r="EF127" i="8"/>
  <c r="EE128" i="8"/>
  <c r="EF128" i="8"/>
  <c r="EE129" i="8"/>
  <c r="EF129" i="8"/>
  <c r="EE130" i="8"/>
  <c r="EF130" i="8"/>
  <c r="EE131" i="8"/>
  <c r="EF131" i="8"/>
  <c r="EE132" i="8"/>
  <c r="EF132" i="8"/>
  <c r="EE133" i="8"/>
  <c r="EF133" i="8"/>
  <c r="EE134" i="8"/>
  <c r="EF134" i="8"/>
  <c r="EE135" i="8"/>
  <c r="EF135" i="8"/>
  <c r="EE136" i="8"/>
  <c r="EF136" i="8"/>
  <c r="EE137" i="8"/>
  <c r="EF137" i="8"/>
  <c r="EE138" i="8"/>
  <c r="EF138" i="8"/>
  <c r="EE139" i="8"/>
  <c r="EF139" i="8"/>
  <c r="EE140" i="8"/>
  <c r="EF140" i="8"/>
  <c r="EE141" i="8"/>
  <c r="EF141" i="8"/>
  <c r="EE142" i="8"/>
  <c r="EF142" i="8"/>
  <c r="EE143" i="8"/>
  <c r="EF143" i="8"/>
  <c r="EE144" i="8"/>
  <c r="EF144" i="8"/>
  <c r="EE145" i="8"/>
  <c r="EF145" i="8"/>
  <c r="EE146" i="8"/>
  <c r="EF146" i="8"/>
  <c r="EE147" i="8"/>
  <c r="EF147" i="8"/>
  <c r="EE148" i="8"/>
  <c r="EF148" i="8"/>
  <c r="EE149" i="8"/>
  <c r="EF149" i="8"/>
  <c r="EE150" i="8"/>
  <c r="EF150" i="8"/>
  <c r="EE151" i="8"/>
  <c r="EF151" i="8"/>
  <c r="EE152" i="8"/>
  <c r="EF152" i="8"/>
  <c r="EE153" i="8"/>
  <c r="EF153" i="8"/>
  <c r="EE154" i="8"/>
  <c r="EF154" i="8"/>
  <c r="EE155" i="8"/>
  <c r="EF155" i="8"/>
  <c r="EE156" i="8"/>
  <c r="EF156" i="8"/>
  <c r="EE157" i="8"/>
  <c r="EF157" i="8"/>
  <c r="EE158" i="8"/>
  <c r="EF158" i="8"/>
  <c r="EE159" i="8"/>
  <c r="EF159" i="8"/>
  <c r="EE160" i="8"/>
  <c r="EF160" i="8"/>
  <c r="EE161" i="8"/>
  <c r="EF161" i="8"/>
  <c r="EE162" i="8"/>
  <c r="EF162" i="8"/>
  <c r="EE163" i="8"/>
  <c r="EF163" i="8"/>
  <c r="EE164" i="8"/>
  <c r="EF164" i="8"/>
  <c r="EF12" i="8"/>
  <c r="EE12" i="8"/>
  <c r="ED168" i="8"/>
  <c r="DT168" i="8"/>
  <c r="DU160" i="8"/>
  <c r="DV160" i="8"/>
  <c r="DU161" i="8"/>
  <c r="DV161" i="8"/>
  <c r="DU162" i="8"/>
  <c r="DV162" i="8"/>
  <c r="DU163" i="8"/>
  <c r="DV163" i="8"/>
  <c r="DU164" i="8"/>
  <c r="DV164" i="8"/>
  <c r="DU13" i="8"/>
  <c r="DV13" i="8"/>
  <c r="DU14" i="8"/>
  <c r="DV14" i="8"/>
  <c r="DU15" i="8"/>
  <c r="DV15" i="8"/>
  <c r="DU16" i="8"/>
  <c r="DV16" i="8"/>
  <c r="DU17" i="8"/>
  <c r="DV17" i="8"/>
  <c r="DU18" i="8"/>
  <c r="DV18" i="8"/>
  <c r="DU19" i="8"/>
  <c r="DV19" i="8"/>
  <c r="DU20" i="8"/>
  <c r="DV20" i="8"/>
  <c r="DU21" i="8"/>
  <c r="DV21" i="8"/>
  <c r="DU22" i="8"/>
  <c r="DV22" i="8"/>
  <c r="DU23" i="8"/>
  <c r="DV23" i="8"/>
  <c r="DU24" i="8"/>
  <c r="DV24" i="8"/>
  <c r="DU25" i="8"/>
  <c r="DV25" i="8"/>
  <c r="DU26" i="8"/>
  <c r="DV26" i="8"/>
  <c r="DU27" i="8"/>
  <c r="DV27" i="8"/>
  <c r="DU28" i="8"/>
  <c r="DV28" i="8"/>
  <c r="DU29" i="8"/>
  <c r="DV29" i="8"/>
  <c r="DU30" i="8"/>
  <c r="DV30" i="8"/>
  <c r="DU31" i="8"/>
  <c r="DV31" i="8"/>
  <c r="DU32" i="8"/>
  <c r="DV32" i="8"/>
  <c r="DU33" i="8"/>
  <c r="DV33" i="8"/>
  <c r="DU34" i="8"/>
  <c r="DV34" i="8"/>
  <c r="DU35" i="8"/>
  <c r="DV35" i="8"/>
  <c r="DU36" i="8"/>
  <c r="DV36" i="8"/>
  <c r="DU37" i="8"/>
  <c r="DV37" i="8"/>
  <c r="DU38" i="8"/>
  <c r="DV38" i="8"/>
  <c r="DU39" i="8"/>
  <c r="DV39" i="8"/>
  <c r="DU40" i="8"/>
  <c r="DV40" i="8"/>
  <c r="DU41" i="8"/>
  <c r="DV41" i="8"/>
  <c r="DU42" i="8"/>
  <c r="DV42" i="8"/>
  <c r="DU43" i="8"/>
  <c r="DV43" i="8"/>
  <c r="DU44" i="8"/>
  <c r="DV44" i="8"/>
  <c r="DU45" i="8"/>
  <c r="DV45" i="8"/>
  <c r="DU46" i="8"/>
  <c r="DV46" i="8"/>
  <c r="DU47" i="8"/>
  <c r="DV47" i="8"/>
  <c r="DU48" i="8"/>
  <c r="DV48" i="8"/>
  <c r="DU49" i="8"/>
  <c r="DV49" i="8"/>
  <c r="DU50" i="8"/>
  <c r="DV50" i="8"/>
  <c r="DU51" i="8"/>
  <c r="DV51" i="8"/>
  <c r="DU52" i="8"/>
  <c r="DV52" i="8"/>
  <c r="DU53" i="8"/>
  <c r="DV53" i="8"/>
  <c r="DU54" i="8"/>
  <c r="DV54" i="8"/>
  <c r="DU55" i="8"/>
  <c r="DV55" i="8"/>
  <c r="DU56" i="8"/>
  <c r="DV56" i="8"/>
  <c r="DU57" i="8"/>
  <c r="DV57" i="8"/>
  <c r="DU58" i="8"/>
  <c r="DV58" i="8"/>
  <c r="DU59" i="8"/>
  <c r="DV59" i="8"/>
  <c r="DU60" i="8"/>
  <c r="DV60" i="8"/>
  <c r="DU61" i="8"/>
  <c r="DV61" i="8"/>
  <c r="DU62" i="8"/>
  <c r="DV62" i="8"/>
  <c r="DU63" i="8"/>
  <c r="DV63" i="8"/>
  <c r="DU64" i="8"/>
  <c r="DV64" i="8"/>
  <c r="DU65" i="8"/>
  <c r="DV65" i="8"/>
  <c r="DU66" i="8"/>
  <c r="DV66" i="8"/>
  <c r="DU67" i="8"/>
  <c r="DV67" i="8"/>
  <c r="DU68" i="8"/>
  <c r="DV68" i="8"/>
  <c r="DU69" i="8"/>
  <c r="DV69" i="8"/>
  <c r="DU70" i="8"/>
  <c r="DV70" i="8"/>
  <c r="DU71" i="8"/>
  <c r="DV71" i="8"/>
  <c r="DU72" i="8"/>
  <c r="DV72" i="8"/>
  <c r="DU73" i="8"/>
  <c r="DV73" i="8"/>
  <c r="DU74" i="8"/>
  <c r="DV74" i="8"/>
  <c r="DU75" i="8"/>
  <c r="DV75" i="8"/>
  <c r="DU76" i="8"/>
  <c r="DV76" i="8"/>
  <c r="DU77" i="8"/>
  <c r="DV77" i="8"/>
  <c r="DU78" i="8"/>
  <c r="DV78" i="8"/>
  <c r="DU79" i="8"/>
  <c r="DV79" i="8"/>
  <c r="DU80" i="8"/>
  <c r="DV80" i="8"/>
  <c r="DU81" i="8"/>
  <c r="DV81" i="8"/>
  <c r="DU82" i="8"/>
  <c r="DV82" i="8"/>
  <c r="DU83" i="8"/>
  <c r="DV83" i="8"/>
  <c r="DU84" i="8"/>
  <c r="DV84" i="8"/>
  <c r="DU85" i="8"/>
  <c r="DV85" i="8"/>
  <c r="DU86" i="8"/>
  <c r="DV86" i="8"/>
  <c r="DU87" i="8"/>
  <c r="DV87" i="8"/>
  <c r="DU88" i="8"/>
  <c r="DV88" i="8"/>
  <c r="DU89" i="8"/>
  <c r="DV89" i="8"/>
  <c r="DU90" i="8"/>
  <c r="DV90" i="8"/>
  <c r="DU91" i="8"/>
  <c r="DV91" i="8"/>
  <c r="DU92" i="8"/>
  <c r="DV92" i="8"/>
  <c r="DU93" i="8"/>
  <c r="DV93" i="8"/>
  <c r="DU94" i="8"/>
  <c r="DV94" i="8"/>
  <c r="DU95" i="8"/>
  <c r="DV95" i="8"/>
  <c r="DU96" i="8"/>
  <c r="DV96" i="8"/>
  <c r="DU97" i="8"/>
  <c r="DV97" i="8"/>
  <c r="DU98" i="8"/>
  <c r="DV98" i="8"/>
  <c r="DU99" i="8"/>
  <c r="DV99" i="8"/>
  <c r="DU100" i="8"/>
  <c r="DV100" i="8"/>
  <c r="DU101" i="8"/>
  <c r="DV101" i="8"/>
  <c r="DU102" i="8"/>
  <c r="DV102" i="8"/>
  <c r="DU103" i="8"/>
  <c r="DV103" i="8"/>
  <c r="DU104" i="8"/>
  <c r="DV104" i="8"/>
  <c r="DU105" i="8"/>
  <c r="DV105" i="8"/>
  <c r="DU106" i="8"/>
  <c r="DV106" i="8"/>
  <c r="DU107" i="8"/>
  <c r="DV107" i="8"/>
  <c r="DU108" i="8"/>
  <c r="DV108" i="8"/>
  <c r="DU109" i="8"/>
  <c r="DV109" i="8"/>
  <c r="DU110" i="8"/>
  <c r="DV110" i="8"/>
  <c r="DU111" i="8"/>
  <c r="DV111" i="8"/>
  <c r="DU112" i="8"/>
  <c r="DV112" i="8"/>
  <c r="DU113" i="8"/>
  <c r="DV113" i="8"/>
  <c r="DU114" i="8"/>
  <c r="DV114" i="8"/>
  <c r="DU115" i="8"/>
  <c r="DV115" i="8"/>
  <c r="DU116" i="8"/>
  <c r="DV116" i="8"/>
  <c r="DU117" i="8"/>
  <c r="DV117" i="8"/>
  <c r="DU118" i="8"/>
  <c r="DV118" i="8"/>
  <c r="DU119" i="8"/>
  <c r="DV119" i="8"/>
  <c r="DU120" i="8"/>
  <c r="DV120" i="8"/>
  <c r="DU121" i="8"/>
  <c r="DV121" i="8"/>
  <c r="DU122" i="8"/>
  <c r="DV122" i="8"/>
  <c r="DU123" i="8"/>
  <c r="DV123" i="8"/>
  <c r="DU124" i="8"/>
  <c r="DV124" i="8"/>
  <c r="DU125" i="8"/>
  <c r="DV125" i="8"/>
  <c r="DU126" i="8"/>
  <c r="DV126" i="8"/>
  <c r="DU127" i="8"/>
  <c r="DV127" i="8"/>
  <c r="DU128" i="8"/>
  <c r="DV128" i="8"/>
  <c r="DU129" i="8"/>
  <c r="DV129" i="8"/>
  <c r="DU130" i="8"/>
  <c r="DV130" i="8"/>
  <c r="DU131" i="8"/>
  <c r="DV131" i="8"/>
  <c r="DU132" i="8"/>
  <c r="DV132" i="8"/>
  <c r="DU133" i="8"/>
  <c r="DV133" i="8"/>
  <c r="DU134" i="8"/>
  <c r="DV134" i="8"/>
  <c r="DU135" i="8"/>
  <c r="DV135" i="8"/>
  <c r="DU136" i="8"/>
  <c r="DV136" i="8"/>
  <c r="DU137" i="8"/>
  <c r="DV137" i="8"/>
  <c r="DU138" i="8"/>
  <c r="DV138" i="8"/>
  <c r="DU139" i="8"/>
  <c r="DV139" i="8"/>
  <c r="DU140" i="8"/>
  <c r="DV140" i="8"/>
  <c r="DU141" i="8"/>
  <c r="DV141" i="8"/>
  <c r="DU142" i="8"/>
  <c r="DV142" i="8"/>
  <c r="DU143" i="8"/>
  <c r="DV143" i="8"/>
  <c r="DU144" i="8"/>
  <c r="DV144" i="8"/>
  <c r="DU145" i="8"/>
  <c r="DV145" i="8"/>
  <c r="DU146" i="8"/>
  <c r="DV146" i="8"/>
  <c r="DU147" i="8"/>
  <c r="DV147" i="8"/>
  <c r="DU148" i="8"/>
  <c r="DV148" i="8"/>
  <c r="DU149" i="8"/>
  <c r="DV149" i="8"/>
  <c r="DU150" i="8"/>
  <c r="DV150" i="8"/>
  <c r="DU151" i="8"/>
  <c r="DV151" i="8"/>
  <c r="DU152" i="8"/>
  <c r="DV152" i="8"/>
  <c r="DU153" i="8"/>
  <c r="DV153" i="8"/>
  <c r="DU154" i="8"/>
  <c r="DV154" i="8"/>
  <c r="DU155" i="8"/>
  <c r="DV155" i="8"/>
  <c r="DU156" i="8"/>
  <c r="DV156" i="8"/>
  <c r="DU157" i="8"/>
  <c r="DV157" i="8"/>
  <c r="DU158" i="8"/>
  <c r="DV158" i="8"/>
  <c r="DU159" i="8"/>
  <c r="DV159" i="8"/>
  <c r="DV12" i="8"/>
  <c r="DU12" i="8"/>
  <c r="DK13" i="8"/>
  <c r="DL13" i="8"/>
  <c r="DK14" i="8"/>
  <c r="DL14" i="8"/>
  <c r="DK15" i="8"/>
  <c r="DL15" i="8"/>
  <c r="DK16" i="8"/>
  <c r="DL16" i="8"/>
  <c r="DK17" i="8"/>
  <c r="DL17" i="8"/>
  <c r="DK18" i="8"/>
  <c r="DL18" i="8"/>
  <c r="DK19" i="8"/>
  <c r="DL19" i="8"/>
  <c r="DK20" i="8"/>
  <c r="DL20" i="8"/>
  <c r="DK21" i="8"/>
  <c r="DL21" i="8"/>
  <c r="DK22" i="8"/>
  <c r="DL22" i="8"/>
  <c r="DK23" i="8"/>
  <c r="DL23" i="8"/>
  <c r="DK24" i="8"/>
  <c r="DL24" i="8"/>
  <c r="DK25" i="8"/>
  <c r="DL25" i="8"/>
  <c r="DK26" i="8"/>
  <c r="DL26" i="8"/>
  <c r="DK27" i="8"/>
  <c r="DL27" i="8"/>
  <c r="DK28" i="8"/>
  <c r="DL28" i="8"/>
  <c r="DK29" i="8"/>
  <c r="DL29" i="8"/>
  <c r="DK30" i="8"/>
  <c r="DL30" i="8"/>
  <c r="DK31" i="8"/>
  <c r="DL31" i="8"/>
  <c r="DK32" i="8"/>
  <c r="DL32" i="8"/>
  <c r="DK33" i="8"/>
  <c r="DL33" i="8"/>
  <c r="DK34" i="8"/>
  <c r="DL34" i="8"/>
  <c r="DK35" i="8"/>
  <c r="DL35" i="8"/>
  <c r="DK36" i="8"/>
  <c r="DL36" i="8"/>
  <c r="DK37" i="8"/>
  <c r="DL37" i="8"/>
  <c r="DK38" i="8"/>
  <c r="DL38" i="8"/>
  <c r="DK39" i="8"/>
  <c r="DL39" i="8"/>
  <c r="DK40" i="8"/>
  <c r="DL40" i="8"/>
  <c r="DK41" i="8"/>
  <c r="DL41" i="8"/>
  <c r="DK42" i="8"/>
  <c r="DL42" i="8"/>
  <c r="DK43" i="8"/>
  <c r="DL43" i="8"/>
  <c r="DK44" i="8"/>
  <c r="DL44" i="8"/>
  <c r="DK45" i="8"/>
  <c r="DL45" i="8"/>
  <c r="DK46" i="8"/>
  <c r="DL46" i="8"/>
  <c r="DK47" i="8"/>
  <c r="DL47" i="8"/>
  <c r="DK48" i="8"/>
  <c r="DL48" i="8"/>
  <c r="DK49" i="8"/>
  <c r="DL49" i="8"/>
  <c r="DK50" i="8"/>
  <c r="DL50" i="8"/>
  <c r="DK51" i="8"/>
  <c r="DL51" i="8"/>
  <c r="DK52" i="8"/>
  <c r="DL52" i="8"/>
  <c r="DK53" i="8"/>
  <c r="DL53" i="8"/>
  <c r="DK54" i="8"/>
  <c r="DL54" i="8"/>
  <c r="DK55" i="8"/>
  <c r="DL55" i="8"/>
  <c r="DK56" i="8"/>
  <c r="DL56" i="8"/>
  <c r="DK57" i="8"/>
  <c r="DL57" i="8"/>
  <c r="DK58" i="8"/>
  <c r="DL58" i="8"/>
  <c r="DK59" i="8"/>
  <c r="DL59" i="8"/>
  <c r="DK60" i="8"/>
  <c r="DL60" i="8"/>
  <c r="DK61" i="8"/>
  <c r="DL61" i="8"/>
  <c r="DK62" i="8"/>
  <c r="DL62" i="8"/>
  <c r="DK63" i="8"/>
  <c r="DL63" i="8"/>
  <c r="DK64" i="8"/>
  <c r="DL64" i="8"/>
  <c r="DK65" i="8"/>
  <c r="DL65" i="8"/>
  <c r="DK66" i="8"/>
  <c r="DL66" i="8"/>
  <c r="DK67" i="8"/>
  <c r="DL67" i="8"/>
  <c r="DK68" i="8"/>
  <c r="DL68" i="8"/>
  <c r="DK69" i="8"/>
  <c r="DL69" i="8"/>
  <c r="DK70" i="8"/>
  <c r="DL70" i="8"/>
  <c r="DK71" i="8"/>
  <c r="DL71" i="8"/>
  <c r="DK72" i="8"/>
  <c r="DL72" i="8"/>
  <c r="DK73" i="8"/>
  <c r="DL73" i="8"/>
  <c r="DK74" i="8"/>
  <c r="DL74" i="8"/>
  <c r="DK75" i="8"/>
  <c r="DL75" i="8"/>
  <c r="DK76" i="8"/>
  <c r="DL76" i="8"/>
  <c r="DK77" i="8"/>
  <c r="DL77" i="8"/>
  <c r="DK78" i="8"/>
  <c r="DL78" i="8"/>
  <c r="DK79" i="8"/>
  <c r="DL79" i="8"/>
  <c r="DK80" i="8"/>
  <c r="DL80" i="8"/>
  <c r="DK81" i="8"/>
  <c r="DL81" i="8"/>
  <c r="DK82" i="8"/>
  <c r="DL82" i="8"/>
  <c r="DK83" i="8"/>
  <c r="DL83" i="8"/>
  <c r="DK84" i="8"/>
  <c r="DL84" i="8"/>
  <c r="DK85" i="8"/>
  <c r="DL85" i="8"/>
  <c r="DK86" i="8"/>
  <c r="DL86" i="8"/>
  <c r="DK87" i="8"/>
  <c r="DL87" i="8"/>
  <c r="DK88" i="8"/>
  <c r="DL88" i="8"/>
  <c r="DK89" i="8"/>
  <c r="DL89" i="8"/>
  <c r="DK90" i="8"/>
  <c r="DL90" i="8"/>
  <c r="DK91" i="8"/>
  <c r="DL91" i="8"/>
  <c r="DK92" i="8"/>
  <c r="DL92" i="8"/>
  <c r="DK93" i="8"/>
  <c r="DL93" i="8"/>
  <c r="DK94" i="8"/>
  <c r="DL94" i="8"/>
  <c r="DK95" i="8"/>
  <c r="DL95" i="8"/>
  <c r="DK96" i="8"/>
  <c r="DL96" i="8"/>
  <c r="DK97" i="8"/>
  <c r="DL97" i="8"/>
  <c r="DK98" i="8"/>
  <c r="DL98" i="8"/>
  <c r="DK99" i="8"/>
  <c r="DL99" i="8"/>
  <c r="DK100" i="8"/>
  <c r="DL100" i="8"/>
  <c r="DK101" i="8"/>
  <c r="DL101" i="8"/>
  <c r="DK102" i="8"/>
  <c r="DL102" i="8"/>
  <c r="DK103" i="8"/>
  <c r="DL103" i="8"/>
  <c r="DK104" i="8"/>
  <c r="DL104" i="8"/>
  <c r="DK105" i="8"/>
  <c r="DL105" i="8"/>
  <c r="DK106" i="8"/>
  <c r="DL106" i="8"/>
  <c r="DK107" i="8"/>
  <c r="DL107" i="8"/>
  <c r="DK108" i="8"/>
  <c r="DL108" i="8"/>
  <c r="DK109" i="8"/>
  <c r="DL109" i="8"/>
  <c r="DK110" i="8"/>
  <c r="DL110" i="8"/>
  <c r="DK111" i="8"/>
  <c r="DL111" i="8"/>
  <c r="DK112" i="8"/>
  <c r="DL112" i="8"/>
  <c r="DK113" i="8"/>
  <c r="DL113" i="8"/>
  <c r="DK114" i="8"/>
  <c r="DL114" i="8"/>
  <c r="DK115" i="8"/>
  <c r="DL115" i="8"/>
  <c r="DK116" i="8"/>
  <c r="DL116" i="8"/>
  <c r="DK117" i="8"/>
  <c r="DL117" i="8"/>
  <c r="DK118" i="8"/>
  <c r="DL118" i="8"/>
  <c r="DK119" i="8"/>
  <c r="DL119" i="8"/>
  <c r="DK120" i="8"/>
  <c r="DL120" i="8"/>
  <c r="DK121" i="8"/>
  <c r="DL121" i="8"/>
  <c r="DK122" i="8"/>
  <c r="DL122" i="8"/>
  <c r="DK123" i="8"/>
  <c r="DL123" i="8"/>
  <c r="DK124" i="8"/>
  <c r="DL124" i="8"/>
  <c r="DK125" i="8"/>
  <c r="DL125" i="8"/>
  <c r="DK126" i="8"/>
  <c r="DL126" i="8"/>
  <c r="DK127" i="8"/>
  <c r="DL127" i="8"/>
  <c r="DK128" i="8"/>
  <c r="DL128" i="8"/>
  <c r="DK129" i="8"/>
  <c r="DL129" i="8"/>
  <c r="DK130" i="8"/>
  <c r="DL130" i="8"/>
  <c r="DK131" i="8"/>
  <c r="DL131" i="8"/>
  <c r="DK132" i="8"/>
  <c r="DL132" i="8"/>
  <c r="DK133" i="8"/>
  <c r="DL133" i="8"/>
  <c r="DK134" i="8"/>
  <c r="DL134" i="8"/>
  <c r="DK135" i="8"/>
  <c r="DL135" i="8"/>
  <c r="DK136" i="8"/>
  <c r="DL136" i="8"/>
  <c r="DK137" i="8"/>
  <c r="DL137" i="8"/>
  <c r="DK138" i="8"/>
  <c r="DL138" i="8"/>
  <c r="DK139" i="8"/>
  <c r="DL139" i="8"/>
  <c r="DK140" i="8"/>
  <c r="DL140" i="8"/>
  <c r="DK141" i="8"/>
  <c r="DL141" i="8"/>
  <c r="DK142" i="8"/>
  <c r="DL142" i="8"/>
  <c r="DK143" i="8"/>
  <c r="DL143" i="8"/>
  <c r="DK144" i="8"/>
  <c r="DL144" i="8"/>
  <c r="DK145" i="8"/>
  <c r="DL145" i="8"/>
  <c r="DK146" i="8"/>
  <c r="DL146" i="8"/>
  <c r="DK147" i="8"/>
  <c r="DL147" i="8"/>
  <c r="DK148" i="8"/>
  <c r="DL148" i="8"/>
  <c r="DK149" i="8"/>
  <c r="DL149" i="8"/>
  <c r="DK150" i="8"/>
  <c r="DL150" i="8"/>
  <c r="DK151" i="8"/>
  <c r="DL151" i="8"/>
  <c r="DK152" i="8"/>
  <c r="DL152" i="8"/>
  <c r="DK153" i="8"/>
  <c r="DL153" i="8"/>
  <c r="DK154" i="8"/>
  <c r="DL154" i="8"/>
  <c r="DK155" i="8"/>
  <c r="DL155" i="8"/>
  <c r="DK156" i="8"/>
  <c r="DL156" i="8"/>
  <c r="DK157" i="8"/>
  <c r="DL157" i="8"/>
  <c r="DK158" i="8"/>
  <c r="DL158" i="8"/>
  <c r="DK159" i="8"/>
  <c r="DL159" i="8"/>
  <c r="DK160" i="8"/>
  <c r="DL160" i="8"/>
  <c r="DK161" i="8"/>
  <c r="DL161" i="8"/>
  <c r="DK162" i="8"/>
  <c r="DL162" i="8"/>
  <c r="DK163" i="8"/>
  <c r="DL163" i="8"/>
  <c r="DK164" i="8"/>
  <c r="DL164" i="8"/>
  <c r="DL12" i="8"/>
  <c r="DK12" i="8"/>
  <c r="DJ168" i="8"/>
  <c r="DA13" i="8"/>
  <c r="DB13" i="8"/>
  <c r="DA14" i="8"/>
  <c r="DB14" i="8"/>
  <c r="DA15" i="8"/>
  <c r="DB15" i="8"/>
  <c r="DA16" i="8"/>
  <c r="DB16" i="8"/>
  <c r="DA17" i="8"/>
  <c r="DB17" i="8"/>
  <c r="DA18" i="8"/>
  <c r="DB18" i="8"/>
  <c r="DA19" i="8"/>
  <c r="DB19" i="8"/>
  <c r="DA20" i="8"/>
  <c r="DB20" i="8"/>
  <c r="DA21" i="8"/>
  <c r="DB21" i="8"/>
  <c r="DA22" i="8"/>
  <c r="DB22" i="8"/>
  <c r="DA23" i="8"/>
  <c r="DB23" i="8"/>
  <c r="DA24" i="8"/>
  <c r="DB24" i="8"/>
  <c r="DA25" i="8"/>
  <c r="DB25" i="8"/>
  <c r="DA26" i="8"/>
  <c r="DB26" i="8"/>
  <c r="DA27" i="8"/>
  <c r="DB27" i="8"/>
  <c r="DA28" i="8"/>
  <c r="DB28" i="8"/>
  <c r="DA29" i="8"/>
  <c r="DB29" i="8"/>
  <c r="DA30" i="8"/>
  <c r="DB30" i="8"/>
  <c r="DA31" i="8"/>
  <c r="DB31" i="8"/>
  <c r="DA32" i="8"/>
  <c r="DB32" i="8"/>
  <c r="DA33" i="8"/>
  <c r="DB33" i="8"/>
  <c r="DA34" i="8"/>
  <c r="DB34" i="8"/>
  <c r="DA35" i="8"/>
  <c r="DB35" i="8"/>
  <c r="DA36" i="8"/>
  <c r="DB36" i="8"/>
  <c r="DA37" i="8"/>
  <c r="DB37" i="8"/>
  <c r="DA38" i="8"/>
  <c r="DB38" i="8"/>
  <c r="DA39" i="8"/>
  <c r="DB39" i="8"/>
  <c r="DA40" i="8"/>
  <c r="DB40" i="8"/>
  <c r="DA41" i="8"/>
  <c r="DB41" i="8"/>
  <c r="DA42" i="8"/>
  <c r="DB42" i="8"/>
  <c r="DA43" i="8"/>
  <c r="DB43" i="8"/>
  <c r="DA44" i="8"/>
  <c r="DB44" i="8"/>
  <c r="DA45" i="8"/>
  <c r="DB45" i="8"/>
  <c r="DA46" i="8"/>
  <c r="DB46" i="8"/>
  <c r="DA47" i="8"/>
  <c r="DB47" i="8"/>
  <c r="DA48" i="8"/>
  <c r="DB48" i="8"/>
  <c r="DA49" i="8"/>
  <c r="DB49" i="8"/>
  <c r="DA50" i="8"/>
  <c r="DB50" i="8"/>
  <c r="DA51" i="8"/>
  <c r="DB51" i="8"/>
  <c r="DA52" i="8"/>
  <c r="DB52" i="8"/>
  <c r="DA53" i="8"/>
  <c r="DB53" i="8"/>
  <c r="DA54" i="8"/>
  <c r="DB54" i="8"/>
  <c r="DA55" i="8"/>
  <c r="DB55" i="8"/>
  <c r="DA56" i="8"/>
  <c r="DB56" i="8"/>
  <c r="DA57" i="8"/>
  <c r="DB57" i="8"/>
  <c r="DA58" i="8"/>
  <c r="DB58" i="8"/>
  <c r="DA59" i="8"/>
  <c r="DB59" i="8"/>
  <c r="DA60" i="8"/>
  <c r="DB60" i="8"/>
  <c r="DA61" i="8"/>
  <c r="DB61" i="8"/>
  <c r="DA62" i="8"/>
  <c r="DB62" i="8"/>
  <c r="DA63" i="8"/>
  <c r="DB63" i="8"/>
  <c r="DA64" i="8"/>
  <c r="DB64" i="8"/>
  <c r="DA65" i="8"/>
  <c r="DB65" i="8"/>
  <c r="DA66" i="8"/>
  <c r="DB66" i="8"/>
  <c r="DA67" i="8"/>
  <c r="DB67" i="8"/>
  <c r="DA68" i="8"/>
  <c r="DB68" i="8"/>
  <c r="DA69" i="8"/>
  <c r="DB69" i="8"/>
  <c r="DA70" i="8"/>
  <c r="DB70" i="8"/>
  <c r="DA71" i="8"/>
  <c r="DB71" i="8"/>
  <c r="DA72" i="8"/>
  <c r="DB72" i="8"/>
  <c r="DA73" i="8"/>
  <c r="DB73" i="8"/>
  <c r="DA74" i="8"/>
  <c r="DB74" i="8"/>
  <c r="DA75" i="8"/>
  <c r="DB75" i="8"/>
  <c r="DA76" i="8"/>
  <c r="DB76" i="8"/>
  <c r="DA77" i="8"/>
  <c r="DB77" i="8"/>
  <c r="DA78" i="8"/>
  <c r="DB78" i="8"/>
  <c r="DA79" i="8"/>
  <c r="DB79" i="8"/>
  <c r="DA80" i="8"/>
  <c r="DB80" i="8"/>
  <c r="DA81" i="8"/>
  <c r="DB81" i="8"/>
  <c r="DA82" i="8"/>
  <c r="DB82" i="8"/>
  <c r="DA83" i="8"/>
  <c r="DB83" i="8"/>
  <c r="DA84" i="8"/>
  <c r="DB84" i="8"/>
  <c r="DA85" i="8"/>
  <c r="DB85" i="8"/>
  <c r="DA86" i="8"/>
  <c r="DB86" i="8"/>
  <c r="DA87" i="8"/>
  <c r="DB87" i="8"/>
  <c r="DA88" i="8"/>
  <c r="DB88" i="8"/>
  <c r="DA89" i="8"/>
  <c r="DB89" i="8"/>
  <c r="DA90" i="8"/>
  <c r="DB90" i="8"/>
  <c r="DA91" i="8"/>
  <c r="DB91" i="8"/>
  <c r="DA92" i="8"/>
  <c r="DB92" i="8"/>
  <c r="DA93" i="8"/>
  <c r="DB93" i="8"/>
  <c r="DA94" i="8"/>
  <c r="DB94" i="8"/>
  <c r="DA95" i="8"/>
  <c r="DB95" i="8"/>
  <c r="DA96" i="8"/>
  <c r="DB96" i="8"/>
  <c r="DA97" i="8"/>
  <c r="DB97" i="8"/>
  <c r="DA98" i="8"/>
  <c r="DB98" i="8"/>
  <c r="DA99" i="8"/>
  <c r="DB99" i="8"/>
  <c r="DA100" i="8"/>
  <c r="DB100" i="8"/>
  <c r="DA101" i="8"/>
  <c r="DB101" i="8"/>
  <c r="DA102" i="8"/>
  <c r="DB102" i="8"/>
  <c r="DA103" i="8"/>
  <c r="DB103" i="8"/>
  <c r="DA104" i="8"/>
  <c r="DB104" i="8"/>
  <c r="DA105" i="8"/>
  <c r="DB105" i="8"/>
  <c r="DA106" i="8"/>
  <c r="DB106" i="8"/>
  <c r="DA107" i="8"/>
  <c r="DB107" i="8"/>
  <c r="DA108" i="8"/>
  <c r="DB108" i="8"/>
  <c r="DA109" i="8"/>
  <c r="DB109" i="8"/>
  <c r="DA110" i="8"/>
  <c r="DB110" i="8"/>
  <c r="DA111" i="8"/>
  <c r="DB111" i="8"/>
  <c r="DA112" i="8"/>
  <c r="DB112" i="8"/>
  <c r="DA113" i="8"/>
  <c r="DB113" i="8"/>
  <c r="DA114" i="8"/>
  <c r="DB114" i="8"/>
  <c r="DA115" i="8"/>
  <c r="DB115" i="8"/>
  <c r="DA116" i="8"/>
  <c r="DB116" i="8"/>
  <c r="DA117" i="8"/>
  <c r="DB117" i="8"/>
  <c r="DA118" i="8"/>
  <c r="DB118" i="8"/>
  <c r="DA119" i="8"/>
  <c r="DB119" i="8"/>
  <c r="DA120" i="8"/>
  <c r="DB120" i="8"/>
  <c r="DA121" i="8"/>
  <c r="DB121" i="8"/>
  <c r="DA122" i="8"/>
  <c r="DB122" i="8"/>
  <c r="DA123" i="8"/>
  <c r="DB123" i="8"/>
  <c r="DA124" i="8"/>
  <c r="DB124" i="8"/>
  <c r="DA125" i="8"/>
  <c r="DB125" i="8"/>
  <c r="DA126" i="8"/>
  <c r="DB126" i="8"/>
  <c r="DA127" i="8"/>
  <c r="DB127" i="8"/>
  <c r="DA128" i="8"/>
  <c r="DB128" i="8"/>
  <c r="DA129" i="8"/>
  <c r="DB129" i="8"/>
  <c r="DA130" i="8"/>
  <c r="DB130" i="8"/>
  <c r="DA131" i="8"/>
  <c r="DB131" i="8"/>
  <c r="DA132" i="8"/>
  <c r="DB132" i="8"/>
  <c r="DA133" i="8"/>
  <c r="DB133" i="8"/>
  <c r="DA134" i="8"/>
  <c r="DB134" i="8"/>
  <c r="DA135" i="8"/>
  <c r="DB135" i="8"/>
  <c r="DA136" i="8"/>
  <c r="DB136" i="8"/>
  <c r="DA137" i="8"/>
  <c r="DB137" i="8"/>
  <c r="DA138" i="8"/>
  <c r="DB138" i="8"/>
  <c r="DA139" i="8"/>
  <c r="DB139" i="8"/>
  <c r="DA140" i="8"/>
  <c r="DB140" i="8"/>
  <c r="DA141" i="8"/>
  <c r="DB141" i="8"/>
  <c r="DA142" i="8"/>
  <c r="DB142" i="8"/>
  <c r="DA143" i="8"/>
  <c r="DB143" i="8"/>
  <c r="DA144" i="8"/>
  <c r="DB144" i="8"/>
  <c r="DA145" i="8"/>
  <c r="DB145" i="8"/>
  <c r="DA146" i="8"/>
  <c r="DB146" i="8"/>
  <c r="DA147" i="8"/>
  <c r="DB147" i="8"/>
  <c r="DA148" i="8"/>
  <c r="DB148" i="8"/>
  <c r="DA149" i="8"/>
  <c r="DB149" i="8"/>
  <c r="DA150" i="8"/>
  <c r="DB150" i="8"/>
  <c r="DA151" i="8"/>
  <c r="DB151" i="8"/>
  <c r="DA152" i="8"/>
  <c r="DB152" i="8"/>
  <c r="DA153" i="8"/>
  <c r="DB153" i="8"/>
  <c r="DA154" i="8"/>
  <c r="DB154" i="8"/>
  <c r="DA155" i="8"/>
  <c r="DB155" i="8"/>
  <c r="DA156" i="8"/>
  <c r="DB156" i="8"/>
  <c r="DA157" i="8"/>
  <c r="DB157" i="8"/>
  <c r="DA158" i="8"/>
  <c r="DB158" i="8"/>
  <c r="DA159" i="8"/>
  <c r="DB159" i="8"/>
  <c r="DA160" i="8"/>
  <c r="DB160" i="8"/>
  <c r="DA161" i="8"/>
  <c r="DB161" i="8"/>
  <c r="DA162" i="8"/>
  <c r="DB162" i="8"/>
  <c r="DA163" i="8"/>
  <c r="DB163" i="8"/>
  <c r="DA164" i="8"/>
  <c r="DB164" i="8"/>
  <c r="DB12" i="8"/>
  <c r="DA12" i="8"/>
  <c r="CZ168" i="8"/>
  <c r="CQ13" i="8"/>
  <c r="CR13" i="8"/>
  <c r="CQ14" i="8"/>
  <c r="CR14" i="8"/>
  <c r="CQ15" i="8"/>
  <c r="CR15" i="8"/>
  <c r="CQ16" i="8"/>
  <c r="CR16" i="8"/>
  <c r="CQ17" i="8"/>
  <c r="CR17" i="8"/>
  <c r="CQ18" i="8"/>
  <c r="CR18" i="8"/>
  <c r="CQ19" i="8"/>
  <c r="CR19" i="8"/>
  <c r="CQ20" i="8"/>
  <c r="CR20" i="8"/>
  <c r="CQ21" i="8"/>
  <c r="CR21" i="8"/>
  <c r="CQ22" i="8"/>
  <c r="CR22" i="8"/>
  <c r="CQ23" i="8"/>
  <c r="CR23" i="8"/>
  <c r="CQ24" i="8"/>
  <c r="CR24" i="8"/>
  <c r="CQ25" i="8"/>
  <c r="CR25" i="8"/>
  <c r="CQ26" i="8"/>
  <c r="CR26" i="8"/>
  <c r="CQ27" i="8"/>
  <c r="CR27" i="8"/>
  <c r="CQ28" i="8"/>
  <c r="CR28" i="8"/>
  <c r="CQ29" i="8"/>
  <c r="CR29" i="8"/>
  <c r="CQ30" i="8"/>
  <c r="CR30" i="8"/>
  <c r="CQ31" i="8"/>
  <c r="CR31" i="8"/>
  <c r="CQ32" i="8"/>
  <c r="CR32" i="8"/>
  <c r="CQ33" i="8"/>
  <c r="CR33" i="8"/>
  <c r="CQ34" i="8"/>
  <c r="CR34" i="8"/>
  <c r="CQ35" i="8"/>
  <c r="CR35" i="8"/>
  <c r="CQ36" i="8"/>
  <c r="CR36" i="8"/>
  <c r="CQ37" i="8"/>
  <c r="CR37" i="8"/>
  <c r="CQ38" i="8"/>
  <c r="CR38" i="8"/>
  <c r="CQ39" i="8"/>
  <c r="CR39" i="8"/>
  <c r="CQ40" i="8"/>
  <c r="CR40" i="8"/>
  <c r="CQ41" i="8"/>
  <c r="CR41" i="8"/>
  <c r="CQ42" i="8"/>
  <c r="CR42" i="8"/>
  <c r="CQ43" i="8"/>
  <c r="CR43" i="8"/>
  <c r="CQ44" i="8"/>
  <c r="CR44" i="8"/>
  <c r="CQ45" i="8"/>
  <c r="CR45" i="8"/>
  <c r="CQ46" i="8"/>
  <c r="CR46" i="8"/>
  <c r="CQ47" i="8"/>
  <c r="CR47" i="8"/>
  <c r="CQ48" i="8"/>
  <c r="CR48" i="8"/>
  <c r="CQ49" i="8"/>
  <c r="CR49" i="8"/>
  <c r="CQ50" i="8"/>
  <c r="CR50" i="8"/>
  <c r="CQ51" i="8"/>
  <c r="CR51" i="8"/>
  <c r="CQ52" i="8"/>
  <c r="CR52" i="8"/>
  <c r="CQ53" i="8"/>
  <c r="CR53" i="8"/>
  <c r="CQ54" i="8"/>
  <c r="CR54" i="8"/>
  <c r="CQ55" i="8"/>
  <c r="CR55" i="8"/>
  <c r="CQ56" i="8"/>
  <c r="CR56" i="8"/>
  <c r="CQ57" i="8"/>
  <c r="CR57" i="8"/>
  <c r="CQ58" i="8"/>
  <c r="CR58" i="8"/>
  <c r="CQ59" i="8"/>
  <c r="CR59" i="8"/>
  <c r="CQ60" i="8"/>
  <c r="CR60" i="8"/>
  <c r="CQ61" i="8"/>
  <c r="CR61" i="8"/>
  <c r="CQ62" i="8"/>
  <c r="CR62" i="8"/>
  <c r="CQ63" i="8"/>
  <c r="CR63" i="8"/>
  <c r="CQ64" i="8"/>
  <c r="CR64" i="8"/>
  <c r="CQ65" i="8"/>
  <c r="CR65" i="8"/>
  <c r="CQ66" i="8"/>
  <c r="CR66" i="8"/>
  <c r="CQ67" i="8"/>
  <c r="CR67" i="8"/>
  <c r="CQ68" i="8"/>
  <c r="CR68" i="8"/>
  <c r="CQ69" i="8"/>
  <c r="CR69" i="8"/>
  <c r="CQ70" i="8"/>
  <c r="CR70" i="8"/>
  <c r="CQ71" i="8"/>
  <c r="CR71" i="8"/>
  <c r="CQ72" i="8"/>
  <c r="CR72" i="8"/>
  <c r="CQ73" i="8"/>
  <c r="CR73" i="8"/>
  <c r="CQ74" i="8"/>
  <c r="CR74" i="8"/>
  <c r="CQ75" i="8"/>
  <c r="CR75" i="8"/>
  <c r="CQ76" i="8"/>
  <c r="CR76" i="8"/>
  <c r="CQ77" i="8"/>
  <c r="CR77" i="8"/>
  <c r="CQ78" i="8"/>
  <c r="CR78" i="8"/>
  <c r="CQ79" i="8"/>
  <c r="CR79" i="8"/>
  <c r="CQ80" i="8"/>
  <c r="CR80" i="8"/>
  <c r="CQ81" i="8"/>
  <c r="CR81" i="8"/>
  <c r="CQ82" i="8"/>
  <c r="CR82" i="8"/>
  <c r="CQ83" i="8"/>
  <c r="CR83" i="8"/>
  <c r="CQ84" i="8"/>
  <c r="CR84" i="8"/>
  <c r="CQ85" i="8"/>
  <c r="CR85" i="8"/>
  <c r="CQ86" i="8"/>
  <c r="CR86" i="8"/>
  <c r="CQ87" i="8"/>
  <c r="CR87" i="8"/>
  <c r="CQ88" i="8"/>
  <c r="CR88" i="8"/>
  <c r="CQ89" i="8"/>
  <c r="CR89" i="8"/>
  <c r="CQ90" i="8"/>
  <c r="CR90" i="8"/>
  <c r="CQ91" i="8"/>
  <c r="CR91" i="8"/>
  <c r="CQ92" i="8"/>
  <c r="CR92" i="8"/>
  <c r="CQ93" i="8"/>
  <c r="CR93" i="8"/>
  <c r="CQ94" i="8"/>
  <c r="CR94" i="8"/>
  <c r="CQ95" i="8"/>
  <c r="CR95" i="8"/>
  <c r="CQ96" i="8"/>
  <c r="CR96" i="8"/>
  <c r="CQ97" i="8"/>
  <c r="CR97" i="8"/>
  <c r="CQ98" i="8"/>
  <c r="CR98" i="8"/>
  <c r="CQ99" i="8"/>
  <c r="CR99" i="8"/>
  <c r="CQ100" i="8"/>
  <c r="CR100" i="8"/>
  <c r="CQ101" i="8"/>
  <c r="CR101" i="8"/>
  <c r="CQ102" i="8"/>
  <c r="CR102" i="8"/>
  <c r="CQ103" i="8"/>
  <c r="CR103" i="8"/>
  <c r="CQ104" i="8"/>
  <c r="CR104" i="8"/>
  <c r="CQ105" i="8"/>
  <c r="CR105" i="8"/>
  <c r="CQ106" i="8"/>
  <c r="CR106" i="8"/>
  <c r="CQ107" i="8"/>
  <c r="CR107" i="8"/>
  <c r="CQ108" i="8"/>
  <c r="CR108" i="8"/>
  <c r="CQ109" i="8"/>
  <c r="CR109" i="8"/>
  <c r="CQ110" i="8"/>
  <c r="CR110" i="8"/>
  <c r="CQ111" i="8"/>
  <c r="CR111" i="8"/>
  <c r="CQ112" i="8"/>
  <c r="CR112" i="8"/>
  <c r="CQ113" i="8"/>
  <c r="CR113" i="8"/>
  <c r="CQ114" i="8"/>
  <c r="CR114" i="8"/>
  <c r="CQ115" i="8"/>
  <c r="CR115" i="8"/>
  <c r="CQ116" i="8"/>
  <c r="CR116" i="8"/>
  <c r="CQ117" i="8"/>
  <c r="CR117" i="8"/>
  <c r="CQ118" i="8"/>
  <c r="CR118" i="8"/>
  <c r="CQ119" i="8"/>
  <c r="CR119" i="8"/>
  <c r="CQ120" i="8"/>
  <c r="CR120" i="8"/>
  <c r="CQ121" i="8"/>
  <c r="CR121" i="8"/>
  <c r="CQ122" i="8"/>
  <c r="CR122" i="8"/>
  <c r="CQ123" i="8"/>
  <c r="CR123" i="8"/>
  <c r="CQ124" i="8"/>
  <c r="CR124" i="8"/>
  <c r="CQ125" i="8"/>
  <c r="CR125" i="8"/>
  <c r="CQ126" i="8"/>
  <c r="CR126" i="8"/>
  <c r="CQ127" i="8"/>
  <c r="CR127" i="8"/>
  <c r="CQ128" i="8"/>
  <c r="CR128" i="8"/>
  <c r="CQ129" i="8"/>
  <c r="CR129" i="8"/>
  <c r="CQ130" i="8"/>
  <c r="CR130" i="8"/>
  <c r="CQ131" i="8"/>
  <c r="CR131" i="8"/>
  <c r="CQ132" i="8"/>
  <c r="CR132" i="8"/>
  <c r="CQ133" i="8"/>
  <c r="CR133" i="8"/>
  <c r="CQ134" i="8"/>
  <c r="CR134" i="8"/>
  <c r="CQ135" i="8"/>
  <c r="CR135" i="8"/>
  <c r="CQ136" i="8"/>
  <c r="CR136" i="8"/>
  <c r="CQ137" i="8"/>
  <c r="CR137" i="8"/>
  <c r="CQ138" i="8"/>
  <c r="CR138" i="8"/>
  <c r="CQ139" i="8"/>
  <c r="CR139" i="8"/>
  <c r="CQ140" i="8"/>
  <c r="CR140" i="8"/>
  <c r="CQ141" i="8"/>
  <c r="CR141" i="8"/>
  <c r="CQ142" i="8"/>
  <c r="CR142" i="8"/>
  <c r="CQ143" i="8"/>
  <c r="CR143" i="8"/>
  <c r="CQ144" i="8"/>
  <c r="CR144" i="8"/>
  <c r="CQ145" i="8"/>
  <c r="CR145" i="8"/>
  <c r="CQ146" i="8"/>
  <c r="CR146" i="8"/>
  <c r="CQ147" i="8"/>
  <c r="CR147" i="8"/>
  <c r="CQ148" i="8"/>
  <c r="CR148" i="8"/>
  <c r="CQ149" i="8"/>
  <c r="CR149" i="8"/>
  <c r="CQ150" i="8"/>
  <c r="CR150" i="8"/>
  <c r="CQ151" i="8"/>
  <c r="CR151" i="8"/>
  <c r="CQ152" i="8"/>
  <c r="CR152" i="8"/>
  <c r="CQ153" i="8"/>
  <c r="CR153" i="8"/>
  <c r="CQ154" i="8"/>
  <c r="CR154" i="8"/>
  <c r="CQ155" i="8"/>
  <c r="CR155" i="8"/>
  <c r="CQ156" i="8"/>
  <c r="CR156" i="8"/>
  <c r="CQ157" i="8"/>
  <c r="CR157" i="8"/>
  <c r="CQ158" i="8"/>
  <c r="CR158" i="8"/>
  <c r="CQ159" i="8"/>
  <c r="CR159" i="8"/>
  <c r="CQ160" i="8"/>
  <c r="CR160" i="8"/>
  <c r="CQ161" i="8"/>
  <c r="CR161" i="8"/>
  <c r="CQ162" i="8"/>
  <c r="CR162" i="8"/>
  <c r="CQ163" i="8"/>
  <c r="CR163" i="8"/>
  <c r="CQ164" i="8"/>
  <c r="CR164" i="8"/>
  <c r="CR12" i="8"/>
  <c r="CQ12" i="8"/>
  <c r="CP168" i="8"/>
  <c r="CF168" i="8"/>
  <c r="CG160" i="8"/>
  <c r="CH160" i="8"/>
  <c r="CG161" i="8"/>
  <c r="CH161" i="8"/>
  <c r="CG162" i="8"/>
  <c r="CH162" i="8"/>
  <c r="CG163" i="8"/>
  <c r="CH163" i="8"/>
  <c r="CG164" i="8"/>
  <c r="CH164" i="8"/>
  <c r="CH13" i="8"/>
  <c r="CH14" i="8"/>
  <c r="CH15" i="8"/>
  <c r="CH16" i="8"/>
  <c r="CH17" i="8"/>
  <c r="CH18" i="8"/>
  <c r="CH19" i="8"/>
  <c r="CH20" i="8"/>
  <c r="CH21" i="8"/>
  <c r="CH22" i="8"/>
  <c r="CH23" i="8"/>
  <c r="CH24" i="8"/>
  <c r="CH25" i="8"/>
  <c r="CH26" i="8"/>
  <c r="CH27" i="8"/>
  <c r="CH28" i="8"/>
  <c r="CH29" i="8"/>
  <c r="CH30" i="8"/>
  <c r="CH31" i="8"/>
  <c r="CH32" i="8"/>
  <c r="CH33" i="8"/>
  <c r="CH34" i="8"/>
  <c r="CH35" i="8"/>
  <c r="CH36" i="8"/>
  <c r="CH37" i="8"/>
  <c r="CH38" i="8"/>
  <c r="CH39" i="8"/>
  <c r="CH40" i="8"/>
  <c r="CH41" i="8"/>
  <c r="CH42" i="8"/>
  <c r="CH43" i="8"/>
  <c r="CH44" i="8"/>
  <c r="CH45" i="8"/>
  <c r="CH46" i="8"/>
  <c r="CH47" i="8"/>
  <c r="CH48" i="8"/>
  <c r="CH49" i="8"/>
  <c r="CH50" i="8"/>
  <c r="CH51" i="8"/>
  <c r="CH52" i="8"/>
  <c r="CH53" i="8"/>
  <c r="CH54" i="8"/>
  <c r="CH55" i="8"/>
  <c r="CH56" i="8"/>
  <c r="CH57" i="8"/>
  <c r="CH58" i="8"/>
  <c r="CH59" i="8"/>
  <c r="CH60" i="8"/>
  <c r="CH61" i="8"/>
  <c r="CH62" i="8"/>
  <c r="CH63" i="8"/>
  <c r="CH64" i="8"/>
  <c r="CH65" i="8"/>
  <c r="CH66" i="8"/>
  <c r="CH67" i="8"/>
  <c r="CH68" i="8"/>
  <c r="CH69" i="8"/>
  <c r="CH70" i="8"/>
  <c r="CH71" i="8"/>
  <c r="CH72" i="8"/>
  <c r="CH73" i="8"/>
  <c r="CH74" i="8"/>
  <c r="CH75" i="8"/>
  <c r="CH76" i="8"/>
  <c r="CH77" i="8"/>
  <c r="CH78" i="8"/>
  <c r="CH79" i="8"/>
  <c r="CH80" i="8"/>
  <c r="CH81" i="8"/>
  <c r="CH82" i="8"/>
  <c r="CH83" i="8"/>
  <c r="CH84" i="8"/>
  <c r="CH85" i="8"/>
  <c r="CH86" i="8"/>
  <c r="CH87" i="8"/>
  <c r="CH88" i="8"/>
  <c r="CH89" i="8"/>
  <c r="CH90" i="8"/>
  <c r="CH91" i="8"/>
  <c r="CH92" i="8"/>
  <c r="CH93" i="8"/>
  <c r="CH94" i="8"/>
  <c r="CH95" i="8"/>
  <c r="CH96" i="8"/>
  <c r="CH97" i="8"/>
  <c r="CH98" i="8"/>
  <c r="CH99" i="8"/>
  <c r="CH100" i="8"/>
  <c r="CH101" i="8"/>
  <c r="CH102" i="8"/>
  <c r="CH103" i="8"/>
  <c r="CH104" i="8"/>
  <c r="CH105" i="8"/>
  <c r="CH106" i="8"/>
  <c r="CH107" i="8"/>
  <c r="CH108" i="8"/>
  <c r="CH109" i="8"/>
  <c r="CH110" i="8"/>
  <c r="CH111" i="8"/>
  <c r="CH112" i="8"/>
  <c r="CH113" i="8"/>
  <c r="CH114" i="8"/>
  <c r="CH115" i="8"/>
  <c r="CH116" i="8"/>
  <c r="CH117" i="8"/>
  <c r="CH118" i="8"/>
  <c r="CH119" i="8"/>
  <c r="CH120" i="8"/>
  <c r="CH121" i="8"/>
  <c r="CH122" i="8"/>
  <c r="CH123" i="8"/>
  <c r="CH124" i="8"/>
  <c r="CH125" i="8"/>
  <c r="CH126" i="8"/>
  <c r="CH127" i="8"/>
  <c r="CH128" i="8"/>
  <c r="CH129" i="8"/>
  <c r="CH130" i="8"/>
  <c r="CH131" i="8"/>
  <c r="CH132" i="8"/>
  <c r="CH133" i="8"/>
  <c r="CH134" i="8"/>
  <c r="CH135" i="8"/>
  <c r="CH136" i="8"/>
  <c r="CH137" i="8"/>
  <c r="CH138" i="8"/>
  <c r="CH139" i="8"/>
  <c r="CH140" i="8"/>
  <c r="CH141" i="8"/>
  <c r="CH142" i="8"/>
  <c r="CH143" i="8"/>
  <c r="CH144" i="8"/>
  <c r="CH145" i="8"/>
  <c r="CH146" i="8"/>
  <c r="CH147" i="8"/>
  <c r="CH148" i="8"/>
  <c r="CH149" i="8"/>
  <c r="CH150" i="8"/>
  <c r="CH151" i="8"/>
  <c r="CH152" i="8"/>
  <c r="CH153" i="8"/>
  <c r="CH154" i="8"/>
  <c r="CH155" i="8"/>
  <c r="CH156" i="8"/>
  <c r="CH157" i="8"/>
  <c r="CH158" i="8"/>
  <c r="CH159" i="8"/>
  <c r="CH12" i="8"/>
  <c r="CG13" i="8"/>
  <c r="CG14" i="8"/>
  <c r="CG15" i="8"/>
  <c r="CG16" i="8"/>
  <c r="CG17" i="8"/>
  <c r="CG18" i="8"/>
  <c r="CG19" i="8"/>
  <c r="CG20" i="8"/>
  <c r="CG21" i="8"/>
  <c r="CG22" i="8"/>
  <c r="CG23" i="8"/>
  <c r="CG24" i="8"/>
  <c r="CG25" i="8"/>
  <c r="CG26" i="8"/>
  <c r="CG27" i="8"/>
  <c r="CG28" i="8"/>
  <c r="CG29" i="8"/>
  <c r="CG30" i="8"/>
  <c r="CG31" i="8"/>
  <c r="CG32" i="8"/>
  <c r="CG33" i="8"/>
  <c r="CG34" i="8"/>
  <c r="CG35" i="8"/>
  <c r="CG36" i="8"/>
  <c r="CG37" i="8"/>
  <c r="CG38" i="8"/>
  <c r="CG39" i="8"/>
  <c r="CG40" i="8"/>
  <c r="CG41" i="8"/>
  <c r="CG42" i="8"/>
  <c r="CG43" i="8"/>
  <c r="CG44" i="8"/>
  <c r="CG45" i="8"/>
  <c r="CG46" i="8"/>
  <c r="CG47" i="8"/>
  <c r="CG48" i="8"/>
  <c r="CG49" i="8"/>
  <c r="CG50" i="8"/>
  <c r="CG51" i="8"/>
  <c r="CG52" i="8"/>
  <c r="CG53" i="8"/>
  <c r="CG54" i="8"/>
  <c r="CG55" i="8"/>
  <c r="CG56" i="8"/>
  <c r="CG57" i="8"/>
  <c r="CG58" i="8"/>
  <c r="CG59" i="8"/>
  <c r="CG60" i="8"/>
  <c r="CG61" i="8"/>
  <c r="CG62" i="8"/>
  <c r="CG63" i="8"/>
  <c r="CG64" i="8"/>
  <c r="CG65" i="8"/>
  <c r="CG66" i="8"/>
  <c r="CG67" i="8"/>
  <c r="CG68" i="8"/>
  <c r="CG69" i="8"/>
  <c r="CG70" i="8"/>
  <c r="CG71" i="8"/>
  <c r="CG72" i="8"/>
  <c r="CG73" i="8"/>
  <c r="CG74" i="8"/>
  <c r="CG75" i="8"/>
  <c r="CG76" i="8"/>
  <c r="CG77" i="8"/>
  <c r="CG78" i="8"/>
  <c r="CG79" i="8"/>
  <c r="CG80" i="8"/>
  <c r="CG81" i="8"/>
  <c r="CG82" i="8"/>
  <c r="CG83" i="8"/>
  <c r="CG84" i="8"/>
  <c r="CG85" i="8"/>
  <c r="CG86" i="8"/>
  <c r="CG87" i="8"/>
  <c r="CG88" i="8"/>
  <c r="CG89" i="8"/>
  <c r="CG90" i="8"/>
  <c r="CG91" i="8"/>
  <c r="CG92" i="8"/>
  <c r="CG93" i="8"/>
  <c r="CG94" i="8"/>
  <c r="CG95" i="8"/>
  <c r="CG96" i="8"/>
  <c r="CG97" i="8"/>
  <c r="CG98" i="8"/>
  <c r="CG99" i="8"/>
  <c r="CG100" i="8"/>
  <c r="CG101" i="8"/>
  <c r="CG102" i="8"/>
  <c r="CG103" i="8"/>
  <c r="CG104" i="8"/>
  <c r="CG105" i="8"/>
  <c r="CG106" i="8"/>
  <c r="CG107" i="8"/>
  <c r="CG108" i="8"/>
  <c r="CG109" i="8"/>
  <c r="CG110" i="8"/>
  <c r="CG111" i="8"/>
  <c r="CG112" i="8"/>
  <c r="CG113" i="8"/>
  <c r="CG114" i="8"/>
  <c r="CG115" i="8"/>
  <c r="CG116" i="8"/>
  <c r="CG117" i="8"/>
  <c r="CG118" i="8"/>
  <c r="CG119" i="8"/>
  <c r="CG120" i="8"/>
  <c r="CG121" i="8"/>
  <c r="CG122" i="8"/>
  <c r="CG123" i="8"/>
  <c r="CG124" i="8"/>
  <c r="CG125" i="8"/>
  <c r="CG126" i="8"/>
  <c r="CG127" i="8"/>
  <c r="CG128" i="8"/>
  <c r="CG129" i="8"/>
  <c r="CG130" i="8"/>
  <c r="CG131" i="8"/>
  <c r="CG132" i="8"/>
  <c r="CG133" i="8"/>
  <c r="CG134" i="8"/>
  <c r="CG135" i="8"/>
  <c r="CG136" i="8"/>
  <c r="CG137" i="8"/>
  <c r="CG138" i="8"/>
  <c r="CG139" i="8"/>
  <c r="CG140" i="8"/>
  <c r="CG141" i="8"/>
  <c r="CG142" i="8"/>
  <c r="CG143" i="8"/>
  <c r="CG144" i="8"/>
  <c r="CG145" i="8"/>
  <c r="CG146" i="8"/>
  <c r="CG147" i="8"/>
  <c r="CG148" i="8"/>
  <c r="CG149" i="8"/>
  <c r="CG150" i="8"/>
  <c r="CG151" i="8"/>
  <c r="CG152" i="8"/>
  <c r="CG153" i="8"/>
  <c r="CG154" i="8"/>
  <c r="CG155" i="8"/>
  <c r="CG156" i="8"/>
  <c r="CG157" i="8"/>
  <c r="CG158" i="8"/>
  <c r="CG159" i="8"/>
  <c r="CG12" i="8"/>
  <c r="BV168" i="8"/>
  <c r="BW160" i="8"/>
  <c r="BX160" i="8"/>
  <c r="BW161" i="8"/>
  <c r="BX161" i="8"/>
  <c r="BW162" i="8"/>
  <c r="BX162" i="8"/>
  <c r="BW163" i="8"/>
  <c r="BX163" i="8"/>
  <c r="BW164" i="8"/>
  <c r="BX164" i="8"/>
  <c r="BX13" i="8"/>
  <c r="BX14" i="8"/>
  <c r="BX15" i="8"/>
  <c r="BX16" i="8"/>
  <c r="BX17" i="8"/>
  <c r="BX18" i="8"/>
  <c r="BX19" i="8"/>
  <c r="BX20" i="8"/>
  <c r="BX21" i="8"/>
  <c r="BX22" i="8"/>
  <c r="BX23" i="8"/>
  <c r="BX24" i="8"/>
  <c r="BX25" i="8"/>
  <c r="BX26" i="8"/>
  <c r="BX27" i="8"/>
  <c r="BX28" i="8"/>
  <c r="BX29" i="8"/>
  <c r="BX30" i="8"/>
  <c r="BX31" i="8"/>
  <c r="BX32" i="8"/>
  <c r="BX33" i="8"/>
  <c r="BX34" i="8"/>
  <c r="BX35" i="8"/>
  <c r="BX36" i="8"/>
  <c r="BX37" i="8"/>
  <c r="BX38" i="8"/>
  <c r="BX39" i="8"/>
  <c r="BX40" i="8"/>
  <c r="BX41" i="8"/>
  <c r="BX42" i="8"/>
  <c r="BX43" i="8"/>
  <c r="BX44" i="8"/>
  <c r="BX45" i="8"/>
  <c r="BX46" i="8"/>
  <c r="BX47" i="8"/>
  <c r="BX48" i="8"/>
  <c r="BX49" i="8"/>
  <c r="BX50" i="8"/>
  <c r="BX51" i="8"/>
  <c r="BX52" i="8"/>
  <c r="BX53" i="8"/>
  <c r="BX54" i="8"/>
  <c r="BX55" i="8"/>
  <c r="BX56" i="8"/>
  <c r="BX57" i="8"/>
  <c r="BX58" i="8"/>
  <c r="BX59" i="8"/>
  <c r="BX60" i="8"/>
  <c r="BX61" i="8"/>
  <c r="BX62" i="8"/>
  <c r="BX63" i="8"/>
  <c r="BX64" i="8"/>
  <c r="BX65" i="8"/>
  <c r="BX66" i="8"/>
  <c r="BX67" i="8"/>
  <c r="BX68" i="8"/>
  <c r="BX69" i="8"/>
  <c r="BX70" i="8"/>
  <c r="BX71" i="8"/>
  <c r="BX72" i="8"/>
  <c r="BX73" i="8"/>
  <c r="BX74" i="8"/>
  <c r="BX75" i="8"/>
  <c r="BX76" i="8"/>
  <c r="BX77" i="8"/>
  <c r="BX78" i="8"/>
  <c r="BX79" i="8"/>
  <c r="BX80" i="8"/>
  <c r="BX81" i="8"/>
  <c r="BX82" i="8"/>
  <c r="BX83" i="8"/>
  <c r="BX84" i="8"/>
  <c r="BX85" i="8"/>
  <c r="BX86" i="8"/>
  <c r="BX87" i="8"/>
  <c r="BX88" i="8"/>
  <c r="BX89" i="8"/>
  <c r="BX90" i="8"/>
  <c r="BX91" i="8"/>
  <c r="BX92" i="8"/>
  <c r="BX93" i="8"/>
  <c r="BX94" i="8"/>
  <c r="BX95" i="8"/>
  <c r="BX96" i="8"/>
  <c r="BX97" i="8"/>
  <c r="BX98" i="8"/>
  <c r="BX99" i="8"/>
  <c r="BX100" i="8"/>
  <c r="BX101" i="8"/>
  <c r="BX102" i="8"/>
  <c r="BX103" i="8"/>
  <c r="BX104" i="8"/>
  <c r="BX105" i="8"/>
  <c r="BX106" i="8"/>
  <c r="BX107" i="8"/>
  <c r="BX108" i="8"/>
  <c r="BX109" i="8"/>
  <c r="BX110" i="8"/>
  <c r="BX111" i="8"/>
  <c r="BX112" i="8"/>
  <c r="BX113" i="8"/>
  <c r="BX114" i="8"/>
  <c r="BX115" i="8"/>
  <c r="BX116" i="8"/>
  <c r="BX117" i="8"/>
  <c r="BX118" i="8"/>
  <c r="BX119" i="8"/>
  <c r="BX120" i="8"/>
  <c r="BX121" i="8"/>
  <c r="BX122" i="8"/>
  <c r="BX123" i="8"/>
  <c r="BX124" i="8"/>
  <c r="BX125" i="8"/>
  <c r="BX126" i="8"/>
  <c r="BX127" i="8"/>
  <c r="BX128" i="8"/>
  <c r="BX129" i="8"/>
  <c r="BX130" i="8"/>
  <c r="BX131" i="8"/>
  <c r="BX132" i="8"/>
  <c r="BX133" i="8"/>
  <c r="BX134" i="8"/>
  <c r="BX135" i="8"/>
  <c r="BX136" i="8"/>
  <c r="BX137" i="8"/>
  <c r="BX138" i="8"/>
  <c r="BX139" i="8"/>
  <c r="BX140" i="8"/>
  <c r="BX141" i="8"/>
  <c r="BX142" i="8"/>
  <c r="BX143" i="8"/>
  <c r="BX144" i="8"/>
  <c r="BX145" i="8"/>
  <c r="BX146" i="8"/>
  <c r="BX147" i="8"/>
  <c r="BX148" i="8"/>
  <c r="BX149" i="8"/>
  <c r="BX150" i="8"/>
  <c r="BX151" i="8"/>
  <c r="BX152" i="8"/>
  <c r="BX153" i="8"/>
  <c r="BX154" i="8"/>
  <c r="BX155" i="8"/>
  <c r="BX156" i="8"/>
  <c r="BX157" i="8"/>
  <c r="BX158" i="8"/>
  <c r="BX159" i="8"/>
  <c r="BX12" i="8"/>
  <c r="BW13" i="8"/>
  <c r="BW14" i="8"/>
  <c r="BW15" i="8"/>
  <c r="BW16" i="8"/>
  <c r="BW17" i="8"/>
  <c r="BW18" i="8"/>
  <c r="BW19" i="8"/>
  <c r="BW20" i="8"/>
  <c r="BW21" i="8"/>
  <c r="BW22" i="8"/>
  <c r="BW23" i="8"/>
  <c r="BW24" i="8"/>
  <c r="BW25" i="8"/>
  <c r="BW26" i="8"/>
  <c r="BW27" i="8"/>
  <c r="BW28" i="8"/>
  <c r="BW29" i="8"/>
  <c r="BW30" i="8"/>
  <c r="BW31" i="8"/>
  <c r="BW32" i="8"/>
  <c r="BW33" i="8"/>
  <c r="BW34" i="8"/>
  <c r="BW35" i="8"/>
  <c r="BW36" i="8"/>
  <c r="BW37" i="8"/>
  <c r="BW38" i="8"/>
  <c r="BW39" i="8"/>
  <c r="BW40" i="8"/>
  <c r="BW41" i="8"/>
  <c r="BW42" i="8"/>
  <c r="BW43" i="8"/>
  <c r="BW44" i="8"/>
  <c r="BW45" i="8"/>
  <c r="BW46" i="8"/>
  <c r="BW47" i="8"/>
  <c r="BW48" i="8"/>
  <c r="BW49" i="8"/>
  <c r="BW50" i="8"/>
  <c r="BW51" i="8"/>
  <c r="BW52" i="8"/>
  <c r="BW53" i="8"/>
  <c r="BW54" i="8"/>
  <c r="BW55" i="8"/>
  <c r="BW56" i="8"/>
  <c r="BW57" i="8"/>
  <c r="BW58" i="8"/>
  <c r="BW59" i="8"/>
  <c r="BW60" i="8"/>
  <c r="BW61" i="8"/>
  <c r="BW62" i="8"/>
  <c r="BW63" i="8"/>
  <c r="BW64" i="8"/>
  <c r="BW65" i="8"/>
  <c r="BW66" i="8"/>
  <c r="BW67" i="8"/>
  <c r="BW68" i="8"/>
  <c r="BW69" i="8"/>
  <c r="BW70" i="8"/>
  <c r="BW71" i="8"/>
  <c r="BW72" i="8"/>
  <c r="BW73" i="8"/>
  <c r="BW74" i="8"/>
  <c r="BW75" i="8"/>
  <c r="BW76" i="8"/>
  <c r="BW77" i="8"/>
  <c r="BW78" i="8"/>
  <c r="BW79" i="8"/>
  <c r="BW80" i="8"/>
  <c r="BW81" i="8"/>
  <c r="BW82" i="8"/>
  <c r="BW83" i="8"/>
  <c r="BW84" i="8"/>
  <c r="BW85" i="8"/>
  <c r="BW86" i="8"/>
  <c r="BW87" i="8"/>
  <c r="BW88" i="8"/>
  <c r="BW89" i="8"/>
  <c r="BW90" i="8"/>
  <c r="BW91" i="8"/>
  <c r="BW92" i="8"/>
  <c r="BW93" i="8"/>
  <c r="BW94" i="8"/>
  <c r="BW95" i="8"/>
  <c r="BW96" i="8"/>
  <c r="BW97" i="8"/>
  <c r="BW98" i="8"/>
  <c r="BW99" i="8"/>
  <c r="BW100" i="8"/>
  <c r="BW101" i="8"/>
  <c r="BW102" i="8"/>
  <c r="BW103" i="8"/>
  <c r="BW104" i="8"/>
  <c r="BW105" i="8"/>
  <c r="BW106" i="8"/>
  <c r="BW107" i="8"/>
  <c r="BW108" i="8"/>
  <c r="BW109" i="8"/>
  <c r="BW110" i="8"/>
  <c r="BW111" i="8"/>
  <c r="BW112" i="8"/>
  <c r="BW113" i="8"/>
  <c r="BW114" i="8"/>
  <c r="BW115" i="8"/>
  <c r="BW116" i="8"/>
  <c r="BW117" i="8"/>
  <c r="BW118" i="8"/>
  <c r="BW119" i="8"/>
  <c r="BW120" i="8"/>
  <c r="BW121" i="8"/>
  <c r="BW122" i="8"/>
  <c r="BW123" i="8"/>
  <c r="BW124" i="8"/>
  <c r="BW125" i="8"/>
  <c r="BW126" i="8"/>
  <c r="BW127" i="8"/>
  <c r="BW128" i="8"/>
  <c r="BW129" i="8"/>
  <c r="BW130" i="8"/>
  <c r="BW131" i="8"/>
  <c r="BW132" i="8"/>
  <c r="BW133" i="8"/>
  <c r="BW134" i="8"/>
  <c r="BW135" i="8"/>
  <c r="BW136" i="8"/>
  <c r="BW137" i="8"/>
  <c r="BW138" i="8"/>
  <c r="BW139" i="8"/>
  <c r="BW140" i="8"/>
  <c r="BW141" i="8"/>
  <c r="BW142" i="8"/>
  <c r="BW143" i="8"/>
  <c r="BW144" i="8"/>
  <c r="BW145" i="8"/>
  <c r="BW146" i="8"/>
  <c r="BW147" i="8"/>
  <c r="BW148" i="8"/>
  <c r="BW149" i="8"/>
  <c r="BW150" i="8"/>
  <c r="BW151" i="8"/>
  <c r="BW152" i="8"/>
  <c r="BW153" i="8"/>
  <c r="BW154" i="8"/>
  <c r="BW155" i="8"/>
  <c r="BW156" i="8"/>
  <c r="BW157" i="8"/>
  <c r="BW158" i="8"/>
  <c r="BW159" i="8"/>
  <c r="BW12" i="8"/>
  <c r="BL168" i="8"/>
  <c r="BM160" i="8"/>
  <c r="BN160" i="8"/>
  <c r="BM161" i="8"/>
  <c r="BN161" i="8"/>
  <c r="BM162" i="8"/>
  <c r="BN162" i="8"/>
  <c r="BM163" i="8"/>
  <c r="BN163" i="8"/>
  <c r="BM164" i="8"/>
  <c r="BN164" i="8"/>
  <c r="BN13" i="8"/>
  <c r="BN14" i="8"/>
  <c r="BN15" i="8"/>
  <c r="BN16" i="8"/>
  <c r="BN17" i="8"/>
  <c r="BN18" i="8"/>
  <c r="BN19" i="8"/>
  <c r="BN20" i="8"/>
  <c r="BN21" i="8"/>
  <c r="BN22" i="8"/>
  <c r="BN23" i="8"/>
  <c r="BN24" i="8"/>
  <c r="BN25" i="8"/>
  <c r="BN26" i="8"/>
  <c r="BN27" i="8"/>
  <c r="BN28" i="8"/>
  <c r="BN29" i="8"/>
  <c r="BN30" i="8"/>
  <c r="BN31" i="8"/>
  <c r="BN32" i="8"/>
  <c r="BN33" i="8"/>
  <c r="BN34" i="8"/>
  <c r="BN35" i="8"/>
  <c r="BN36" i="8"/>
  <c r="BN37" i="8"/>
  <c r="BN38" i="8"/>
  <c r="BN39" i="8"/>
  <c r="BN40" i="8"/>
  <c r="BN41" i="8"/>
  <c r="BN42" i="8"/>
  <c r="BN43" i="8"/>
  <c r="BN44" i="8"/>
  <c r="BN45" i="8"/>
  <c r="BN46" i="8"/>
  <c r="BN47" i="8"/>
  <c r="BN48" i="8"/>
  <c r="BN49" i="8"/>
  <c r="BN50" i="8"/>
  <c r="BN51" i="8"/>
  <c r="BN52" i="8"/>
  <c r="BN53" i="8"/>
  <c r="BN54" i="8"/>
  <c r="BN55" i="8"/>
  <c r="BN56" i="8"/>
  <c r="BN57" i="8"/>
  <c r="BN58" i="8"/>
  <c r="BN59" i="8"/>
  <c r="BN60" i="8"/>
  <c r="BN61" i="8"/>
  <c r="BN62" i="8"/>
  <c r="BN63" i="8"/>
  <c r="BN64" i="8"/>
  <c r="BN65" i="8"/>
  <c r="BN66" i="8"/>
  <c r="BN67" i="8"/>
  <c r="BN68" i="8"/>
  <c r="BN69" i="8"/>
  <c r="BN70" i="8"/>
  <c r="BN71" i="8"/>
  <c r="BN72" i="8"/>
  <c r="BN73" i="8"/>
  <c r="BN74" i="8"/>
  <c r="BN75" i="8"/>
  <c r="BN76" i="8"/>
  <c r="BN77" i="8"/>
  <c r="BN78" i="8"/>
  <c r="BN79" i="8"/>
  <c r="BN80" i="8"/>
  <c r="BN81" i="8"/>
  <c r="BN82" i="8"/>
  <c r="BN83" i="8"/>
  <c r="BN84" i="8"/>
  <c r="BN85" i="8"/>
  <c r="BN86" i="8"/>
  <c r="BN87" i="8"/>
  <c r="BN88" i="8"/>
  <c r="BN89" i="8"/>
  <c r="BN90" i="8"/>
  <c r="BN91" i="8"/>
  <c r="BN92" i="8"/>
  <c r="BN93" i="8"/>
  <c r="BN94" i="8"/>
  <c r="BN95" i="8"/>
  <c r="BN96" i="8"/>
  <c r="BN97" i="8"/>
  <c r="BN98" i="8"/>
  <c r="BN99" i="8"/>
  <c r="BN100" i="8"/>
  <c r="BN101" i="8"/>
  <c r="BN102" i="8"/>
  <c r="BN103" i="8"/>
  <c r="BN104" i="8"/>
  <c r="BN105" i="8"/>
  <c r="BN106" i="8"/>
  <c r="BN107" i="8"/>
  <c r="BN108" i="8"/>
  <c r="BN109" i="8"/>
  <c r="BN110" i="8"/>
  <c r="BN111" i="8"/>
  <c r="BN112" i="8"/>
  <c r="BN113" i="8"/>
  <c r="BN114" i="8"/>
  <c r="BN115" i="8"/>
  <c r="BN116" i="8"/>
  <c r="BN117" i="8"/>
  <c r="BN118" i="8"/>
  <c r="BN119" i="8"/>
  <c r="BN120" i="8"/>
  <c r="BN121" i="8"/>
  <c r="BN122" i="8"/>
  <c r="BN123" i="8"/>
  <c r="BN124" i="8"/>
  <c r="BN125" i="8"/>
  <c r="BN126" i="8"/>
  <c r="BN127" i="8"/>
  <c r="BN128" i="8"/>
  <c r="BN129" i="8"/>
  <c r="BN130" i="8"/>
  <c r="BN131" i="8"/>
  <c r="BN132" i="8"/>
  <c r="BN133" i="8"/>
  <c r="BN134" i="8"/>
  <c r="BN135" i="8"/>
  <c r="BN136" i="8"/>
  <c r="BN137" i="8"/>
  <c r="BN138" i="8"/>
  <c r="BN139" i="8"/>
  <c r="BN140" i="8"/>
  <c r="BN141" i="8"/>
  <c r="BN142" i="8"/>
  <c r="BN143" i="8"/>
  <c r="BN144" i="8"/>
  <c r="BN145" i="8"/>
  <c r="BN146" i="8"/>
  <c r="BN147" i="8"/>
  <c r="BN148" i="8"/>
  <c r="BN149" i="8"/>
  <c r="BN150" i="8"/>
  <c r="BN151" i="8"/>
  <c r="BN152" i="8"/>
  <c r="BN153" i="8"/>
  <c r="BN154" i="8"/>
  <c r="BN155" i="8"/>
  <c r="BN156" i="8"/>
  <c r="BN157" i="8"/>
  <c r="BN158" i="8"/>
  <c r="BN159" i="8"/>
  <c r="BN12" i="8"/>
  <c r="BM13" i="8"/>
  <c r="BM14" i="8"/>
  <c r="BM15" i="8"/>
  <c r="BM16" i="8"/>
  <c r="BM17" i="8"/>
  <c r="BM18" i="8"/>
  <c r="BM19" i="8"/>
  <c r="BM20" i="8"/>
  <c r="BM21" i="8"/>
  <c r="BM22" i="8"/>
  <c r="BM23" i="8"/>
  <c r="BM24" i="8"/>
  <c r="BM25" i="8"/>
  <c r="BM26" i="8"/>
  <c r="BM27" i="8"/>
  <c r="BM28" i="8"/>
  <c r="BM29" i="8"/>
  <c r="BM30" i="8"/>
  <c r="BM31" i="8"/>
  <c r="BM32" i="8"/>
  <c r="BM33" i="8"/>
  <c r="BM34" i="8"/>
  <c r="BM35" i="8"/>
  <c r="BM36" i="8"/>
  <c r="BM37" i="8"/>
  <c r="BM38" i="8"/>
  <c r="BM39" i="8"/>
  <c r="BM40" i="8"/>
  <c r="BM41" i="8"/>
  <c r="BM42" i="8"/>
  <c r="BM43" i="8"/>
  <c r="BM44" i="8"/>
  <c r="BM45" i="8"/>
  <c r="BM46" i="8"/>
  <c r="BM47" i="8"/>
  <c r="BM48" i="8"/>
  <c r="BM49" i="8"/>
  <c r="BM50" i="8"/>
  <c r="BM51" i="8"/>
  <c r="BM52" i="8"/>
  <c r="BM53" i="8"/>
  <c r="BM54" i="8"/>
  <c r="BM55" i="8"/>
  <c r="BM56" i="8"/>
  <c r="BM57" i="8"/>
  <c r="BM58" i="8"/>
  <c r="BM59" i="8"/>
  <c r="BM60" i="8"/>
  <c r="BM61" i="8"/>
  <c r="BM62" i="8"/>
  <c r="BM63" i="8"/>
  <c r="BM64" i="8"/>
  <c r="BM65" i="8"/>
  <c r="BM66" i="8"/>
  <c r="BM67" i="8"/>
  <c r="BM68" i="8"/>
  <c r="BM69" i="8"/>
  <c r="BM70" i="8"/>
  <c r="BM71" i="8"/>
  <c r="BM72" i="8"/>
  <c r="BM73" i="8"/>
  <c r="BM74" i="8"/>
  <c r="BM75" i="8"/>
  <c r="BM76" i="8"/>
  <c r="BM77" i="8"/>
  <c r="BM78" i="8"/>
  <c r="BM79" i="8"/>
  <c r="BM80" i="8"/>
  <c r="BM81" i="8"/>
  <c r="BM82" i="8"/>
  <c r="BM83" i="8"/>
  <c r="BM84" i="8"/>
  <c r="BM85" i="8"/>
  <c r="BM86" i="8"/>
  <c r="BM87" i="8"/>
  <c r="BM88" i="8"/>
  <c r="BM89" i="8"/>
  <c r="BM90" i="8"/>
  <c r="BM91" i="8"/>
  <c r="BM92" i="8"/>
  <c r="BM93" i="8"/>
  <c r="BM94" i="8"/>
  <c r="BM95" i="8"/>
  <c r="BM96" i="8"/>
  <c r="BM97" i="8"/>
  <c r="BM98" i="8"/>
  <c r="BM99" i="8"/>
  <c r="BM100" i="8"/>
  <c r="BM101" i="8"/>
  <c r="BM102" i="8"/>
  <c r="BM103" i="8"/>
  <c r="BM104" i="8"/>
  <c r="BM105" i="8"/>
  <c r="BM106" i="8"/>
  <c r="BM107" i="8"/>
  <c r="BM108" i="8"/>
  <c r="BM109" i="8"/>
  <c r="BM110" i="8"/>
  <c r="BM111" i="8"/>
  <c r="BM112" i="8"/>
  <c r="BM113" i="8"/>
  <c r="BM114" i="8"/>
  <c r="BM115" i="8"/>
  <c r="BM116" i="8"/>
  <c r="BM117" i="8"/>
  <c r="BM118" i="8"/>
  <c r="BM119" i="8"/>
  <c r="BM120" i="8"/>
  <c r="BM121" i="8"/>
  <c r="BM122" i="8"/>
  <c r="BM123" i="8"/>
  <c r="BM124" i="8"/>
  <c r="BM125" i="8"/>
  <c r="BM126" i="8"/>
  <c r="BM127" i="8"/>
  <c r="BM128" i="8"/>
  <c r="BM129" i="8"/>
  <c r="BM130" i="8"/>
  <c r="BM131" i="8"/>
  <c r="BM132" i="8"/>
  <c r="BM133" i="8"/>
  <c r="BM134" i="8"/>
  <c r="BM135" i="8"/>
  <c r="BM136" i="8"/>
  <c r="BM137" i="8"/>
  <c r="BM138" i="8"/>
  <c r="BM139" i="8"/>
  <c r="BM140" i="8"/>
  <c r="BM141" i="8"/>
  <c r="BM142" i="8"/>
  <c r="BM143" i="8"/>
  <c r="BM144" i="8"/>
  <c r="BM145" i="8"/>
  <c r="BM146" i="8"/>
  <c r="BM147" i="8"/>
  <c r="BM148" i="8"/>
  <c r="BM149" i="8"/>
  <c r="BM150" i="8"/>
  <c r="BM151" i="8"/>
  <c r="BM152" i="8"/>
  <c r="BM153" i="8"/>
  <c r="BM154" i="8"/>
  <c r="BM155" i="8"/>
  <c r="BM156" i="8"/>
  <c r="BM157" i="8"/>
  <c r="BM158" i="8"/>
  <c r="BM159" i="8"/>
  <c r="BM12" i="8"/>
  <c r="BB168" i="8"/>
  <c r="BC160" i="8"/>
  <c r="BD160" i="8"/>
  <c r="BC161" i="8"/>
  <c r="BD161" i="8"/>
  <c r="BC162" i="8"/>
  <c r="BD162" i="8"/>
  <c r="BC163" i="8"/>
  <c r="BD163" i="8"/>
  <c r="BC164" i="8"/>
  <c r="BD164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D84" i="8"/>
  <c r="BD85" i="8"/>
  <c r="BD86" i="8"/>
  <c r="BD87" i="8"/>
  <c r="BD88" i="8"/>
  <c r="BD89" i="8"/>
  <c r="BD90" i="8"/>
  <c r="BD91" i="8"/>
  <c r="BD92" i="8"/>
  <c r="BD93" i="8"/>
  <c r="BD94" i="8"/>
  <c r="BD95" i="8"/>
  <c r="BD96" i="8"/>
  <c r="BD97" i="8"/>
  <c r="BD98" i="8"/>
  <c r="BD99" i="8"/>
  <c r="BD100" i="8"/>
  <c r="BD101" i="8"/>
  <c r="BD102" i="8"/>
  <c r="BD103" i="8"/>
  <c r="BD104" i="8"/>
  <c r="BD105" i="8"/>
  <c r="BD106" i="8"/>
  <c r="BD107" i="8"/>
  <c r="BD108" i="8"/>
  <c r="BD109" i="8"/>
  <c r="BD110" i="8"/>
  <c r="BD111" i="8"/>
  <c r="BD112" i="8"/>
  <c r="BD113" i="8"/>
  <c r="BD114" i="8"/>
  <c r="BD115" i="8"/>
  <c r="BD116" i="8"/>
  <c r="BD117" i="8"/>
  <c r="BD118" i="8"/>
  <c r="BD119" i="8"/>
  <c r="BD120" i="8"/>
  <c r="BD121" i="8"/>
  <c r="BD122" i="8"/>
  <c r="BD123" i="8"/>
  <c r="BD124" i="8"/>
  <c r="BD125" i="8"/>
  <c r="BD126" i="8"/>
  <c r="BD127" i="8"/>
  <c r="BD128" i="8"/>
  <c r="BD129" i="8"/>
  <c r="BD130" i="8"/>
  <c r="BD131" i="8"/>
  <c r="BD132" i="8"/>
  <c r="BD133" i="8"/>
  <c r="BD134" i="8"/>
  <c r="BD135" i="8"/>
  <c r="BD136" i="8"/>
  <c r="BD137" i="8"/>
  <c r="BD138" i="8"/>
  <c r="BD139" i="8"/>
  <c r="BD140" i="8"/>
  <c r="BD141" i="8"/>
  <c r="BD142" i="8"/>
  <c r="BD143" i="8"/>
  <c r="BD144" i="8"/>
  <c r="BD145" i="8"/>
  <c r="BD146" i="8"/>
  <c r="BD147" i="8"/>
  <c r="BD148" i="8"/>
  <c r="BD149" i="8"/>
  <c r="BD150" i="8"/>
  <c r="BD151" i="8"/>
  <c r="BD152" i="8"/>
  <c r="BD153" i="8"/>
  <c r="BD154" i="8"/>
  <c r="BD155" i="8"/>
  <c r="BD156" i="8"/>
  <c r="BD157" i="8"/>
  <c r="BD158" i="8"/>
  <c r="BD159" i="8"/>
  <c r="BD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C142" i="8"/>
  <c r="BC143" i="8"/>
  <c r="BC144" i="8"/>
  <c r="BC145" i="8"/>
  <c r="BC146" i="8"/>
  <c r="BC147" i="8"/>
  <c r="BC148" i="8"/>
  <c r="BC149" i="8"/>
  <c r="BC150" i="8"/>
  <c r="BC151" i="8"/>
  <c r="BC152" i="8"/>
  <c r="BC153" i="8"/>
  <c r="BC154" i="8"/>
  <c r="BC155" i="8"/>
  <c r="BC156" i="8"/>
  <c r="BC157" i="8"/>
  <c r="BC158" i="8"/>
  <c r="BC159" i="8"/>
  <c r="BC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1" i="8"/>
  <c r="AT132" i="8"/>
  <c r="AT133" i="8"/>
  <c r="AT134" i="8"/>
  <c r="AT135" i="8"/>
  <c r="AT136" i="8"/>
  <c r="AT137" i="8"/>
  <c r="AT138" i="8"/>
  <c r="AT139" i="8"/>
  <c r="AT140" i="8"/>
  <c r="AT141" i="8"/>
  <c r="AT142" i="8"/>
  <c r="AT143" i="8"/>
  <c r="AT144" i="8"/>
  <c r="AT145" i="8"/>
  <c r="AT146" i="8"/>
  <c r="AT147" i="8"/>
  <c r="AT148" i="8"/>
  <c r="AT149" i="8"/>
  <c r="AT150" i="8"/>
  <c r="AT151" i="8"/>
  <c r="AT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12" i="8"/>
  <c r="AS13" i="8"/>
  <c r="AS14" i="8"/>
  <c r="AS15" i="8"/>
  <c r="AS16" i="8"/>
  <c r="AS17" i="8"/>
  <c r="AS18" i="8"/>
  <c r="AS19" i="8"/>
  <c r="AS20" i="8"/>
  <c r="AS21" i="8"/>
  <c r="AS22" i="8"/>
  <c r="AS23" i="8"/>
  <c r="AS24" i="8"/>
  <c r="AS25" i="8"/>
  <c r="AS26" i="8"/>
  <c r="AS27" i="8"/>
  <c r="AS28" i="8"/>
  <c r="AS29" i="8"/>
  <c r="AS30" i="8"/>
  <c r="AS31" i="8"/>
  <c r="AS32" i="8"/>
  <c r="AS33" i="8"/>
  <c r="AS34" i="8"/>
  <c r="AS35" i="8"/>
  <c r="AS36" i="8"/>
  <c r="AS37" i="8"/>
  <c r="AS38" i="8"/>
  <c r="AS39" i="8"/>
  <c r="AS40" i="8"/>
  <c r="AS41" i="8"/>
  <c r="AS42" i="8"/>
  <c r="AS43" i="8"/>
  <c r="AS44" i="8"/>
  <c r="AS45" i="8"/>
  <c r="AS46" i="8"/>
  <c r="AS47" i="8"/>
  <c r="AS48" i="8"/>
  <c r="AS49" i="8"/>
  <c r="AS50" i="8"/>
  <c r="AS51" i="8"/>
  <c r="AS52" i="8"/>
  <c r="AS53" i="8"/>
  <c r="AS54" i="8"/>
  <c r="AS55" i="8"/>
  <c r="AS56" i="8"/>
  <c r="AS57" i="8"/>
  <c r="AS58" i="8"/>
  <c r="AS59" i="8"/>
  <c r="AS60" i="8"/>
  <c r="AS61" i="8"/>
  <c r="AS62" i="8"/>
  <c r="AS63" i="8"/>
  <c r="AS64" i="8"/>
  <c r="AS65" i="8"/>
  <c r="AS66" i="8"/>
  <c r="AS67" i="8"/>
  <c r="AS68" i="8"/>
  <c r="AS69" i="8"/>
  <c r="AS70" i="8"/>
  <c r="AS71" i="8"/>
  <c r="AS72" i="8"/>
  <c r="AS73" i="8"/>
  <c r="AS74" i="8"/>
  <c r="AS75" i="8"/>
  <c r="AS76" i="8"/>
  <c r="AS77" i="8"/>
  <c r="AS78" i="8"/>
  <c r="AS79" i="8"/>
  <c r="AS80" i="8"/>
  <c r="AS81" i="8"/>
  <c r="AS82" i="8"/>
  <c r="AS83" i="8"/>
  <c r="AS84" i="8"/>
  <c r="AS85" i="8"/>
  <c r="AS86" i="8"/>
  <c r="AS87" i="8"/>
  <c r="AS88" i="8"/>
  <c r="AS89" i="8"/>
  <c r="AS90" i="8"/>
  <c r="AS91" i="8"/>
  <c r="AS92" i="8"/>
  <c r="AS93" i="8"/>
  <c r="AS94" i="8"/>
  <c r="AS95" i="8"/>
  <c r="AS96" i="8"/>
  <c r="AS97" i="8"/>
  <c r="AS98" i="8"/>
  <c r="AS99" i="8"/>
  <c r="AS100" i="8"/>
  <c r="AS101" i="8"/>
  <c r="AS102" i="8"/>
  <c r="AS103" i="8"/>
  <c r="AS104" i="8"/>
  <c r="AS105" i="8"/>
  <c r="AS106" i="8"/>
  <c r="AS107" i="8"/>
  <c r="AS108" i="8"/>
  <c r="AS109" i="8"/>
  <c r="AS110" i="8"/>
  <c r="AS111" i="8"/>
  <c r="AS112" i="8"/>
  <c r="AS113" i="8"/>
  <c r="AS114" i="8"/>
  <c r="AS115" i="8"/>
  <c r="AS116" i="8"/>
  <c r="AS117" i="8"/>
  <c r="AS118" i="8"/>
  <c r="AS119" i="8"/>
  <c r="AS120" i="8"/>
  <c r="AS121" i="8"/>
  <c r="AS122" i="8"/>
  <c r="AS123" i="8"/>
  <c r="AS124" i="8"/>
  <c r="AS125" i="8"/>
  <c r="AS126" i="8"/>
  <c r="AS127" i="8"/>
  <c r="AS128" i="8"/>
  <c r="AS129" i="8"/>
  <c r="AS130" i="8"/>
  <c r="AS131" i="8"/>
  <c r="AS132" i="8"/>
  <c r="AS133" i="8"/>
  <c r="AS134" i="8"/>
  <c r="AS135" i="8"/>
  <c r="AS136" i="8"/>
  <c r="AS137" i="8"/>
  <c r="AS138" i="8"/>
  <c r="AS139" i="8"/>
  <c r="AS140" i="8"/>
  <c r="AS141" i="8"/>
  <c r="AS142" i="8"/>
  <c r="AS143" i="8"/>
  <c r="AS144" i="8"/>
  <c r="AS145" i="8"/>
  <c r="AS146" i="8"/>
  <c r="AS147" i="8"/>
  <c r="AS148" i="8"/>
  <c r="AS149" i="8"/>
  <c r="AS150" i="8"/>
  <c r="AS151" i="8"/>
  <c r="AS152" i="8"/>
  <c r="AS153" i="8"/>
  <c r="AS154" i="8"/>
  <c r="AS155" i="8"/>
  <c r="AS156" i="8"/>
  <c r="AS157" i="8"/>
  <c r="AS158" i="8"/>
  <c r="AS159" i="8"/>
  <c r="AS160" i="8"/>
  <c r="AS161" i="8"/>
  <c r="AS162" i="8"/>
  <c r="AS163" i="8"/>
  <c r="AS164" i="8"/>
  <c r="AS12" i="8"/>
  <c r="AR168" i="8"/>
  <c r="AI160" i="8"/>
  <c r="AJ160" i="8"/>
  <c r="AI161" i="8"/>
  <c r="AJ161" i="8"/>
  <c r="AI162" i="8"/>
  <c r="AJ162" i="8"/>
  <c r="AI163" i="8"/>
  <c r="AJ163" i="8"/>
  <c r="AI164" i="8"/>
  <c r="AJ164" i="8"/>
  <c r="Y160" i="8"/>
  <c r="Z160" i="8"/>
  <c r="Y161" i="8"/>
  <c r="Z161" i="8"/>
  <c r="Y162" i="8"/>
  <c r="Z162" i="8"/>
  <c r="Y163" i="8"/>
  <c r="Z163" i="8"/>
  <c r="Y164" i="8"/>
  <c r="Z164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AJ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2" i="8"/>
  <c r="AH168" i="8"/>
  <c r="Z168" i="8"/>
  <c r="Y168" i="8"/>
  <c r="X168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Y37" i="8"/>
  <c r="Y38" i="8"/>
  <c r="Y39" i="8"/>
  <c r="Y40" i="8"/>
  <c r="Y41" i="8"/>
  <c r="Y42" i="8"/>
  <c r="Y43" i="8"/>
  <c r="Y44" i="8"/>
  <c r="Y45" i="8"/>
  <c r="Y46" i="8"/>
  <c r="Y47" i="8"/>
  <c r="Y48" i="8"/>
  <c r="Y49" i="8"/>
  <c r="Y50" i="8"/>
  <c r="Y51" i="8"/>
  <c r="Y52" i="8"/>
  <c r="Y53" i="8"/>
  <c r="Y54" i="8"/>
  <c r="Y55" i="8"/>
  <c r="Y56" i="8"/>
  <c r="Y57" i="8"/>
  <c r="Y58" i="8"/>
  <c r="Y59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Y92" i="8"/>
  <c r="Y93" i="8"/>
  <c r="Y94" i="8"/>
  <c r="Y95" i="8"/>
  <c r="Y96" i="8"/>
  <c r="Y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Y130" i="8"/>
  <c r="Y131" i="8"/>
  <c r="Y132" i="8"/>
  <c r="Y133" i="8"/>
  <c r="Y134" i="8"/>
  <c r="Y135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2" i="8"/>
  <c r="T160" i="10" l="1"/>
  <c r="T159" i="10"/>
  <c r="T158" i="10"/>
  <c r="T157" i="10"/>
  <c r="T156" i="10"/>
  <c r="AT157" i="35"/>
  <c r="AK157" i="35"/>
  <c r="AL157" i="35" s="1"/>
  <c r="AT155" i="35"/>
  <c r="AX156" i="35"/>
  <c r="AV158" i="35"/>
  <c r="AT159" i="35"/>
  <c r="AV156" i="35"/>
  <c r="H15" i="47"/>
  <c r="I15" i="47"/>
  <c r="G15" i="47"/>
  <c r="F15" i="47"/>
  <c r="AX159" i="35" l="1"/>
  <c r="AW159" i="35"/>
  <c r="AV159" i="35"/>
  <c r="AV157" i="35"/>
  <c r="AX157" i="35"/>
  <c r="AW157" i="35"/>
  <c r="AX155" i="35"/>
  <c r="AV155" i="35"/>
  <c r="AW155" i="35"/>
  <c r="AL17" i="1" l="1"/>
  <c r="AM17" i="1"/>
  <c r="AN17" i="1"/>
  <c r="AO17" i="1"/>
  <c r="AL6" i="1"/>
  <c r="AL7" i="1"/>
  <c r="AL8" i="1"/>
  <c r="AL9" i="1"/>
  <c r="AL10" i="1"/>
  <c r="AL11" i="1"/>
  <c r="AL12" i="1"/>
  <c r="AL13" i="1"/>
  <c r="AL14" i="1"/>
  <c r="AL15" i="1"/>
  <c r="AL16" i="1"/>
  <c r="AL5" i="1"/>
  <c r="AI6" i="1"/>
  <c r="AJ6" i="1"/>
  <c r="AK6" i="1"/>
  <c r="AI7" i="1"/>
  <c r="AJ7" i="1"/>
  <c r="AK7" i="1"/>
  <c r="AI8" i="1"/>
  <c r="AJ8" i="1"/>
  <c r="AK8" i="1"/>
  <c r="AI9" i="1"/>
  <c r="AJ9" i="1"/>
  <c r="AK9" i="1"/>
  <c r="AI10" i="1"/>
  <c r="AJ10" i="1"/>
  <c r="AK10" i="1"/>
  <c r="AI11" i="1"/>
  <c r="AJ11" i="1"/>
  <c r="AK11" i="1"/>
  <c r="AI12" i="1"/>
  <c r="AJ12" i="1"/>
  <c r="AK12" i="1"/>
  <c r="AI13" i="1"/>
  <c r="AJ13" i="1"/>
  <c r="AK13" i="1"/>
  <c r="AI14" i="1"/>
  <c r="AJ14" i="1"/>
  <c r="AK14" i="1"/>
  <c r="AI15" i="1"/>
  <c r="AJ15" i="1"/>
  <c r="AK15" i="1"/>
  <c r="AM6" i="1"/>
  <c r="AM7" i="1"/>
  <c r="AM8" i="1"/>
  <c r="AM9" i="1"/>
  <c r="AM10" i="1"/>
  <c r="AM11" i="1"/>
  <c r="AM12" i="1"/>
  <c r="AM13" i="1"/>
  <c r="AM14" i="1"/>
  <c r="AM15" i="1"/>
  <c r="AM5" i="1"/>
  <c r="AJ5" i="1"/>
  <c r="AK5" i="1"/>
  <c r="AI5" i="1"/>
  <c r="BJ163" i="10" l="1"/>
  <c r="BI163" i="10"/>
  <c r="BH163" i="10"/>
  <c r="BG163" i="10"/>
  <c r="BF163" i="10"/>
  <c r="BE163" i="10"/>
  <c r="BD163" i="10"/>
  <c r="BC163" i="10"/>
  <c r="BB163" i="10"/>
  <c r="BA163" i="10"/>
  <c r="AZ163" i="10"/>
  <c r="AY163" i="10"/>
  <c r="U163" i="10"/>
  <c r="Z163" i="10"/>
  <c r="Y163" i="10"/>
  <c r="X163" i="10"/>
  <c r="W163" i="10"/>
  <c r="AH163" i="10"/>
  <c r="AG163" i="10"/>
  <c r="AF163" i="10"/>
  <c r="AE163" i="10"/>
  <c r="AD163" i="10"/>
  <c r="AC163" i="10"/>
  <c r="AB163" i="10"/>
  <c r="AA163" i="10"/>
  <c r="AQ163" i="10"/>
  <c r="AP163" i="10"/>
  <c r="AO163" i="10"/>
  <c r="AN163" i="10"/>
  <c r="AM163" i="10"/>
  <c r="AL163" i="10"/>
  <c r="AK163" i="10"/>
  <c r="AJ163" i="10"/>
  <c r="AI163" i="10"/>
  <c r="AR163" i="10"/>
  <c r="AV9" i="10"/>
  <c r="AW9" i="10"/>
  <c r="AV10" i="10"/>
  <c r="AW10" i="10"/>
  <c r="AV11" i="10"/>
  <c r="AW11" i="10"/>
  <c r="AV12" i="10"/>
  <c r="AW12" i="10"/>
  <c r="AV13" i="10"/>
  <c r="AW13" i="10"/>
  <c r="AV14" i="10"/>
  <c r="AW14" i="10"/>
  <c r="AV15" i="10"/>
  <c r="AW15" i="10"/>
  <c r="AV16" i="10"/>
  <c r="AW16" i="10"/>
  <c r="AV17" i="10"/>
  <c r="AW17" i="10"/>
  <c r="AV18" i="10"/>
  <c r="AW18" i="10"/>
  <c r="AV19" i="10"/>
  <c r="AW19" i="10"/>
  <c r="AV20" i="10"/>
  <c r="AW20" i="10"/>
  <c r="AV21" i="10"/>
  <c r="AW21" i="10"/>
  <c r="AV22" i="10"/>
  <c r="AW22" i="10"/>
  <c r="AV23" i="10"/>
  <c r="AW23" i="10"/>
  <c r="AV24" i="10"/>
  <c r="AW24" i="10"/>
  <c r="AV25" i="10"/>
  <c r="AW25" i="10"/>
  <c r="AV26" i="10"/>
  <c r="AW26" i="10"/>
  <c r="AV27" i="10"/>
  <c r="AW27" i="10"/>
  <c r="AV28" i="10"/>
  <c r="AW28" i="10"/>
  <c r="AV29" i="10"/>
  <c r="AW29" i="10"/>
  <c r="AV30" i="10"/>
  <c r="AW30" i="10"/>
  <c r="AV31" i="10"/>
  <c r="AW31" i="10"/>
  <c r="AV32" i="10"/>
  <c r="AW32" i="10"/>
  <c r="AV33" i="10"/>
  <c r="AW33" i="10"/>
  <c r="AV34" i="10"/>
  <c r="AW34" i="10"/>
  <c r="AV35" i="10"/>
  <c r="AW35" i="10"/>
  <c r="AV36" i="10"/>
  <c r="AW36" i="10"/>
  <c r="AV37" i="10"/>
  <c r="AW37" i="10"/>
  <c r="AV38" i="10"/>
  <c r="AW38" i="10"/>
  <c r="AV39" i="10"/>
  <c r="AW39" i="10"/>
  <c r="AV40" i="10"/>
  <c r="AW40" i="10"/>
  <c r="AV41" i="10"/>
  <c r="AW41" i="10"/>
  <c r="AV42" i="10"/>
  <c r="AW42" i="10"/>
  <c r="AV43" i="10"/>
  <c r="AW43" i="10"/>
  <c r="AV44" i="10"/>
  <c r="AW44" i="10"/>
  <c r="AV45" i="10"/>
  <c r="AW45" i="10"/>
  <c r="AV46" i="10"/>
  <c r="AW46" i="10"/>
  <c r="AV47" i="10"/>
  <c r="AW47" i="10"/>
  <c r="AV48" i="10"/>
  <c r="AW48" i="10"/>
  <c r="AV49" i="10"/>
  <c r="AW49" i="10"/>
  <c r="AV50" i="10"/>
  <c r="AW50" i="10"/>
  <c r="AV51" i="10"/>
  <c r="AW51" i="10"/>
  <c r="AV52" i="10"/>
  <c r="AW52" i="10"/>
  <c r="AV53" i="10"/>
  <c r="AW53" i="10"/>
  <c r="AV54" i="10"/>
  <c r="AW54" i="10"/>
  <c r="AV55" i="10"/>
  <c r="AW55" i="10"/>
  <c r="AV56" i="10"/>
  <c r="AW56" i="10"/>
  <c r="AV57" i="10"/>
  <c r="AW57" i="10"/>
  <c r="AV58" i="10"/>
  <c r="AW58" i="10"/>
  <c r="AV59" i="10"/>
  <c r="AW59" i="10"/>
  <c r="AV60" i="10"/>
  <c r="AW60" i="10"/>
  <c r="AV61" i="10"/>
  <c r="AW61" i="10"/>
  <c r="AV62" i="10"/>
  <c r="AW62" i="10"/>
  <c r="AV63" i="10"/>
  <c r="AW63" i="10"/>
  <c r="AV64" i="10"/>
  <c r="AW64" i="10"/>
  <c r="AV65" i="10"/>
  <c r="AW65" i="10"/>
  <c r="AV66" i="10"/>
  <c r="AW66" i="10"/>
  <c r="AV67" i="10"/>
  <c r="AW67" i="10"/>
  <c r="AV68" i="10"/>
  <c r="AW68" i="10"/>
  <c r="AV69" i="10"/>
  <c r="AW69" i="10"/>
  <c r="AV70" i="10"/>
  <c r="AW70" i="10"/>
  <c r="AV71" i="10"/>
  <c r="AW71" i="10"/>
  <c r="AV72" i="10"/>
  <c r="AW72" i="10"/>
  <c r="AV73" i="10"/>
  <c r="AW73" i="10"/>
  <c r="AV74" i="10"/>
  <c r="AW74" i="10"/>
  <c r="AV75" i="10"/>
  <c r="AW75" i="10"/>
  <c r="AV76" i="10"/>
  <c r="AW76" i="10"/>
  <c r="AV77" i="10"/>
  <c r="AW77" i="10"/>
  <c r="AV78" i="10"/>
  <c r="AW78" i="10"/>
  <c r="AV79" i="10"/>
  <c r="AW79" i="10"/>
  <c r="AV80" i="10"/>
  <c r="AW80" i="10"/>
  <c r="AV81" i="10"/>
  <c r="AW81" i="10"/>
  <c r="AV82" i="10"/>
  <c r="AW82" i="10"/>
  <c r="AV83" i="10"/>
  <c r="AW83" i="10"/>
  <c r="AV84" i="10"/>
  <c r="AW84" i="10"/>
  <c r="AV85" i="10"/>
  <c r="AW85" i="10"/>
  <c r="AV86" i="10"/>
  <c r="AW86" i="10"/>
  <c r="AV87" i="10"/>
  <c r="AW87" i="10"/>
  <c r="AV88" i="10"/>
  <c r="AW88" i="10"/>
  <c r="AV89" i="10"/>
  <c r="AW89" i="10"/>
  <c r="AV90" i="10"/>
  <c r="AW90" i="10"/>
  <c r="AV91" i="10"/>
  <c r="AW91" i="10"/>
  <c r="AV92" i="10"/>
  <c r="AW92" i="10"/>
  <c r="AV93" i="10"/>
  <c r="AW93" i="10"/>
  <c r="AV94" i="10"/>
  <c r="AW94" i="10"/>
  <c r="AV95" i="10"/>
  <c r="AW95" i="10"/>
  <c r="AV96" i="10"/>
  <c r="AW96" i="10"/>
  <c r="AV97" i="10"/>
  <c r="AW97" i="10"/>
  <c r="AV98" i="10"/>
  <c r="AW98" i="10"/>
  <c r="AV99" i="10"/>
  <c r="AW99" i="10"/>
  <c r="AV100" i="10"/>
  <c r="AW100" i="10"/>
  <c r="AV101" i="10"/>
  <c r="AW101" i="10"/>
  <c r="AV102" i="10"/>
  <c r="AW102" i="10"/>
  <c r="AV103" i="10"/>
  <c r="AW103" i="10"/>
  <c r="AV104" i="10"/>
  <c r="AW104" i="10"/>
  <c r="AV105" i="10"/>
  <c r="AW105" i="10"/>
  <c r="AV106" i="10"/>
  <c r="AW106" i="10"/>
  <c r="AV107" i="10"/>
  <c r="AW107" i="10"/>
  <c r="AV108" i="10"/>
  <c r="AW108" i="10"/>
  <c r="AV109" i="10"/>
  <c r="AW109" i="10"/>
  <c r="AV110" i="10"/>
  <c r="AW110" i="10"/>
  <c r="AV111" i="10"/>
  <c r="AW111" i="10"/>
  <c r="AV112" i="10"/>
  <c r="AW112" i="10"/>
  <c r="AV113" i="10"/>
  <c r="AW113" i="10"/>
  <c r="AV114" i="10"/>
  <c r="AW114" i="10"/>
  <c r="AV115" i="10"/>
  <c r="AW115" i="10"/>
  <c r="AV116" i="10"/>
  <c r="AW116" i="10"/>
  <c r="AV117" i="10"/>
  <c r="AW117" i="10"/>
  <c r="AV118" i="10"/>
  <c r="AW118" i="10"/>
  <c r="AV119" i="10"/>
  <c r="AW119" i="10"/>
  <c r="AV120" i="10"/>
  <c r="AW120" i="10"/>
  <c r="AV121" i="10"/>
  <c r="AW121" i="10"/>
  <c r="AV122" i="10"/>
  <c r="AW122" i="10"/>
  <c r="AV123" i="10"/>
  <c r="AW123" i="10"/>
  <c r="AV124" i="10"/>
  <c r="AW124" i="10"/>
  <c r="AV125" i="10"/>
  <c r="AW125" i="10"/>
  <c r="AV126" i="10"/>
  <c r="AW126" i="10"/>
  <c r="AV127" i="10"/>
  <c r="AW127" i="10"/>
  <c r="AV128" i="10"/>
  <c r="AW128" i="10"/>
  <c r="AV129" i="10"/>
  <c r="AW129" i="10"/>
  <c r="AV130" i="10"/>
  <c r="AW130" i="10"/>
  <c r="AV131" i="10"/>
  <c r="AW131" i="10"/>
  <c r="AV132" i="10"/>
  <c r="AW132" i="10"/>
  <c r="AV133" i="10"/>
  <c r="AW133" i="10"/>
  <c r="AV134" i="10"/>
  <c r="AW134" i="10"/>
  <c r="AV135" i="10"/>
  <c r="AW135" i="10"/>
  <c r="AV136" i="10"/>
  <c r="AW136" i="10"/>
  <c r="AV137" i="10"/>
  <c r="AW137" i="10"/>
  <c r="AV138" i="10"/>
  <c r="AW138" i="10"/>
  <c r="AV139" i="10"/>
  <c r="AW139" i="10"/>
  <c r="AV140" i="10"/>
  <c r="AW140" i="10"/>
  <c r="AV141" i="10"/>
  <c r="AW141" i="10"/>
  <c r="AV142" i="10"/>
  <c r="AW142" i="10"/>
  <c r="AV143" i="10"/>
  <c r="AW143" i="10"/>
  <c r="AV144" i="10"/>
  <c r="AW144" i="10"/>
  <c r="AV145" i="10"/>
  <c r="AW145" i="10"/>
  <c r="AV146" i="10"/>
  <c r="AW146" i="10"/>
  <c r="AV147" i="10"/>
  <c r="AW147" i="10"/>
  <c r="AV148" i="10"/>
  <c r="AW148" i="10"/>
  <c r="AV149" i="10"/>
  <c r="AW149" i="10"/>
  <c r="AV150" i="10"/>
  <c r="AW150" i="10"/>
  <c r="AV151" i="10"/>
  <c r="AW151" i="10"/>
  <c r="AV152" i="10"/>
  <c r="AW152" i="10"/>
  <c r="AV153" i="10"/>
  <c r="AW153" i="10"/>
  <c r="AV154" i="10"/>
  <c r="AW154" i="10"/>
  <c r="AV155" i="10"/>
  <c r="AW155" i="10"/>
  <c r="AW8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G13" i="8"/>
  <c r="AA8" i="35" s="1"/>
  <c r="H13" i="8"/>
  <c r="I13" i="8"/>
  <c r="J13" i="8"/>
  <c r="K13" i="8"/>
  <c r="L13" i="8"/>
  <c r="M13" i="8"/>
  <c r="G14" i="8"/>
  <c r="AA9" i="35" s="1"/>
  <c r="H14" i="8"/>
  <c r="I14" i="8"/>
  <c r="J14" i="8"/>
  <c r="K14" i="8"/>
  <c r="L14" i="8"/>
  <c r="M14" i="8"/>
  <c r="G15" i="8"/>
  <c r="AA10" i="35" s="1"/>
  <c r="H15" i="8"/>
  <c r="I15" i="8"/>
  <c r="J15" i="8"/>
  <c r="K15" i="8"/>
  <c r="L15" i="8"/>
  <c r="M15" i="8"/>
  <c r="G16" i="8"/>
  <c r="AA11" i="35" s="1"/>
  <c r="H16" i="8"/>
  <c r="I16" i="8"/>
  <c r="J16" i="8"/>
  <c r="K16" i="8"/>
  <c r="L16" i="8"/>
  <c r="M16" i="8"/>
  <c r="G17" i="8"/>
  <c r="AA12" i="35" s="1"/>
  <c r="H17" i="8"/>
  <c r="I17" i="8"/>
  <c r="J17" i="8"/>
  <c r="K17" i="8"/>
  <c r="L17" i="8"/>
  <c r="M17" i="8"/>
  <c r="G18" i="8"/>
  <c r="AA13" i="35" s="1"/>
  <c r="H18" i="8"/>
  <c r="I18" i="8"/>
  <c r="J18" i="8"/>
  <c r="K18" i="8"/>
  <c r="L18" i="8"/>
  <c r="M18" i="8"/>
  <c r="G19" i="8"/>
  <c r="AA14" i="35" s="1"/>
  <c r="H19" i="8"/>
  <c r="I19" i="8"/>
  <c r="J19" i="8"/>
  <c r="K19" i="8"/>
  <c r="L19" i="8"/>
  <c r="M19" i="8"/>
  <c r="G20" i="8"/>
  <c r="AA15" i="35" s="1"/>
  <c r="H20" i="8"/>
  <c r="I20" i="8"/>
  <c r="J20" i="8"/>
  <c r="K20" i="8"/>
  <c r="L20" i="8"/>
  <c r="M20" i="8"/>
  <c r="G21" i="8"/>
  <c r="AA16" i="35" s="1"/>
  <c r="H21" i="8"/>
  <c r="I21" i="8"/>
  <c r="J21" i="8"/>
  <c r="K21" i="8"/>
  <c r="L21" i="8"/>
  <c r="M21" i="8"/>
  <c r="G22" i="8"/>
  <c r="AA17" i="35" s="1"/>
  <c r="H22" i="8"/>
  <c r="I22" i="8"/>
  <c r="J22" i="8"/>
  <c r="K22" i="8"/>
  <c r="L22" i="8"/>
  <c r="M22" i="8"/>
  <c r="G23" i="8"/>
  <c r="AA18" i="35" s="1"/>
  <c r="H23" i="8"/>
  <c r="I23" i="8"/>
  <c r="J23" i="8"/>
  <c r="K23" i="8"/>
  <c r="L23" i="8"/>
  <c r="M23" i="8"/>
  <c r="G24" i="8"/>
  <c r="AA19" i="35" s="1"/>
  <c r="H24" i="8"/>
  <c r="I24" i="8"/>
  <c r="J24" i="8"/>
  <c r="K24" i="8"/>
  <c r="L24" i="8"/>
  <c r="M24" i="8"/>
  <c r="G25" i="8"/>
  <c r="AA20" i="35" s="1"/>
  <c r="H25" i="8"/>
  <c r="I25" i="8"/>
  <c r="J25" i="8"/>
  <c r="K25" i="8"/>
  <c r="L25" i="8"/>
  <c r="M25" i="8"/>
  <c r="G26" i="8"/>
  <c r="AA21" i="35" s="1"/>
  <c r="H26" i="8"/>
  <c r="I26" i="8"/>
  <c r="J26" i="8"/>
  <c r="K26" i="8"/>
  <c r="L26" i="8"/>
  <c r="M26" i="8"/>
  <c r="G27" i="8"/>
  <c r="AA22" i="35" s="1"/>
  <c r="H27" i="8"/>
  <c r="I27" i="8"/>
  <c r="J27" i="8"/>
  <c r="K27" i="8"/>
  <c r="L27" i="8"/>
  <c r="M27" i="8"/>
  <c r="G28" i="8"/>
  <c r="AA23" i="35" s="1"/>
  <c r="H28" i="8"/>
  <c r="I28" i="8"/>
  <c r="J28" i="8"/>
  <c r="K28" i="8"/>
  <c r="L28" i="8"/>
  <c r="M28" i="8"/>
  <c r="G29" i="8"/>
  <c r="AA24" i="35" s="1"/>
  <c r="H29" i="8"/>
  <c r="I29" i="8"/>
  <c r="J29" i="8"/>
  <c r="K29" i="8"/>
  <c r="L29" i="8"/>
  <c r="M29" i="8"/>
  <c r="G30" i="8"/>
  <c r="AA25" i="35" s="1"/>
  <c r="H30" i="8"/>
  <c r="I30" i="8"/>
  <c r="J30" i="8"/>
  <c r="K30" i="8"/>
  <c r="L30" i="8"/>
  <c r="M30" i="8"/>
  <c r="G31" i="8"/>
  <c r="H31" i="8"/>
  <c r="I31" i="8"/>
  <c r="J31" i="8"/>
  <c r="K31" i="8"/>
  <c r="L31" i="8"/>
  <c r="M31" i="8"/>
  <c r="G32" i="8"/>
  <c r="AA27" i="35" s="1"/>
  <c r="H32" i="8"/>
  <c r="I32" i="8"/>
  <c r="J32" i="8"/>
  <c r="K32" i="8"/>
  <c r="L32" i="8"/>
  <c r="M32" i="8"/>
  <c r="G33" i="8"/>
  <c r="AA28" i="35" s="1"/>
  <c r="H33" i="8"/>
  <c r="I33" i="8"/>
  <c r="J33" i="8"/>
  <c r="K33" i="8"/>
  <c r="L33" i="8"/>
  <c r="M33" i="8"/>
  <c r="G34" i="8"/>
  <c r="AA29" i="35" s="1"/>
  <c r="H34" i="8"/>
  <c r="I34" i="8"/>
  <c r="J34" i="8"/>
  <c r="K34" i="8"/>
  <c r="L34" i="8"/>
  <c r="M34" i="8"/>
  <c r="G35" i="8"/>
  <c r="AA30" i="35" s="1"/>
  <c r="H35" i="8"/>
  <c r="I35" i="8"/>
  <c r="J35" i="8"/>
  <c r="K35" i="8"/>
  <c r="L35" i="8"/>
  <c r="M35" i="8"/>
  <c r="G36" i="8"/>
  <c r="AA31" i="35" s="1"/>
  <c r="H36" i="8"/>
  <c r="I36" i="8"/>
  <c r="J36" i="8"/>
  <c r="K36" i="8"/>
  <c r="L36" i="8"/>
  <c r="M36" i="8"/>
  <c r="G37" i="8"/>
  <c r="AA32" i="35" s="1"/>
  <c r="H37" i="8"/>
  <c r="I37" i="8"/>
  <c r="J37" i="8"/>
  <c r="K37" i="8"/>
  <c r="L37" i="8"/>
  <c r="M37" i="8"/>
  <c r="G38" i="8"/>
  <c r="AA33" i="35" s="1"/>
  <c r="H38" i="8"/>
  <c r="I38" i="8"/>
  <c r="J38" i="8"/>
  <c r="K38" i="8"/>
  <c r="L38" i="8"/>
  <c r="M38" i="8"/>
  <c r="G39" i="8"/>
  <c r="AA34" i="35" s="1"/>
  <c r="H39" i="8"/>
  <c r="I39" i="8"/>
  <c r="J39" i="8"/>
  <c r="K39" i="8"/>
  <c r="L39" i="8"/>
  <c r="M39" i="8"/>
  <c r="G40" i="8"/>
  <c r="AA35" i="35" s="1"/>
  <c r="H40" i="8"/>
  <c r="I40" i="8"/>
  <c r="J40" i="8"/>
  <c r="K40" i="8"/>
  <c r="L40" i="8"/>
  <c r="M40" i="8"/>
  <c r="G41" i="8"/>
  <c r="AA36" i="35" s="1"/>
  <c r="H41" i="8"/>
  <c r="I41" i="8"/>
  <c r="J41" i="8"/>
  <c r="K41" i="8"/>
  <c r="L41" i="8"/>
  <c r="M41" i="8"/>
  <c r="G42" i="8"/>
  <c r="AA37" i="35" s="1"/>
  <c r="H42" i="8"/>
  <c r="I42" i="8"/>
  <c r="J42" i="8"/>
  <c r="K42" i="8"/>
  <c r="L42" i="8"/>
  <c r="M42" i="8"/>
  <c r="G43" i="8"/>
  <c r="AA38" i="35" s="1"/>
  <c r="H43" i="8"/>
  <c r="I43" i="8"/>
  <c r="J43" i="8"/>
  <c r="K43" i="8"/>
  <c r="L43" i="8"/>
  <c r="M43" i="8"/>
  <c r="G44" i="8"/>
  <c r="AA39" i="35" s="1"/>
  <c r="H44" i="8"/>
  <c r="I44" i="8"/>
  <c r="J44" i="8"/>
  <c r="K44" i="8"/>
  <c r="L44" i="8"/>
  <c r="M44" i="8"/>
  <c r="G45" i="8"/>
  <c r="AA40" i="35" s="1"/>
  <c r="H45" i="8"/>
  <c r="I45" i="8"/>
  <c r="J45" i="8"/>
  <c r="K45" i="8"/>
  <c r="L45" i="8"/>
  <c r="M45" i="8"/>
  <c r="G46" i="8"/>
  <c r="AA41" i="35" s="1"/>
  <c r="H46" i="8"/>
  <c r="I46" i="8"/>
  <c r="J46" i="8"/>
  <c r="K46" i="8"/>
  <c r="L46" i="8"/>
  <c r="M46" i="8"/>
  <c r="G47" i="8"/>
  <c r="AA42" i="35" s="1"/>
  <c r="H47" i="8"/>
  <c r="I47" i="8"/>
  <c r="J47" i="8"/>
  <c r="K47" i="8"/>
  <c r="L47" i="8"/>
  <c r="M47" i="8"/>
  <c r="G48" i="8"/>
  <c r="AA43" i="35" s="1"/>
  <c r="H48" i="8"/>
  <c r="I48" i="8"/>
  <c r="J48" i="8"/>
  <c r="K48" i="8"/>
  <c r="L48" i="8"/>
  <c r="M48" i="8"/>
  <c r="G49" i="8"/>
  <c r="AA44" i="35" s="1"/>
  <c r="H49" i="8"/>
  <c r="I49" i="8"/>
  <c r="J49" i="8"/>
  <c r="K49" i="8"/>
  <c r="L49" i="8"/>
  <c r="M49" i="8"/>
  <c r="G50" i="8"/>
  <c r="AA45" i="35" s="1"/>
  <c r="H50" i="8"/>
  <c r="I50" i="8"/>
  <c r="J50" i="8"/>
  <c r="K50" i="8"/>
  <c r="L50" i="8"/>
  <c r="M50" i="8"/>
  <c r="G51" i="8"/>
  <c r="AA46" i="35" s="1"/>
  <c r="H51" i="8"/>
  <c r="I51" i="8"/>
  <c r="J51" i="8"/>
  <c r="K51" i="8"/>
  <c r="L51" i="8"/>
  <c r="M51" i="8"/>
  <c r="G52" i="8"/>
  <c r="H52" i="8"/>
  <c r="I52" i="8"/>
  <c r="J52" i="8"/>
  <c r="K52" i="8"/>
  <c r="L52" i="8"/>
  <c r="M52" i="8"/>
  <c r="G53" i="8"/>
  <c r="AA48" i="35" s="1"/>
  <c r="H53" i="8"/>
  <c r="I53" i="8"/>
  <c r="J53" i="8"/>
  <c r="K53" i="8"/>
  <c r="L53" i="8"/>
  <c r="M53" i="8"/>
  <c r="G54" i="8"/>
  <c r="AA49" i="35" s="1"/>
  <c r="H54" i="8"/>
  <c r="I54" i="8"/>
  <c r="J54" i="8"/>
  <c r="K54" i="8"/>
  <c r="L54" i="8"/>
  <c r="M54" i="8"/>
  <c r="G55" i="8"/>
  <c r="AA50" i="35" s="1"/>
  <c r="H55" i="8"/>
  <c r="I55" i="8"/>
  <c r="J55" i="8"/>
  <c r="K55" i="8"/>
  <c r="L55" i="8"/>
  <c r="M55" i="8"/>
  <c r="G56" i="8"/>
  <c r="AA51" i="35" s="1"/>
  <c r="H56" i="8"/>
  <c r="I56" i="8"/>
  <c r="J56" i="8"/>
  <c r="K56" i="8"/>
  <c r="L56" i="8"/>
  <c r="M56" i="8"/>
  <c r="G57" i="8"/>
  <c r="AA52" i="35" s="1"/>
  <c r="H57" i="8"/>
  <c r="I57" i="8"/>
  <c r="J57" i="8"/>
  <c r="K57" i="8"/>
  <c r="L57" i="8"/>
  <c r="M57" i="8"/>
  <c r="G58" i="8"/>
  <c r="AA53" i="35" s="1"/>
  <c r="H58" i="8"/>
  <c r="I58" i="8"/>
  <c r="J58" i="8"/>
  <c r="K58" i="8"/>
  <c r="L58" i="8"/>
  <c r="M58" i="8"/>
  <c r="G59" i="8"/>
  <c r="AA54" i="35" s="1"/>
  <c r="H59" i="8"/>
  <c r="I59" i="8"/>
  <c r="J59" i="8"/>
  <c r="K59" i="8"/>
  <c r="L59" i="8"/>
  <c r="M59" i="8"/>
  <c r="G60" i="8"/>
  <c r="AA55" i="35" s="1"/>
  <c r="H60" i="8"/>
  <c r="I60" i="8"/>
  <c r="J60" i="8"/>
  <c r="K60" i="8"/>
  <c r="L60" i="8"/>
  <c r="M60" i="8"/>
  <c r="G61" i="8"/>
  <c r="AA56" i="35" s="1"/>
  <c r="H61" i="8"/>
  <c r="I61" i="8"/>
  <c r="J61" i="8"/>
  <c r="K61" i="8"/>
  <c r="L61" i="8"/>
  <c r="M61" i="8"/>
  <c r="G62" i="8"/>
  <c r="AA57" i="35" s="1"/>
  <c r="H62" i="8"/>
  <c r="I62" i="8"/>
  <c r="J62" i="8"/>
  <c r="K62" i="8"/>
  <c r="L62" i="8"/>
  <c r="M62" i="8"/>
  <c r="G63" i="8"/>
  <c r="AA58" i="35" s="1"/>
  <c r="H63" i="8"/>
  <c r="I63" i="8"/>
  <c r="J63" i="8"/>
  <c r="K63" i="8"/>
  <c r="L63" i="8"/>
  <c r="M63" i="8"/>
  <c r="G64" i="8"/>
  <c r="AA59" i="35" s="1"/>
  <c r="H64" i="8"/>
  <c r="I64" i="8"/>
  <c r="J64" i="8"/>
  <c r="K64" i="8"/>
  <c r="L64" i="8"/>
  <c r="M64" i="8"/>
  <c r="G65" i="8"/>
  <c r="AA60" i="35" s="1"/>
  <c r="H65" i="8"/>
  <c r="I65" i="8"/>
  <c r="J65" i="8"/>
  <c r="K65" i="8"/>
  <c r="L65" i="8"/>
  <c r="M65" i="8"/>
  <c r="G66" i="8"/>
  <c r="AA61" i="35" s="1"/>
  <c r="H66" i="8"/>
  <c r="I66" i="8"/>
  <c r="J66" i="8"/>
  <c r="K66" i="8"/>
  <c r="L66" i="8"/>
  <c r="M66" i="8"/>
  <c r="G67" i="8"/>
  <c r="AA62" i="35" s="1"/>
  <c r="H67" i="8"/>
  <c r="I67" i="8"/>
  <c r="J67" i="8"/>
  <c r="K67" i="8"/>
  <c r="L67" i="8"/>
  <c r="M67" i="8"/>
  <c r="G68" i="8"/>
  <c r="H68" i="8"/>
  <c r="I68" i="8"/>
  <c r="J68" i="8"/>
  <c r="K68" i="8"/>
  <c r="L68" i="8"/>
  <c r="M68" i="8"/>
  <c r="G69" i="8"/>
  <c r="AA64" i="35" s="1"/>
  <c r="H69" i="8"/>
  <c r="I69" i="8"/>
  <c r="J69" i="8"/>
  <c r="K69" i="8"/>
  <c r="L69" i="8"/>
  <c r="M69" i="8"/>
  <c r="G70" i="8"/>
  <c r="AA65" i="35" s="1"/>
  <c r="H70" i="8"/>
  <c r="I70" i="8"/>
  <c r="J70" i="8"/>
  <c r="K70" i="8"/>
  <c r="L70" i="8"/>
  <c r="M70" i="8"/>
  <c r="G71" i="8"/>
  <c r="AA66" i="35" s="1"/>
  <c r="H71" i="8"/>
  <c r="I71" i="8"/>
  <c r="J71" i="8"/>
  <c r="K71" i="8"/>
  <c r="L71" i="8"/>
  <c r="M71" i="8"/>
  <c r="G72" i="8"/>
  <c r="AA67" i="35" s="1"/>
  <c r="H72" i="8"/>
  <c r="I72" i="8"/>
  <c r="J72" i="8"/>
  <c r="K72" i="8"/>
  <c r="L72" i="8"/>
  <c r="M72" i="8"/>
  <c r="G73" i="8"/>
  <c r="AA68" i="35" s="1"/>
  <c r="H73" i="8"/>
  <c r="I73" i="8"/>
  <c r="J73" i="8"/>
  <c r="K73" i="8"/>
  <c r="L73" i="8"/>
  <c r="M73" i="8"/>
  <c r="G74" i="8"/>
  <c r="AA69" i="35" s="1"/>
  <c r="H74" i="8"/>
  <c r="I74" i="8"/>
  <c r="J74" i="8"/>
  <c r="K74" i="8"/>
  <c r="L74" i="8"/>
  <c r="M74" i="8"/>
  <c r="G75" i="8"/>
  <c r="AA70" i="35" s="1"/>
  <c r="H75" i="8"/>
  <c r="I75" i="8"/>
  <c r="J75" i="8"/>
  <c r="K75" i="8"/>
  <c r="L75" i="8"/>
  <c r="M75" i="8"/>
  <c r="G76" i="8"/>
  <c r="AA71" i="35" s="1"/>
  <c r="H76" i="8"/>
  <c r="I76" i="8"/>
  <c r="J76" i="8"/>
  <c r="K76" i="8"/>
  <c r="L76" i="8"/>
  <c r="M76" i="8"/>
  <c r="G77" i="8"/>
  <c r="AA72" i="35" s="1"/>
  <c r="H77" i="8"/>
  <c r="I77" i="8"/>
  <c r="J77" i="8"/>
  <c r="K77" i="8"/>
  <c r="L77" i="8"/>
  <c r="M77" i="8"/>
  <c r="G78" i="8"/>
  <c r="AA73" i="35" s="1"/>
  <c r="H78" i="8"/>
  <c r="I78" i="8"/>
  <c r="J78" i="8"/>
  <c r="K78" i="8"/>
  <c r="L78" i="8"/>
  <c r="M78" i="8"/>
  <c r="G79" i="8"/>
  <c r="H79" i="8"/>
  <c r="I79" i="8"/>
  <c r="J79" i="8"/>
  <c r="K79" i="8"/>
  <c r="L79" i="8"/>
  <c r="M79" i="8"/>
  <c r="G80" i="8"/>
  <c r="AA75" i="35" s="1"/>
  <c r="H80" i="8"/>
  <c r="I80" i="8"/>
  <c r="J80" i="8"/>
  <c r="K80" i="8"/>
  <c r="L80" i="8"/>
  <c r="M80" i="8"/>
  <c r="G81" i="8"/>
  <c r="AA76" i="35" s="1"/>
  <c r="H81" i="8"/>
  <c r="I81" i="8"/>
  <c r="J81" i="8"/>
  <c r="K81" i="8"/>
  <c r="L81" i="8"/>
  <c r="M81" i="8"/>
  <c r="G82" i="8"/>
  <c r="AA77" i="35" s="1"/>
  <c r="H82" i="8"/>
  <c r="I82" i="8"/>
  <c r="J82" i="8"/>
  <c r="K82" i="8"/>
  <c r="L82" i="8"/>
  <c r="M82" i="8"/>
  <c r="G83" i="8"/>
  <c r="AA78" i="35" s="1"/>
  <c r="H83" i="8"/>
  <c r="I83" i="8"/>
  <c r="J83" i="8"/>
  <c r="K83" i="8"/>
  <c r="L83" i="8"/>
  <c r="M83" i="8"/>
  <c r="G84" i="8"/>
  <c r="H84" i="8"/>
  <c r="I84" i="8"/>
  <c r="J84" i="8"/>
  <c r="K84" i="8"/>
  <c r="L84" i="8"/>
  <c r="M84" i="8"/>
  <c r="G85" i="8"/>
  <c r="AA80" i="35" s="1"/>
  <c r="H85" i="8"/>
  <c r="I85" i="8"/>
  <c r="J85" i="8"/>
  <c r="K85" i="8"/>
  <c r="L85" i="8"/>
  <c r="M85" i="8"/>
  <c r="G86" i="8"/>
  <c r="AA81" i="35" s="1"/>
  <c r="H86" i="8"/>
  <c r="I86" i="8"/>
  <c r="J86" i="8"/>
  <c r="K86" i="8"/>
  <c r="L86" i="8"/>
  <c r="M86" i="8"/>
  <c r="G87" i="8"/>
  <c r="AA82" i="35" s="1"/>
  <c r="H87" i="8"/>
  <c r="I87" i="8"/>
  <c r="J87" i="8"/>
  <c r="K87" i="8"/>
  <c r="L87" i="8"/>
  <c r="M87" i="8"/>
  <c r="G88" i="8"/>
  <c r="AA83" i="35" s="1"/>
  <c r="H88" i="8"/>
  <c r="I88" i="8"/>
  <c r="J88" i="8"/>
  <c r="K88" i="8"/>
  <c r="L88" i="8"/>
  <c r="M88" i="8"/>
  <c r="G89" i="8"/>
  <c r="AA84" i="35" s="1"/>
  <c r="H89" i="8"/>
  <c r="I89" i="8"/>
  <c r="J89" i="8"/>
  <c r="K89" i="8"/>
  <c r="L89" i="8"/>
  <c r="M89" i="8"/>
  <c r="G90" i="8"/>
  <c r="AA85" i="35" s="1"/>
  <c r="H90" i="8"/>
  <c r="I90" i="8"/>
  <c r="J90" i="8"/>
  <c r="K90" i="8"/>
  <c r="L90" i="8"/>
  <c r="M90" i="8"/>
  <c r="G91" i="8"/>
  <c r="AA86" i="35" s="1"/>
  <c r="H91" i="8"/>
  <c r="I91" i="8"/>
  <c r="J91" i="8"/>
  <c r="K91" i="8"/>
  <c r="L91" i="8"/>
  <c r="M91" i="8"/>
  <c r="G92" i="8"/>
  <c r="AA87" i="35" s="1"/>
  <c r="H92" i="8"/>
  <c r="I92" i="8"/>
  <c r="J92" i="8"/>
  <c r="K92" i="8"/>
  <c r="L92" i="8"/>
  <c r="M92" i="8"/>
  <c r="G93" i="8"/>
  <c r="AA88" i="35" s="1"/>
  <c r="H93" i="8"/>
  <c r="I93" i="8"/>
  <c r="J93" i="8"/>
  <c r="K93" i="8"/>
  <c r="L93" i="8"/>
  <c r="M93" i="8"/>
  <c r="G94" i="8"/>
  <c r="AA89" i="35" s="1"/>
  <c r="H94" i="8"/>
  <c r="I94" i="8"/>
  <c r="J94" i="8"/>
  <c r="K94" i="8"/>
  <c r="L94" i="8"/>
  <c r="M94" i="8"/>
  <c r="G95" i="8"/>
  <c r="H95" i="8"/>
  <c r="I95" i="8"/>
  <c r="J95" i="8"/>
  <c r="K95" i="8"/>
  <c r="L95" i="8"/>
  <c r="M95" i="8"/>
  <c r="G96" i="8"/>
  <c r="AA91" i="35" s="1"/>
  <c r="H96" i="8"/>
  <c r="I96" i="8"/>
  <c r="J96" i="8"/>
  <c r="K96" i="8"/>
  <c r="L96" i="8"/>
  <c r="M96" i="8"/>
  <c r="G97" i="8"/>
  <c r="AA92" i="35" s="1"/>
  <c r="H97" i="8"/>
  <c r="I97" i="8"/>
  <c r="J97" i="8"/>
  <c r="K97" i="8"/>
  <c r="L97" i="8"/>
  <c r="M97" i="8"/>
  <c r="G98" i="8"/>
  <c r="AA93" i="35" s="1"/>
  <c r="H98" i="8"/>
  <c r="I98" i="8"/>
  <c r="J98" i="8"/>
  <c r="K98" i="8"/>
  <c r="L98" i="8"/>
  <c r="M98" i="8"/>
  <c r="G99" i="8"/>
  <c r="AA94" i="35" s="1"/>
  <c r="H99" i="8"/>
  <c r="I99" i="8"/>
  <c r="J99" i="8"/>
  <c r="K99" i="8"/>
  <c r="L99" i="8"/>
  <c r="M99" i="8"/>
  <c r="G100" i="8"/>
  <c r="H100" i="8"/>
  <c r="I100" i="8"/>
  <c r="J100" i="8"/>
  <c r="K100" i="8"/>
  <c r="L100" i="8"/>
  <c r="M100" i="8"/>
  <c r="G101" i="8"/>
  <c r="AA96" i="35" s="1"/>
  <c r="H101" i="8"/>
  <c r="I101" i="8"/>
  <c r="J101" i="8"/>
  <c r="K101" i="8"/>
  <c r="L101" i="8"/>
  <c r="M101" i="8"/>
  <c r="G102" i="8"/>
  <c r="AA97" i="35" s="1"/>
  <c r="H102" i="8"/>
  <c r="I102" i="8"/>
  <c r="J102" i="8"/>
  <c r="K102" i="8"/>
  <c r="L102" i="8"/>
  <c r="M102" i="8"/>
  <c r="G103" i="8"/>
  <c r="AA98" i="35" s="1"/>
  <c r="H103" i="8"/>
  <c r="I103" i="8"/>
  <c r="J103" i="8"/>
  <c r="K103" i="8"/>
  <c r="L103" i="8"/>
  <c r="M103" i="8"/>
  <c r="G104" i="8"/>
  <c r="AA99" i="35" s="1"/>
  <c r="H104" i="8"/>
  <c r="I104" i="8"/>
  <c r="J104" i="8"/>
  <c r="K104" i="8"/>
  <c r="L104" i="8"/>
  <c r="M104" i="8"/>
  <c r="G105" i="8"/>
  <c r="AA100" i="35" s="1"/>
  <c r="H105" i="8"/>
  <c r="I105" i="8"/>
  <c r="J105" i="8"/>
  <c r="K105" i="8"/>
  <c r="L105" i="8"/>
  <c r="M105" i="8"/>
  <c r="G106" i="8"/>
  <c r="AA101" i="35" s="1"/>
  <c r="H106" i="8"/>
  <c r="I106" i="8"/>
  <c r="J106" i="8"/>
  <c r="K106" i="8"/>
  <c r="L106" i="8"/>
  <c r="M106" i="8"/>
  <c r="G107" i="8"/>
  <c r="AA102" i="35" s="1"/>
  <c r="H107" i="8"/>
  <c r="I107" i="8"/>
  <c r="J107" i="8"/>
  <c r="K107" i="8"/>
  <c r="L107" i="8"/>
  <c r="M107" i="8"/>
  <c r="G108" i="8"/>
  <c r="AA103" i="35" s="1"/>
  <c r="H108" i="8"/>
  <c r="I108" i="8"/>
  <c r="J108" i="8"/>
  <c r="K108" i="8"/>
  <c r="L108" i="8"/>
  <c r="M108" i="8"/>
  <c r="G109" i="8"/>
  <c r="AA104" i="35" s="1"/>
  <c r="H109" i="8"/>
  <c r="I109" i="8"/>
  <c r="J109" i="8"/>
  <c r="K109" i="8"/>
  <c r="L109" i="8"/>
  <c r="M109" i="8"/>
  <c r="G110" i="8"/>
  <c r="AA105" i="35" s="1"/>
  <c r="H110" i="8"/>
  <c r="I110" i="8"/>
  <c r="J110" i="8"/>
  <c r="K110" i="8"/>
  <c r="L110" i="8"/>
  <c r="M110" i="8"/>
  <c r="G111" i="8"/>
  <c r="AA106" i="35" s="1"/>
  <c r="H111" i="8"/>
  <c r="I111" i="8"/>
  <c r="J111" i="8"/>
  <c r="K111" i="8"/>
  <c r="L111" i="8"/>
  <c r="M111" i="8"/>
  <c r="G112" i="8"/>
  <c r="AA107" i="35" s="1"/>
  <c r="H112" i="8"/>
  <c r="I112" i="8"/>
  <c r="J112" i="8"/>
  <c r="K112" i="8"/>
  <c r="L112" i="8"/>
  <c r="M112" i="8"/>
  <c r="G113" i="8"/>
  <c r="AA108" i="35" s="1"/>
  <c r="H113" i="8"/>
  <c r="I113" i="8"/>
  <c r="J113" i="8"/>
  <c r="K113" i="8"/>
  <c r="L113" i="8"/>
  <c r="M113" i="8"/>
  <c r="G114" i="8"/>
  <c r="AA109" i="35" s="1"/>
  <c r="H114" i="8"/>
  <c r="I114" i="8"/>
  <c r="J114" i="8"/>
  <c r="K114" i="8"/>
  <c r="L114" i="8"/>
  <c r="M114" i="8"/>
  <c r="G115" i="8"/>
  <c r="AA110" i="35" s="1"/>
  <c r="H115" i="8"/>
  <c r="I115" i="8"/>
  <c r="J115" i="8"/>
  <c r="K115" i="8"/>
  <c r="L115" i="8"/>
  <c r="M115" i="8"/>
  <c r="G116" i="8"/>
  <c r="H116" i="8"/>
  <c r="I116" i="8"/>
  <c r="J116" i="8"/>
  <c r="K116" i="8"/>
  <c r="L116" i="8"/>
  <c r="M116" i="8"/>
  <c r="G117" i="8"/>
  <c r="AA112" i="35" s="1"/>
  <c r="H117" i="8"/>
  <c r="I117" i="8"/>
  <c r="J117" i="8"/>
  <c r="K117" i="8"/>
  <c r="L117" i="8"/>
  <c r="M117" i="8"/>
  <c r="G118" i="8"/>
  <c r="AA113" i="35" s="1"/>
  <c r="H118" i="8"/>
  <c r="I118" i="8"/>
  <c r="J118" i="8"/>
  <c r="K118" i="8"/>
  <c r="L118" i="8"/>
  <c r="M118" i="8"/>
  <c r="G119" i="8"/>
  <c r="AA114" i="35" s="1"/>
  <c r="H119" i="8"/>
  <c r="I119" i="8"/>
  <c r="J119" i="8"/>
  <c r="K119" i="8"/>
  <c r="L119" i="8"/>
  <c r="M119" i="8"/>
  <c r="G120" i="8"/>
  <c r="AA115" i="35" s="1"/>
  <c r="H120" i="8"/>
  <c r="I120" i="8"/>
  <c r="J120" i="8"/>
  <c r="K120" i="8"/>
  <c r="L120" i="8"/>
  <c r="M120" i="8"/>
  <c r="G121" i="8"/>
  <c r="AA116" i="35" s="1"/>
  <c r="H121" i="8"/>
  <c r="I121" i="8"/>
  <c r="J121" i="8"/>
  <c r="K121" i="8"/>
  <c r="L121" i="8"/>
  <c r="M121" i="8"/>
  <c r="G122" i="8"/>
  <c r="AA117" i="35" s="1"/>
  <c r="H122" i="8"/>
  <c r="I122" i="8"/>
  <c r="J122" i="8"/>
  <c r="K122" i="8"/>
  <c r="L122" i="8"/>
  <c r="M122" i="8"/>
  <c r="G123" i="8"/>
  <c r="AA118" i="35" s="1"/>
  <c r="H123" i="8"/>
  <c r="I123" i="8"/>
  <c r="J123" i="8"/>
  <c r="K123" i="8"/>
  <c r="L123" i="8"/>
  <c r="M123" i="8"/>
  <c r="G124" i="8"/>
  <c r="AA119" i="35" s="1"/>
  <c r="H124" i="8"/>
  <c r="I124" i="8"/>
  <c r="J124" i="8"/>
  <c r="K124" i="8"/>
  <c r="L124" i="8"/>
  <c r="M124" i="8"/>
  <c r="G125" i="8"/>
  <c r="AA120" i="35" s="1"/>
  <c r="H125" i="8"/>
  <c r="I125" i="8"/>
  <c r="J125" i="8"/>
  <c r="K125" i="8"/>
  <c r="L125" i="8"/>
  <c r="M125" i="8"/>
  <c r="G126" i="8"/>
  <c r="AA121" i="35" s="1"/>
  <c r="H126" i="8"/>
  <c r="I126" i="8"/>
  <c r="J126" i="8"/>
  <c r="K126" i="8"/>
  <c r="L126" i="8"/>
  <c r="M126" i="8"/>
  <c r="G127" i="8"/>
  <c r="AA122" i="35" s="1"/>
  <c r="H127" i="8"/>
  <c r="I127" i="8"/>
  <c r="J127" i="8"/>
  <c r="K127" i="8"/>
  <c r="L127" i="8"/>
  <c r="M127" i="8"/>
  <c r="G128" i="8"/>
  <c r="AA123" i="35" s="1"/>
  <c r="H128" i="8"/>
  <c r="I128" i="8"/>
  <c r="J128" i="8"/>
  <c r="K128" i="8"/>
  <c r="L128" i="8"/>
  <c r="M128" i="8"/>
  <c r="G129" i="8"/>
  <c r="AA124" i="35" s="1"/>
  <c r="H129" i="8"/>
  <c r="I129" i="8"/>
  <c r="J129" i="8"/>
  <c r="K129" i="8"/>
  <c r="L129" i="8"/>
  <c r="M129" i="8"/>
  <c r="G130" i="8"/>
  <c r="AA125" i="35" s="1"/>
  <c r="H130" i="8"/>
  <c r="I130" i="8"/>
  <c r="J130" i="8"/>
  <c r="K130" i="8"/>
  <c r="L130" i="8"/>
  <c r="M130" i="8"/>
  <c r="G131" i="8"/>
  <c r="AA126" i="35" s="1"/>
  <c r="H131" i="8"/>
  <c r="I131" i="8"/>
  <c r="J131" i="8"/>
  <c r="K131" i="8"/>
  <c r="L131" i="8"/>
  <c r="M131" i="8"/>
  <c r="G132" i="8"/>
  <c r="H132" i="8"/>
  <c r="I132" i="8"/>
  <c r="J132" i="8"/>
  <c r="K132" i="8"/>
  <c r="L132" i="8"/>
  <c r="M132" i="8"/>
  <c r="G133" i="8"/>
  <c r="AA128" i="35" s="1"/>
  <c r="H133" i="8"/>
  <c r="I133" i="8"/>
  <c r="J133" i="8"/>
  <c r="K133" i="8"/>
  <c r="L133" i="8"/>
  <c r="M133" i="8"/>
  <c r="G134" i="8"/>
  <c r="AA129" i="35" s="1"/>
  <c r="H134" i="8"/>
  <c r="I134" i="8"/>
  <c r="J134" i="8"/>
  <c r="K134" i="8"/>
  <c r="L134" i="8"/>
  <c r="M134" i="8"/>
  <c r="G135" i="8"/>
  <c r="AA130" i="35" s="1"/>
  <c r="H135" i="8"/>
  <c r="I135" i="8"/>
  <c r="J135" i="8"/>
  <c r="K135" i="8"/>
  <c r="L135" i="8"/>
  <c r="M135" i="8"/>
  <c r="G136" i="8"/>
  <c r="AA131" i="35" s="1"/>
  <c r="H136" i="8"/>
  <c r="I136" i="8"/>
  <c r="J136" i="8"/>
  <c r="K136" i="8"/>
  <c r="L136" i="8"/>
  <c r="M136" i="8"/>
  <c r="G137" i="8"/>
  <c r="AA132" i="35" s="1"/>
  <c r="H137" i="8"/>
  <c r="I137" i="8"/>
  <c r="J137" i="8"/>
  <c r="K137" i="8"/>
  <c r="L137" i="8"/>
  <c r="M137" i="8"/>
  <c r="G138" i="8"/>
  <c r="AA133" i="35" s="1"/>
  <c r="H138" i="8"/>
  <c r="I138" i="8"/>
  <c r="J138" i="8"/>
  <c r="K138" i="8"/>
  <c r="L138" i="8"/>
  <c r="M138" i="8"/>
  <c r="G139" i="8"/>
  <c r="AA134" i="35" s="1"/>
  <c r="H139" i="8"/>
  <c r="I139" i="8"/>
  <c r="J139" i="8"/>
  <c r="K139" i="8"/>
  <c r="L139" i="8"/>
  <c r="M139" i="8"/>
  <c r="G140" i="8"/>
  <c r="AA135" i="35" s="1"/>
  <c r="H140" i="8"/>
  <c r="I140" i="8"/>
  <c r="J140" i="8"/>
  <c r="K140" i="8"/>
  <c r="L140" i="8"/>
  <c r="M140" i="8"/>
  <c r="G141" i="8"/>
  <c r="AA136" i="35" s="1"/>
  <c r="H141" i="8"/>
  <c r="I141" i="8"/>
  <c r="J141" i="8"/>
  <c r="K141" i="8"/>
  <c r="L141" i="8"/>
  <c r="M141" i="8"/>
  <c r="G142" i="8"/>
  <c r="AA137" i="35" s="1"/>
  <c r="H142" i="8"/>
  <c r="I142" i="8"/>
  <c r="J142" i="8"/>
  <c r="K142" i="8"/>
  <c r="L142" i="8"/>
  <c r="M142" i="8"/>
  <c r="G143" i="8"/>
  <c r="AA138" i="35" s="1"/>
  <c r="H143" i="8"/>
  <c r="I143" i="8"/>
  <c r="J143" i="8"/>
  <c r="K143" i="8"/>
  <c r="L143" i="8"/>
  <c r="M143" i="8"/>
  <c r="G144" i="8"/>
  <c r="AA139" i="35" s="1"/>
  <c r="H144" i="8"/>
  <c r="I144" i="8"/>
  <c r="J144" i="8"/>
  <c r="K144" i="8"/>
  <c r="L144" i="8"/>
  <c r="M144" i="8"/>
  <c r="G145" i="8"/>
  <c r="AA140" i="35" s="1"/>
  <c r="H145" i="8"/>
  <c r="I145" i="8"/>
  <c r="J145" i="8"/>
  <c r="K145" i="8"/>
  <c r="L145" i="8"/>
  <c r="M145" i="8"/>
  <c r="G146" i="8"/>
  <c r="AA141" i="35" s="1"/>
  <c r="H146" i="8"/>
  <c r="I146" i="8"/>
  <c r="J146" i="8"/>
  <c r="K146" i="8"/>
  <c r="L146" i="8"/>
  <c r="M146" i="8"/>
  <c r="G147" i="8"/>
  <c r="AA142" i="35" s="1"/>
  <c r="H147" i="8"/>
  <c r="I147" i="8"/>
  <c r="J147" i="8"/>
  <c r="K147" i="8"/>
  <c r="L147" i="8"/>
  <c r="M147" i="8"/>
  <c r="G148" i="8"/>
  <c r="H148" i="8"/>
  <c r="I148" i="8"/>
  <c r="J148" i="8"/>
  <c r="K148" i="8"/>
  <c r="L148" i="8"/>
  <c r="M148" i="8"/>
  <c r="G149" i="8"/>
  <c r="AA144" i="35" s="1"/>
  <c r="H149" i="8"/>
  <c r="I149" i="8"/>
  <c r="J149" i="8"/>
  <c r="K149" i="8"/>
  <c r="L149" i="8"/>
  <c r="M149" i="8"/>
  <c r="G150" i="8"/>
  <c r="AA145" i="35" s="1"/>
  <c r="H150" i="8"/>
  <c r="I150" i="8"/>
  <c r="J150" i="8"/>
  <c r="K150" i="8"/>
  <c r="L150" i="8"/>
  <c r="M150" i="8"/>
  <c r="G151" i="8"/>
  <c r="AA146" i="35" s="1"/>
  <c r="H151" i="8"/>
  <c r="I151" i="8"/>
  <c r="J151" i="8"/>
  <c r="K151" i="8"/>
  <c r="L151" i="8"/>
  <c r="M151" i="8"/>
  <c r="G152" i="8"/>
  <c r="AA147" i="35" s="1"/>
  <c r="H152" i="8"/>
  <c r="I152" i="8"/>
  <c r="J152" i="8"/>
  <c r="K152" i="8"/>
  <c r="L152" i="8"/>
  <c r="M152" i="8"/>
  <c r="G153" i="8"/>
  <c r="AA148" i="35" s="1"/>
  <c r="H153" i="8"/>
  <c r="I153" i="8"/>
  <c r="J153" i="8"/>
  <c r="K153" i="8"/>
  <c r="L153" i="8"/>
  <c r="M153" i="8"/>
  <c r="G154" i="8"/>
  <c r="AA149" i="35" s="1"/>
  <c r="H154" i="8"/>
  <c r="I154" i="8"/>
  <c r="J154" i="8"/>
  <c r="K154" i="8"/>
  <c r="L154" i="8"/>
  <c r="M154" i="8"/>
  <c r="G155" i="8"/>
  <c r="AA150" i="35" s="1"/>
  <c r="H155" i="8"/>
  <c r="I155" i="8"/>
  <c r="J155" i="8"/>
  <c r="K155" i="8"/>
  <c r="L155" i="8"/>
  <c r="M155" i="8"/>
  <c r="G156" i="8"/>
  <c r="AA151" i="35" s="1"/>
  <c r="H156" i="8"/>
  <c r="I156" i="8"/>
  <c r="J156" i="8"/>
  <c r="K156" i="8"/>
  <c r="L156" i="8"/>
  <c r="M156" i="8"/>
  <c r="G157" i="8"/>
  <c r="AA152" i="35" s="1"/>
  <c r="H157" i="8"/>
  <c r="I157" i="8"/>
  <c r="J157" i="8"/>
  <c r="K157" i="8"/>
  <c r="L157" i="8"/>
  <c r="M157" i="8"/>
  <c r="G158" i="8"/>
  <c r="AA153" i="35" s="1"/>
  <c r="H158" i="8"/>
  <c r="I158" i="8"/>
  <c r="J158" i="8"/>
  <c r="K158" i="8"/>
  <c r="L158" i="8"/>
  <c r="M158" i="8"/>
  <c r="G159" i="8"/>
  <c r="AA154" i="35" s="1"/>
  <c r="H159" i="8"/>
  <c r="I159" i="8"/>
  <c r="J159" i="8"/>
  <c r="K159" i="8"/>
  <c r="L159" i="8"/>
  <c r="M159" i="8"/>
  <c r="M12" i="8"/>
  <c r="L12" i="8"/>
  <c r="K12" i="8"/>
  <c r="J12" i="8"/>
  <c r="I12" i="8"/>
  <c r="H12" i="8"/>
  <c r="AC7" i="35" s="1"/>
  <c r="G12" i="8"/>
  <c r="G13" i="24"/>
  <c r="H13" i="24"/>
  <c r="AB8" i="35" s="1"/>
  <c r="I13" i="24"/>
  <c r="J13" i="24"/>
  <c r="K13" i="24"/>
  <c r="L13" i="24"/>
  <c r="M13" i="24"/>
  <c r="G14" i="24"/>
  <c r="H14" i="24"/>
  <c r="AB9" i="35" s="1"/>
  <c r="I14" i="24"/>
  <c r="J14" i="24"/>
  <c r="K14" i="24"/>
  <c r="L14" i="24"/>
  <c r="M14" i="24"/>
  <c r="G15" i="24"/>
  <c r="H15" i="24"/>
  <c r="I15" i="24"/>
  <c r="J15" i="24"/>
  <c r="K15" i="24"/>
  <c r="L15" i="24"/>
  <c r="M15" i="24"/>
  <c r="G16" i="24"/>
  <c r="H16" i="24"/>
  <c r="I16" i="24"/>
  <c r="J16" i="24"/>
  <c r="K16" i="24"/>
  <c r="L16" i="24"/>
  <c r="M16" i="24"/>
  <c r="G17" i="24"/>
  <c r="H17" i="24"/>
  <c r="I17" i="24"/>
  <c r="J17" i="24"/>
  <c r="K17" i="24"/>
  <c r="L17" i="24"/>
  <c r="M17" i="24"/>
  <c r="G18" i="24"/>
  <c r="H18" i="24"/>
  <c r="AB13" i="35" s="1"/>
  <c r="I18" i="24"/>
  <c r="J18" i="24"/>
  <c r="K18" i="24"/>
  <c r="L18" i="24"/>
  <c r="M18" i="24"/>
  <c r="G19" i="24"/>
  <c r="H19" i="24"/>
  <c r="I19" i="24"/>
  <c r="J19" i="24"/>
  <c r="K19" i="24"/>
  <c r="L19" i="24"/>
  <c r="M19" i="24"/>
  <c r="G20" i="24"/>
  <c r="H20" i="24"/>
  <c r="I20" i="24"/>
  <c r="J20" i="24"/>
  <c r="K20" i="24"/>
  <c r="L20" i="24"/>
  <c r="M20" i="24"/>
  <c r="G21" i="24"/>
  <c r="H21" i="24"/>
  <c r="I21" i="24"/>
  <c r="J21" i="24"/>
  <c r="K21" i="24"/>
  <c r="L21" i="24"/>
  <c r="M21" i="24"/>
  <c r="G22" i="24"/>
  <c r="H22" i="24"/>
  <c r="AB17" i="35" s="1"/>
  <c r="I22" i="24"/>
  <c r="J22" i="24"/>
  <c r="K22" i="24"/>
  <c r="L22" i="24"/>
  <c r="M22" i="24"/>
  <c r="G23" i="24"/>
  <c r="H23" i="24"/>
  <c r="I23" i="24"/>
  <c r="J23" i="24"/>
  <c r="K23" i="24"/>
  <c r="L23" i="24"/>
  <c r="M23" i="24"/>
  <c r="G24" i="24"/>
  <c r="H24" i="24"/>
  <c r="I24" i="24"/>
  <c r="J24" i="24"/>
  <c r="K24" i="24"/>
  <c r="L24" i="24"/>
  <c r="M24" i="24"/>
  <c r="G25" i="24"/>
  <c r="H25" i="24"/>
  <c r="I25" i="24"/>
  <c r="J25" i="24"/>
  <c r="K25" i="24"/>
  <c r="L25" i="24"/>
  <c r="M25" i="24"/>
  <c r="G26" i="24"/>
  <c r="H26" i="24"/>
  <c r="AB21" i="35" s="1"/>
  <c r="I26" i="24"/>
  <c r="J26" i="24"/>
  <c r="K26" i="24"/>
  <c r="L26" i="24"/>
  <c r="M26" i="24"/>
  <c r="G27" i="24"/>
  <c r="H27" i="24"/>
  <c r="I27" i="24"/>
  <c r="J27" i="24"/>
  <c r="K27" i="24"/>
  <c r="L27" i="24"/>
  <c r="M27" i="24"/>
  <c r="G28" i="24"/>
  <c r="H28" i="24"/>
  <c r="I28" i="24"/>
  <c r="J28" i="24"/>
  <c r="K28" i="24"/>
  <c r="L28" i="24"/>
  <c r="M28" i="24"/>
  <c r="G29" i="24"/>
  <c r="H29" i="24"/>
  <c r="I29" i="24"/>
  <c r="J29" i="24"/>
  <c r="K29" i="24"/>
  <c r="L29" i="24"/>
  <c r="M29" i="24"/>
  <c r="G30" i="24"/>
  <c r="H30" i="24"/>
  <c r="AB25" i="35" s="1"/>
  <c r="I30" i="24"/>
  <c r="J30" i="24"/>
  <c r="K30" i="24"/>
  <c r="L30" i="24"/>
  <c r="M30" i="24"/>
  <c r="G31" i="24"/>
  <c r="H31" i="24"/>
  <c r="I31" i="24"/>
  <c r="J31" i="24"/>
  <c r="K31" i="24"/>
  <c r="L31" i="24"/>
  <c r="M31" i="24"/>
  <c r="G32" i="24"/>
  <c r="H32" i="24"/>
  <c r="I32" i="24"/>
  <c r="J32" i="24"/>
  <c r="K32" i="24"/>
  <c r="L32" i="24"/>
  <c r="M32" i="24"/>
  <c r="G33" i="24"/>
  <c r="H33" i="24"/>
  <c r="I33" i="24"/>
  <c r="J33" i="24"/>
  <c r="K33" i="24"/>
  <c r="L33" i="24"/>
  <c r="M33" i="24"/>
  <c r="G34" i="24"/>
  <c r="H34" i="24"/>
  <c r="AB29" i="35" s="1"/>
  <c r="I34" i="24"/>
  <c r="J34" i="24"/>
  <c r="K34" i="24"/>
  <c r="L34" i="24"/>
  <c r="M34" i="24"/>
  <c r="G35" i="24"/>
  <c r="H35" i="24"/>
  <c r="I35" i="24"/>
  <c r="J35" i="24"/>
  <c r="K35" i="24"/>
  <c r="L35" i="24"/>
  <c r="M35" i="24"/>
  <c r="G36" i="24"/>
  <c r="H36" i="24"/>
  <c r="I36" i="24"/>
  <c r="J36" i="24"/>
  <c r="K36" i="24"/>
  <c r="L36" i="24"/>
  <c r="M36" i="24"/>
  <c r="G37" i="24"/>
  <c r="H37" i="24"/>
  <c r="I37" i="24"/>
  <c r="J37" i="24"/>
  <c r="K37" i="24"/>
  <c r="L37" i="24"/>
  <c r="M37" i="24"/>
  <c r="G38" i="24"/>
  <c r="H38" i="24"/>
  <c r="AB33" i="35" s="1"/>
  <c r="I38" i="24"/>
  <c r="J38" i="24"/>
  <c r="K38" i="24"/>
  <c r="L38" i="24"/>
  <c r="M38" i="24"/>
  <c r="G39" i="24"/>
  <c r="H39" i="24"/>
  <c r="I39" i="24"/>
  <c r="J39" i="24"/>
  <c r="K39" i="24"/>
  <c r="L39" i="24"/>
  <c r="M39" i="24"/>
  <c r="G40" i="24"/>
  <c r="H40" i="24"/>
  <c r="I40" i="24"/>
  <c r="J40" i="24"/>
  <c r="K40" i="24"/>
  <c r="L40" i="24"/>
  <c r="M40" i="24"/>
  <c r="G41" i="24"/>
  <c r="H41" i="24"/>
  <c r="I41" i="24"/>
  <c r="J41" i="24"/>
  <c r="K41" i="24"/>
  <c r="L41" i="24"/>
  <c r="M41" i="24"/>
  <c r="G42" i="24"/>
  <c r="H42" i="24"/>
  <c r="AB37" i="35" s="1"/>
  <c r="I42" i="24"/>
  <c r="J42" i="24"/>
  <c r="K42" i="24"/>
  <c r="L42" i="24"/>
  <c r="M42" i="24"/>
  <c r="G43" i="24"/>
  <c r="H43" i="24"/>
  <c r="I43" i="24"/>
  <c r="J43" i="24"/>
  <c r="K43" i="24"/>
  <c r="L43" i="24"/>
  <c r="M43" i="24"/>
  <c r="G44" i="24"/>
  <c r="H44" i="24"/>
  <c r="I44" i="24"/>
  <c r="J44" i="24"/>
  <c r="K44" i="24"/>
  <c r="L44" i="24"/>
  <c r="M44" i="24"/>
  <c r="G45" i="24"/>
  <c r="H45" i="24"/>
  <c r="I45" i="24"/>
  <c r="J45" i="24"/>
  <c r="K45" i="24"/>
  <c r="L45" i="24"/>
  <c r="M45" i="24"/>
  <c r="G46" i="24"/>
  <c r="H46" i="24"/>
  <c r="AB41" i="35" s="1"/>
  <c r="I46" i="24"/>
  <c r="J46" i="24"/>
  <c r="K46" i="24"/>
  <c r="L46" i="24"/>
  <c r="M46" i="24"/>
  <c r="G47" i="24"/>
  <c r="H47" i="24"/>
  <c r="I47" i="24"/>
  <c r="J47" i="24"/>
  <c r="K47" i="24"/>
  <c r="L47" i="24"/>
  <c r="M47" i="24"/>
  <c r="G48" i="24"/>
  <c r="H48" i="24"/>
  <c r="I48" i="24"/>
  <c r="J48" i="24"/>
  <c r="K48" i="24"/>
  <c r="L48" i="24"/>
  <c r="M48" i="24"/>
  <c r="G49" i="24"/>
  <c r="H49" i="24"/>
  <c r="I49" i="24"/>
  <c r="J49" i="24"/>
  <c r="K49" i="24"/>
  <c r="L49" i="24"/>
  <c r="M49" i="24"/>
  <c r="G50" i="24"/>
  <c r="H50" i="24"/>
  <c r="AB45" i="35" s="1"/>
  <c r="I50" i="24"/>
  <c r="J50" i="24"/>
  <c r="K50" i="24"/>
  <c r="L50" i="24"/>
  <c r="M50" i="24"/>
  <c r="G51" i="24"/>
  <c r="H51" i="24"/>
  <c r="I51" i="24"/>
  <c r="J51" i="24"/>
  <c r="K51" i="24"/>
  <c r="L51" i="24"/>
  <c r="M51" i="24"/>
  <c r="G52" i="24"/>
  <c r="H52" i="24"/>
  <c r="I52" i="24"/>
  <c r="J52" i="24"/>
  <c r="K52" i="24"/>
  <c r="L52" i="24"/>
  <c r="M52" i="24"/>
  <c r="G53" i="24"/>
  <c r="H53" i="24"/>
  <c r="I53" i="24"/>
  <c r="J53" i="24"/>
  <c r="K53" i="24"/>
  <c r="L53" i="24"/>
  <c r="M53" i="24"/>
  <c r="G54" i="24"/>
  <c r="H54" i="24"/>
  <c r="AB49" i="35" s="1"/>
  <c r="I54" i="24"/>
  <c r="J54" i="24"/>
  <c r="K54" i="24"/>
  <c r="L54" i="24"/>
  <c r="M54" i="24"/>
  <c r="G55" i="24"/>
  <c r="H55" i="24"/>
  <c r="I55" i="24"/>
  <c r="J55" i="24"/>
  <c r="K55" i="24"/>
  <c r="L55" i="24"/>
  <c r="M55" i="24"/>
  <c r="G56" i="24"/>
  <c r="H56" i="24"/>
  <c r="I56" i="24"/>
  <c r="J56" i="24"/>
  <c r="K56" i="24"/>
  <c r="L56" i="24"/>
  <c r="M56" i="24"/>
  <c r="G57" i="24"/>
  <c r="H57" i="24"/>
  <c r="I57" i="24"/>
  <c r="J57" i="24"/>
  <c r="K57" i="24"/>
  <c r="L57" i="24"/>
  <c r="M57" i="24"/>
  <c r="G58" i="24"/>
  <c r="H58" i="24"/>
  <c r="AB53" i="35" s="1"/>
  <c r="I58" i="24"/>
  <c r="J58" i="24"/>
  <c r="K58" i="24"/>
  <c r="L58" i="24"/>
  <c r="M58" i="24"/>
  <c r="G59" i="24"/>
  <c r="H59" i="24"/>
  <c r="I59" i="24"/>
  <c r="J59" i="24"/>
  <c r="K59" i="24"/>
  <c r="L59" i="24"/>
  <c r="M59" i="24"/>
  <c r="G60" i="24"/>
  <c r="H60" i="24"/>
  <c r="I60" i="24"/>
  <c r="J60" i="24"/>
  <c r="K60" i="24"/>
  <c r="L60" i="24"/>
  <c r="M60" i="24"/>
  <c r="G61" i="24"/>
  <c r="H61" i="24"/>
  <c r="I61" i="24"/>
  <c r="J61" i="24"/>
  <c r="K61" i="24"/>
  <c r="L61" i="24"/>
  <c r="M61" i="24"/>
  <c r="G62" i="24"/>
  <c r="H62" i="24"/>
  <c r="AB57" i="35" s="1"/>
  <c r="I62" i="24"/>
  <c r="J62" i="24"/>
  <c r="K62" i="24"/>
  <c r="L62" i="24"/>
  <c r="M62" i="24"/>
  <c r="G63" i="24"/>
  <c r="H63" i="24"/>
  <c r="I63" i="24"/>
  <c r="J63" i="24"/>
  <c r="K63" i="24"/>
  <c r="L63" i="24"/>
  <c r="M63" i="24"/>
  <c r="G64" i="24"/>
  <c r="H64" i="24"/>
  <c r="I64" i="24"/>
  <c r="J64" i="24"/>
  <c r="K64" i="24"/>
  <c r="L64" i="24"/>
  <c r="M64" i="24"/>
  <c r="G65" i="24"/>
  <c r="H65" i="24"/>
  <c r="I65" i="24"/>
  <c r="J65" i="24"/>
  <c r="K65" i="24"/>
  <c r="L65" i="24"/>
  <c r="M65" i="24"/>
  <c r="G66" i="24"/>
  <c r="H66" i="24"/>
  <c r="AB61" i="35" s="1"/>
  <c r="I66" i="24"/>
  <c r="J66" i="24"/>
  <c r="K66" i="24"/>
  <c r="L66" i="24"/>
  <c r="M66" i="24"/>
  <c r="G67" i="24"/>
  <c r="H67" i="24"/>
  <c r="I67" i="24"/>
  <c r="J67" i="24"/>
  <c r="K67" i="24"/>
  <c r="L67" i="24"/>
  <c r="M67" i="24"/>
  <c r="G68" i="24"/>
  <c r="H68" i="24"/>
  <c r="I68" i="24"/>
  <c r="J68" i="24"/>
  <c r="K68" i="24"/>
  <c r="L68" i="24"/>
  <c r="M68" i="24"/>
  <c r="G69" i="24"/>
  <c r="H69" i="24"/>
  <c r="I69" i="24"/>
  <c r="J69" i="24"/>
  <c r="K69" i="24"/>
  <c r="L69" i="24"/>
  <c r="M69" i="24"/>
  <c r="G70" i="24"/>
  <c r="H70" i="24"/>
  <c r="AB65" i="35" s="1"/>
  <c r="I70" i="24"/>
  <c r="J70" i="24"/>
  <c r="K70" i="24"/>
  <c r="L70" i="24"/>
  <c r="M70" i="24"/>
  <c r="G71" i="24"/>
  <c r="H71" i="24"/>
  <c r="I71" i="24"/>
  <c r="J71" i="24"/>
  <c r="K71" i="24"/>
  <c r="L71" i="24"/>
  <c r="M71" i="24"/>
  <c r="G72" i="24"/>
  <c r="H72" i="24"/>
  <c r="I72" i="24"/>
  <c r="J72" i="24"/>
  <c r="K72" i="24"/>
  <c r="L72" i="24"/>
  <c r="M72" i="24"/>
  <c r="G73" i="24"/>
  <c r="H73" i="24"/>
  <c r="I73" i="24"/>
  <c r="J73" i="24"/>
  <c r="K73" i="24"/>
  <c r="L73" i="24"/>
  <c r="M73" i="24"/>
  <c r="G74" i="24"/>
  <c r="H74" i="24"/>
  <c r="AB69" i="35" s="1"/>
  <c r="I74" i="24"/>
  <c r="J74" i="24"/>
  <c r="K74" i="24"/>
  <c r="L74" i="24"/>
  <c r="M74" i="24"/>
  <c r="G75" i="24"/>
  <c r="H75" i="24"/>
  <c r="I75" i="24"/>
  <c r="J75" i="24"/>
  <c r="K75" i="24"/>
  <c r="L75" i="24"/>
  <c r="M75" i="24"/>
  <c r="G76" i="24"/>
  <c r="H76" i="24"/>
  <c r="I76" i="24"/>
  <c r="J76" i="24"/>
  <c r="K76" i="24"/>
  <c r="L76" i="24"/>
  <c r="M76" i="24"/>
  <c r="G77" i="24"/>
  <c r="H77" i="24"/>
  <c r="I77" i="24"/>
  <c r="J77" i="24"/>
  <c r="K77" i="24"/>
  <c r="L77" i="24"/>
  <c r="M77" i="24"/>
  <c r="G78" i="24"/>
  <c r="H78" i="24"/>
  <c r="AB73" i="35" s="1"/>
  <c r="I78" i="24"/>
  <c r="J78" i="24"/>
  <c r="K78" i="24"/>
  <c r="L78" i="24"/>
  <c r="M78" i="24"/>
  <c r="G79" i="24"/>
  <c r="H79" i="24"/>
  <c r="I79" i="24"/>
  <c r="J79" i="24"/>
  <c r="K79" i="24"/>
  <c r="L79" i="24"/>
  <c r="M79" i="24"/>
  <c r="G80" i="24"/>
  <c r="H80" i="24"/>
  <c r="I80" i="24"/>
  <c r="J80" i="24"/>
  <c r="K80" i="24"/>
  <c r="L80" i="24"/>
  <c r="M80" i="24"/>
  <c r="G81" i="24"/>
  <c r="H81" i="24"/>
  <c r="I81" i="24"/>
  <c r="J81" i="24"/>
  <c r="K81" i="24"/>
  <c r="L81" i="24"/>
  <c r="M81" i="24"/>
  <c r="G82" i="24"/>
  <c r="H82" i="24"/>
  <c r="AB77" i="35" s="1"/>
  <c r="I82" i="24"/>
  <c r="J82" i="24"/>
  <c r="K82" i="24"/>
  <c r="L82" i="24"/>
  <c r="M82" i="24"/>
  <c r="G83" i="24"/>
  <c r="H83" i="24"/>
  <c r="I83" i="24"/>
  <c r="J83" i="24"/>
  <c r="K83" i="24"/>
  <c r="L83" i="24"/>
  <c r="M83" i="24"/>
  <c r="G84" i="24"/>
  <c r="H84" i="24"/>
  <c r="AB79" i="35" s="1"/>
  <c r="I84" i="24"/>
  <c r="J84" i="24"/>
  <c r="K84" i="24"/>
  <c r="L84" i="24"/>
  <c r="M84" i="24"/>
  <c r="G85" i="24"/>
  <c r="H85" i="24"/>
  <c r="I85" i="24"/>
  <c r="J85" i="24"/>
  <c r="K85" i="24"/>
  <c r="L85" i="24"/>
  <c r="M85" i="24"/>
  <c r="G86" i="24"/>
  <c r="H86" i="24"/>
  <c r="AB81" i="35" s="1"/>
  <c r="I86" i="24"/>
  <c r="J86" i="24"/>
  <c r="K86" i="24"/>
  <c r="L86" i="24"/>
  <c r="M86" i="24"/>
  <c r="G87" i="24"/>
  <c r="H87" i="24"/>
  <c r="I87" i="24"/>
  <c r="J87" i="24"/>
  <c r="K87" i="24"/>
  <c r="L87" i="24"/>
  <c r="M87" i="24"/>
  <c r="G88" i="24"/>
  <c r="H88" i="24"/>
  <c r="I88" i="24"/>
  <c r="J88" i="24"/>
  <c r="K88" i="24"/>
  <c r="L88" i="24"/>
  <c r="M88" i="24"/>
  <c r="G89" i="24"/>
  <c r="H89" i="24"/>
  <c r="I89" i="24"/>
  <c r="J89" i="24"/>
  <c r="K89" i="24"/>
  <c r="L89" i="24"/>
  <c r="M89" i="24"/>
  <c r="G90" i="24"/>
  <c r="H90" i="24"/>
  <c r="AB85" i="35" s="1"/>
  <c r="I90" i="24"/>
  <c r="J90" i="24"/>
  <c r="K90" i="24"/>
  <c r="L90" i="24"/>
  <c r="M90" i="24"/>
  <c r="G91" i="24"/>
  <c r="H91" i="24"/>
  <c r="I91" i="24"/>
  <c r="J91" i="24"/>
  <c r="K91" i="24"/>
  <c r="L91" i="24"/>
  <c r="M91" i="24"/>
  <c r="G92" i="24"/>
  <c r="H92" i="24"/>
  <c r="I92" i="24"/>
  <c r="J92" i="24"/>
  <c r="K92" i="24"/>
  <c r="L92" i="24"/>
  <c r="M92" i="24"/>
  <c r="G93" i="24"/>
  <c r="H93" i="24"/>
  <c r="I93" i="24"/>
  <c r="J93" i="24"/>
  <c r="K93" i="24"/>
  <c r="L93" i="24"/>
  <c r="M93" i="24"/>
  <c r="G94" i="24"/>
  <c r="H94" i="24"/>
  <c r="AB89" i="35" s="1"/>
  <c r="I94" i="24"/>
  <c r="J94" i="24"/>
  <c r="K94" i="24"/>
  <c r="L94" i="24"/>
  <c r="M94" i="24"/>
  <c r="G95" i="24"/>
  <c r="H95" i="24"/>
  <c r="I95" i="24"/>
  <c r="J95" i="24"/>
  <c r="K95" i="24"/>
  <c r="L95" i="24"/>
  <c r="M95" i="24"/>
  <c r="G96" i="24"/>
  <c r="H96" i="24"/>
  <c r="I96" i="24"/>
  <c r="J96" i="24"/>
  <c r="K96" i="24"/>
  <c r="L96" i="24"/>
  <c r="M96" i="24"/>
  <c r="G97" i="24"/>
  <c r="H97" i="24"/>
  <c r="I97" i="24"/>
  <c r="J97" i="24"/>
  <c r="K97" i="24"/>
  <c r="L97" i="24"/>
  <c r="M97" i="24"/>
  <c r="G98" i="24"/>
  <c r="H98" i="24"/>
  <c r="AB93" i="35" s="1"/>
  <c r="I98" i="24"/>
  <c r="J98" i="24"/>
  <c r="K98" i="24"/>
  <c r="L98" i="24"/>
  <c r="M98" i="24"/>
  <c r="G99" i="24"/>
  <c r="H99" i="24"/>
  <c r="I99" i="24"/>
  <c r="J99" i="24"/>
  <c r="K99" i="24"/>
  <c r="L99" i="24"/>
  <c r="M99" i="24"/>
  <c r="G100" i="24"/>
  <c r="H100" i="24"/>
  <c r="AB95" i="35" s="1"/>
  <c r="I100" i="24"/>
  <c r="J100" i="24"/>
  <c r="K100" i="24"/>
  <c r="L100" i="24"/>
  <c r="M100" i="24"/>
  <c r="G101" i="24"/>
  <c r="H101" i="24"/>
  <c r="I101" i="24"/>
  <c r="J101" i="24"/>
  <c r="K101" i="24"/>
  <c r="L101" i="24"/>
  <c r="M101" i="24"/>
  <c r="G102" i="24"/>
  <c r="H102" i="24"/>
  <c r="AB97" i="35" s="1"/>
  <c r="I102" i="24"/>
  <c r="J102" i="24"/>
  <c r="K102" i="24"/>
  <c r="L102" i="24"/>
  <c r="M102" i="24"/>
  <c r="G103" i="24"/>
  <c r="H103" i="24"/>
  <c r="I103" i="24"/>
  <c r="J103" i="24"/>
  <c r="K103" i="24"/>
  <c r="L103" i="24"/>
  <c r="M103" i="24"/>
  <c r="G104" i="24"/>
  <c r="H104" i="24"/>
  <c r="I104" i="24"/>
  <c r="J104" i="24"/>
  <c r="K104" i="24"/>
  <c r="L104" i="24"/>
  <c r="M104" i="24"/>
  <c r="G105" i="24"/>
  <c r="H105" i="24"/>
  <c r="AB100" i="35" s="1"/>
  <c r="I105" i="24"/>
  <c r="J105" i="24"/>
  <c r="K105" i="24"/>
  <c r="L105" i="24"/>
  <c r="M105" i="24"/>
  <c r="G106" i="24"/>
  <c r="H106" i="24"/>
  <c r="AB101" i="35" s="1"/>
  <c r="I106" i="24"/>
  <c r="J106" i="24"/>
  <c r="K106" i="24"/>
  <c r="L106" i="24"/>
  <c r="M106" i="24"/>
  <c r="G107" i="24"/>
  <c r="H107" i="24"/>
  <c r="I107" i="24"/>
  <c r="J107" i="24"/>
  <c r="K107" i="24"/>
  <c r="L107" i="24"/>
  <c r="M107" i="24"/>
  <c r="G108" i="24"/>
  <c r="H108" i="24"/>
  <c r="AB103" i="35" s="1"/>
  <c r="I108" i="24"/>
  <c r="J108" i="24"/>
  <c r="K108" i="24"/>
  <c r="L108" i="24"/>
  <c r="M108" i="24"/>
  <c r="G109" i="24"/>
  <c r="H109" i="24"/>
  <c r="AB104" i="35" s="1"/>
  <c r="I109" i="24"/>
  <c r="J109" i="24"/>
  <c r="K109" i="24"/>
  <c r="L109" i="24"/>
  <c r="M109" i="24"/>
  <c r="G110" i="24"/>
  <c r="H110" i="24"/>
  <c r="AB105" i="35" s="1"/>
  <c r="I110" i="24"/>
  <c r="J110" i="24"/>
  <c r="K110" i="24"/>
  <c r="L110" i="24"/>
  <c r="M110" i="24"/>
  <c r="G111" i="24"/>
  <c r="H111" i="24"/>
  <c r="I111" i="24"/>
  <c r="J111" i="24"/>
  <c r="K111" i="24"/>
  <c r="L111" i="24"/>
  <c r="M111" i="24"/>
  <c r="G112" i="24"/>
  <c r="H112" i="24"/>
  <c r="AB107" i="35" s="1"/>
  <c r="I112" i="24"/>
  <c r="J112" i="24"/>
  <c r="K112" i="24"/>
  <c r="L112" i="24"/>
  <c r="M112" i="24"/>
  <c r="G113" i="24"/>
  <c r="H113" i="24"/>
  <c r="AB108" i="35" s="1"/>
  <c r="I113" i="24"/>
  <c r="J113" i="24"/>
  <c r="K113" i="24"/>
  <c r="L113" i="24"/>
  <c r="M113" i="24"/>
  <c r="G114" i="24"/>
  <c r="H114" i="24"/>
  <c r="AB109" i="35" s="1"/>
  <c r="I114" i="24"/>
  <c r="J114" i="24"/>
  <c r="K114" i="24"/>
  <c r="L114" i="24"/>
  <c r="M114" i="24"/>
  <c r="G115" i="24"/>
  <c r="H115" i="24"/>
  <c r="I115" i="24"/>
  <c r="J115" i="24"/>
  <c r="K115" i="24"/>
  <c r="L115" i="24"/>
  <c r="M115" i="24"/>
  <c r="G116" i="24"/>
  <c r="H116" i="24"/>
  <c r="AB111" i="35" s="1"/>
  <c r="I116" i="24"/>
  <c r="J116" i="24"/>
  <c r="K116" i="24"/>
  <c r="L116" i="24"/>
  <c r="M116" i="24"/>
  <c r="G117" i="24"/>
  <c r="H117" i="24"/>
  <c r="AB112" i="35" s="1"/>
  <c r="I117" i="24"/>
  <c r="J117" i="24"/>
  <c r="K117" i="24"/>
  <c r="L117" i="24"/>
  <c r="M117" i="24"/>
  <c r="G118" i="24"/>
  <c r="H118" i="24"/>
  <c r="AB113" i="35" s="1"/>
  <c r="I118" i="24"/>
  <c r="J118" i="24"/>
  <c r="K118" i="24"/>
  <c r="L118" i="24"/>
  <c r="M118" i="24"/>
  <c r="G119" i="24"/>
  <c r="H119" i="24"/>
  <c r="I119" i="24"/>
  <c r="J119" i="24"/>
  <c r="K119" i="24"/>
  <c r="L119" i="24"/>
  <c r="M119" i="24"/>
  <c r="G120" i="24"/>
  <c r="H120" i="24"/>
  <c r="I120" i="24"/>
  <c r="J120" i="24"/>
  <c r="K120" i="24"/>
  <c r="L120" i="24"/>
  <c r="M120" i="24"/>
  <c r="G121" i="24"/>
  <c r="H121" i="24"/>
  <c r="AB116" i="35" s="1"/>
  <c r="I121" i="24"/>
  <c r="J121" i="24"/>
  <c r="K121" i="24"/>
  <c r="L121" i="24"/>
  <c r="M121" i="24"/>
  <c r="G122" i="24"/>
  <c r="H122" i="24"/>
  <c r="AB117" i="35" s="1"/>
  <c r="I122" i="24"/>
  <c r="J122" i="24"/>
  <c r="K122" i="24"/>
  <c r="L122" i="24"/>
  <c r="M122" i="24"/>
  <c r="G123" i="24"/>
  <c r="H123" i="24"/>
  <c r="I123" i="24"/>
  <c r="J123" i="24"/>
  <c r="K123" i="24"/>
  <c r="L123" i="24"/>
  <c r="M123" i="24"/>
  <c r="G124" i="24"/>
  <c r="H124" i="24"/>
  <c r="AB119" i="35" s="1"/>
  <c r="I124" i="24"/>
  <c r="J124" i="24"/>
  <c r="K124" i="24"/>
  <c r="L124" i="24"/>
  <c r="M124" i="24"/>
  <c r="G125" i="24"/>
  <c r="H125" i="24"/>
  <c r="AB120" i="35" s="1"/>
  <c r="I125" i="24"/>
  <c r="J125" i="24"/>
  <c r="K125" i="24"/>
  <c r="L125" i="24"/>
  <c r="M125" i="24"/>
  <c r="G126" i="24"/>
  <c r="H126" i="24"/>
  <c r="AB121" i="35" s="1"/>
  <c r="I126" i="24"/>
  <c r="J126" i="24"/>
  <c r="K126" i="24"/>
  <c r="L126" i="24"/>
  <c r="M126" i="24"/>
  <c r="G127" i="24"/>
  <c r="H127" i="24"/>
  <c r="I127" i="24"/>
  <c r="J127" i="24"/>
  <c r="K127" i="24"/>
  <c r="L127" i="24"/>
  <c r="M127" i="24"/>
  <c r="G128" i="24"/>
  <c r="H128" i="24"/>
  <c r="AB123" i="35" s="1"/>
  <c r="I128" i="24"/>
  <c r="J128" i="24"/>
  <c r="K128" i="24"/>
  <c r="L128" i="24"/>
  <c r="M128" i="24"/>
  <c r="G129" i="24"/>
  <c r="H129" i="24"/>
  <c r="AB124" i="35" s="1"/>
  <c r="I129" i="24"/>
  <c r="J129" i="24"/>
  <c r="K129" i="24"/>
  <c r="L129" i="24"/>
  <c r="M129" i="24"/>
  <c r="G130" i="24"/>
  <c r="H130" i="24"/>
  <c r="AB125" i="35" s="1"/>
  <c r="I130" i="24"/>
  <c r="J130" i="24"/>
  <c r="K130" i="24"/>
  <c r="L130" i="24"/>
  <c r="M130" i="24"/>
  <c r="G131" i="24"/>
  <c r="H131" i="24"/>
  <c r="I131" i="24"/>
  <c r="J131" i="24"/>
  <c r="K131" i="24"/>
  <c r="L131" i="24"/>
  <c r="M131" i="24"/>
  <c r="G132" i="24"/>
  <c r="H132" i="24"/>
  <c r="AB127" i="35" s="1"/>
  <c r="I132" i="24"/>
  <c r="J132" i="24"/>
  <c r="K132" i="24"/>
  <c r="L132" i="24"/>
  <c r="M132" i="24"/>
  <c r="G133" i="24"/>
  <c r="H133" i="24"/>
  <c r="AB128" i="35" s="1"/>
  <c r="I133" i="24"/>
  <c r="J133" i="24"/>
  <c r="K133" i="24"/>
  <c r="L133" i="24"/>
  <c r="M133" i="24"/>
  <c r="G134" i="24"/>
  <c r="H134" i="24"/>
  <c r="AB129" i="35" s="1"/>
  <c r="I134" i="24"/>
  <c r="J134" i="24"/>
  <c r="K134" i="24"/>
  <c r="L134" i="24"/>
  <c r="M134" i="24"/>
  <c r="G135" i="24"/>
  <c r="H135" i="24"/>
  <c r="I135" i="24"/>
  <c r="J135" i="24"/>
  <c r="K135" i="24"/>
  <c r="L135" i="24"/>
  <c r="M135" i="24"/>
  <c r="G136" i="24"/>
  <c r="H136" i="24"/>
  <c r="I136" i="24"/>
  <c r="J136" i="24"/>
  <c r="K136" i="24"/>
  <c r="L136" i="24"/>
  <c r="M136" i="24"/>
  <c r="G137" i="24"/>
  <c r="H137" i="24"/>
  <c r="AB132" i="35" s="1"/>
  <c r="I137" i="24"/>
  <c r="J137" i="24"/>
  <c r="K137" i="24"/>
  <c r="L137" i="24"/>
  <c r="M137" i="24"/>
  <c r="G138" i="24"/>
  <c r="H138" i="24"/>
  <c r="AB133" i="35" s="1"/>
  <c r="I138" i="24"/>
  <c r="J138" i="24"/>
  <c r="K138" i="24"/>
  <c r="L138" i="24"/>
  <c r="M138" i="24"/>
  <c r="G139" i="24"/>
  <c r="H139" i="24"/>
  <c r="I139" i="24"/>
  <c r="J139" i="24"/>
  <c r="K139" i="24"/>
  <c r="L139" i="24"/>
  <c r="M139" i="24"/>
  <c r="G140" i="24"/>
  <c r="H140" i="24"/>
  <c r="AB135" i="35" s="1"/>
  <c r="I140" i="24"/>
  <c r="J140" i="24"/>
  <c r="K140" i="24"/>
  <c r="L140" i="24"/>
  <c r="M140" i="24"/>
  <c r="G141" i="24"/>
  <c r="H141" i="24"/>
  <c r="AB136" i="35" s="1"/>
  <c r="I141" i="24"/>
  <c r="J141" i="24"/>
  <c r="K141" i="24"/>
  <c r="L141" i="24"/>
  <c r="M141" i="24"/>
  <c r="G142" i="24"/>
  <c r="H142" i="24"/>
  <c r="AD137" i="35" s="1"/>
  <c r="I142" i="24"/>
  <c r="J142" i="24"/>
  <c r="K142" i="24"/>
  <c r="L142" i="24"/>
  <c r="M142" i="24"/>
  <c r="G143" i="24"/>
  <c r="H143" i="24"/>
  <c r="I143" i="24"/>
  <c r="J143" i="24"/>
  <c r="K143" i="24"/>
  <c r="L143" i="24"/>
  <c r="M143" i="24"/>
  <c r="G144" i="24"/>
  <c r="H144" i="24"/>
  <c r="AB139" i="35" s="1"/>
  <c r="I144" i="24"/>
  <c r="J144" i="24"/>
  <c r="K144" i="24"/>
  <c r="L144" i="24"/>
  <c r="M144" i="24"/>
  <c r="G145" i="24"/>
  <c r="H145" i="24"/>
  <c r="AB140" i="35" s="1"/>
  <c r="I145" i="24"/>
  <c r="J145" i="24"/>
  <c r="K145" i="24"/>
  <c r="L145" i="24"/>
  <c r="M145" i="24"/>
  <c r="G146" i="24"/>
  <c r="H146" i="24"/>
  <c r="AB141" i="35" s="1"/>
  <c r="I146" i="24"/>
  <c r="J146" i="24"/>
  <c r="K146" i="24"/>
  <c r="L146" i="24"/>
  <c r="M146" i="24"/>
  <c r="G147" i="24"/>
  <c r="H147" i="24"/>
  <c r="I147" i="24"/>
  <c r="J147" i="24"/>
  <c r="K147" i="24"/>
  <c r="L147" i="24"/>
  <c r="M147" i="24"/>
  <c r="G148" i="24"/>
  <c r="H148" i="24"/>
  <c r="AB143" i="35" s="1"/>
  <c r="I148" i="24"/>
  <c r="J148" i="24"/>
  <c r="K148" i="24"/>
  <c r="L148" i="24"/>
  <c r="M148" i="24"/>
  <c r="G149" i="24"/>
  <c r="H149" i="24"/>
  <c r="AB144" i="35" s="1"/>
  <c r="I149" i="24"/>
  <c r="J149" i="24"/>
  <c r="K149" i="24"/>
  <c r="L149" i="24"/>
  <c r="M149" i="24"/>
  <c r="G150" i="24"/>
  <c r="H150" i="24"/>
  <c r="AB145" i="35" s="1"/>
  <c r="I150" i="24"/>
  <c r="J150" i="24"/>
  <c r="K150" i="24"/>
  <c r="L150" i="24"/>
  <c r="M150" i="24"/>
  <c r="G151" i="24"/>
  <c r="H151" i="24"/>
  <c r="I151" i="24"/>
  <c r="J151" i="24"/>
  <c r="K151" i="24"/>
  <c r="L151" i="24"/>
  <c r="M151" i="24"/>
  <c r="G152" i="24"/>
  <c r="H152" i="24"/>
  <c r="I152" i="24"/>
  <c r="J152" i="24"/>
  <c r="K152" i="24"/>
  <c r="L152" i="24"/>
  <c r="M152" i="24"/>
  <c r="G153" i="24"/>
  <c r="H153" i="24"/>
  <c r="AB148" i="35" s="1"/>
  <c r="I153" i="24"/>
  <c r="J153" i="24"/>
  <c r="K153" i="24"/>
  <c r="L153" i="24"/>
  <c r="M153" i="24"/>
  <c r="G154" i="24"/>
  <c r="H154" i="24"/>
  <c r="AB149" i="35" s="1"/>
  <c r="I154" i="24"/>
  <c r="J154" i="24"/>
  <c r="K154" i="24"/>
  <c r="L154" i="24"/>
  <c r="M154" i="24"/>
  <c r="G155" i="24"/>
  <c r="H155" i="24"/>
  <c r="I155" i="24"/>
  <c r="J155" i="24"/>
  <c r="K155" i="24"/>
  <c r="L155" i="24"/>
  <c r="M155" i="24"/>
  <c r="G156" i="24"/>
  <c r="H156" i="24"/>
  <c r="AB151" i="35" s="1"/>
  <c r="I156" i="24"/>
  <c r="J156" i="24"/>
  <c r="K156" i="24"/>
  <c r="L156" i="24"/>
  <c r="M156" i="24"/>
  <c r="G157" i="24"/>
  <c r="H157" i="24"/>
  <c r="AB152" i="35" s="1"/>
  <c r="I157" i="24"/>
  <c r="J157" i="24"/>
  <c r="K157" i="24"/>
  <c r="L157" i="24"/>
  <c r="M157" i="24"/>
  <c r="G158" i="24"/>
  <c r="H158" i="24"/>
  <c r="AB153" i="35" s="1"/>
  <c r="I158" i="24"/>
  <c r="J158" i="24"/>
  <c r="K158" i="24"/>
  <c r="L158" i="24"/>
  <c r="M158" i="24"/>
  <c r="G159" i="24"/>
  <c r="H159" i="24"/>
  <c r="I159" i="24"/>
  <c r="J159" i="24"/>
  <c r="K159" i="24"/>
  <c r="L159" i="24"/>
  <c r="M159" i="24"/>
  <c r="M12" i="24"/>
  <c r="K12" i="24"/>
  <c r="L12" i="24"/>
  <c r="J12" i="24"/>
  <c r="I12" i="24"/>
  <c r="H12" i="24"/>
  <c r="AB7" i="35" s="1"/>
  <c r="G12" i="24"/>
  <c r="AD7" i="35" l="1"/>
  <c r="AA7" i="35"/>
  <c r="AD147" i="35"/>
  <c r="AD131" i="35"/>
  <c r="AD115" i="35"/>
  <c r="AD99" i="35"/>
  <c r="AD87" i="35"/>
  <c r="AD83" i="35"/>
  <c r="AD71" i="35"/>
  <c r="AD67" i="35"/>
  <c r="AD63" i="35"/>
  <c r="AD55" i="35"/>
  <c r="AD51" i="35"/>
  <c r="AD47" i="35"/>
  <c r="AD39" i="35"/>
  <c r="AD35" i="35"/>
  <c r="AD33" i="35"/>
  <c r="AD31" i="35"/>
  <c r="AD23" i="35"/>
  <c r="AD19" i="35"/>
  <c r="AD17" i="35"/>
  <c r="AD15" i="35"/>
  <c r="AD8" i="35"/>
  <c r="AB154" i="35"/>
  <c r="AD154" i="35"/>
  <c r="AB150" i="35"/>
  <c r="AD150" i="35"/>
  <c r="AB146" i="35"/>
  <c r="AD146" i="35"/>
  <c r="AB142" i="35"/>
  <c r="AD142" i="35"/>
  <c r="AB138" i="35"/>
  <c r="AD138" i="35"/>
  <c r="AB134" i="35"/>
  <c r="AD134" i="35"/>
  <c r="AB130" i="35"/>
  <c r="AD130" i="35"/>
  <c r="AB126" i="35"/>
  <c r="AD126" i="35"/>
  <c r="AB122" i="35"/>
  <c r="AD122" i="35"/>
  <c r="AB118" i="35"/>
  <c r="AD118" i="35"/>
  <c r="AB114" i="35"/>
  <c r="AD114" i="35"/>
  <c r="AB110" i="35"/>
  <c r="AD110" i="35"/>
  <c r="AB106" i="35"/>
  <c r="AD106" i="35"/>
  <c r="AB102" i="35"/>
  <c r="AD102" i="35"/>
  <c r="AB98" i="35"/>
  <c r="AD98" i="35"/>
  <c r="AB94" i="35"/>
  <c r="AD94" i="35"/>
  <c r="AB90" i="35"/>
  <c r="AD90" i="35"/>
  <c r="AB86" i="35"/>
  <c r="AD86" i="35"/>
  <c r="AB82" i="35"/>
  <c r="AD82" i="35"/>
  <c r="AB78" i="35"/>
  <c r="AD78" i="35"/>
  <c r="AB74" i="35"/>
  <c r="AD74" i="35"/>
  <c r="AB70" i="35"/>
  <c r="AD70" i="35"/>
  <c r="AB66" i="35"/>
  <c r="AD66" i="35"/>
  <c r="AB62" i="35"/>
  <c r="AD62" i="35"/>
  <c r="AB58" i="35"/>
  <c r="AD58" i="35"/>
  <c r="AB54" i="35"/>
  <c r="AD54" i="35"/>
  <c r="AB50" i="35"/>
  <c r="AD50" i="35"/>
  <c r="AB46" i="35"/>
  <c r="AD46" i="35"/>
  <c r="AB42" i="35"/>
  <c r="AD42" i="35"/>
  <c r="AB38" i="35"/>
  <c r="AD38" i="35"/>
  <c r="AB34" i="35"/>
  <c r="AD34" i="35"/>
  <c r="AB30" i="35"/>
  <c r="AD30" i="35"/>
  <c r="AB26" i="35"/>
  <c r="AD26" i="35"/>
  <c r="AB22" i="35"/>
  <c r="AD22" i="35"/>
  <c r="AB18" i="35"/>
  <c r="AD18" i="35"/>
  <c r="AB14" i="35"/>
  <c r="AD14" i="35"/>
  <c r="AB10" i="35"/>
  <c r="AD10" i="35"/>
  <c r="AD151" i="35"/>
  <c r="AD145" i="35"/>
  <c r="AD140" i="35"/>
  <c r="AD135" i="35"/>
  <c r="AD129" i="35"/>
  <c r="AD124" i="35"/>
  <c r="AD119" i="35"/>
  <c r="AD113" i="35"/>
  <c r="AD108" i="35"/>
  <c r="AD103" i="35"/>
  <c r="AD97" i="35"/>
  <c r="AD89" i="35"/>
  <c r="AD81" i="35"/>
  <c r="AD69" i="35"/>
  <c r="AD53" i="35"/>
  <c r="AD37" i="35"/>
  <c r="AD21" i="35"/>
  <c r="AB87" i="35"/>
  <c r="AB71" i="35"/>
  <c r="AB55" i="35"/>
  <c r="AB39" i="35"/>
  <c r="AB23" i="35"/>
  <c r="AD75" i="35"/>
  <c r="AD59" i="35"/>
  <c r="AD43" i="35"/>
  <c r="AD27" i="35"/>
  <c r="AD11" i="35"/>
  <c r="AD149" i="35"/>
  <c r="AD144" i="35"/>
  <c r="AD139" i="35"/>
  <c r="AD133" i="35"/>
  <c r="AD128" i="35"/>
  <c r="AD123" i="35"/>
  <c r="AD117" i="35"/>
  <c r="AD112" i="35"/>
  <c r="AD107" i="35"/>
  <c r="AD101" i="35"/>
  <c r="AD95" i="35"/>
  <c r="AD79" i="35"/>
  <c r="AD65" i="35"/>
  <c r="AD49" i="35"/>
  <c r="AB147" i="35"/>
  <c r="AB131" i="35"/>
  <c r="AB115" i="35"/>
  <c r="AB99" i="35"/>
  <c r="AB83" i="35"/>
  <c r="AB67" i="35"/>
  <c r="AB51" i="35"/>
  <c r="AB35" i="35"/>
  <c r="AB19" i="35"/>
  <c r="AD96" i="35"/>
  <c r="AB96" i="35"/>
  <c r="AD92" i="35"/>
  <c r="AB92" i="35"/>
  <c r="AD88" i="35"/>
  <c r="AB88" i="35"/>
  <c r="AD84" i="35"/>
  <c r="AB84" i="35"/>
  <c r="AD80" i="35"/>
  <c r="AB80" i="35"/>
  <c r="AD76" i="35"/>
  <c r="AB76" i="35"/>
  <c r="AD72" i="35"/>
  <c r="AB72" i="35"/>
  <c r="AD68" i="35"/>
  <c r="AB68" i="35"/>
  <c r="AD64" i="35"/>
  <c r="AB64" i="35"/>
  <c r="AD60" i="35"/>
  <c r="AB60" i="35"/>
  <c r="AD56" i="35"/>
  <c r="AB56" i="35"/>
  <c r="AD52" i="35"/>
  <c r="AB52" i="35"/>
  <c r="AD48" i="35"/>
  <c r="AB48" i="35"/>
  <c r="AD44" i="35"/>
  <c r="AB44" i="35"/>
  <c r="AD40" i="35"/>
  <c r="AB40" i="35"/>
  <c r="AD36" i="35"/>
  <c r="AB36" i="35"/>
  <c r="AD32" i="35"/>
  <c r="AB32" i="35"/>
  <c r="AD28" i="35"/>
  <c r="AB28" i="35"/>
  <c r="AD24" i="35"/>
  <c r="AB24" i="35"/>
  <c r="AD20" i="35"/>
  <c r="AB20" i="35"/>
  <c r="AD16" i="35"/>
  <c r="AB16" i="35"/>
  <c r="AD12" i="35"/>
  <c r="AB12" i="35"/>
  <c r="AD153" i="35"/>
  <c r="AD148" i="35"/>
  <c r="AD143" i="35"/>
  <c r="AD132" i="35"/>
  <c r="AD127" i="35"/>
  <c r="AD121" i="35"/>
  <c r="AD116" i="35"/>
  <c r="AD111" i="35"/>
  <c r="AD105" i="35"/>
  <c r="AD100" i="35"/>
  <c r="AD93" i="35"/>
  <c r="AD85" i="35"/>
  <c r="AD77" i="35"/>
  <c r="AD61" i="35"/>
  <c r="AD45" i="35"/>
  <c r="AD29" i="35"/>
  <c r="AD13" i="35"/>
  <c r="AB63" i="35"/>
  <c r="AB47" i="35"/>
  <c r="AB31" i="35"/>
  <c r="AB15" i="35"/>
  <c r="AB137" i="35"/>
  <c r="AD152" i="35"/>
  <c r="AD141" i="35"/>
  <c r="AD136" i="35"/>
  <c r="AD125" i="35"/>
  <c r="AD120" i="35"/>
  <c r="AD109" i="35"/>
  <c r="AD104" i="35"/>
  <c r="AD91" i="35"/>
  <c r="AD73" i="35"/>
  <c r="AD57" i="35"/>
  <c r="AD41" i="35"/>
  <c r="AD25" i="35"/>
  <c r="AD9" i="35"/>
  <c r="AB91" i="35"/>
  <c r="AB75" i="35"/>
  <c r="AB59" i="35"/>
  <c r="AB43" i="35"/>
  <c r="AB27" i="35"/>
  <c r="AB11" i="35"/>
  <c r="AC154" i="35"/>
  <c r="AC150" i="35"/>
  <c r="AC146" i="35"/>
  <c r="AC142" i="35"/>
  <c r="AC138" i="35"/>
  <c r="AC134" i="35"/>
  <c r="AC130" i="35"/>
  <c r="AC126" i="35"/>
  <c r="AC122" i="35"/>
  <c r="AC118" i="35"/>
  <c r="AC114" i="35"/>
  <c r="AC110" i="35"/>
  <c r="AC106" i="35"/>
  <c r="AC102" i="35"/>
  <c r="AC98" i="35"/>
  <c r="AC94" i="35"/>
  <c r="AC90" i="35"/>
  <c r="AC86" i="35"/>
  <c r="AC82" i="35"/>
  <c r="AC78" i="35"/>
  <c r="AC74" i="35"/>
  <c r="AC70" i="35"/>
  <c r="AC66" i="35"/>
  <c r="AC62" i="35"/>
  <c r="AC60" i="35"/>
  <c r="AC58" i="35"/>
  <c r="AC54" i="35"/>
  <c r="AC52" i="35"/>
  <c r="AC50" i="35"/>
  <c r="AC46" i="35"/>
  <c r="AC9" i="35"/>
  <c r="AC41" i="35"/>
  <c r="AC37" i="35"/>
  <c r="AC33" i="35"/>
  <c r="AC29" i="35"/>
  <c r="AC25" i="35"/>
  <c r="AC21" i="35"/>
  <c r="AC17" i="35"/>
  <c r="AC13" i="35"/>
  <c r="AC99" i="35"/>
  <c r="AC95" i="35"/>
  <c r="AC92" i="35"/>
  <c r="AC87" i="35"/>
  <c r="AC84" i="35"/>
  <c r="AC83" i="35"/>
  <c r="AC79" i="35"/>
  <c r="AC76" i="35"/>
  <c r="AC71" i="35"/>
  <c r="AC68" i="35"/>
  <c r="AC152" i="35"/>
  <c r="AC148" i="35"/>
  <c r="AC144" i="35"/>
  <c r="AC140" i="35"/>
  <c r="AC136" i="35"/>
  <c r="AC132" i="35"/>
  <c r="AC128" i="35"/>
  <c r="AC124" i="35"/>
  <c r="AC120" i="35"/>
  <c r="AC116" i="35"/>
  <c r="AC112" i="35"/>
  <c r="AC108" i="35"/>
  <c r="AC104" i="35"/>
  <c r="AC100" i="35"/>
  <c r="AC96" i="35"/>
  <c r="AC88" i="35"/>
  <c r="AC80" i="35"/>
  <c r="AC72" i="35"/>
  <c r="AC64" i="35"/>
  <c r="AC56" i="35"/>
  <c r="AC48" i="35"/>
  <c r="AC8" i="35"/>
  <c r="AC151" i="35"/>
  <c r="AC147" i="35"/>
  <c r="AC143" i="35"/>
  <c r="AC139" i="35"/>
  <c r="AC135" i="35"/>
  <c r="AC131" i="35"/>
  <c r="AC127" i="35"/>
  <c r="AC123" i="35"/>
  <c r="AC119" i="35"/>
  <c r="AC115" i="35"/>
  <c r="AC111" i="35"/>
  <c r="AC107" i="35"/>
  <c r="AC103" i="35"/>
  <c r="AC65" i="35"/>
  <c r="AC61" i="35"/>
  <c r="AC57" i="35"/>
  <c r="AC53" i="35"/>
  <c r="AC49" i="35"/>
  <c r="AC45" i="35"/>
  <c r="AA111" i="35"/>
  <c r="AA90" i="35"/>
  <c r="AC153" i="35"/>
  <c r="AC149" i="35"/>
  <c r="AC145" i="35"/>
  <c r="AC141" i="35"/>
  <c r="AC137" i="35"/>
  <c r="AC133" i="35"/>
  <c r="AC129" i="35"/>
  <c r="AC125" i="35"/>
  <c r="AC121" i="35"/>
  <c r="AC117" i="35"/>
  <c r="AC113" i="35"/>
  <c r="AC109" i="35"/>
  <c r="AC105" i="35"/>
  <c r="AC101" i="35"/>
  <c r="AA95" i="35"/>
  <c r="AA79" i="35"/>
  <c r="AC67" i="35"/>
  <c r="AC63" i="35"/>
  <c r="AC59" i="35"/>
  <c r="AC55" i="35"/>
  <c r="AC51" i="35"/>
  <c r="AC47" i="35"/>
  <c r="AC43" i="35"/>
  <c r="AC19" i="35"/>
  <c r="AC15" i="35"/>
  <c r="AC11" i="35"/>
  <c r="AA143" i="35"/>
  <c r="AA127" i="35"/>
  <c r="AC91" i="35"/>
  <c r="AC75" i="35"/>
  <c r="AA74" i="35"/>
  <c r="AC97" i="35"/>
  <c r="AC93" i="35"/>
  <c r="AC89" i="35"/>
  <c r="AC85" i="35"/>
  <c r="AC81" i="35"/>
  <c r="AC77" i="35"/>
  <c r="AC73" i="35"/>
  <c r="AC69" i="35"/>
  <c r="AA63" i="35"/>
  <c r="AA47" i="35"/>
  <c r="AC44" i="35"/>
  <c r="AC40" i="35"/>
  <c r="AC36" i="35"/>
  <c r="AC32" i="35"/>
  <c r="AC28" i="35"/>
  <c r="AC24" i="35"/>
  <c r="AC20" i="35"/>
  <c r="AC16" i="35"/>
  <c r="AC12" i="35"/>
  <c r="AC42" i="35"/>
  <c r="AC38" i="35"/>
  <c r="AC34" i="35"/>
  <c r="AC30" i="35"/>
  <c r="AC26" i="35"/>
  <c r="AC22" i="35"/>
  <c r="AC18" i="35"/>
  <c r="AC14" i="35"/>
  <c r="AC10" i="35"/>
  <c r="AC39" i="35"/>
  <c r="AC35" i="35"/>
  <c r="AC31" i="35"/>
  <c r="AC27" i="35"/>
  <c r="AA26" i="35"/>
  <c r="AC23" i="35"/>
  <c r="T151" i="10"/>
  <c r="T135" i="10"/>
  <c r="T155" i="10"/>
  <c r="T147" i="10"/>
  <c r="T143" i="10"/>
  <c r="T139" i="10"/>
  <c r="T131" i="10"/>
  <c r="T127" i="10"/>
  <c r="T154" i="10"/>
  <c r="T153" i="10"/>
  <c r="T152" i="10"/>
  <c r="T150" i="10"/>
  <c r="T149" i="10"/>
  <c r="T148" i="10"/>
  <c r="T146" i="10"/>
  <c r="T145" i="10"/>
  <c r="T144" i="10"/>
  <c r="T142" i="10"/>
  <c r="T141" i="10"/>
  <c r="T140" i="10"/>
  <c r="T138" i="10"/>
  <c r="T137" i="10"/>
  <c r="T136" i="10"/>
  <c r="T134" i="10"/>
  <c r="T133" i="10"/>
  <c r="T132" i="10"/>
  <c r="T130" i="10"/>
  <c r="T129" i="10"/>
  <c r="T128" i="10"/>
  <c r="T126" i="10"/>
  <c r="T125" i="10"/>
  <c r="T124" i="10"/>
  <c r="L168" i="8"/>
  <c r="G168" i="8"/>
  <c r="K168" i="8"/>
  <c r="J168" i="8"/>
  <c r="H168" i="8"/>
  <c r="I168" i="8"/>
  <c r="M168" i="8"/>
  <c r="I169" i="24"/>
  <c r="M169" i="24"/>
  <c r="L169" i="24"/>
  <c r="J169" i="24"/>
  <c r="G169" i="24"/>
  <c r="H169" i="24"/>
  <c r="K169" i="24"/>
  <c r="P169" i="24" l="1"/>
  <c r="O169" i="24"/>
  <c r="O168" i="8"/>
  <c r="P168" i="8"/>
  <c r="I135" i="25" l="1"/>
  <c r="L135" i="25" s="1"/>
  <c r="I136" i="25"/>
  <c r="M136" i="25" s="1"/>
  <c r="I137" i="25"/>
  <c r="K137" i="25" s="1"/>
  <c r="I138" i="25"/>
  <c r="I139" i="25"/>
  <c r="L139" i="25" s="1"/>
  <c r="I140" i="25"/>
  <c r="M140" i="25" s="1"/>
  <c r="I141" i="25"/>
  <c r="K141" i="25" s="1"/>
  <c r="I142" i="25"/>
  <c r="I143" i="25"/>
  <c r="L143" i="25" s="1"/>
  <c r="I144" i="25"/>
  <c r="M144" i="25" s="1"/>
  <c r="I145" i="25"/>
  <c r="K145" i="25" s="1"/>
  <c r="I146" i="25"/>
  <c r="I147" i="25"/>
  <c r="L147" i="25" s="1"/>
  <c r="I148" i="25"/>
  <c r="M148" i="25" s="1"/>
  <c r="I149" i="25"/>
  <c r="K149" i="25" s="1"/>
  <c r="I150" i="25"/>
  <c r="I151" i="25"/>
  <c r="L151" i="25" s="1"/>
  <c r="I152" i="25"/>
  <c r="M152" i="25" s="1"/>
  <c r="K135" i="25"/>
  <c r="M135" i="25"/>
  <c r="K138" i="25"/>
  <c r="L138" i="25"/>
  <c r="M138" i="25"/>
  <c r="K139" i="25"/>
  <c r="M139" i="25"/>
  <c r="K142" i="25"/>
  <c r="L142" i="25"/>
  <c r="M142" i="25"/>
  <c r="K143" i="25"/>
  <c r="M143" i="25"/>
  <c r="K146" i="25"/>
  <c r="L146" i="25"/>
  <c r="M146" i="25"/>
  <c r="K147" i="25"/>
  <c r="M147" i="25"/>
  <c r="K148" i="25"/>
  <c r="K150" i="25"/>
  <c r="L150" i="25"/>
  <c r="M150" i="25"/>
  <c r="K151" i="25"/>
  <c r="M151" i="25"/>
  <c r="K152" i="25"/>
  <c r="AR142" i="35"/>
  <c r="AR137" i="35"/>
  <c r="AS137" i="35"/>
  <c r="AR138" i="35"/>
  <c r="AS138" i="35"/>
  <c r="AR139" i="35"/>
  <c r="AS139" i="35"/>
  <c r="AR140" i="35"/>
  <c r="AS140" i="35"/>
  <c r="AR141" i="35"/>
  <c r="AS141" i="35"/>
  <c r="AS142" i="35"/>
  <c r="AR143" i="35"/>
  <c r="AS143" i="35"/>
  <c r="AR144" i="35"/>
  <c r="AS144" i="35"/>
  <c r="AR145" i="35"/>
  <c r="AS145" i="35"/>
  <c r="AR146" i="35"/>
  <c r="AS146" i="35"/>
  <c r="AR147" i="35"/>
  <c r="AS147" i="35"/>
  <c r="AR148" i="35"/>
  <c r="AS148" i="35"/>
  <c r="AR149" i="35"/>
  <c r="AS149" i="35"/>
  <c r="AR150" i="35"/>
  <c r="AS150" i="35"/>
  <c r="AR151" i="35"/>
  <c r="AS151" i="35"/>
  <c r="AR152" i="35"/>
  <c r="AS152" i="35"/>
  <c r="AR153" i="35"/>
  <c r="AS153" i="35"/>
  <c r="AR154" i="35"/>
  <c r="AS154" i="35"/>
  <c r="J137" i="35"/>
  <c r="L137" i="35"/>
  <c r="N137" i="35"/>
  <c r="P137" i="35"/>
  <c r="R137" i="35"/>
  <c r="T137" i="35"/>
  <c r="V137" i="35"/>
  <c r="X137" i="35"/>
  <c r="Z137" i="35"/>
  <c r="J138" i="35"/>
  <c r="L138" i="35"/>
  <c r="N138" i="35"/>
  <c r="P138" i="35"/>
  <c r="R138" i="35"/>
  <c r="T138" i="35"/>
  <c r="V138" i="35"/>
  <c r="X138" i="35"/>
  <c r="Z138" i="35"/>
  <c r="J139" i="35"/>
  <c r="L139" i="35"/>
  <c r="N139" i="35"/>
  <c r="P139" i="35"/>
  <c r="R139" i="35"/>
  <c r="T139" i="35"/>
  <c r="V139" i="35"/>
  <c r="X139" i="35"/>
  <c r="Z139" i="35"/>
  <c r="J140" i="35"/>
  <c r="L140" i="35"/>
  <c r="N140" i="35"/>
  <c r="P140" i="35"/>
  <c r="R140" i="35"/>
  <c r="T140" i="35"/>
  <c r="V140" i="35"/>
  <c r="X140" i="35"/>
  <c r="Z140" i="35"/>
  <c r="J141" i="35"/>
  <c r="L141" i="35"/>
  <c r="N141" i="35"/>
  <c r="P141" i="35"/>
  <c r="R141" i="35"/>
  <c r="T141" i="35"/>
  <c r="V141" i="35"/>
  <c r="X141" i="35"/>
  <c r="Z141" i="35"/>
  <c r="J142" i="35"/>
  <c r="L142" i="35"/>
  <c r="N142" i="35"/>
  <c r="P142" i="35"/>
  <c r="R142" i="35"/>
  <c r="T142" i="35"/>
  <c r="V142" i="35"/>
  <c r="X142" i="35"/>
  <c r="Z142" i="35"/>
  <c r="AN142" i="35"/>
  <c r="AM142" i="35" s="1"/>
  <c r="J143" i="35"/>
  <c r="L143" i="35"/>
  <c r="N143" i="35"/>
  <c r="P143" i="35"/>
  <c r="R143" i="35"/>
  <c r="T143" i="35"/>
  <c r="V143" i="35"/>
  <c r="X143" i="35"/>
  <c r="Z143" i="35"/>
  <c r="J144" i="35"/>
  <c r="L144" i="35"/>
  <c r="N144" i="35"/>
  <c r="P144" i="35"/>
  <c r="R144" i="35"/>
  <c r="T144" i="35"/>
  <c r="V144" i="35"/>
  <c r="X144" i="35"/>
  <c r="Z144" i="35"/>
  <c r="AH144" i="35"/>
  <c r="J145" i="35"/>
  <c r="L145" i="35"/>
  <c r="N145" i="35"/>
  <c r="P145" i="35"/>
  <c r="R145" i="35"/>
  <c r="T145" i="35"/>
  <c r="V145" i="35"/>
  <c r="X145" i="35"/>
  <c r="Z145" i="35"/>
  <c r="J146" i="35"/>
  <c r="L146" i="35"/>
  <c r="N146" i="35"/>
  <c r="P146" i="35"/>
  <c r="R146" i="35"/>
  <c r="T146" i="35"/>
  <c r="V146" i="35"/>
  <c r="X146" i="35"/>
  <c r="Z146" i="35"/>
  <c r="AN146" i="35"/>
  <c r="AM146" i="35" s="1"/>
  <c r="J147" i="35"/>
  <c r="L147" i="35"/>
  <c r="N147" i="35"/>
  <c r="P147" i="35"/>
  <c r="R147" i="35"/>
  <c r="T147" i="35"/>
  <c r="V147" i="35"/>
  <c r="X147" i="35"/>
  <c r="Z147" i="35"/>
  <c r="J148" i="35"/>
  <c r="L148" i="35"/>
  <c r="N148" i="35"/>
  <c r="P148" i="35"/>
  <c r="R148" i="35"/>
  <c r="T148" i="35"/>
  <c r="V148" i="35"/>
  <c r="X148" i="35"/>
  <c r="Z148" i="35"/>
  <c r="AN148" i="35"/>
  <c r="AM148" i="35" s="1"/>
  <c r="J149" i="35"/>
  <c r="L149" i="35"/>
  <c r="N149" i="35"/>
  <c r="P149" i="35"/>
  <c r="R149" i="35"/>
  <c r="T149" i="35"/>
  <c r="V149" i="35"/>
  <c r="X149" i="35"/>
  <c r="Z149" i="35"/>
  <c r="J150" i="35"/>
  <c r="L150" i="35"/>
  <c r="N150" i="35"/>
  <c r="P150" i="35"/>
  <c r="R150" i="35"/>
  <c r="T150" i="35"/>
  <c r="V150" i="35"/>
  <c r="X150" i="35"/>
  <c r="Z150" i="35"/>
  <c r="AN150" i="35"/>
  <c r="AM150" i="35" s="1"/>
  <c r="J151" i="35"/>
  <c r="L151" i="35"/>
  <c r="N151" i="35"/>
  <c r="P151" i="35"/>
  <c r="R151" i="35"/>
  <c r="T151" i="35"/>
  <c r="V151" i="35"/>
  <c r="X151" i="35"/>
  <c r="Z151" i="35"/>
  <c r="J152" i="35"/>
  <c r="L152" i="35"/>
  <c r="N152" i="35"/>
  <c r="P152" i="35"/>
  <c r="R152" i="35"/>
  <c r="T152" i="35"/>
  <c r="V152" i="35"/>
  <c r="X152" i="35"/>
  <c r="Z152" i="35"/>
  <c r="J153" i="35"/>
  <c r="L153" i="35"/>
  <c r="N153" i="35"/>
  <c r="P153" i="35"/>
  <c r="R153" i="35"/>
  <c r="T153" i="35"/>
  <c r="V153" i="35"/>
  <c r="X153" i="35"/>
  <c r="Z153" i="35"/>
  <c r="J154" i="35"/>
  <c r="L154" i="35"/>
  <c r="N154" i="35"/>
  <c r="P154" i="35"/>
  <c r="R154" i="35"/>
  <c r="T154" i="35"/>
  <c r="V154" i="35"/>
  <c r="X154" i="35"/>
  <c r="Z154" i="35"/>
  <c r="L152" i="25" l="1"/>
  <c r="L148" i="25"/>
  <c r="K144" i="25"/>
  <c r="K140" i="25"/>
  <c r="M141" i="25"/>
  <c r="L136" i="25"/>
  <c r="M149" i="25"/>
  <c r="L144" i="25"/>
  <c r="L140" i="25"/>
  <c r="K136" i="25"/>
  <c r="AI152" i="35"/>
  <c r="AN153" i="35"/>
  <c r="AM153" i="35" s="1"/>
  <c r="AI151" i="35"/>
  <c r="AI149" i="35"/>
  <c r="AI147" i="35"/>
  <c r="AI145" i="35"/>
  <c r="AH140" i="35"/>
  <c r="AH138" i="35"/>
  <c r="AH149" i="35"/>
  <c r="AN147" i="35"/>
  <c r="AM147" i="35" s="1"/>
  <c r="AN145" i="35"/>
  <c r="AM145" i="35" s="1"/>
  <c r="AN143" i="35"/>
  <c r="AM143" i="35" s="1"/>
  <c r="AH141" i="35"/>
  <c r="AN139" i="35"/>
  <c r="AM139" i="35" s="1"/>
  <c r="AN137" i="35"/>
  <c r="AM137" i="35" s="1"/>
  <c r="AN154" i="35"/>
  <c r="AM154" i="35" s="1"/>
  <c r="AH152" i="35"/>
  <c r="AN151" i="35"/>
  <c r="AM151" i="35" s="1"/>
  <c r="AI142" i="35"/>
  <c r="AI140" i="35"/>
  <c r="AI138" i="35"/>
  <c r="AI154" i="35"/>
  <c r="AI143" i="35"/>
  <c r="AI141" i="35"/>
  <c r="AI139" i="35"/>
  <c r="AI137" i="35"/>
  <c r="AI153" i="35"/>
  <c r="AI150" i="35"/>
  <c r="AI148" i="35"/>
  <c r="AI146" i="35"/>
  <c r="AI144" i="35"/>
  <c r="AH154" i="35"/>
  <c r="AN152" i="35"/>
  <c r="AM152" i="35" s="1"/>
  <c r="AH151" i="35"/>
  <c r="AH148" i="35"/>
  <c r="AH146" i="35"/>
  <c r="AN144" i="35"/>
  <c r="AM144" i="35" s="1"/>
  <c r="AH143" i="35"/>
  <c r="AN141" i="35"/>
  <c r="AM141" i="35" s="1"/>
  <c r="AN138" i="35"/>
  <c r="AM138" i="35" s="1"/>
  <c r="AH137" i="35"/>
  <c r="AH153" i="35"/>
  <c r="AN149" i="35"/>
  <c r="AM149" i="35" s="1"/>
  <c r="AH145" i="35"/>
  <c r="AH142" i="35"/>
  <c r="AN140" i="35"/>
  <c r="AM140" i="35" s="1"/>
  <c r="AH139" i="35"/>
  <c r="AH150" i="35"/>
  <c r="AH147" i="35"/>
  <c r="M137" i="25"/>
  <c r="L149" i="25"/>
  <c r="L145" i="25"/>
  <c r="L141" i="25"/>
  <c r="L137" i="25"/>
  <c r="M145" i="25"/>
  <c r="AS136" i="35"/>
  <c r="AR136" i="35"/>
  <c r="Z136" i="35"/>
  <c r="X136" i="35"/>
  <c r="V136" i="35"/>
  <c r="T136" i="35"/>
  <c r="R136" i="35"/>
  <c r="P136" i="35"/>
  <c r="N136" i="35"/>
  <c r="L136" i="35"/>
  <c r="J136" i="35"/>
  <c r="O23" i="23"/>
  <c r="O24" i="23"/>
  <c r="O25" i="23"/>
  <c r="O26" i="23"/>
  <c r="O27" i="23"/>
  <c r="O28" i="23"/>
  <c r="O29" i="23"/>
  <c r="O30" i="23"/>
  <c r="O31" i="23"/>
  <c r="O32" i="23"/>
  <c r="O33" i="23"/>
  <c r="O34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5" i="23"/>
  <c r="N17" i="23"/>
  <c r="N16" i="23"/>
  <c r="N15" i="23"/>
  <c r="N14" i="23"/>
  <c r="N13" i="23"/>
  <c r="N12" i="23"/>
  <c r="N11" i="23"/>
  <c r="N10" i="23"/>
  <c r="N9" i="23"/>
  <c r="N8" i="23"/>
  <c r="N7" i="23"/>
  <c r="N5" i="23"/>
  <c r="N6" i="23"/>
  <c r="EC169" i="24"/>
  <c r="DS169" i="24"/>
  <c r="DI169" i="24"/>
  <c r="CY169" i="24"/>
  <c r="CO169" i="24"/>
  <c r="CE169" i="24"/>
  <c r="BU169" i="24"/>
  <c r="BK169" i="24"/>
  <c r="BA169" i="24"/>
  <c r="AQ169" i="24"/>
  <c r="AG169" i="24"/>
  <c r="W169" i="24"/>
  <c r="EC168" i="8"/>
  <c r="DS168" i="8"/>
  <c r="DI168" i="8"/>
  <c r="CY168" i="8"/>
  <c r="CO168" i="8"/>
  <c r="CE168" i="8"/>
  <c r="BU168" i="8"/>
  <c r="BK168" i="8"/>
  <c r="BA168" i="8"/>
  <c r="AQ168" i="8"/>
  <c r="AG168" i="8"/>
  <c r="AF168" i="8"/>
  <c r="V168" i="8"/>
  <c r="W168" i="8"/>
  <c r="AI168" i="8" l="1"/>
  <c r="AJ168" i="8"/>
  <c r="AN136" i="35"/>
  <c r="AM136" i="35" s="1"/>
  <c r="AH136" i="35"/>
  <c r="AI136" i="35"/>
  <c r="AR7" i="35" l="1"/>
  <c r="AR12" i="35"/>
  <c r="AS7" i="35"/>
  <c r="AS8" i="35"/>
  <c r="AS9" i="35"/>
  <c r="AS10" i="35"/>
  <c r="AS11" i="35"/>
  <c r="AS12" i="35"/>
  <c r="AS13" i="35"/>
  <c r="AS14" i="35"/>
  <c r="AS15" i="35"/>
  <c r="AS16" i="35"/>
  <c r="AS17" i="35"/>
  <c r="AS18" i="35"/>
  <c r="AS19" i="35"/>
  <c r="AS20" i="35"/>
  <c r="AS21" i="35"/>
  <c r="AS22" i="35"/>
  <c r="AS23" i="35"/>
  <c r="AS24" i="35"/>
  <c r="AS25" i="35"/>
  <c r="AS26" i="35"/>
  <c r="AS27" i="35"/>
  <c r="AS28" i="35"/>
  <c r="AS29" i="35"/>
  <c r="AS30" i="35"/>
  <c r="AS31" i="35"/>
  <c r="AS32" i="35"/>
  <c r="AS33" i="35"/>
  <c r="AS34" i="35"/>
  <c r="AS35" i="35"/>
  <c r="AS36" i="35"/>
  <c r="AS37" i="35"/>
  <c r="AS38" i="35"/>
  <c r="AS39" i="35"/>
  <c r="AS40" i="35"/>
  <c r="AS41" i="35"/>
  <c r="AS42" i="35"/>
  <c r="AS43" i="35"/>
  <c r="AS44" i="35"/>
  <c r="AS45" i="35"/>
  <c r="AS46" i="35"/>
  <c r="AS47" i="35"/>
  <c r="AS48" i="35"/>
  <c r="AS49" i="35"/>
  <c r="AS50" i="35"/>
  <c r="AS51" i="35"/>
  <c r="AS52" i="35"/>
  <c r="AS53" i="35"/>
  <c r="AS54" i="35"/>
  <c r="AS55" i="35"/>
  <c r="AS56" i="35"/>
  <c r="AS57" i="35"/>
  <c r="AS58" i="35"/>
  <c r="AS59" i="35"/>
  <c r="AS60" i="35"/>
  <c r="AS61" i="35"/>
  <c r="AS62" i="35"/>
  <c r="AS63" i="35"/>
  <c r="AS64" i="35"/>
  <c r="AS65" i="35"/>
  <c r="AS66" i="35"/>
  <c r="AS67" i="35"/>
  <c r="AS68" i="35"/>
  <c r="AS69" i="35"/>
  <c r="AS70" i="35"/>
  <c r="AS71" i="35"/>
  <c r="AS72" i="35"/>
  <c r="AS73" i="35"/>
  <c r="AS74" i="35"/>
  <c r="AS75" i="35"/>
  <c r="AS76" i="35"/>
  <c r="AS77" i="35"/>
  <c r="AS78" i="35"/>
  <c r="AS79" i="35"/>
  <c r="AS80" i="35"/>
  <c r="AS81" i="35"/>
  <c r="AS82" i="35"/>
  <c r="AS83" i="35"/>
  <c r="AS84" i="35"/>
  <c r="AS85" i="35"/>
  <c r="AS86" i="35"/>
  <c r="AS87" i="35"/>
  <c r="AS88" i="35"/>
  <c r="AS89" i="35"/>
  <c r="AS90" i="35"/>
  <c r="AS91" i="35"/>
  <c r="AS92" i="35"/>
  <c r="AS93" i="35"/>
  <c r="AS94" i="35"/>
  <c r="AS95" i="35"/>
  <c r="AS96" i="35"/>
  <c r="AS97" i="35"/>
  <c r="AS98" i="35"/>
  <c r="AS99" i="35"/>
  <c r="AS100" i="35"/>
  <c r="AS101" i="35"/>
  <c r="AS102" i="35"/>
  <c r="AS103" i="35"/>
  <c r="AS104" i="35"/>
  <c r="AS105" i="35"/>
  <c r="AS106" i="35"/>
  <c r="AS107" i="35"/>
  <c r="AS108" i="35"/>
  <c r="AS109" i="35"/>
  <c r="AS110" i="35"/>
  <c r="AS111" i="35"/>
  <c r="AS112" i="35"/>
  <c r="AS113" i="35"/>
  <c r="AS114" i="35"/>
  <c r="AS115" i="35"/>
  <c r="AS116" i="35"/>
  <c r="AS117" i="35"/>
  <c r="AS118" i="35"/>
  <c r="AS119" i="35"/>
  <c r="AS120" i="35"/>
  <c r="AS121" i="35"/>
  <c r="AS122" i="35"/>
  <c r="AS123" i="35"/>
  <c r="AS124" i="35"/>
  <c r="AS125" i="35"/>
  <c r="AS126" i="35"/>
  <c r="AS127" i="35"/>
  <c r="AS128" i="35"/>
  <c r="AS129" i="35"/>
  <c r="AS130" i="35"/>
  <c r="AS131" i="35"/>
  <c r="AS132" i="35"/>
  <c r="AS133" i="35"/>
  <c r="AS134" i="35"/>
  <c r="AS135" i="35"/>
  <c r="AR8" i="35"/>
  <c r="AR9" i="35"/>
  <c r="AR10" i="35"/>
  <c r="AR11" i="35"/>
  <c r="AR13" i="35"/>
  <c r="AR14" i="35"/>
  <c r="AR15" i="35"/>
  <c r="AR16" i="35"/>
  <c r="AR17" i="35"/>
  <c r="AR18" i="35"/>
  <c r="AR19" i="35"/>
  <c r="AR20" i="35"/>
  <c r="AR21" i="35"/>
  <c r="AR22" i="35"/>
  <c r="AR23" i="35"/>
  <c r="AR24" i="35"/>
  <c r="AR25" i="35"/>
  <c r="AR26" i="35"/>
  <c r="AR27" i="35"/>
  <c r="AR28" i="35"/>
  <c r="AR29" i="35"/>
  <c r="AR30" i="35"/>
  <c r="AR31" i="35"/>
  <c r="AR32" i="35"/>
  <c r="AR33" i="35"/>
  <c r="AR34" i="35"/>
  <c r="AR35" i="35"/>
  <c r="AR36" i="35"/>
  <c r="AR37" i="35"/>
  <c r="AR38" i="35"/>
  <c r="AR39" i="35"/>
  <c r="AR40" i="35"/>
  <c r="AR41" i="35"/>
  <c r="AR42" i="35"/>
  <c r="AR43" i="35"/>
  <c r="AR44" i="35"/>
  <c r="AR45" i="35"/>
  <c r="AR46" i="35"/>
  <c r="AR47" i="35"/>
  <c r="AR48" i="35"/>
  <c r="AR49" i="35"/>
  <c r="AR50" i="35"/>
  <c r="AR51" i="35"/>
  <c r="AR52" i="35"/>
  <c r="AR53" i="35"/>
  <c r="AR54" i="35"/>
  <c r="AR55" i="35"/>
  <c r="AR56" i="35"/>
  <c r="AR57" i="35"/>
  <c r="AR58" i="35"/>
  <c r="AR59" i="35"/>
  <c r="AR60" i="35"/>
  <c r="AR61" i="35"/>
  <c r="AR62" i="35"/>
  <c r="AR63" i="35"/>
  <c r="AR64" i="35"/>
  <c r="AR65" i="35"/>
  <c r="AR66" i="35"/>
  <c r="AR67" i="35"/>
  <c r="AR68" i="35"/>
  <c r="AR69" i="35"/>
  <c r="AR70" i="35"/>
  <c r="AR71" i="35"/>
  <c r="AR72" i="35"/>
  <c r="AR73" i="35"/>
  <c r="AR74" i="35"/>
  <c r="AR75" i="35"/>
  <c r="AR76" i="35"/>
  <c r="AR77" i="35"/>
  <c r="AR78" i="35"/>
  <c r="AR79" i="35"/>
  <c r="AR80" i="35"/>
  <c r="AR81" i="35"/>
  <c r="AR82" i="35"/>
  <c r="AR83" i="35"/>
  <c r="AR84" i="35"/>
  <c r="AR85" i="35"/>
  <c r="AR86" i="35"/>
  <c r="AR87" i="35"/>
  <c r="AR88" i="35"/>
  <c r="AR89" i="35"/>
  <c r="AR90" i="35"/>
  <c r="AR91" i="35"/>
  <c r="AR92" i="35"/>
  <c r="AR93" i="35"/>
  <c r="AR94" i="35"/>
  <c r="AR95" i="35"/>
  <c r="AR96" i="35"/>
  <c r="AR97" i="35"/>
  <c r="AR98" i="35"/>
  <c r="AR99" i="35"/>
  <c r="AR100" i="35"/>
  <c r="AR101" i="35"/>
  <c r="AR102" i="35"/>
  <c r="AR103" i="35"/>
  <c r="AR104" i="35"/>
  <c r="AR105" i="35"/>
  <c r="AR106" i="35"/>
  <c r="AR107" i="35"/>
  <c r="AR108" i="35"/>
  <c r="AR109" i="35"/>
  <c r="AR110" i="35"/>
  <c r="AR111" i="35"/>
  <c r="AR112" i="35"/>
  <c r="AR113" i="35"/>
  <c r="AR114" i="35"/>
  <c r="AR115" i="35"/>
  <c r="AR116" i="35"/>
  <c r="AR117" i="35"/>
  <c r="AR118" i="35"/>
  <c r="AR119" i="35"/>
  <c r="AR120" i="35"/>
  <c r="AR121" i="35"/>
  <c r="AR122" i="35"/>
  <c r="AR123" i="35"/>
  <c r="AR124" i="35"/>
  <c r="AR125" i="35"/>
  <c r="AR126" i="35"/>
  <c r="AR127" i="35"/>
  <c r="AR128" i="35"/>
  <c r="AR129" i="35"/>
  <c r="AR130" i="35"/>
  <c r="AR131" i="35"/>
  <c r="AR132" i="35"/>
  <c r="AR133" i="35"/>
  <c r="AR134" i="35"/>
  <c r="AR135" i="35"/>
  <c r="Z135" i="35"/>
  <c r="X135" i="35"/>
  <c r="V135" i="35"/>
  <c r="T135" i="35"/>
  <c r="R135" i="35"/>
  <c r="P135" i="35"/>
  <c r="N135" i="35"/>
  <c r="L135" i="35"/>
  <c r="J135" i="35"/>
  <c r="Z134" i="35"/>
  <c r="X134" i="35"/>
  <c r="V134" i="35"/>
  <c r="T134" i="35"/>
  <c r="R134" i="35"/>
  <c r="P134" i="35"/>
  <c r="N134" i="35"/>
  <c r="L134" i="35"/>
  <c r="J134" i="35"/>
  <c r="Z133" i="35"/>
  <c r="X133" i="35"/>
  <c r="V133" i="35"/>
  <c r="T133" i="35"/>
  <c r="R133" i="35"/>
  <c r="P133" i="35"/>
  <c r="N133" i="35"/>
  <c r="L133" i="35"/>
  <c r="J133" i="35"/>
  <c r="Z132" i="35"/>
  <c r="X132" i="35"/>
  <c r="V132" i="35"/>
  <c r="T132" i="35"/>
  <c r="R132" i="35"/>
  <c r="P132" i="35"/>
  <c r="N132" i="35"/>
  <c r="L132" i="35"/>
  <c r="J132" i="35"/>
  <c r="Z131" i="35"/>
  <c r="X131" i="35"/>
  <c r="V131" i="35"/>
  <c r="T131" i="35"/>
  <c r="R131" i="35"/>
  <c r="P131" i="35"/>
  <c r="N131" i="35"/>
  <c r="L131" i="35"/>
  <c r="J131" i="35"/>
  <c r="Z130" i="35"/>
  <c r="X130" i="35"/>
  <c r="V130" i="35"/>
  <c r="T130" i="35"/>
  <c r="R130" i="35"/>
  <c r="P130" i="35"/>
  <c r="N130" i="35"/>
  <c r="L130" i="35"/>
  <c r="J130" i="35"/>
  <c r="Z129" i="35"/>
  <c r="X129" i="35"/>
  <c r="V129" i="35"/>
  <c r="T129" i="35"/>
  <c r="R129" i="35"/>
  <c r="P129" i="35"/>
  <c r="N129" i="35"/>
  <c r="L129" i="35"/>
  <c r="J129" i="35"/>
  <c r="Z128" i="35"/>
  <c r="X128" i="35"/>
  <c r="V128" i="35"/>
  <c r="T128" i="35"/>
  <c r="R128" i="35"/>
  <c r="P128" i="35"/>
  <c r="N128" i="35"/>
  <c r="L128" i="35"/>
  <c r="J128" i="35"/>
  <c r="Z127" i="35"/>
  <c r="X127" i="35"/>
  <c r="V127" i="35"/>
  <c r="T127" i="35"/>
  <c r="R127" i="35"/>
  <c r="P127" i="35"/>
  <c r="N127" i="35"/>
  <c r="L127" i="35"/>
  <c r="J127" i="35"/>
  <c r="Z126" i="35"/>
  <c r="X126" i="35"/>
  <c r="V126" i="35"/>
  <c r="T126" i="35"/>
  <c r="R126" i="35"/>
  <c r="P126" i="35"/>
  <c r="N126" i="35"/>
  <c r="L126" i="35"/>
  <c r="J126" i="35"/>
  <c r="Z125" i="35"/>
  <c r="X125" i="35"/>
  <c r="V125" i="35"/>
  <c r="T125" i="35"/>
  <c r="R125" i="35"/>
  <c r="P125" i="35"/>
  <c r="N125" i="35"/>
  <c r="L125" i="35"/>
  <c r="J125" i="35"/>
  <c r="Z124" i="35"/>
  <c r="X124" i="35"/>
  <c r="V124" i="35"/>
  <c r="T124" i="35"/>
  <c r="R124" i="35"/>
  <c r="P124" i="35"/>
  <c r="N124" i="35"/>
  <c r="L124" i="35"/>
  <c r="J124" i="35"/>
  <c r="Z123" i="35"/>
  <c r="X123" i="35"/>
  <c r="V123" i="35"/>
  <c r="T123" i="35"/>
  <c r="R123" i="35"/>
  <c r="P123" i="35"/>
  <c r="N123" i="35"/>
  <c r="L123" i="35"/>
  <c r="J123" i="35"/>
  <c r="Z122" i="35"/>
  <c r="X122" i="35"/>
  <c r="V122" i="35"/>
  <c r="T122" i="35"/>
  <c r="R122" i="35"/>
  <c r="P122" i="35"/>
  <c r="N122" i="35"/>
  <c r="L122" i="35"/>
  <c r="J122" i="35"/>
  <c r="Z121" i="35"/>
  <c r="X121" i="35"/>
  <c r="V121" i="35"/>
  <c r="T121" i="35"/>
  <c r="R121" i="35"/>
  <c r="P121" i="35"/>
  <c r="N121" i="35"/>
  <c r="L121" i="35"/>
  <c r="J121" i="35"/>
  <c r="Z120" i="35"/>
  <c r="X120" i="35"/>
  <c r="V120" i="35"/>
  <c r="T120" i="35"/>
  <c r="R120" i="35"/>
  <c r="P120" i="35"/>
  <c r="N120" i="35"/>
  <c r="L120" i="35"/>
  <c r="J120" i="35"/>
  <c r="Z119" i="35"/>
  <c r="X119" i="35"/>
  <c r="V119" i="35"/>
  <c r="T119" i="35"/>
  <c r="R119" i="35"/>
  <c r="P119" i="35"/>
  <c r="N119" i="35"/>
  <c r="L119" i="35"/>
  <c r="J119" i="35"/>
  <c r="Z118" i="35"/>
  <c r="X118" i="35"/>
  <c r="V118" i="35"/>
  <c r="T118" i="35"/>
  <c r="R118" i="35"/>
  <c r="P118" i="35"/>
  <c r="N118" i="35"/>
  <c r="L118" i="35"/>
  <c r="J118" i="35"/>
  <c r="Z117" i="35"/>
  <c r="X117" i="35"/>
  <c r="V117" i="35"/>
  <c r="T117" i="35"/>
  <c r="R117" i="35"/>
  <c r="P117" i="35"/>
  <c r="N117" i="35"/>
  <c r="L117" i="35"/>
  <c r="J117" i="35"/>
  <c r="Z116" i="35"/>
  <c r="X116" i="35"/>
  <c r="V116" i="35"/>
  <c r="T116" i="35"/>
  <c r="R116" i="35"/>
  <c r="P116" i="35"/>
  <c r="N116" i="35"/>
  <c r="L116" i="35"/>
  <c r="J116" i="35"/>
  <c r="Z115" i="35"/>
  <c r="X115" i="35"/>
  <c r="V115" i="35"/>
  <c r="T115" i="35"/>
  <c r="R115" i="35"/>
  <c r="P115" i="35"/>
  <c r="N115" i="35"/>
  <c r="L115" i="35"/>
  <c r="J115" i="35"/>
  <c r="Z114" i="35"/>
  <c r="X114" i="35"/>
  <c r="V114" i="35"/>
  <c r="T114" i="35"/>
  <c r="R114" i="35"/>
  <c r="P114" i="35"/>
  <c r="N114" i="35"/>
  <c r="L114" i="35"/>
  <c r="J114" i="35"/>
  <c r="Z113" i="35"/>
  <c r="X113" i="35"/>
  <c r="V113" i="35"/>
  <c r="T113" i="35"/>
  <c r="R113" i="35"/>
  <c r="P113" i="35"/>
  <c r="N113" i="35"/>
  <c r="L113" i="35"/>
  <c r="J113" i="35"/>
  <c r="Z112" i="35"/>
  <c r="X112" i="35"/>
  <c r="V112" i="35"/>
  <c r="T112" i="35"/>
  <c r="R112" i="35"/>
  <c r="P112" i="35"/>
  <c r="N112" i="35"/>
  <c r="L112" i="35"/>
  <c r="J112" i="35"/>
  <c r="Z111" i="35"/>
  <c r="X111" i="35"/>
  <c r="V111" i="35"/>
  <c r="T111" i="35"/>
  <c r="R111" i="35"/>
  <c r="P111" i="35"/>
  <c r="N111" i="35"/>
  <c r="L111" i="35"/>
  <c r="J111" i="35"/>
  <c r="Z110" i="35"/>
  <c r="X110" i="35"/>
  <c r="V110" i="35"/>
  <c r="T110" i="35"/>
  <c r="R110" i="35"/>
  <c r="P110" i="35"/>
  <c r="N110" i="35"/>
  <c r="L110" i="35"/>
  <c r="J110" i="35"/>
  <c r="Z109" i="35"/>
  <c r="X109" i="35"/>
  <c r="V109" i="35"/>
  <c r="T109" i="35"/>
  <c r="R109" i="35"/>
  <c r="P109" i="35"/>
  <c r="N109" i="35"/>
  <c r="L109" i="35"/>
  <c r="J109" i="35"/>
  <c r="Z108" i="35"/>
  <c r="X108" i="35"/>
  <c r="V108" i="35"/>
  <c r="T108" i="35"/>
  <c r="R108" i="35"/>
  <c r="P108" i="35"/>
  <c r="N108" i="35"/>
  <c r="L108" i="35"/>
  <c r="J108" i="35"/>
  <c r="Z107" i="35"/>
  <c r="X107" i="35"/>
  <c r="V107" i="35"/>
  <c r="T107" i="35"/>
  <c r="R107" i="35"/>
  <c r="P107" i="35"/>
  <c r="N107" i="35"/>
  <c r="L107" i="35"/>
  <c r="J107" i="35"/>
  <c r="Z106" i="35"/>
  <c r="X106" i="35"/>
  <c r="V106" i="35"/>
  <c r="T106" i="35"/>
  <c r="R106" i="35"/>
  <c r="P106" i="35"/>
  <c r="N106" i="35"/>
  <c r="L106" i="35"/>
  <c r="J106" i="35"/>
  <c r="Z105" i="35"/>
  <c r="X105" i="35"/>
  <c r="V105" i="35"/>
  <c r="T105" i="35"/>
  <c r="R105" i="35"/>
  <c r="P105" i="35"/>
  <c r="N105" i="35"/>
  <c r="L105" i="35"/>
  <c r="J105" i="35"/>
  <c r="Z104" i="35"/>
  <c r="X104" i="35"/>
  <c r="V104" i="35"/>
  <c r="T104" i="35"/>
  <c r="R104" i="35"/>
  <c r="P104" i="35"/>
  <c r="N104" i="35"/>
  <c r="L104" i="35"/>
  <c r="J104" i="35"/>
  <c r="Z103" i="35"/>
  <c r="X103" i="35"/>
  <c r="V103" i="35"/>
  <c r="T103" i="35"/>
  <c r="R103" i="35"/>
  <c r="P103" i="35"/>
  <c r="N103" i="35"/>
  <c r="L103" i="35"/>
  <c r="J103" i="35"/>
  <c r="Z102" i="35"/>
  <c r="X102" i="35"/>
  <c r="V102" i="35"/>
  <c r="T102" i="35"/>
  <c r="R102" i="35"/>
  <c r="P102" i="35"/>
  <c r="N102" i="35"/>
  <c r="L102" i="35"/>
  <c r="J102" i="35"/>
  <c r="Z101" i="35"/>
  <c r="X101" i="35"/>
  <c r="V101" i="35"/>
  <c r="T101" i="35"/>
  <c r="R101" i="35"/>
  <c r="P101" i="35"/>
  <c r="N101" i="35"/>
  <c r="L101" i="35"/>
  <c r="J101" i="35"/>
  <c r="Z100" i="35"/>
  <c r="X100" i="35"/>
  <c r="V100" i="35"/>
  <c r="T100" i="35"/>
  <c r="R100" i="35"/>
  <c r="P100" i="35"/>
  <c r="N100" i="35"/>
  <c r="L100" i="35"/>
  <c r="J100" i="35"/>
  <c r="Z99" i="35"/>
  <c r="X99" i="35"/>
  <c r="V99" i="35"/>
  <c r="T99" i="35"/>
  <c r="R99" i="35"/>
  <c r="P99" i="35"/>
  <c r="N99" i="35"/>
  <c r="L99" i="35"/>
  <c r="J99" i="35"/>
  <c r="Z98" i="35"/>
  <c r="X98" i="35"/>
  <c r="V98" i="35"/>
  <c r="T98" i="35"/>
  <c r="R98" i="35"/>
  <c r="P98" i="35"/>
  <c r="N98" i="35"/>
  <c r="L98" i="35"/>
  <c r="J98" i="35"/>
  <c r="Z97" i="35"/>
  <c r="X97" i="35"/>
  <c r="V97" i="35"/>
  <c r="T97" i="35"/>
  <c r="R97" i="35"/>
  <c r="P97" i="35"/>
  <c r="N97" i="35"/>
  <c r="L97" i="35"/>
  <c r="J97" i="35"/>
  <c r="Z96" i="35"/>
  <c r="X96" i="35"/>
  <c r="V96" i="35"/>
  <c r="T96" i="35"/>
  <c r="R96" i="35"/>
  <c r="P96" i="35"/>
  <c r="N96" i="35"/>
  <c r="L96" i="35"/>
  <c r="J96" i="35"/>
  <c r="Z95" i="35"/>
  <c r="X95" i="35"/>
  <c r="V95" i="35"/>
  <c r="T95" i="35"/>
  <c r="R95" i="35"/>
  <c r="P95" i="35"/>
  <c r="N95" i="35"/>
  <c r="L95" i="35"/>
  <c r="J95" i="35"/>
  <c r="Z94" i="35"/>
  <c r="X94" i="35"/>
  <c r="V94" i="35"/>
  <c r="T94" i="35"/>
  <c r="R94" i="35"/>
  <c r="P94" i="35"/>
  <c r="N94" i="35"/>
  <c r="L94" i="35"/>
  <c r="J94" i="35"/>
  <c r="Z93" i="35"/>
  <c r="X93" i="35"/>
  <c r="V93" i="35"/>
  <c r="T93" i="35"/>
  <c r="R93" i="35"/>
  <c r="P93" i="35"/>
  <c r="N93" i="35"/>
  <c r="L93" i="35"/>
  <c r="J93" i="35"/>
  <c r="Z92" i="35"/>
  <c r="X92" i="35"/>
  <c r="V92" i="35"/>
  <c r="T92" i="35"/>
  <c r="R92" i="35"/>
  <c r="P92" i="35"/>
  <c r="N92" i="35"/>
  <c r="L92" i="35"/>
  <c r="J92" i="35"/>
  <c r="Z91" i="35"/>
  <c r="X91" i="35"/>
  <c r="V91" i="35"/>
  <c r="T91" i="35"/>
  <c r="R91" i="35"/>
  <c r="P91" i="35"/>
  <c r="N91" i="35"/>
  <c r="L91" i="35"/>
  <c r="J91" i="35"/>
  <c r="Z90" i="35"/>
  <c r="X90" i="35"/>
  <c r="V90" i="35"/>
  <c r="T90" i="35"/>
  <c r="R90" i="35"/>
  <c r="P90" i="35"/>
  <c r="N90" i="35"/>
  <c r="L90" i="35"/>
  <c r="J90" i="35"/>
  <c r="Z89" i="35"/>
  <c r="X89" i="35"/>
  <c r="V89" i="35"/>
  <c r="T89" i="35"/>
  <c r="R89" i="35"/>
  <c r="P89" i="35"/>
  <c r="N89" i="35"/>
  <c r="L89" i="35"/>
  <c r="J89" i="35"/>
  <c r="Z88" i="35"/>
  <c r="X88" i="35"/>
  <c r="V88" i="35"/>
  <c r="T88" i="35"/>
  <c r="R88" i="35"/>
  <c r="P88" i="35"/>
  <c r="N88" i="35"/>
  <c r="L88" i="35"/>
  <c r="J88" i="35"/>
  <c r="Z87" i="35"/>
  <c r="X87" i="35"/>
  <c r="V87" i="35"/>
  <c r="T87" i="35"/>
  <c r="R87" i="35"/>
  <c r="P87" i="35"/>
  <c r="N87" i="35"/>
  <c r="L87" i="35"/>
  <c r="J87" i="35"/>
  <c r="Z86" i="35"/>
  <c r="X86" i="35"/>
  <c r="V86" i="35"/>
  <c r="T86" i="35"/>
  <c r="R86" i="35"/>
  <c r="P86" i="35"/>
  <c r="N86" i="35"/>
  <c r="L86" i="35"/>
  <c r="J86" i="35"/>
  <c r="Z85" i="35"/>
  <c r="X85" i="35"/>
  <c r="V85" i="35"/>
  <c r="T85" i="35"/>
  <c r="R85" i="35"/>
  <c r="P85" i="35"/>
  <c r="N85" i="35"/>
  <c r="L85" i="35"/>
  <c r="J85" i="35"/>
  <c r="Z84" i="35"/>
  <c r="X84" i="35"/>
  <c r="V84" i="35"/>
  <c r="T84" i="35"/>
  <c r="R84" i="35"/>
  <c r="P84" i="35"/>
  <c r="N84" i="35"/>
  <c r="L84" i="35"/>
  <c r="J84" i="35"/>
  <c r="Z83" i="35"/>
  <c r="X83" i="35"/>
  <c r="V83" i="35"/>
  <c r="T83" i="35"/>
  <c r="R83" i="35"/>
  <c r="P83" i="35"/>
  <c r="N83" i="35"/>
  <c r="L83" i="35"/>
  <c r="J83" i="35"/>
  <c r="Z82" i="35"/>
  <c r="X82" i="35"/>
  <c r="V82" i="35"/>
  <c r="T82" i="35"/>
  <c r="R82" i="35"/>
  <c r="P82" i="35"/>
  <c r="N82" i="35"/>
  <c r="L82" i="35"/>
  <c r="J82" i="35"/>
  <c r="Z81" i="35"/>
  <c r="X81" i="35"/>
  <c r="V81" i="35"/>
  <c r="T81" i="35"/>
  <c r="R81" i="35"/>
  <c r="P81" i="35"/>
  <c r="N81" i="35"/>
  <c r="L81" i="35"/>
  <c r="J81" i="35"/>
  <c r="Z80" i="35"/>
  <c r="X80" i="35"/>
  <c r="V80" i="35"/>
  <c r="T80" i="35"/>
  <c r="R80" i="35"/>
  <c r="P80" i="35"/>
  <c r="N80" i="35"/>
  <c r="L80" i="35"/>
  <c r="J80" i="35"/>
  <c r="Z79" i="35"/>
  <c r="X79" i="35"/>
  <c r="V79" i="35"/>
  <c r="T79" i="35"/>
  <c r="R79" i="35"/>
  <c r="P79" i="35"/>
  <c r="N79" i="35"/>
  <c r="L79" i="35"/>
  <c r="J79" i="35"/>
  <c r="Z78" i="35"/>
  <c r="X78" i="35"/>
  <c r="V78" i="35"/>
  <c r="T78" i="35"/>
  <c r="R78" i="35"/>
  <c r="P78" i="35"/>
  <c r="N78" i="35"/>
  <c r="L78" i="35"/>
  <c r="J78" i="35"/>
  <c r="Z77" i="35"/>
  <c r="X77" i="35"/>
  <c r="V77" i="35"/>
  <c r="T77" i="35"/>
  <c r="R77" i="35"/>
  <c r="P77" i="35"/>
  <c r="N77" i="35"/>
  <c r="L77" i="35"/>
  <c r="J77" i="35"/>
  <c r="Z76" i="35"/>
  <c r="X76" i="35"/>
  <c r="V76" i="35"/>
  <c r="T76" i="35"/>
  <c r="R76" i="35"/>
  <c r="P76" i="35"/>
  <c r="N76" i="35"/>
  <c r="L76" i="35"/>
  <c r="J76" i="35"/>
  <c r="Z75" i="35"/>
  <c r="X75" i="35"/>
  <c r="V75" i="35"/>
  <c r="T75" i="35"/>
  <c r="R75" i="35"/>
  <c r="P75" i="35"/>
  <c r="N75" i="35"/>
  <c r="L75" i="35"/>
  <c r="J75" i="35"/>
  <c r="Z74" i="35"/>
  <c r="X74" i="35"/>
  <c r="V74" i="35"/>
  <c r="T74" i="35"/>
  <c r="R74" i="35"/>
  <c r="P74" i="35"/>
  <c r="N74" i="35"/>
  <c r="L74" i="35"/>
  <c r="J74" i="35"/>
  <c r="Z73" i="35"/>
  <c r="X73" i="35"/>
  <c r="V73" i="35"/>
  <c r="T73" i="35"/>
  <c r="R73" i="35"/>
  <c r="P73" i="35"/>
  <c r="N73" i="35"/>
  <c r="L73" i="35"/>
  <c r="J73" i="35"/>
  <c r="Z72" i="35"/>
  <c r="X72" i="35"/>
  <c r="V72" i="35"/>
  <c r="T72" i="35"/>
  <c r="R72" i="35"/>
  <c r="P72" i="35"/>
  <c r="N72" i="35"/>
  <c r="L72" i="35"/>
  <c r="J72" i="35"/>
  <c r="Z71" i="35"/>
  <c r="X71" i="35"/>
  <c r="V71" i="35"/>
  <c r="T71" i="35"/>
  <c r="R71" i="35"/>
  <c r="P71" i="35"/>
  <c r="N71" i="35"/>
  <c r="L71" i="35"/>
  <c r="J71" i="35"/>
  <c r="Z70" i="35"/>
  <c r="X70" i="35"/>
  <c r="V70" i="35"/>
  <c r="T70" i="35"/>
  <c r="R70" i="35"/>
  <c r="P70" i="35"/>
  <c r="N70" i="35"/>
  <c r="L70" i="35"/>
  <c r="J70" i="35"/>
  <c r="Z69" i="35"/>
  <c r="X69" i="35"/>
  <c r="V69" i="35"/>
  <c r="T69" i="35"/>
  <c r="R69" i="35"/>
  <c r="P69" i="35"/>
  <c r="N69" i="35"/>
  <c r="L69" i="35"/>
  <c r="J69" i="35"/>
  <c r="Z68" i="35"/>
  <c r="X68" i="35"/>
  <c r="V68" i="35"/>
  <c r="T68" i="35"/>
  <c r="R68" i="35"/>
  <c r="P68" i="35"/>
  <c r="N68" i="35"/>
  <c r="L68" i="35"/>
  <c r="J68" i="35"/>
  <c r="Z67" i="35"/>
  <c r="X67" i="35"/>
  <c r="V67" i="35"/>
  <c r="T67" i="35"/>
  <c r="R67" i="35"/>
  <c r="P67" i="35"/>
  <c r="N67" i="35"/>
  <c r="L67" i="35"/>
  <c r="J67" i="35"/>
  <c r="Z66" i="35"/>
  <c r="X66" i="35"/>
  <c r="V66" i="35"/>
  <c r="T66" i="35"/>
  <c r="R66" i="35"/>
  <c r="P66" i="35"/>
  <c r="N66" i="35"/>
  <c r="L66" i="35"/>
  <c r="J66" i="35"/>
  <c r="Z65" i="35"/>
  <c r="X65" i="35"/>
  <c r="V65" i="35"/>
  <c r="T65" i="35"/>
  <c r="R65" i="35"/>
  <c r="P65" i="35"/>
  <c r="N65" i="35"/>
  <c r="L65" i="35"/>
  <c r="J65" i="35"/>
  <c r="Z64" i="35"/>
  <c r="X64" i="35"/>
  <c r="V64" i="35"/>
  <c r="T64" i="35"/>
  <c r="R64" i="35"/>
  <c r="P64" i="35"/>
  <c r="N64" i="35"/>
  <c r="L64" i="35"/>
  <c r="J64" i="35"/>
  <c r="Z63" i="35"/>
  <c r="X63" i="35"/>
  <c r="V63" i="35"/>
  <c r="T63" i="35"/>
  <c r="R63" i="35"/>
  <c r="P63" i="35"/>
  <c r="N63" i="35"/>
  <c r="L63" i="35"/>
  <c r="J63" i="35"/>
  <c r="Z62" i="35"/>
  <c r="X62" i="35"/>
  <c r="V62" i="35"/>
  <c r="T62" i="35"/>
  <c r="R62" i="35"/>
  <c r="P62" i="35"/>
  <c r="N62" i="35"/>
  <c r="L62" i="35"/>
  <c r="J62" i="35"/>
  <c r="Z61" i="35"/>
  <c r="X61" i="35"/>
  <c r="V61" i="35"/>
  <c r="T61" i="35"/>
  <c r="R61" i="35"/>
  <c r="P61" i="35"/>
  <c r="N61" i="35"/>
  <c r="L61" i="35"/>
  <c r="J61" i="35"/>
  <c r="Z60" i="35"/>
  <c r="X60" i="35"/>
  <c r="V60" i="35"/>
  <c r="T60" i="35"/>
  <c r="R60" i="35"/>
  <c r="P60" i="35"/>
  <c r="N60" i="35"/>
  <c r="L60" i="35"/>
  <c r="J60" i="35"/>
  <c r="Z59" i="35"/>
  <c r="X59" i="35"/>
  <c r="V59" i="35"/>
  <c r="T59" i="35"/>
  <c r="R59" i="35"/>
  <c r="P59" i="35"/>
  <c r="N59" i="35"/>
  <c r="L59" i="35"/>
  <c r="J59" i="35"/>
  <c r="Z58" i="35"/>
  <c r="X58" i="35"/>
  <c r="V58" i="35"/>
  <c r="T58" i="35"/>
  <c r="R58" i="35"/>
  <c r="P58" i="35"/>
  <c r="N58" i="35"/>
  <c r="L58" i="35"/>
  <c r="J58" i="35"/>
  <c r="Z57" i="35"/>
  <c r="X57" i="35"/>
  <c r="V57" i="35"/>
  <c r="T57" i="35"/>
  <c r="R57" i="35"/>
  <c r="P57" i="35"/>
  <c r="N57" i="35"/>
  <c r="L57" i="35"/>
  <c r="J57" i="35"/>
  <c r="Z56" i="35"/>
  <c r="X56" i="35"/>
  <c r="V56" i="35"/>
  <c r="T56" i="35"/>
  <c r="R56" i="35"/>
  <c r="P56" i="35"/>
  <c r="N56" i="35"/>
  <c r="L56" i="35"/>
  <c r="J56" i="35"/>
  <c r="Z55" i="35"/>
  <c r="X55" i="35"/>
  <c r="V55" i="35"/>
  <c r="T55" i="35"/>
  <c r="R55" i="35"/>
  <c r="P55" i="35"/>
  <c r="N55" i="35"/>
  <c r="L55" i="35"/>
  <c r="J55" i="35"/>
  <c r="Z54" i="35"/>
  <c r="X54" i="35"/>
  <c r="V54" i="35"/>
  <c r="T54" i="35"/>
  <c r="R54" i="35"/>
  <c r="P54" i="35"/>
  <c r="N54" i="35"/>
  <c r="L54" i="35"/>
  <c r="J54" i="35"/>
  <c r="Z53" i="35"/>
  <c r="X53" i="35"/>
  <c r="V53" i="35"/>
  <c r="T53" i="35"/>
  <c r="R53" i="35"/>
  <c r="P53" i="35"/>
  <c r="N53" i="35"/>
  <c r="L53" i="35"/>
  <c r="J53" i="35"/>
  <c r="Z52" i="35"/>
  <c r="X52" i="35"/>
  <c r="V52" i="35"/>
  <c r="T52" i="35"/>
  <c r="R52" i="35"/>
  <c r="P52" i="35"/>
  <c r="N52" i="35"/>
  <c r="L52" i="35"/>
  <c r="J52" i="35"/>
  <c r="Z51" i="35"/>
  <c r="X51" i="35"/>
  <c r="V51" i="35"/>
  <c r="T51" i="35"/>
  <c r="R51" i="35"/>
  <c r="P51" i="35"/>
  <c r="N51" i="35"/>
  <c r="L51" i="35"/>
  <c r="J51" i="35"/>
  <c r="Z50" i="35"/>
  <c r="X50" i="35"/>
  <c r="V50" i="35"/>
  <c r="T50" i="35"/>
  <c r="R50" i="35"/>
  <c r="P50" i="35"/>
  <c r="N50" i="35"/>
  <c r="L50" i="35"/>
  <c r="J50" i="35"/>
  <c r="Z49" i="35"/>
  <c r="X49" i="35"/>
  <c r="V49" i="35"/>
  <c r="T49" i="35"/>
  <c r="R49" i="35"/>
  <c r="P49" i="35"/>
  <c r="N49" i="35"/>
  <c r="L49" i="35"/>
  <c r="J49" i="35"/>
  <c r="Z48" i="35"/>
  <c r="X48" i="35"/>
  <c r="V48" i="35"/>
  <c r="T48" i="35"/>
  <c r="R48" i="35"/>
  <c r="P48" i="35"/>
  <c r="N48" i="35"/>
  <c r="L48" i="35"/>
  <c r="J48" i="35"/>
  <c r="Z47" i="35"/>
  <c r="X47" i="35"/>
  <c r="V47" i="35"/>
  <c r="T47" i="35"/>
  <c r="R47" i="35"/>
  <c r="P47" i="35"/>
  <c r="N47" i="35"/>
  <c r="L47" i="35"/>
  <c r="J47" i="35"/>
  <c r="Z46" i="35"/>
  <c r="X46" i="35"/>
  <c r="V46" i="35"/>
  <c r="T46" i="35"/>
  <c r="R46" i="35"/>
  <c r="P46" i="35"/>
  <c r="N46" i="35"/>
  <c r="L46" i="35"/>
  <c r="J46" i="35"/>
  <c r="Z45" i="35"/>
  <c r="X45" i="35"/>
  <c r="V45" i="35"/>
  <c r="T45" i="35"/>
  <c r="R45" i="35"/>
  <c r="P45" i="35"/>
  <c r="N45" i="35"/>
  <c r="L45" i="35"/>
  <c r="J45" i="35"/>
  <c r="Z44" i="35"/>
  <c r="X44" i="35"/>
  <c r="V44" i="35"/>
  <c r="T44" i="35"/>
  <c r="R44" i="35"/>
  <c r="P44" i="35"/>
  <c r="N44" i="35"/>
  <c r="L44" i="35"/>
  <c r="J44" i="35"/>
  <c r="Z43" i="35"/>
  <c r="X43" i="35"/>
  <c r="V43" i="35"/>
  <c r="T43" i="35"/>
  <c r="R43" i="35"/>
  <c r="P43" i="35"/>
  <c r="N43" i="35"/>
  <c r="L43" i="35"/>
  <c r="J43" i="35"/>
  <c r="Z42" i="35"/>
  <c r="X42" i="35"/>
  <c r="V42" i="35"/>
  <c r="T42" i="35"/>
  <c r="R42" i="35"/>
  <c r="P42" i="35"/>
  <c r="N42" i="35"/>
  <c r="L42" i="35"/>
  <c r="J42" i="35"/>
  <c r="Z41" i="35"/>
  <c r="X41" i="35"/>
  <c r="V41" i="35"/>
  <c r="T41" i="35"/>
  <c r="R41" i="35"/>
  <c r="P41" i="35"/>
  <c r="N41" i="35"/>
  <c r="L41" i="35"/>
  <c r="J41" i="35"/>
  <c r="Z40" i="35"/>
  <c r="X40" i="35"/>
  <c r="V40" i="35"/>
  <c r="T40" i="35"/>
  <c r="R40" i="35"/>
  <c r="P40" i="35"/>
  <c r="N40" i="35"/>
  <c r="L40" i="35"/>
  <c r="J40" i="35"/>
  <c r="Z39" i="35"/>
  <c r="X39" i="35"/>
  <c r="V39" i="35"/>
  <c r="T39" i="35"/>
  <c r="R39" i="35"/>
  <c r="P39" i="35"/>
  <c r="N39" i="35"/>
  <c r="L39" i="35"/>
  <c r="J39" i="35"/>
  <c r="Z38" i="35"/>
  <c r="X38" i="35"/>
  <c r="V38" i="35"/>
  <c r="T38" i="35"/>
  <c r="R38" i="35"/>
  <c r="P38" i="35"/>
  <c r="N38" i="35"/>
  <c r="L38" i="35"/>
  <c r="J38" i="35"/>
  <c r="Z37" i="35"/>
  <c r="X37" i="35"/>
  <c r="V37" i="35"/>
  <c r="T37" i="35"/>
  <c r="R37" i="35"/>
  <c r="P37" i="35"/>
  <c r="N37" i="35"/>
  <c r="L37" i="35"/>
  <c r="J37" i="35"/>
  <c r="Z36" i="35"/>
  <c r="X36" i="35"/>
  <c r="V36" i="35"/>
  <c r="T36" i="35"/>
  <c r="R36" i="35"/>
  <c r="P36" i="35"/>
  <c r="N36" i="35"/>
  <c r="L36" i="35"/>
  <c r="J36" i="35"/>
  <c r="Z35" i="35"/>
  <c r="X35" i="35"/>
  <c r="V35" i="35"/>
  <c r="T35" i="35"/>
  <c r="R35" i="35"/>
  <c r="P35" i="35"/>
  <c r="N35" i="35"/>
  <c r="L35" i="35"/>
  <c r="J35" i="35"/>
  <c r="Z34" i="35"/>
  <c r="X34" i="35"/>
  <c r="V34" i="35"/>
  <c r="T34" i="35"/>
  <c r="R34" i="35"/>
  <c r="P34" i="35"/>
  <c r="N34" i="35"/>
  <c r="L34" i="35"/>
  <c r="J34" i="35"/>
  <c r="Z33" i="35"/>
  <c r="X33" i="35"/>
  <c r="V33" i="35"/>
  <c r="T33" i="35"/>
  <c r="R33" i="35"/>
  <c r="P33" i="35"/>
  <c r="N33" i="35"/>
  <c r="L33" i="35"/>
  <c r="J33" i="35"/>
  <c r="Z32" i="35"/>
  <c r="X32" i="35"/>
  <c r="V32" i="35"/>
  <c r="T32" i="35"/>
  <c r="R32" i="35"/>
  <c r="P32" i="35"/>
  <c r="N32" i="35"/>
  <c r="L32" i="35"/>
  <c r="J32" i="35"/>
  <c r="Z31" i="35"/>
  <c r="X31" i="35"/>
  <c r="V31" i="35"/>
  <c r="T31" i="35"/>
  <c r="R31" i="35"/>
  <c r="P31" i="35"/>
  <c r="N31" i="35"/>
  <c r="L31" i="35"/>
  <c r="J31" i="35"/>
  <c r="Z30" i="35"/>
  <c r="X30" i="35"/>
  <c r="V30" i="35"/>
  <c r="T30" i="35"/>
  <c r="R30" i="35"/>
  <c r="P30" i="35"/>
  <c r="N30" i="35"/>
  <c r="L30" i="35"/>
  <c r="J30" i="35"/>
  <c r="Z29" i="35"/>
  <c r="X29" i="35"/>
  <c r="V29" i="35"/>
  <c r="T29" i="35"/>
  <c r="R29" i="35"/>
  <c r="P29" i="35"/>
  <c r="N29" i="35"/>
  <c r="L29" i="35"/>
  <c r="J29" i="35"/>
  <c r="Z28" i="35"/>
  <c r="X28" i="35"/>
  <c r="V28" i="35"/>
  <c r="T28" i="35"/>
  <c r="R28" i="35"/>
  <c r="P28" i="35"/>
  <c r="N28" i="35"/>
  <c r="L28" i="35"/>
  <c r="J28" i="35"/>
  <c r="Z27" i="35"/>
  <c r="X27" i="35"/>
  <c r="V27" i="35"/>
  <c r="T27" i="35"/>
  <c r="R27" i="35"/>
  <c r="P27" i="35"/>
  <c r="N27" i="35"/>
  <c r="L27" i="35"/>
  <c r="J27" i="35"/>
  <c r="Z26" i="35"/>
  <c r="X26" i="35"/>
  <c r="V26" i="35"/>
  <c r="T26" i="35"/>
  <c r="R26" i="35"/>
  <c r="P26" i="35"/>
  <c r="N26" i="35"/>
  <c r="L26" i="35"/>
  <c r="J26" i="35"/>
  <c r="Z25" i="35"/>
  <c r="X25" i="35"/>
  <c r="V25" i="35"/>
  <c r="T25" i="35"/>
  <c r="R25" i="35"/>
  <c r="P25" i="35"/>
  <c r="N25" i="35"/>
  <c r="L25" i="35"/>
  <c r="J25" i="35"/>
  <c r="Z24" i="35"/>
  <c r="X24" i="35"/>
  <c r="V24" i="35"/>
  <c r="T24" i="35"/>
  <c r="R24" i="35"/>
  <c r="P24" i="35"/>
  <c r="N24" i="35"/>
  <c r="L24" i="35"/>
  <c r="J24" i="35"/>
  <c r="Z23" i="35"/>
  <c r="X23" i="35"/>
  <c r="V23" i="35"/>
  <c r="T23" i="35"/>
  <c r="R23" i="35"/>
  <c r="P23" i="35"/>
  <c r="N23" i="35"/>
  <c r="L23" i="35"/>
  <c r="J23" i="35"/>
  <c r="Z22" i="35"/>
  <c r="X22" i="35"/>
  <c r="V22" i="35"/>
  <c r="T22" i="35"/>
  <c r="R22" i="35"/>
  <c r="P22" i="35"/>
  <c r="N22" i="35"/>
  <c r="L22" i="35"/>
  <c r="J22" i="35"/>
  <c r="Z21" i="35"/>
  <c r="X21" i="35"/>
  <c r="V21" i="35"/>
  <c r="T21" i="35"/>
  <c r="R21" i="35"/>
  <c r="P21" i="35"/>
  <c r="N21" i="35"/>
  <c r="L21" i="35"/>
  <c r="J21" i="35"/>
  <c r="Z20" i="35"/>
  <c r="X20" i="35"/>
  <c r="V20" i="35"/>
  <c r="T20" i="35"/>
  <c r="R20" i="35"/>
  <c r="P20" i="35"/>
  <c r="N20" i="35"/>
  <c r="L20" i="35"/>
  <c r="J20" i="35"/>
  <c r="Z19" i="35"/>
  <c r="X19" i="35"/>
  <c r="V19" i="35"/>
  <c r="T19" i="35"/>
  <c r="R19" i="35"/>
  <c r="P19" i="35"/>
  <c r="N19" i="35"/>
  <c r="L19" i="35"/>
  <c r="J19" i="35"/>
  <c r="Z18" i="35"/>
  <c r="X18" i="35"/>
  <c r="V18" i="35"/>
  <c r="T18" i="35"/>
  <c r="R18" i="35"/>
  <c r="P18" i="35"/>
  <c r="N18" i="35"/>
  <c r="L18" i="35"/>
  <c r="J18" i="35"/>
  <c r="Z17" i="35"/>
  <c r="X17" i="35"/>
  <c r="V17" i="35"/>
  <c r="T17" i="35"/>
  <c r="R17" i="35"/>
  <c r="P17" i="35"/>
  <c r="N17" i="35"/>
  <c r="L17" i="35"/>
  <c r="J17" i="35"/>
  <c r="Z16" i="35"/>
  <c r="X16" i="35"/>
  <c r="V16" i="35"/>
  <c r="T16" i="35"/>
  <c r="R16" i="35"/>
  <c r="P16" i="35"/>
  <c r="N16" i="35"/>
  <c r="L16" i="35"/>
  <c r="J16" i="35"/>
  <c r="Z15" i="35"/>
  <c r="X15" i="35"/>
  <c r="V15" i="35"/>
  <c r="T15" i="35"/>
  <c r="R15" i="35"/>
  <c r="P15" i="35"/>
  <c r="N15" i="35"/>
  <c r="L15" i="35"/>
  <c r="J15" i="35"/>
  <c r="Z14" i="35"/>
  <c r="X14" i="35"/>
  <c r="V14" i="35"/>
  <c r="T14" i="35"/>
  <c r="R14" i="35"/>
  <c r="P14" i="35"/>
  <c r="N14" i="35"/>
  <c r="L14" i="35"/>
  <c r="J14" i="35"/>
  <c r="Z13" i="35"/>
  <c r="X13" i="35"/>
  <c r="V13" i="35"/>
  <c r="T13" i="35"/>
  <c r="R13" i="35"/>
  <c r="P13" i="35"/>
  <c r="N13" i="35"/>
  <c r="L13" i="35"/>
  <c r="J13" i="35"/>
  <c r="Z12" i="35"/>
  <c r="X12" i="35"/>
  <c r="V12" i="35"/>
  <c r="T12" i="35"/>
  <c r="R12" i="35"/>
  <c r="P12" i="35"/>
  <c r="N12" i="35"/>
  <c r="L12" i="35"/>
  <c r="J12" i="35"/>
  <c r="Z11" i="35"/>
  <c r="X11" i="35"/>
  <c r="V11" i="35"/>
  <c r="T11" i="35"/>
  <c r="R11" i="35"/>
  <c r="P11" i="35"/>
  <c r="N11" i="35"/>
  <c r="L11" i="35"/>
  <c r="J11" i="35"/>
  <c r="Z10" i="35"/>
  <c r="X10" i="35"/>
  <c r="V10" i="35"/>
  <c r="T10" i="35"/>
  <c r="R10" i="35"/>
  <c r="P10" i="35"/>
  <c r="N10" i="35"/>
  <c r="L10" i="35"/>
  <c r="J10" i="35"/>
  <c r="Z9" i="35"/>
  <c r="X9" i="35"/>
  <c r="V9" i="35"/>
  <c r="T9" i="35"/>
  <c r="R9" i="35"/>
  <c r="P9" i="35"/>
  <c r="N9" i="35"/>
  <c r="L9" i="35"/>
  <c r="J9" i="35"/>
  <c r="Z8" i="35"/>
  <c r="X8" i="35"/>
  <c r="V8" i="35"/>
  <c r="T8" i="35"/>
  <c r="R8" i="35"/>
  <c r="P8" i="35"/>
  <c r="N8" i="35"/>
  <c r="L8" i="35"/>
  <c r="J8" i="35"/>
  <c r="Z7" i="35"/>
  <c r="X7" i="35"/>
  <c r="V7" i="35"/>
  <c r="T7" i="35"/>
  <c r="R7" i="35"/>
  <c r="P7" i="35"/>
  <c r="N7" i="35"/>
  <c r="L7" i="35"/>
  <c r="J7" i="35"/>
  <c r="AZ3" i="35"/>
  <c r="AJ136" i="35" l="1"/>
  <c r="AK136" i="35" s="1"/>
  <c r="AL136" i="35" s="1"/>
  <c r="AJ140" i="35"/>
  <c r="AJ144" i="35"/>
  <c r="AJ149" i="35"/>
  <c r="AJ141" i="35"/>
  <c r="AJ145" i="35"/>
  <c r="AJ148" i="35"/>
  <c r="AJ153" i="35"/>
  <c r="AJ137" i="35"/>
  <c r="AJ152" i="35"/>
  <c r="AJ151" i="35"/>
  <c r="AJ146" i="35"/>
  <c r="AJ139" i="35"/>
  <c r="AJ138" i="35"/>
  <c r="AJ154" i="35"/>
  <c r="AJ150" i="35"/>
  <c r="AJ147" i="35"/>
  <c r="AJ143" i="35"/>
  <c r="AJ142" i="35"/>
  <c r="AO16" i="1"/>
  <c r="AO6" i="1"/>
  <c r="AO7" i="1"/>
  <c r="AO8" i="1"/>
  <c r="AO9" i="1"/>
  <c r="AO10" i="1"/>
  <c r="AO11" i="1"/>
  <c r="AO12" i="1"/>
  <c r="AO13" i="1"/>
  <c r="AO14" i="1"/>
  <c r="AO15" i="1"/>
  <c r="AO5" i="1"/>
  <c r="AN6" i="1"/>
  <c r="AN7" i="1"/>
  <c r="AN8" i="1"/>
  <c r="AN9" i="1"/>
  <c r="AN10" i="1"/>
  <c r="AN11" i="1"/>
  <c r="AN12" i="1"/>
  <c r="AN13" i="1"/>
  <c r="AN14" i="1"/>
  <c r="AN15" i="1"/>
  <c r="AN16" i="1"/>
  <c r="AN5" i="1"/>
  <c r="AT136" i="35" l="1"/>
  <c r="AV136" i="35" s="1"/>
  <c r="AK150" i="35"/>
  <c r="AL150" i="35" s="1"/>
  <c r="AT150" i="35"/>
  <c r="AT146" i="35"/>
  <c r="AK146" i="35"/>
  <c r="AL146" i="35" s="1"/>
  <c r="AK153" i="35"/>
  <c r="AL153" i="35" s="1"/>
  <c r="AT153" i="35"/>
  <c r="AK142" i="35"/>
  <c r="AL142" i="35" s="1"/>
  <c r="AT142" i="35"/>
  <c r="AT154" i="35"/>
  <c r="AK154" i="35"/>
  <c r="AL154" i="35" s="1"/>
  <c r="AK151" i="35"/>
  <c r="AL151" i="35" s="1"/>
  <c r="AT151" i="35"/>
  <c r="AT148" i="35"/>
  <c r="AK148" i="35"/>
  <c r="AL148" i="35" s="1"/>
  <c r="AK149" i="35"/>
  <c r="AL149" i="35" s="1"/>
  <c r="AT149" i="35"/>
  <c r="AT143" i="35"/>
  <c r="AK143" i="35"/>
  <c r="AL143" i="35" s="1"/>
  <c r="AK138" i="35"/>
  <c r="AL138" i="35" s="1"/>
  <c r="AT138" i="35"/>
  <c r="AT152" i="35"/>
  <c r="AK152" i="35"/>
  <c r="AL152" i="35" s="1"/>
  <c r="AK145" i="35"/>
  <c r="AL145" i="35" s="1"/>
  <c r="AT145" i="35"/>
  <c r="AT144" i="35"/>
  <c r="AK144" i="35"/>
  <c r="AL144" i="35" s="1"/>
  <c r="AK147" i="35"/>
  <c r="AL147" i="35" s="1"/>
  <c r="AT147" i="35"/>
  <c r="AT139" i="35"/>
  <c r="AK139" i="35"/>
  <c r="AL139" i="35" s="1"/>
  <c r="AK137" i="35"/>
  <c r="AL137" i="35" s="1"/>
  <c r="AT137" i="35"/>
  <c r="AK141" i="35"/>
  <c r="AL141" i="35" s="1"/>
  <c r="AT141" i="35"/>
  <c r="AT140" i="35"/>
  <c r="AK140" i="35"/>
  <c r="AL140" i="35" s="1"/>
  <c r="I6" i="25"/>
  <c r="I7" i="25"/>
  <c r="I8" i="25"/>
  <c r="M8" i="25" s="1"/>
  <c r="I9" i="25"/>
  <c r="I10" i="25"/>
  <c r="I11" i="25"/>
  <c r="K11" i="25" s="1"/>
  <c r="I12" i="25"/>
  <c r="I13" i="25"/>
  <c r="I14" i="25"/>
  <c r="I15" i="25"/>
  <c r="K15" i="25" s="1"/>
  <c r="I16" i="25"/>
  <c r="L16" i="25" s="1"/>
  <c r="I17" i="25"/>
  <c r="I18" i="25"/>
  <c r="I19" i="25"/>
  <c r="K19" i="25" s="1"/>
  <c r="I20" i="25"/>
  <c r="L20" i="25" s="1"/>
  <c r="I21" i="25"/>
  <c r="I22" i="25"/>
  <c r="I23" i="25"/>
  <c r="K23" i="25" s="1"/>
  <c r="I24" i="25"/>
  <c r="I25" i="25"/>
  <c r="L25" i="25" s="1"/>
  <c r="I26" i="25"/>
  <c r="I27" i="25"/>
  <c r="K27" i="25" s="1"/>
  <c r="I28" i="25"/>
  <c r="L28" i="25" s="1"/>
  <c r="I29" i="25"/>
  <c r="L29" i="25" s="1"/>
  <c r="I30" i="25"/>
  <c r="I31" i="25"/>
  <c r="K31" i="25" s="1"/>
  <c r="I32" i="25"/>
  <c r="I33" i="25"/>
  <c r="L33" i="25" s="1"/>
  <c r="I34" i="25"/>
  <c r="I35" i="25"/>
  <c r="K35" i="25" s="1"/>
  <c r="I36" i="25"/>
  <c r="L36" i="25" s="1"/>
  <c r="I37" i="25"/>
  <c r="L37" i="25" s="1"/>
  <c r="I38" i="25"/>
  <c r="I39" i="25"/>
  <c r="K39" i="25" s="1"/>
  <c r="I40" i="25"/>
  <c r="I41" i="25"/>
  <c r="L41" i="25" s="1"/>
  <c r="I42" i="25"/>
  <c r="I43" i="25"/>
  <c r="K43" i="25" s="1"/>
  <c r="I44" i="25"/>
  <c r="L44" i="25" s="1"/>
  <c r="I45" i="25"/>
  <c r="L45" i="25" s="1"/>
  <c r="I46" i="25"/>
  <c r="I47" i="25"/>
  <c r="K47" i="25" s="1"/>
  <c r="I48" i="25"/>
  <c r="I49" i="25"/>
  <c r="L49" i="25" s="1"/>
  <c r="I50" i="25"/>
  <c r="I51" i="25"/>
  <c r="K51" i="25" s="1"/>
  <c r="I52" i="25"/>
  <c r="L52" i="25" s="1"/>
  <c r="I53" i="25"/>
  <c r="L53" i="25" s="1"/>
  <c r="I54" i="25"/>
  <c r="I55" i="25"/>
  <c r="K55" i="25" s="1"/>
  <c r="I56" i="25"/>
  <c r="I57" i="25"/>
  <c r="L57" i="25" s="1"/>
  <c r="I58" i="25"/>
  <c r="I59" i="25"/>
  <c r="K59" i="25" s="1"/>
  <c r="I60" i="25"/>
  <c r="L60" i="25" s="1"/>
  <c r="I61" i="25"/>
  <c r="L61" i="25" s="1"/>
  <c r="I62" i="25"/>
  <c r="I63" i="25"/>
  <c r="K63" i="25" s="1"/>
  <c r="I64" i="25"/>
  <c r="I65" i="25"/>
  <c r="L65" i="25" s="1"/>
  <c r="I66" i="25"/>
  <c r="I67" i="25"/>
  <c r="K67" i="25" s="1"/>
  <c r="I68" i="25"/>
  <c r="L68" i="25" s="1"/>
  <c r="I69" i="25"/>
  <c r="L69" i="25" s="1"/>
  <c r="I70" i="25"/>
  <c r="I71" i="25"/>
  <c r="K71" i="25" s="1"/>
  <c r="I72" i="25"/>
  <c r="I73" i="25"/>
  <c r="L73" i="25" s="1"/>
  <c r="I74" i="25"/>
  <c r="I75" i="25"/>
  <c r="L75" i="25" s="1"/>
  <c r="I76" i="25"/>
  <c r="L76" i="25" s="1"/>
  <c r="I77" i="25"/>
  <c r="L77" i="25" s="1"/>
  <c r="I78" i="25"/>
  <c r="I79" i="25"/>
  <c r="L79" i="25" s="1"/>
  <c r="I80" i="25"/>
  <c r="I81" i="25"/>
  <c r="L81" i="25" s="1"/>
  <c r="I82" i="25"/>
  <c r="I83" i="25"/>
  <c r="L83" i="25" s="1"/>
  <c r="I84" i="25"/>
  <c r="L84" i="25" s="1"/>
  <c r="I85" i="25"/>
  <c r="L85" i="25" s="1"/>
  <c r="I86" i="25"/>
  <c r="I87" i="25"/>
  <c r="L87" i="25" s="1"/>
  <c r="I88" i="25"/>
  <c r="M88" i="25" s="1"/>
  <c r="I89" i="25"/>
  <c r="M89" i="25" s="1"/>
  <c r="I90" i="25"/>
  <c r="K90" i="25" s="1"/>
  <c r="I91" i="25"/>
  <c r="L91" i="25" s="1"/>
  <c r="I92" i="25"/>
  <c r="M92" i="25" s="1"/>
  <c r="I93" i="25"/>
  <c r="M93" i="25" s="1"/>
  <c r="I94" i="25"/>
  <c r="I95" i="25"/>
  <c r="L95" i="25" s="1"/>
  <c r="I96" i="25"/>
  <c r="M96" i="25" s="1"/>
  <c r="I97" i="25"/>
  <c r="M97" i="25" s="1"/>
  <c r="I98" i="25"/>
  <c r="K98" i="25" s="1"/>
  <c r="I99" i="25"/>
  <c r="L99" i="25" s="1"/>
  <c r="I100" i="25"/>
  <c r="M100" i="25" s="1"/>
  <c r="I101" i="25"/>
  <c r="M101" i="25" s="1"/>
  <c r="I102" i="25"/>
  <c r="I103" i="25"/>
  <c r="L103" i="25" s="1"/>
  <c r="I104" i="25"/>
  <c r="M104" i="25" s="1"/>
  <c r="I105" i="25"/>
  <c r="M105" i="25" s="1"/>
  <c r="I106" i="25"/>
  <c r="K106" i="25" s="1"/>
  <c r="I107" i="25"/>
  <c r="L107" i="25" s="1"/>
  <c r="I108" i="25"/>
  <c r="M108" i="25" s="1"/>
  <c r="I109" i="25"/>
  <c r="M109" i="25" s="1"/>
  <c r="I110" i="25"/>
  <c r="I111" i="25"/>
  <c r="L111" i="25" s="1"/>
  <c r="I112" i="25"/>
  <c r="M112" i="25" s="1"/>
  <c r="I113" i="25"/>
  <c r="M113" i="25" s="1"/>
  <c r="I114" i="25"/>
  <c r="K114" i="25" s="1"/>
  <c r="I115" i="25"/>
  <c r="L115" i="25" s="1"/>
  <c r="I116" i="25"/>
  <c r="M116" i="25" s="1"/>
  <c r="I117" i="25"/>
  <c r="M117" i="25" s="1"/>
  <c r="I118" i="25"/>
  <c r="I119" i="25"/>
  <c r="L119" i="25" s="1"/>
  <c r="I120" i="25"/>
  <c r="M120" i="25" s="1"/>
  <c r="I121" i="25"/>
  <c r="M121" i="25" s="1"/>
  <c r="I122" i="25"/>
  <c r="K122" i="25" s="1"/>
  <c r="I123" i="25"/>
  <c r="L123" i="25" s="1"/>
  <c r="I124" i="25"/>
  <c r="M124" i="25" s="1"/>
  <c r="I125" i="25"/>
  <c r="M125" i="25" s="1"/>
  <c r="I126" i="25"/>
  <c r="I127" i="25"/>
  <c r="L127" i="25" s="1"/>
  <c r="I128" i="25"/>
  <c r="M128" i="25" s="1"/>
  <c r="I129" i="25"/>
  <c r="M129" i="25" s="1"/>
  <c r="I130" i="25"/>
  <c r="K130" i="25" s="1"/>
  <c r="I131" i="25"/>
  <c r="L131" i="25" s="1"/>
  <c r="I132" i="25"/>
  <c r="M132" i="25" s="1"/>
  <c r="I133" i="25"/>
  <c r="M133" i="25" s="1"/>
  <c r="I134" i="25"/>
  <c r="I5" i="25"/>
  <c r="AX136" i="35" l="1"/>
  <c r="AW136" i="35"/>
  <c r="K121" i="25"/>
  <c r="K105" i="25"/>
  <c r="K89" i="25"/>
  <c r="L121" i="25"/>
  <c r="L105" i="25"/>
  <c r="L89" i="25"/>
  <c r="K133" i="25"/>
  <c r="K117" i="25"/>
  <c r="K101" i="25"/>
  <c r="L133" i="25"/>
  <c r="L117" i="25"/>
  <c r="L101" i="25"/>
  <c r="K129" i="25"/>
  <c r="K113" i="25"/>
  <c r="K97" i="25"/>
  <c r="L129" i="25"/>
  <c r="L113" i="25"/>
  <c r="L97" i="25"/>
  <c r="K125" i="25"/>
  <c r="K109" i="25"/>
  <c r="K93" i="25"/>
  <c r="L125" i="25"/>
  <c r="L109" i="25"/>
  <c r="L93" i="25"/>
  <c r="AX152" i="35"/>
  <c r="AV152" i="35"/>
  <c r="AW152" i="35"/>
  <c r="AX148" i="35"/>
  <c r="AV148" i="35"/>
  <c r="AW148" i="35"/>
  <c r="AX141" i="35"/>
  <c r="AW141" i="35"/>
  <c r="AV141" i="35"/>
  <c r="AV139" i="35"/>
  <c r="AW139" i="35"/>
  <c r="AX139" i="35"/>
  <c r="AW143" i="35"/>
  <c r="AV143" i="35"/>
  <c r="AX143" i="35"/>
  <c r="AX146" i="35"/>
  <c r="AV146" i="35"/>
  <c r="AW146" i="35"/>
  <c r="AW137" i="35"/>
  <c r="AX137" i="35"/>
  <c r="AV137" i="35"/>
  <c r="AV147" i="35"/>
  <c r="AW147" i="35"/>
  <c r="AX147" i="35"/>
  <c r="AW145" i="35"/>
  <c r="AV145" i="35"/>
  <c r="AX145" i="35"/>
  <c r="AX138" i="35"/>
  <c r="AW138" i="35"/>
  <c r="AV138" i="35"/>
  <c r="AX149" i="35"/>
  <c r="AW149" i="35"/>
  <c r="AV149" i="35"/>
  <c r="AV151" i="35"/>
  <c r="AW151" i="35"/>
  <c r="AX151" i="35"/>
  <c r="AX142" i="35"/>
  <c r="AV142" i="35"/>
  <c r="AW142" i="35"/>
  <c r="AW153" i="35"/>
  <c r="AV153" i="35"/>
  <c r="AX153" i="35"/>
  <c r="AW150" i="35"/>
  <c r="AX150" i="35"/>
  <c r="AV150" i="35"/>
  <c r="AX144" i="35"/>
  <c r="AW144" i="35"/>
  <c r="AV144" i="35"/>
  <c r="AX154" i="35"/>
  <c r="AW154" i="35"/>
  <c r="AV154" i="35"/>
  <c r="AV140" i="35"/>
  <c r="AW140" i="35"/>
  <c r="AX140" i="35"/>
  <c r="L5" i="25"/>
  <c r="K5" i="25"/>
  <c r="L134" i="25"/>
  <c r="M134" i="25"/>
  <c r="L126" i="25"/>
  <c r="M126" i="25"/>
  <c r="L118" i="25"/>
  <c r="M118" i="25"/>
  <c r="L110" i="25"/>
  <c r="M110" i="25"/>
  <c r="L102" i="25"/>
  <c r="M102" i="25"/>
  <c r="L94" i="25"/>
  <c r="M94" i="25"/>
  <c r="L86" i="25"/>
  <c r="M86" i="25"/>
  <c r="L78" i="25"/>
  <c r="M78" i="25"/>
  <c r="L74" i="25"/>
  <c r="M74" i="25"/>
  <c r="L70" i="25"/>
  <c r="M70" i="25"/>
  <c r="L66" i="25"/>
  <c r="M66" i="25"/>
  <c r="L62" i="25"/>
  <c r="M62" i="25"/>
  <c r="L58" i="25"/>
  <c r="M58" i="25"/>
  <c r="L54" i="25"/>
  <c r="M54" i="25"/>
  <c r="L50" i="25"/>
  <c r="M50" i="25"/>
  <c r="L46" i="25"/>
  <c r="M46" i="25"/>
  <c r="L38" i="25"/>
  <c r="M38" i="25"/>
  <c r="L34" i="25"/>
  <c r="M34" i="25"/>
  <c r="L30" i="25"/>
  <c r="M30" i="25"/>
  <c r="L26" i="25"/>
  <c r="M26" i="25"/>
  <c r="L22" i="25"/>
  <c r="M22" i="25"/>
  <c r="L18" i="25"/>
  <c r="M18" i="25"/>
  <c r="L14" i="25"/>
  <c r="M14" i="25"/>
  <c r="L10" i="25"/>
  <c r="M10" i="25"/>
  <c r="L6" i="25"/>
  <c r="M6" i="25"/>
  <c r="K6" i="25"/>
  <c r="K131" i="25"/>
  <c r="K127" i="25"/>
  <c r="K123" i="25"/>
  <c r="K119" i="25"/>
  <c r="K115" i="25"/>
  <c r="K111" i="25"/>
  <c r="K107" i="25"/>
  <c r="K103" i="25"/>
  <c r="K99" i="25"/>
  <c r="K95" i="25"/>
  <c r="K91" i="25"/>
  <c r="K87" i="25"/>
  <c r="K79" i="25"/>
  <c r="M5" i="25"/>
  <c r="M119" i="25"/>
  <c r="M103" i="25"/>
  <c r="M87" i="25"/>
  <c r="M85" i="25"/>
  <c r="K85" i="25"/>
  <c r="M81" i="25"/>
  <c r="K81" i="25"/>
  <c r="M77" i="25"/>
  <c r="K77" i="25"/>
  <c r="M73" i="25"/>
  <c r="K73" i="25"/>
  <c r="M69" i="25"/>
  <c r="K69" i="25"/>
  <c r="M65" i="25"/>
  <c r="K65" i="25"/>
  <c r="M61" i="25"/>
  <c r="K61" i="25"/>
  <c r="M57" i="25"/>
  <c r="K57" i="25"/>
  <c r="M53" i="25"/>
  <c r="K53" i="25"/>
  <c r="M49" i="25"/>
  <c r="K49" i="25"/>
  <c r="M45" i="25"/>
  <c r="K45" i="25"/>
  <c r="M41" i="25"/>
  <c r="K41" i="25"/>
  <c r="M37" i="25"/>
  <c r="K37" i="25"/>
  <c r="M33" i="25"/>
  <c r="K33" i="25"/>
  <c r="M29" i="25"/>
  <c r="K29" i="25"/>
  <c r="M25" i="25"/>
  <c r="K25" i="25"/>
  <c r="L21" i="25"/>
  <c r="M21" i="25"/>
  <c r="K21" i="25"/>
  <c r="L17" i="25"/>
  <c r="M17" i="25"/>
  <c r="K17" i="25"/>
  <c r="L13" i="25"/>
  <c r="M13" i="25"/>
  <c r="K13" i="25"/>
  <c r="L9" i="25"/>
  <c r="M9" i="25"/>
  <c r="K9" i="25"/>
  <c r="K134" i="25"/>
  <c r="K126" i="25"/>
  <c r="K118" i="25"/>
  <c r="K110" i="25"/>
  <c r="K102" i="25"/>
  <c r="K94" i="25"/>
  <c r="K86" i="25"/>
  <c r="K78" i="25"/>
  <c r="K70" i="25"/>
  <c r="K62" i="25"/>
  <c r="K54" i="25"/>
  <c r="K46" i="25"/>
  <c r="K38" i="25"/>
  <c r="K30" i="25"/>
  <c r="K22" i="25"/>
  <c r="K14" i="25"/>
  <c r="L132" i="25"/>
  <c r="L124" i="25"/>
  <c r="L116" i="25"/>
  <c r="L108" i="25"/>
  <c r="L100" i="25"/>
  <c r="L92" i="25"/>
  <c r="M131" i="25"/>
  <c r="M115" i="25"/>
  <c r="M99" i="25"/>
  <c r="M83" i="25"/>
  <c r="L130" i="25"/>
  <c r="M130" i="25"/>
  <c r="L122" i="25"/>
  <c r="M122" i="25"/>
  <c r="L114" i="25"/>
  <c r="M114" i="25"/>
  <c r="L106" i="25"/>
  <c r="M106" i="25"/>
  <c r="L98" i="25"/>
  <c r="M98" i="25"/>
  <c r="L90" i="25"/>
  <c r="M90" i="25"/>
  <c r="L82" i="25"/>
  <c r="M82" i="25"/>
  <c r="L42" i="25"/>
  <c r="M42" i="25"/>
  <c r="M84" i="25"/>
  <c r="K84" i="25"/>
  <c r="M80" i="25"/>
  <c r="K80" i="25"/>
  <c r="M76" i="25"/>
  <c r="K76" i="25"/>
  <c r="M72" i="25"/>
  <c r="K72" i="25"/>
  <c r="M68" i="25"/>
  <c r="K68" i="25"/>
  <c r="M64" i="25"/>
  <c r="K64" i="25"/>
  <c r="M60" i="25"/>
  <c r="K60" i="25"/>
  <c r="M56" i="25"/>
  <c r="K56" i="25"/>
  <c r="M52" i="25"/>
  <c r="K52" i="25"/>
  <c r="M48" i="25"/>
  <c r="K48" i="25"/>
  <c r="M44" i="25"/>
  <c r="K44" i="25"/>
  <c r="M40" i="25"/>
  <c r="K40" i="25"/>
  <c r="M36" i="25"/>
  <c r="K36" i="25"/>
  <c r="M32" i="25"/>
  <c r="K32" i="25"/>
  <c r="M28" i="25"/>
  <c r="K28" i="25"/>
  <c r="M24" i="25"/>
  <c r="K24" i="25"/>
  <c r="M20" i="25"/>
  <c r="K20" i="25"/>
  <c r="M16" i="25"/>
  <c r="K16" i="25"/>
  <c r="M12" i="25"/>
  <c r="K12" i="25"/>
  <c r="K8" i="25"/>
  <c r="K83" i="25"/>
  <c r="K75" i="25"/>
  <c r="L12" i="25"/>
  <c r="M127" i="25"/>
  <c r="M111" i="25"/>
  <c r="M95" i="25"/>
  <c r="M79" i="25"/>
  <c r="M71" i="25"/>
  <c r="L71" i="25"/>
  <c r="M67" i="25"/>
  <c r="L67" i="25"/>
  <c r="M63" i="25"/>
  <c r="L63" i="25"/>
  <c r="M59" i="25"/>
  <c r="L59" i="25"/>
  <c r="M55" i="25"/>
  <c r="L55" i="25"/>
  <c r="M51" i="25"/>
  <c r="L51" i="25"/>
  <c r="M47" i="25"/>
  <c r="L47" i="25"/>
  <c r="M43" i="25"/>
  <c r="L43" i="25"/>
  <c r="M39" i="25"/>
  <c r="L39" i="25"/>
  <c r="M35" i="25"/>
  <c r="L35" i="25"/>
  <c r="M31" i="25"/>
  <c r="L31" i="25"/>
  <c r="M27" i="25"/>
  <c r="L27" i="25"/>
  <c r="M23" i="25"/>
  <c r="L23" i="25"/>
  <c r="M19" i="25"/>
  <c r="L19" i="25"/>
  <c r="M15" i="25"/>
  <c r="L15" i="25"/>
  <c r="M11" i="25"/>
  <c r="L11" i="25"/>
  <c r="M7" i="25"/>
  <c r="L7" i="25"/>
  <c r="K7" i="25"/>
  <c r="K132" i="25"/>
  <c r="K128" i="25"/>
  <c r="K124" i="25"/>
  <c r="K120" i="25"/>
  <c r="K116" i="25"/>
  <c r="K112" i="25"/>
  <c r="K108" i="25"/>
  <c r="K104" i="25"/>
  <c r="K100" i="25"/>
  <c r="K96" i="25"/>
  <c r="K92" i="25"/>
  <c r="K88" i="25"/>
  <c r="K82" i="25"/>
  <c r="K74" i="25"/>
  <c r="K66" i="25"/>
  <c r="K58" i="25"/>
  <c r="K50" i="25"/>
  <c r="K42" i="25"/>
  <c r="K34" i="25"/>
  <c r="K26" i="25"/>
  <c r="K18" i="25"/>
  <c r="K10" i="25"/>
  <c r="L128" i="25"/>
  <c r="L120" i="25"/>
  <c r="L112" i="25"/>
  <c r="L104" i="25"/>
  <c r="L96" i="25"/>
  <c r="L88" i="25"/>
  <c r="L80" i="25"/>
  <c r="L72" i="25"/>
  <c r="L64" i="25"/>
  <c r="L56" i="25"/>
  <c r="L48" i="25"/>
  <c r="L40" i="25"/>
  <c r="L32" i="25"/>
  <c r="L24" i="25"/>
  <c r="L8" i="25"/>
  <c r="M123" i="25"/>
  <c r="M107" i="25"/>
  <c r="M91" i="25"/>
  <c r="M75" i="25"/>
  <c r="V169" i="24" l="1"/>
  <c r="DW169" i="24"/>
  <c r="DX169" i="24"/>
  <c r="DY169" i="24"/>
  <c r="DZ169" i="24"/>
  <c r="EA169" i="24"/>
  <c r="EB169" i="24"/>
  <c r="EK80" i="24"/>
  <c r="DC169" i="24"/>
  <c r="DD169" i="24"/>
  <c r="DE169" i="24"/>
  <c r="DF169" i="24"/>
  <c r="DG169" i="24"/>
  <c r="DH169" i="24"/>
  <c r="DM169" i="24"/>
  <c r="DN169" i="24"/>
  <c r="DO169" i="24"/>
  <c r="DP169" i="24"/>
  <c r="DQ169" i="24"/>
  <c r="DR169" i="24"/>
  <c r="EK24" i="24"/>
  <c r="EK33" i="24"/>
  <c r="EK61" i="24"/>
  <c r="R169" i="24"/>
  <c r="S169" i="24"/>
  <c r="T169" i="24"/>
  <c r="U169" i="24"/>
  <c r="AA169" i="24"/>
  <c r="AB169" i="24"/>
  <c r="AC169" i="24"/>
  <c r="AD169" i="24"/>
  <c r="AE169" i="24"/>
  <c r="AF169" i="24"/>
  <c r="AK169" i="24"/>
  <c r="AL169" i="24"/>
  <c r="AM169" i="24"/>
  <c r="AN169" i="24"/>
  <c r="AO169" i="24"/>
  <c r="AP169" i="24"/>
  <c r="AU169" i="24"/>
  <c r="AV169" i="24"/>
  <c r="AW169" i="24"/>
  <c r="AX169" i="24"/>
  <c r="AY169" i="24"/>
  <c r="AZ169" i="24"/>
  <c r="BE169" i="24"/>
  <c r="BF169" i="24"/>
  <c r="BG169" i="24"/>
  <c r="BH169" i="24"/>
  <c r="BI169" i="24"/>
  <c r="BJ169" i="24"/>
  <c r="BO169" i="24"/>
  <c r="BP169" i="24"/>
  <c r="BQ169" i="24"/>
  <c r="BR169" i="24"/>
  <c r="BS169" i="24"/>
  <c r="BT169" i="24"/>
  <c r="BY169" i="24"/>
  <c r="BZ169" i="24"/>
  <c r="CA169" i="24"/>
  <c r="CB169" i="24"/>
  <c r="CC169" i="24"/>
  <c r="CD169" i="24"/>
  <c r="CI169" i="24"/>
  <c r="CJ169" i="24"/>
  <c r="CK169" i="24"/>
  <c r="CL169" i="24"/>
  <c r="CM169" i="24"/>
  <c r="CN169" i="24"/>
  <c r="CS169" i="24"/>
  <c r="CT169" i="24"/>
  <c r="CU169" i="24"/>
  <c r="CV169" i="24"/>
  <c r="CW169" i="24"/>
  <c r="CX169" i="24"/>
  <c r="Q169" i="24"/>
  <c r="CS168" i="8"/>
  <c r="EK126" i="24"/>
  <c r="EK9" i="24"/>
  <c r="EK117" i="24"/>
  <c r="EK125" i="24"/>
  <c r="AB168" i="8"/>
  <c r="AC168" i="8"/>
  <c r="AD168" i="8"/>
  <c r="AE168" i="8"/>
  <c r="AK168" i="8"/>
  <c r="AL168" i="8"/>
  <c r="AM168" i="8"/>
  <c r="AN168" i="8"/>
  <c r="AO168" i="8"/>
  <c r="AP168" i="8"/>
  <c r="AU168" i="8"/>
  <c r="AV168" i="8"/>
  <c r="AW168" i="8"/>
  <c r="AX168" i="8"/>
  <c r="AY168" i="8"/>
  <c r="AZ168" i="8"/>
  <c r="BE168" i="8"/>
  <c r="BF168" i="8"/>
  <c r="BG168" i="8"/>
  <c r="BH168" i="8"/>
  <c r="BI168" i="8"/>
  <c r="BJ168" i="8"/>
  <c r="BO168" i="8"/>
  <c r="BP168" i="8"/>
  <c r="BQ168" i="8"/>
  <c r="BR168" i="8"/>
  <c r="BS168" i="8"/>
  <c r="BT168" i="8"/>
  <c r="BY168" i="8"/>
  <c r="BZ168" i="8"/>
  <c r="CA168" i="8"/>
  <c r="CB168" i="8"/>
  <c r="CC168" i="8"/>
  <c r="CD168" i="8"/>
  <c r="CI168" i="8"/>
  <c r="CJ168" i="8"/>
  <c r="CK168" i="8"/>
  <c r="CL168" i="8"/>
  <c r="CM168" i="8"/>
  <c r="CN168" i="8"/>
  <c r="CT168" i="8"/>
  <c r="CU168" i="8"/>
  <c r="CV168" i="8"/>
  <c r="CW168" i="8"/>
  <c r="CX168" i="8"/>
  <c r="DC168" i="8"/>
  <c r="DD168" i="8"/>
  <c r="DE168" i="8"/>
  <c r="DF168" i="8"/>
  <c r="DG168" i="8"/>
  <c r="DH168" i="8"/>
  <c r="DM168" i="8"/>
  <c r="DN168" i="8"/>
  <c r="DO168" i="8"/>
  <c r="DP168" i="8"/>
  <c r="DQ168" i="8"/>
  <c r="DR168" i="8"/>
  <c r="DW168" i="8"/>
  <c r="DX168" i="8"/>
  <c r="DY168" i="8"/>
  <c r="DZ168" i="8"/>
  <c r="EA168" i="8"/>
  <c r="EB168" i="8"/>
  <c r="R168" i="8"/>
  <c r="S168" i="8"/>
  <c r="T168" i="8"/>
  <c r="U168" i="8"/>
  <c r="O35" i="23"/>
  <c r="N35" i="23"/>
  <c r="M35" i="23"/>
  <c r="L35" i="23"/>
  <c r="K35" i="23"/>
  <c r="J35" i="23"/>
  <c r="H35" i="23"/>
  <c r="G35" i="23"/>
  <c r="F35" i="23"/>
  <c r="E35" i="23"/>
  <c r="D35" i="23"/>
  <c r="M18" i="23"/>
  <c r="L18" i="23"/>
  <c r="K18" i="23"/>
  <c r="J18" i="23"/>
  <c r="I18" i="23"/>
  <c r="H18" i="23"/>
  <c r="G18" i="23"/>
  <c r="F18" i="23"/>
  <c r="E18" i="23"/>
  <c r="D18" i="23"/>
  <c r="O18" i="23"/>
  <c r="N18" i="23"/>
  <c r="O6" i="25" l="1"/>
  <c r="O14" i="25"/>
  <c r="O10" i="25"/>
  <c r="AI132" i="35"/>
  <c r="AI116" i="35"/>
  <c r="AI104" i="35"/>
  <c r="AI92" i="35"/>
  <c r="AI80" i="35"/>
  <c r="AI72" i="35"/>
  <c r="AI60" i="35"/>
  <c r="AI48" i="35"/>
  <c r="AI36" i="35"/>
  <c r="AI24" i="35"/>
  <c r="AI12" i="35"/>
  <c r="AI133" i="35"/>
  <c r="AI125" i="35"/>
  <c r="AI121" i="35"/>
  <c r="AI113" i="35"/>
  <c r="AI109" i="35"/>
  <c r="AI105" i="35"/>
  <c r="AI101" i="35"/>
  <c r="AI93" i="35"/>
  <c r="AI89" i="35"/>
  <c r="AI77" i="35"/>
  <c r="AI73" i="35"/>
  <c r="AI69" i="35"/>
  <c r="AI61" i="35"/>
  <c r="AI57" i="35"/>
  <c r="AI45" i="35"/>
  <c r="AI41" i="35"/>
  <c r="AI37" i="35"/>
  <c r="AI29" i="35"/>
  <c r="AI25" i="35"/>
  <c r="AI21" i="35"/>
  <c r="AI17" i="35"/>
  <c r="AI13" i="35"/>
  <c r="AI9" i="35"/>
  <c r="AI128" i="35"/>
  <c r="AI120" i="35"/>
  <c r="AI108" i="35"/>
  <c r="AI96" i="35"/>
  <c r="AI84" i="35"/>
  <c r="AI68" i="35"/>
  <c r="AI56" i="35"/>
  <c r="AI44" i="35"/>
  <c r="AI32" i="35"/>
  <c r="AI20" i="35"/>
  <c r="AI8" i="35"/>
  <c r="AI135" i="35"/>
  <c r="AI131" i="35"/>
  <c r="AI127" i="35"/>
  <c r="AI123" i="35"/>
  <c r="AI119" i="35"/>
  <c r="AI115" i="35"/>
  <c r="AI111" i="35"/>
  <c r="AI107" i="35"/>
  <c r="AI103" i="35"/>
  <c r="AI99" i="35"/>
  <c r="AI95" i="35"/>
  <c r="AI91" i="35"/>
  <c r="AI87" i="35"/>
  <c r="AI83" i="35"/>
  <c r="AI79" i="35"/>
  <c r="AI75" i="35"/>
  <c r="AI71" i="35"/>
  <c r="AI67" i="35"/>
  <c r="AI63" i="35"/>
  <c r="AI59" i="35"/>
  <c r="AI55" i="35"/>
  <c r="AI51" i="35"/>
  <c r="AI47" i="35"/>
  <c r="AI43" i="35"/>
  <c r="AI39" i="35"/>
  <c r="AI35" i="35"/>
  <c r="AI31" i="35"/>
  <c r="AI27" i="35"/>
  <c r="AI23" i="35"/>
  <c r="AI19" i="35"/>
  <c r="AI15" i="35"/>
  <c r="AI11" i="35"/>
  <c r="AI124" i="35"/>
  <c r="AI112" i="35"/>
  <c r="AI100" i="35"/>
  <c r="AI88" i="35"/>
  <c r="AI76" i="35"/>
  <c r="AI64" i="35"/>
  <c r="AI52" i="35"/>
  <c r="AI40" i="35"/>
  <c r="AI28" i="35"/>
  <c r="AI16" i="35"/>
  <c r="AI134" i="35"/>
  <c r="AI130" i="35"/>
  <c r="AI126" i="35"/>
  <c r="AI122" i="35"/>
  <c r="AI118" i="35"/>
  <c r="AI114" i="35"/>
  <c r="AI110" i="35"/>
  <c r="AI106" i="35"/>
  <c r="AI102" i="35"/>
  <c r="AI98" i="35"/>
  <c r="AI94" i="35"/>
  <c r="AI90" i="35"/>
  <c r="AI86" i="35"/>
  <c r="AI82" i="35"/>
  <c r="AI78" i="35"/>
  <c r="AI74" i="35"/>
  <c r="AI70" i="35"/>
  <c r="AI66" i="35"/>
  <c r="AI62" i="35"/>
  <c r="AI58" i="35"/>
  <c r="AI54" i="35"/>
  <c r="AI50" i="35"/>
  <c r="AI46" i="35"/>
  <c r="AI42" i="35"/>
  <c r="AI38" i="35"/>
  <c r="AI34" i="35"/>
  <c r="AI30" i="35"/>
  <c r="AI26" i="35"/>
  <c r="AI22" i="35"/>
  <c r="AI18" i="35"/>
  <c r="AI14" i="35"/>
  <c r="AI10" i="35"/>
  <c r="AI129" i="35"/>
  <c r="AI117" i="35"/>
  <c r="AI97" i="35"/>
  <c r="AI85" i="35"/>
  <c r="AI81" i="35"/>
  <c r="AI65" i="35"/>
  <c r="AI53" i="35"/>
  <c r="AI49" i="35"/>
  <c r="AI33" i="35"/>
  <c r="DA168" i="8"/>
  <c r="EL30" i="24"/>
  <c r="EL94" i="24"/>
  <c r="EL62" i="24"/>
  <c r="EL102" i="24"/>
  <c r="EL86" i="24"/>
  <c r="EL78" i="24"/>
  <c r="EL38" i="24"/>
  <c r="EL22" i="24"/>
  <c r="EL14" i="24"/>
  <c r="DU169" i="24"/>
  <c r="EL109" i="24"/>
  <c r="EL77" i="24"/>
  <c r="EL65" i="24"/>
  <c r="EL45" i="24"/>
  <c r="DK169" i="24"/>
  <c r="EL18" i="24"/>
  <c r="EL26" i="24"/>
  <c r="EL126" i="24"/>
  <c r="EL122" i="24"/>
  <c r="EL114" i="24"/>
  <c r="EL106" i="24"/>
  <c r="EL98" i="24"/>
  <c r="EL90" i="24"/>
  <c r="EL82" i="24"/>
  <c r="EL66" i="24"/>
  <c r="EL58" i="24"/>
  <c r="EL50" i="24"/>
  <c r="EL42" i="24"/>
  <c r="EL34" i="24"/>
  <c r="EL121" i="24"/>
  <c r="EL117" i="24"/>
  <c r="EL113" i="24"/>
  <c r="EL105" i="24"/>
  <c r="EL101" i="24"/>
  <c r="EL85" i="24"/>
  <c r="EL73" i="24"/>
  <c r="EL69" i="24"/>
  <c r="EL61" i="24"/>
  <c r="EL53" i="24"/>
  <c r="EL49" i="24"/>
  <c r="EL41" i="24"/>
  <c r="EL37" i="24"/>
  <c r="EL21" i="24"/>
  <c r="EL124" i="24"/>
  <c r="EL15" i="24"/>
  <c r="DL169" i="24"/>
  <c r="BM168" i="8"/>
  <c r="CQ168" i="8"/>
  <c r="DK168" i="8"/>
  <c r="DU168" i="8"/>
  <c r="AT168" i="8"/>
  <c r="DB168" i="8"/>
  <c r="DV168" i="8"/>
  <c r="BN168" i="8"/>
  <c r="CR168" i="8"/>
  <c r="DL168" i="8"/>
  <c r="EE168" i="8"/>
  <c r="BX168" i="8"/>
  <c r="AS168" i="8"/>
  <c r="BC168" i="8"/>
  <c r="BD168" i="8"/>
  <c r="BW168" i="8"/>
  <c r="CG168" i="8"/>
  <c r="EF168" i="8"/>
  <c r="CH168" i="8"/>
  <c r="EL75" i="24"/>
  <c r="EL107" i="24"/>
  <c r="EL91" i="24"/>
  <c r="EL59" i="24"/>
  <c r="EL43" i="24"/>
  <c r="EL27" i="24"/>
  <c r="EL123" i="24"/>
  <c r="EL115" i="24"/>
  <c r="EL111" i="24"/>
  <c r="EL99" i="24"/>
  <c r="EL95" i="24"/>
  <c r="EL87" i="24"/>
  <c r="EL83" i="24"/>
  <c r="EL79" i="24"/>
  <c r="EL71" i="24"/>
  <c r="EL67" i="24"/>
  <c r="EL63" i="24"/>
  <c r="EL55" i="24"/>
  <c r="EL51" i="24"/>
  <c r="EL47" i="24"/>
  <c r="EL35" i="24"/>
  <c r="EL31" i="24"/>
  <c r="EL23" i="24"/>
  <c r="EL19" i="24"/>
  <c r="DV169" i="24"/>
  <c r="EK108" i="24"/>
  <c r="EK100" i="24"/>
  <c r="EK64" i="24"/>
  <c r="EK52" i="24"/>
  <c r="EK16" i="24"/>
  <c r="EK44" i="24"/>
  <c r="AJ169" i="24"/>
  <c r="AS169" i="24"/>
  <c r="BM169" i="24"/>
  <c r="CQ169" i="24"/>
  <c r="BC169" i="24"/>
  <c r="BW169" i="24"/>
  <c r="AI169" i="24"/>
  <c r="Z169" i="24"/>
  <c r="AT169" i="24"/>
  <c r="BD169" i="24"/>
  <c r="BN169" i="24"/>
  <c r="BX169" i="24"/>
  <c r="Y169" i="24"/>
  <c r="CR169" i="24"/>
  <c r="EK51" i="24"/>
  <c r="EK112" i="24"/>
  <c r="EK92" i="24"/>
  <c r="EK72" i="24"/>
  <c r="EK99" i="24"/>
  <c r="EK115" i="24"/>
  <c r="EK75" i="24"/>
  <c r="EK43" i="24"/>
  <c r="EK35" i="24"/>
  <c r="EK83" i="24"/>
  <c r="EK116" i="24"/>
  <c r="EK67" i="24"/>
  <c r="EK56" i="24"/>
  <c r="EK48" i="24"/>
  <c r="EK32" i="24"/>
  <c r="EK19" i="24"/>
  <c r="EK124" i="24"/>
  <c r="EK120" i="24"/>
  <c r="EK107" i="24"/>
  <c r="EK96" i="24"/>
  <c r="EK88" i="24"/>
  <c r="EK84" i="24"/>
  <c r="EK76" i="24"/>
  <c r="EK60" i="24"/>
  <c r="EK36" i="24"/>
  <c r="EK13" i="24"/>
  <c r="EK93" i="24"/>
  <c r="EK77" i="24"/>
  <c r="EK65" i="24"/>
  <c r="EK49" i="24"/>
  <c r="EK25" i="24"/>
  <c r="EK73" i="24"/>
  <c r="EK17" i="24"/>
  <c r="EK101" i="24"/>
  <c r="EK85" i="24"/>
  <c r="EK57" i="24"/>
  <c r="EK37" i="24"/>
  <c r="EK121" i="24"/>
  <c r="EK113" i="24"/>
  <c r="EK109" i="24"/>
  <c r="EK105" i="24"/>
  <c r="EK97" i="24"/>
  <c r="EK89" i="24"/>
  <c r="EK81" i="24"/>
  <c r="EK69" i="24"/>
  <c r="EK53" i="24"/>
  <c r="EK45" i="24"/>
  <c r="EK41" i="24"/>
  <c r="EK29" i="24"/>
  <c r="EK21" i="24"/>
  <c r="EK104" i="24"/>
  <c r="EK68" i="24"/>
  <c r="EK40" i="24"/>
  <c r="EK28" i="24"/>
  <c r="EK20" i="24"/>
  <c r="EK12" i="24"/>
  <c r="EL119" i="24"/>
  <c r="EL57" i="24"/>
  <c r="EL118" i="24"/>
  <c r="EL110" i="24"/>
  <c r="EL103" i="24"/>
  <c r="EL97" i="24"/>
  <c r="EL93" i="24"/>
  <c r="EL89" i="24"/>
  <c r="EL81" i="24"/>
  <c r="EL74" i="24"/>
  <c r="EL70" i="24"/>
  <c r="EL54" i="24"/>
  <c r="EL46" i="24"/>
  <c r="EL39" i="24"/>
  <c r="EL33" i="24"/>
  <c r="EL29" i="24"/>
  <c r="EL25" i="24"/>
  <c r="EL17" i="24"/>
  <c r="EK103" i="24"/>
  <c r="EK95" i="24"/>
  <c r="EK71" i="24"/>
  <c r="EK63" i="24"/>
  <c r="EK39" i="24"/>
  <c r="EK31" i="24"/>
  <c r="EK127" i="24"/>
  <c r="EK119" i="24"/>
  <c r="EK111" i="24"/>
  <c r="EK87" i="24"/>
  <c r="EK79" i="24"/>
  <c r="EK55" i="24"/>
  <c r="EK47" i="24"/>
  <c r="EK23" i="24"/>
  <c r="EK15" i="24"/>
  <c r="EK123" i="24"/>
  <c r="EK91" i="24"/>
  <c r="EK59" i="24"/>
  <c r="EK27" i="24"/>
  <c r="EL127" i="24"/>
  <c r="EL125" i="24"/>
  <c r="EL112" i="24"/>
  <c r="EL96" i="24"/>
  <c r="EL80" i="24"/>
  <c r="EL64" i="24"/>
  <c r="EL48" i="24"/>
  <c r="EL32" i="24"/>
  <c r="EL16" i="24"/>
  <c r="EL116" i="24"/>
  <c r="EL100" i="24"/>
  <c r="EL84" i="24"/>
  <c r="EL68" i="24"/>
  <c r="EL52" i="24"/>
  <c r="EL36" i="24"/>
  <c r="EL20" i="24"/>
  <c r="EK122" i="24"/>
  <c r="EK118" i="24"/>
  <c r="EK114" i="24"/>
  <c r="EK110" i="24"/>
  <c r="EK106" i="24"/>
  <c r="EK102" i="24"/>
  <c r="EK98" i="24"/>
  <c r="EK94" i="24"/>
  <c r="EK90" i="24"/>
  <c r="EK86" i="24"/>
  <c r="EK82" i="24"/>
  <c r="EK78" i="24"/>
  <c r="EK74" i="24"/>
  <c r="EK70" i="24"/>
  <c r="EK66" i="24"/>
  <c r="EK62" i="24"/>
  <c r="EK58" i="24"/>
  <c r="EK54" i="24"/>
  <c r="EK50" i="24"/>
  <c r="EK46" i="24"/>
  <c r="EK42" i="24"/>
  <c r="EK38" i="24"/>
  <c r="EK34" i="24"/>
  <c r="EK30" i="24"/>
  <c r="EK26" i="24"/>
  <c r="EK22" i="24"/>
  <c r="EK18" i="24"/>
  <c r="EK14" i="24"/>
  <c r="EI13" i="24" s="1"/>
  <c r="EL120" i="24"/>
  <c r="EL104" i="24"/>
  <c r="EL88" i="24"/>
  <c r="EL72" i="24"/>
  <c r="EL56" i="24"/>
  <c r="EL40" i="24"/>
  <c r="EL24" i="24"/>
  <c r="EL108" i="24"/>
  <c r="EL92" i="24"/>
  <c r="EL76" i="24"/>
  <c r="EL60" i="24"/>
  <c r="EL44" i="24"/>
  <c r="EL28" i="24"/>
  <c r="EL13" i="24"/>
  <c r="AI7" i="35" l="1"/>
  <c r="AN128" i="35"/>
  <c r="AM128" i="35" s="1"/>
  <c r="AH128" i="35"/>
  <c r="AJ128" i="35" s="1"/>
  <c r="AN129" i="35"/>
  <c r="AM129" i="35" s="1"/>
  <c r="AH129" i="35"/>
  <c r="AJ129" i="35" s="1"/>
  <c r="AN130" i="35"/>
  <c r="AM130" i="35" s="1"/>
  <c r="AH130" i="35"/>
  <c r="AJ130" i="35" s="1"/>
  <c r="AH123" i="35"/>
  <c r="AJ123" i="35" s="1"/>
  <c r="AN123" i="35"/>
  <c r="AM123" i="35" s="1"/>
  <c r="AH131" i="35"/>
  <c r="AJ131" i="35" s="1"/>
  <c r="AN131" i="35"/>
  <c r="AM131" i="35" s="1"/>
  <c r="AN124" i="35"/>
  <c r="AM124" i="35" s="1"/>
  <c r="AH124" i="35"/>
  <c r="AJ124" i="35" s="1"/>
  <c r="AN132" i="35"/>
  <c r="AM132" i="35" s="1"/>
  <c r="AH132" i="35"/>
  <c r="AJ132" i="35" s="1"/>
  <c r="AN125" i="35"/>
  <c r="AM125" i="35" s="1"/>
  <c r="AH125" i="35"/>
  <c r="AJ125" i="35" s="1"/>
  <c r="AN133" i="35"/>
  <c r="AM133" i="35" s="1"/>
  <c r="AH133" i="35"/>
  <c r="AJ133" i="35" s="1"/>
  <c r="AN126" i="35"/>
  <c r="AM126" i="35" s="1"/>
  <c r="AH126" i="35"/>
  <c r="AJ126" i="35" s="1"/>
  <c r="AN134" i="35"/>
  <c r="AM134" i="35" s="1"/>
  <c r="AH134" i="35"/>
  <c r="AJ134" i="35" s="1"/>
  <c r="AN127" i="35"/>
  <c r="AM127" i="35" s="1"/>
  <c r="AH127" i="35"/>
  <c r="AJ127" i="35" s="1"/>
  <c r="AN135" i="35"/>
  <c r="AM135" i="35" s="1"/>
  <c r="AH135" i="35"/>
  <c r="AJ135" i="35" s="1"/>
  <c r="EE169" i="24"/>
  <c r="EF169" i="24"/>
  <c r="CG169" i="24"/>
  <c r="CH169" i="24"/>
  <c r="DB169" i="24"/>
  <c r="DA169" i="24"/>
  <c r="EL12" i="24"/>
  <c r="AT126" i="35" l="1"/>
  <c r="AK126" i="35"/>
  <c r="AL126" i="35" s="1"/>
  <c r="AT125" i="35"/>
  <c r="AK125" i="35"/>
  <c r="AL125" i="35" s="1"/>
  <c r="AT123" i="35"/>
  <c r="AK123" i="35"/>
  <c r="AL123" i="35" s="1"/>
  <c r="AT135" i="35"/>
  <c r="AK135" i="35"/>
  <c r="AL135" i="35" s="1"/>
  <c r="AT134" i="35"/>
  <c r="AK134" i="35"/>
  <c r="AL134" i="35" s="1"/>
  <c r="AT133" i="35"/>
  <c r="AK133" i="35"/>
  <c r="AL133" i="35" s="1"/>
  <c r="AK132" i="35"/>
  <c r="AL132" i="35" s="1"/>
  <c r="AT132" i="35"/>
  <c r="AT130" i="35"/>
  <c r="AK130" i="35"/>
  <c r="AL130" i="35" s="1"/>
  <c r="AT131" i="35"/>
  <c r="AK131" i="35"/>
  <c r="AL131" i="35" s="1"/>
  <c r="AT127" i="35"/>
  <c r="AK127" i="35"/>
  <c r="AL127" i="35" s="1"/>
  <c r="AK124" i="35"/>
  <c r="AL124" i="35" s="1"/>
  <c r="AT124" i="35"/>
  <c r="AT129" i="35"/>
  <c r="AK129" i="35"/>
  <c r="AL129" i="35" s="1"/>
  <c r="AT128" i="35"/>
  <c r="AK128" i="35"/>
  <c r="AL128" i="35" s="1"/>
  <c r="AW129" i="35" l="1"/>
  <c r="AV129" i="35"/>
  <c r="AX129" i="35"/>
  <c r="AX134" i="35"/>
  <c r="AW134" i="35"/>
  <c r="AV134" i="35"/>
  <c r="AW123" i="35"/>
  <c r="AX123" i="35"/>
  <c r="AV123" i="35"/>
  <c r="AX126" i="35"/>
  <c r="AW126" i="35"/>
  <c r="AV126" i="35"/>
  <c r="AX124" i="35"/>
  <c r="AV124" i="35"/>
  <c r="AW124" i="35"/>
  <c r="AV132" i="35"/>
  <c r="AW132" i="35"/>
  <c r="AX132" i="35"/>
  <c r="AW127" i="35"/>
  <c r="AV127" i="35"/>
  <c r="AX127" i="35"/>
  <c r="AV128" i="35"/>
  <c r="AX128" i="35"/>
  <c r="AW128" i="35"/>
  <c r="AW131" i="35"/>
  <c r="AV131" i="35"/>
  <c r="AX131" i="35"/>
  <c r="AX130" i="35"/>
  <c r="AV130" i="35"/>
  <c r="AW130" i="35"/>
  <c r="AX133" i="35"/>
  <c r="AW133" i="35"/>
  <c r="AV133" i="35"/>
  <c r="AX135" i="35"/>
  <c r="AW135" i="35"/>
  <c r="AV135" i="35"/>
  <c r="AV125" i="35"/>
  <c r="AW125" i="35"/>
  <c r="AX125" i="35"/>
  <c r="R18" i="10" l="1"/>
  <c r="H118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EK13" i="8"/>
  <c r="EK14" i="8"/>
  <c r="EI13" i="8" s="1"/>
  <c r="EK15" i="8"/>
  <c r="EK16" i="8"/>
  <c r="EK17" i="8"/>
  <c r="EK18" i="8"/>
  <c r="EK19" i="8"/>
  <c r="EK20" i="8"/>
  <c r="EK21" i="8"/>
  <c r="EK22" i="8"/>
  <c r="EK23" i="8"/>
  <c r="EK24" i="8"/>
  <c r="EK25" i="8"/>
  <c r="EK26" i="8"/>
  <c r="EK27" i="8"/>
  <c r="EK28" i="8"/>
  <c r="EK29" i="8"/>
  <c r="EK30" i="8"/>
  <c r="EK31" i="8"/>
  <c r="EK32" i="8"/>
  <c r="EK33" i="8"/>
  <c r="EK34" i="8"/>
  <c r="EK35" i="8"/>
  <c r="EK36" i="8"/>
  <c r="EK37" i="8"/>
  <c r="EK38" i="8"/>
  <c r="EK39" i="8"/>
  <c r="EK40" i="8"/>
  <c r="EK41" i="8"/>
  <c r="EK42" i="8"/>
  <c r="EK43" i="8"/>
  <c r="EK44" i="8"/>
  <c r="EK45" i="8"/>
  <c r="EK46" i="8"/>
  <c r="EK47" i="8"/>
  <c r="EK48" i="8"/>
  <c r="EK49" i="8"/>
  <c r="EK50" i="8"/>
  <c r="EK51" i="8"/>
  <c r="EK52" i="8"/>
  <c r="EK53" i="8"/>
  <c r="EK54" i="8"/>
  <c r="EK55" i="8"/>
  <c r="EK56" i="8"/>
  <c r="EK57" i="8"/>
  <c r="EK58" i="8"/>
  <c r="EK59" i="8"/>
  <c r="EK60" i="8"/>
  <c r="EK61" i="8"/>
  <c r="EK62" i="8"/>
  <c r="EK63" i="8"/>
  <c r="EK64" i="8"/>
  <c r="EK65" i="8"/>
  <c r="EK66" i="8"/>
  <c r="EK67" i="8"/>
  <c r="EK68" i="8"/>
  <c r="EK69" i="8"/>
  <c r="EK70" i="8"/>
  <c r="EK71" i="8"/>
  <c r="EK72" i="8"/>
  <c r="EK73" i="8"/>
  <c r="EK74" i="8"/>
  <c r="EK75" i="8"/>
  <c r="EK76" i="8"/>
  <c r="EK77" i="8"/>
  <c r="EK78" i="8"/>
  <c r="EK79" i="8"/>
  <c r="EK80" i="8"/>
  <c r="EK81" i="8"/>
  <c r="EK82" i="8"/>
  <c r="EK83" i="8"/>
  <c r="EK84" i="8"/>
  <c r="EK85" i="8"/>
  <c r="EK86" i="8"/>
  <c r="EK87" i="8"/>
  <c r="EK88" i="8"/>
  <c r="EK89" i="8"/>
  <c r="EK90" i="8"/>
  <c r="EK91" i="8"/>
  <c r="EK92" i="8"/>
  <c r="EK93" i="8"/>
  <c r="EK94" i="8"/>
  <c r="EK95" i="8"/>
  <c r="EK96" i="8"/>
  <c r="EK97" i="8"/>
  <c r="EK98" i="8"/>
  <c r="EK99" i="8"/>
  <c r="EK100" i="8"/>
  <c r="EK101" i="8"/>
  <c r="EK102" i="8"/>
  <c r="EK103" i="8"/>
  <c r="EK104" i="8"/>
  <c r="EK105" i="8"/>
  <c r="EK106" i="8"/>
  <c r="EK107" i="8"/>
  <c r="EK108" i="8"/>
  <c r="EK109" i="8"/>
  <c r="EK110" i="8"/>
  <c r="EK111" i="8"/>
  <c r="EK112" i="8"/>
  <c r="EK113" i="8"/>
  <c r="EK114" i="8"/>
  <c r="EK115" i="8"/>
  <c r="EK116" i="8"/>
  <c r="EK117" i="8"/>
  <c r="EK118" i="8"/>
  <c r="EK119" i="8"/>
  <c r="EK120" i="8"/>
  <c r="EK121" i="8"/>
  <c r="EK122" i="8"/>
  <c r="EK123" i="8"/>
  <c r="EK124" i="8"/>
  <c r="EK125" i="8"/>
  <c r="EK126" i="8"/>
  <c r="EK127" i="8"/>
  <c r="EK12" i="8"/>
  <c r="T123" i="10" l="1"/>
  <c r="T122" i="10"/>
  <c r="EL12" i="8" l="1"/>
  <c r="P8" i="12"/>
  <c r="M8" i="12"/>
  <c r="L8" i="12"/>
  <c r="K8" i="12"/>
  <c r="J8" i="12"/>
  <c r="I8" i="12"/>
  <c r="H8" i="12"/>
  <c r="G8" i="12"/>
  <c r="F8" i="12"/>
  <c r="E8" i="12"/>
  <c r="Q8" i="12" s="1"/>
  <c r="D8" i="12"/>
  <c r="Q7" i="12"/>
  <c r="B7" i="12" s="1"/>
  <c r="N8" i="12"/>
  <c r="G5" i="12"/>
  <c r="H5" i="12" s="1"/>
  <c r="I5" i="12" s="1"/>
  <c r="J5" i="12" s="1"/>
  <c r="K5" i="12" s="1"/>
  <c r="L5" i="12" s="1"/>
  <c r="M5" i="12" s="1"/>
  <c r="F5" i="12"/>
  <c r="P19" i="11"/>
  <c r="N19" i="11"/>
  <c r="M19" i="11"/>
  <c r="L19" i="11"/>
  <c r="K19" i="11"/>
  <c r="J19" i="11"/>
  <c r="I19" i="11"/>
  <c r="H19" i="11"/>
  <c r="G19" i="11"/>
  <c r="F19" i="11"/>
  <c r="E19" i="11"/>
  <c r="D19" i="11"/>
  <c r="Q19" i="11" s="1"/>
  <c r="Q18" i="11"/>
  <c r="O18" i="11"/>
  <c r="N18" i="11"/>
  <c r="B18" i="11"/>
  <c r="Q17" i="11"/>
  <c r="O17" i="11"/>
  <c r="N17" i="11"/>
  <c r="B17" i="11"/>
  <c r="Q16" i="11"/>
  <c r="O16" i="11"/>
  <c r="N16" i="11"/>
  <c r="B16" i="11"/>
  <c r="Q15" i="11"/>
  <c r="O15" i="11"/>
  <c r="N15" i="11"/>
  <c r="B15" i="11"/>
  <c r="Q14" i="11"/>
  <c r="O14" i="11"/>
  <c r="N14" i="11"/>
  <c r="B14" i="11"/>
  <c r="Q13" i="11"/>
  <c r="O13" i="11"/>
  <c r="N13" i="11"/>
  <c r="B13" i="11"/>
  <c r="Q12" i="11"/>
  <c r="O12" i="11"/>
  <c r="N12" i="11"/>
  <c r="B12" i="11"/>
  <c r="Q11" i="11"/>
  <c r="O11" i="11"/>
  <c r="N11" i="11"/>
  <c r="B11" i="11"/>
  <c r="Q10" i="11"/>
  <c r="O10" i="11"/>
  <c r="N10" i="11"/>
  <c r="B10" i="11"/>
  <c r="Q9" i="11"/>
  <c r="O9" i="11"/>
  <c r="N9" i="11"/>
  <c r="B9" i="11"/>
  <c r="Q8" i="11"/>
  <c r="O8" i="11"/>
  <c r="N8" i="11"/>
  <c r="B8" i="11"/>
  <c r="Q7" i="11"/>
  <c r="O7" i="11"/>
  <c r="O19" i="11" s="1"/>
  <c r="N7" i="11"/>
  <c r="B7" i="11"/>
  <c r="F5" i="11"/>
  <c r="G5" i="11" s="1"/>
  <c r="H5" i="11" s="1"/>
  <c r="I5" i="11" s="1"/>
  <c r="J5" i="11" s="1"/>
  <c r="K5" i="11" s="1"/>
  <c r="L5" i="11" s="1"/>
  <c r="M5" i="11" s="1"/>
  <c r="AN7" i="35" l="1"/>
  <c r="AM7" i="35" s="1"/>
  <c r="AH7" i="35"/>
  <c r="O7" i="12"/>
  <c r="O8" i="12" s="1"/>
  <c r="AJ7" i="35" l="1"/>
  <c r="AT7" i="35" s="1"/>
  <c r="S121" i="10"/>
  <c r="R121" i="10"/>
  <c r="Q121" i="10"/>
  <c r="P121" i="10"/>
  <c r="O121" i="10"/>
  <c r="N121" i="10"/>
  <c r="M121" i="10"/>
  <c r="L121" i="10"/>
  <c r="K121" i="10"/>
  <c r="J121" i="10"/>
  <c r="I121" i="10"/>
  <c r="H121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S119" i="10"/>
  <c r="R119" i="10"/>
  <c r="Q119" i="10"/>
  <c r="P119" i="10"/>
  <c r="O119" i="10"/>
  <c r="N119" i="10"/>
  <c r="M119" i="10"/>
  <c r="L119" i="10"/>
  <c r="K119" i="10"/>
  <c r="J119" i="10"/>
  <c r="I119" i="10"/>
  <c r="H119" i="10"/>
  <c r="S118" i="10"/>
  <c r="R118" i="10"/>
  <c r="Q118" i="10"/>
  <c r="P118" i="10"/>
  <c r="O118" i="10"/>
  <c r="N118" i="10"/>
  <c r="M118" i="10"/>
  <c r="L118" i="10"/>
  <c r="K118" i="10"/>
  <c r="J118" i="10"/>
  <c r="I118" i="10"/>
  <c r="S117" i="10"/>
  <c r="R117" i="10"/>
  <c r="Q117" i="10"/>
  <c r="P117" i="10"/>
  <c r="O117" i="10"/>
  <c r="N117" i="10"/>
  <c r="M117" i="10"/>
  <c r="L117" i="10"/>
  <c r="K117" i="10"/>
  <c r="J117" i="10"/>
  <c r="I117" i="10"/>
  <c r="H117" i="10"/>
  <c r="S116" i="10"/>
  <c r="R116" i="10"/>
  <c r="Q116" i="10"/>
  <c r="P116" i="10"/>
  <c r="O116" i="10"/>
  <c r="N116" i="10"/>
  <c r="M116" i="10"/>
  <c r="L116" i="10"/>
  <c r="K116" i="10"/>
  <c r="J116" i="10"/>
  <c r="I116" i="10"/>
  <c r="H116" i="10"/>
  <c r="S115" i="10"/>
  <c r="R115" i="10"/>
  <c r="Q115" i="10"/>
  <c r="P115" i="10"/>
  <c r="O115" i="10"/>
  <c r="N115" i="10"/>
  <c r="M115" i="10"/>
  <c r="L115" i="10"/>
  <c r="K115" i="10"/>
  <c r="J115" i="10"/>
  <c r="I115" i="10"/>
  <c r="H115" i="10"/>
  <c r="S114" i="10"/>
  <c r="R114" i="10"/>
  <c r="Q114" i="10"/>
  <c r="P114" i="10"/>
  <c r="O114" i="10"/>
  <c r="N114" i="10"/>
  <c r="M114" i="10"/>
  <c r="L114" i="10"/>
  <c r="K114" i="10"/>
  <c r="J114" i="10"/>
  <c r="I114" i="10"/>
  <c r="H114" i="10"/>
  <c r="S113" i="10"/>
  <c r="R113" i="10"/>
  <c r="Q113" i="10"/>
  <c r="P113" i="10"/>
  <c r="O113" i="10"/>
  <c r="N113" i="10"/>
  <c r="M113" i="10"/>
  <c r="L113" i="10"/>
  <c r="K113" i="10"/>
  <c r="J113" i="10"/>
  <c r="I113" i="10"/>
  <c r="H113" i="10"/>
  <c r="S112" i="10"/>
  <c r="R112" i="10"/>
  <c r="Q112" i="10"/>
  <c r="P112" i="10"/>
  <c r="O112" i="10"/>
  <c r="N112" i="10"/>
  <c r="M112" i="10"/>
  <c r="L112" i="10"/>
  <c r="K112" i="10"/>
  <c r="J112" i="10"/>
  <c r="I112" i="10"/>
  <c r="H112" i="10"/>
  <c r="S111" i="10"/>
  <c r="R111" i="10"/>
  <c r="Q111" i="10"/>
  <c r="P111" i="10"/>
  <c r="O111" i="10"/>
  <c r="N111" i="10"/>
  <c r="M111" i="10"/>
  <c r="L111" i="10"/>
  <c r="K111" i="10"/>
  <c r="J111" i="10"/>
  <c r="I111" i="10"/>
  <c r="H111" i="10"/>
  <c r="S110" i="10"/>
  <c r="R110" i="10"/>
  <c r="Q110" i="10"/>
  <c r="P110" i="10"/>
  <c r="O110" i="10"/>
  <c r="N110" i="10"/>
  <c r="M110" i="10"/>
  <c r="L110" i="10"/>
  <c r="K110" i="10"/>
  <c r="J110" i="10"/>
  <c r="I110" i="10"/>
  <c r="H110" i="10"/>
  <c r="S109" i="10"/>
  <c r="R109" i="10"/>
  <c r="Q109" i="10"/>
  <c r="P109" i="10"/>
  <c r="O109" i="10"/>
  <c r="N109" i="10"/>
  <c r="M109" i="10"/>
  <c r="L109" i="10"/>
  <c r="K109" i="10"/>
  <c r="J109" i="10"/>
  <c r="I109" i="10"/>
  <c r="H109" i="10"/>
  <c r="S108" i="10"/>
  <c r="R108" i="10"/>
  <c r="Q108" i="10"/>
  <c r="P108" i="10"/>
  <c r="O108" i="10"/>
  <c r="N108" i="10"/>
  <c r="M108" i="10"/>
  <c r="L108" i="10"/>
  <c r="K108" i="10"/>
  <c r="J108" i="10"/>
  <c r="I108" i="10"/>
  <c r="H108" i="10"/>
  <c r="S107" i="10"/>
  <c r="R107" i="10"/>
  <c r="Q107" i="10"/>
  <c r="P107" i="10"/>
  <c r="O107" i="10"/>
  <c r="N107" i="10"/>
  <c r="M107" i="10"/>
  <c r="L107" i="10"/>
  <c r="K107" i="10"/>
  <c r="J107" i="10"/>
  <c r="I107" i="10"/>
  <c r="H107" i="10"/>
  <c r="S106" i="10"/>
  <c r="R106" i="10"/>
  <c r="Q106" i="10"/>
  <c r="P106" i="10"/>
  <c r="O106" i="10"/>
  <c r="N106" i="10"/>
  <c r="M106" i="10"/>
  <c r="L106" i="10"/>
  <c r="K106" i="10"/>
  <c r="J106" i="10"/>
  <c r="I106" i="10"/>
  <c r="H106" i="10"/>
  <c r="S105" i="10"/>
  <c r="R105" i="10"/>
  <c r="Q105" i="10"/>
  <c r="P105" i="10"/>
  <c r="O105" i="10"/>
  <c r="N105" i="10"/>
  <c r="M105" i="10"/>
  <c r="L105" i="10"/>
  <c r="K105" i="10"/>
  <c r="J105" i="10"/>
  <c r="I105" i="10"/>
  <c r="H105" i="10"/>
  <c r="S104" i="10"/>
  <c r="R104" i="10"/>
  <c r="Q104" i="10"/>
  <c r="P104" i="10"/>
  <c r="O104" i="10"/>
  <c r="N104" i="10"/>
  <c r="M104" i="10"/>
  <c r="L104" i="10"/>
  <c r="K104" i="10"/>
  <c r="J104" i="10"/>
  <c r="I104" i="10"/>
  <c r="H104" i="10"/>
  <c r="S103" i="10"/>
  <c r="R103" i="10"/>
  <c r="Q103" i="10"/>
  <c r="P103" i="10"/>
  <c r="O103" i="10"/>
  <c r="N103" i="10"/>
  <c r="M103" i="10"/>
  <c r="L103" i="10"/>
  <c r="K103" i="10"/>
  <c r="J103" i="10"/>
  <c r="I103" i="10"/>
  <c r="H103" i="10"/>
  <c r="S102" i="10"/>
  <c r="R102" i="10"/>
  <c r="Q102" i="10"/>
  <c r="P102" i="10"/>
  <c r="O102" i="10"/>
  <c r="N102" i="10"/>
  <c r="M102" i="10"/>
  <c r="L102" i="10"/>
  <c r="K102" i="10"/>
  <c r="J102" i="10"/>
  <c r="I102" i="10"/>
  <c r="H102" i="10"/>
  <c r="S101" i="10"/>
  <c r="R101" i="10"/>
  <c r="Q101" i="10"/>
  <c r="P101" i="10"/>
  <c r="O101" i="10"/>
  <c r="N101" i="10"/>
  <c r="M101" i="10"/>
  <c r="L101" i="10"/>
  <c r="K101" i="10"/>
  <c r="J101" i="10"/>
  <c r="I101" i="10"/>
  <c r="H101" i="10"/>
  <c r="S100" i="10"/>
  <c r="R100" i="10"/>
  <c r="Q100" i="10"/>
  <c r="P100" i="10"/>
  <c r="O100" i="10"/>
  <c r="N100" i="10"/>
  <c r="M100" i="10"/>
  <c r="L100" i="10"/>
  <c r="K100" i="10"/>
  <c r="J100" i="10"/>
  <c r="I100" i="10"/>
  <c r="H100" i="10"/>
  <c r="S99" i="10"/>
  <c r="R99" i="10"/>
  <c r="Q99" i="10"/>
  <c r="P99" i="10"/>
  <c r="O99" i="10"/>
  <c r="N99" i="10"/>
  <c r="M99" i="10"/>
  <c r="L99" i="10"/>
  <c r="K99" i="10"/>
  <c r="J99" i="10"/>
  <c r="I99" i="10"/>
  <c r="H99" i="10"/>
  <c r="S98" i="10"/>
  <c r="R98" i="10"/>
  <c r="Q98" i="10"/>
  <c r="P98" i="10"/>
  <c r="O98" i="10"/>
  <c r="N98" i="10"/>
  <c r="M98" i="10"/>
  <c r="L98" i="10"/>
  <c r="K98" i="10"/>
  <c r="J98" i="10"/>
  <c r="I98" i="10"/>
  <c r="H98" i="10"/>
  <c r="S97" i="10"/>
  <c r="R97" i="10"/>
  <c r="Q97" i="10"/>
  <c r="P97" i="10"/>
  <c r="O97" i="10"/>
  <c r="N97" i="10"/>
  <c r="M97" i="10"/>
  <c r="L97" i="10"/>
  <c r="K97" i="10"/>
  <c r="J97" i="10"/>
  <c r="I97" i="10"/>
  <c r="H97" i="10"/>
  <c r="S96" i="10"/>
  <c r="R96" i="10"/>
  <c r="Q96" i="10"/>
  <c r="P96" i="10"/>
  <c r="O96" i="10"/>
  <c r="N96" i="10"/>
  <c r="M96" i="10"/>
  <c r="L96" i="10"/>
  <c r="K96" i="10"/>
  <c r="J96" i="10"/>
  <c r="I96" i="10"/>
  <c r="H96" i="10"/>
  <c r="S95" i="10"/>
  <c r="R95" i="10"/>
  <c r="Q95" i="10"/>
  <c r="P95" i="10"/>
  <c r="O95" i="10"/>
  <c r="N95" i="10"/>
  <c r="M95" i="10"/>
  <c r="L95" i="10"/>
  <c r="K95" i="10"/>
  <c r="J95" i="10"/>
  <c r="I95" i="10"/>
  <c r="H95" i="10"/>
  <c r="S94" i="10"/>
  <c r="R94" i="10"/>
  <c r="Q94" i="10"/>
  <c r="P94" i="10"/>
  <c r="O94" i="10"/>
  <c r="N94" i="10"/>
  <c r="M94" i="10"/>
  <c r="L94" i="10"/>
  <c r="K94" i="10"/>
  <c r="J94" i="10"/>
  <c r="I94" i="10"/>
  <c r="H94" i="10"/>
  <c r="S93" i="10"/>
  <c r="R93" i="10"/>
  <c r="Q93" i="10"/>
  <c r="P93" i="10"/>
  <c r="O93" i="10"/>
  <c r="N93" i="10"/>
  <c r="M93" i="10"/>
  <c r="L93" i="10"/>
  <c r="K93" i="10"/>
  <c r="J93" i="10"/>
  <c r="I93" i="10"/>
  <c r="H93" i="10"/>
  <c r="S92" i="10"/>
  <c r="R92" i="10"/>
  <c r="Q92" i="10"/>
  <c r="P92" i="10"/>
  <c r="O92" i="10"/>
  <c r="N92" i="10"/>
  <c r="M92" i="10"/>
  <c r="L92" i="10"/>
  <c r="K92" i="10"/>
  <c r="J92" i="10"/>
  <c r="I92" i="10"/>
  <c r="H92" i="10"/>
  <c r="S91" i="10"/>
  <c r="R91" i="10"/>
  <c r="Q91" i="10"/>
  <c r="P91" i="10"/>
  <c r="O91" i="10"/>
  <c r="N91" i="10"/>
  <c r="M91" i="10"/>
  <c r="L91" i="10"/>
  <c r="K91" i="10"/>
  <c r="J91" i="10"/>
  <c r="I91" i="10"/>
  <c r="H91" i="10"/>
  <c r="S90" i="10"/>
  <c r="R90" i="10"/>
  <c r="Q90" i="10"/>
  <c r="P90" i="10"/>
  <c r="O90" i="10"/>
  <c r="N90" i="10"/>
  <c r="M90" i="10"/>
  <c r="L90" i="10"/>
  <c r="K90" i="10"/>
  <c r="J90" i="10"/>
  <c r="I90" i="10"/>
  <c r="H90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S18" i="10"/>
  <c r="Q18" i="10"/>
  <c r="P18" i="10"/>
  <c r="O18" i="10"/>
  <c r="N18" i="10"/>
  <c r="M18" i="10"/>
  <c r="L18" i="10"/>
  <c r="K18" i="10"/>
  <c r="J18" i="10"/>
  <c r="I18" i="10"/>
  <c r="H18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S9" i="10"/>
  <c r="R9" i="10"/>
  <c r="Q9" i="10"/>
  <c r="P9" i="10"/>
  <c r="O9" i="10"/>
  <c r="N9" i="10"/>
  <c r="M9" i="10"/>
  <c r="L9" i="10"/>
  <c r="K9" i="10"/>
  <c r="J9" i="10"/>
  <c r="I9" i="10"/>
  <c r="H9" i="10"/>
  <c r="S8" i="10"/>
  <c r="R8" i="10"/>
  <c r="Q8" i="10"/>
  <c r="P8" i="10"/>
  <c r="O8" i="10"/>
  <c r="N8" i="10"/>
  <c r="M8" i="10"/>
  <c r="L8" i="10"/>
  <c r="K8" i="10"/>
  <c r="J8" i="10"/>
  <c r="I8" i="10"/>
  <c r="H8" i="10"/>
  <c r="H163" i="10" l="1"/>
  <c r="P163" i="10"/>
  <c r="Q163" i="10"/>
  <c r="L163" i="10"/>
  <c r="AK7" i="35"/>
  <c r="AL7" i="35" s="1"/>
  <c r="I163" i="10"/>
  <c r="K163" i="10"/>
  <c r="O163" i="10"/>
  <c r="S163" i="10"/>
  <c r="J163" i="10"/>
  <c r="M163" i="10"/>
  <c r="R163" i="10"/>
  <c r="N163" i="10"/>
  <c r="AX7" i="35"/>
  <c r="AV7" i="35"/>
  <c r="AW7" i="35"/>
  <c r="T8" i="10"/>
  <c r="T10" i="10"/>
  <c r="T11" i="10"/>
  <c r="T13" i="10"/>
  <c r="T15" i="10"/>
  <c r="T17" i="10"/>
  <c r="T25" i="10"/>
  <c r="T26" i="10"/>
  <c r="T38" i="10"/>
  <c r="T39" i="10"/>
  <c r="T40" i="10"/>
  <c r="T42" i="10"/>
  <c r="T44" i="10"/>
  <c r="T45" i="10"/>
  <c r="T47" i="10"/>
  <c r="T48" i="10"/>
  <c r="T50" i="10"/>
  <c r="T53" i="10"/>
  <c r="T54" i="10"/>
  <c r="T56" i="10"/>
  <c r="T57" i="10"/>
  <c r="T60" i="10"/>
  <c r="T62" i="10"/>
  <c r="T63" i="10"/>
  <c r="T65" i="10"/>
  <c r="T68" i="10"/>
  <c r="T69" i="10"/>
  <c r="T71" i="10"/>
  <c r="T73" i="10"/>
  <c r="T75" i="10"/>
  <c r="T76" i="10"/>
  <c r="T78" i="10"/>
  <c r="T79" i="10"/>
  <c r="T80" i="10"/>
  <c r="T83" i="10"/>
  <c r="T85" i="10"/>
  <c r="T88" i="10"/>
  <c r="T89" i="10"/>
  <c r="T91" i="10"/>
  <c r="T93" i="10"/>
  <c r="T94" i="10"/>
  <c r="T96" i="10"/>
  <c r="T97" i="10"/>
  <c r="T100" i="10"/>
  <c r="T101" i="10"/>
  <c r="T102" i="10"/>
  <c r="T103" i="10"/>
  <c r="T104" i="10"/>
  <c r="T105" i="10"/>
  <c r="T106" i="10"/>
  <c r="T108" i="10"/>
  <c r="T110" i="10"/>
  <c r="T111" i="10"/>
  <c r="T112" i="10"/>
  <c r="T113" i="10"/>
  <c r="T115" i="10"/>
  <c r="T116" i="10"/>
  <c r="T121" i="10"/>
  <c r="T9" i="10"/>
  <c r="T12" i="10"/>
  <c r="T14" i="10"/>
  <c r="T16" i="10"/>
  <c r="T18" i="10"/>
  <c r="T19" i="10"/>
  <c r="T20" i="10"/>
  <c r="T21" i="10"/>
  <c r="T22" i="10"/>
  <c r="T23" i="10"/>
  <c r="T24" i="10"/>
  <c r="T27" i="10"/>
  <c r="T28" i="10"/>
  <c r="T29" i="10"/>
  <c r="T30" i="10"/>
  <c r="T31" i="10"/>
  <c r="T32" i="10"/>
  <c r="T33" i="10"/>
  <c r="T34" i="10"/>
  <c r="T35" i="10"/>
  <c r="T36" i="10"/>
  <c r="T37" i="10"/>
  <c r="T41" i="10"/>
  <c r="T43" i="10"/>
  <c r="T46" i="10"/>
  <c r="T49" i="10"/>
  <c r="T51" i="10"/>
  <c r="T52" i="10"/>
  <c r="T55" i="10"/>
  <c r="T58" i="10"/>
  <c r="T59" i="10"/>
  <c r="T61" i="10"/>
  <c r="T64" i="10"/>
  <c r="T66" i="10"/>
  <c r="T67" i="10"/>
  <c r="T70" i="10"/>
  <c r="T72" i="10"/>
  <c r="T74" i="10"/>
  <c r="T77" i="10"/>
  <c r="T81" i="10"/>
  <c r="T82" i="10"/>
  <c r="T84" i="10"/>
  <c r="T86" i="10"/>
  <c r="T87" i="10"/>
  <c r="T90" i="10"/>
  <c r="T92" i="10"/>
  <c r="T95" i="10"/>
  <c r="T98" i="10"/>
  <c r="T99" i="10"/>
  <c r="T107" i="10"/>
  <c r="T109" i="10"/>
  <c r="T114" i="10"/>
  <c r="T117" i="10"/>
  <c r="T118" i="10"/>
  <c r="T119" i="10"/>
  <c r="T120" i="10"/>
  <c r="T163" i="10" l="1"/>
  <c r="AA168" i="8"/>
  <c r="Q168" i="8"/>
  <c r="EK9" i="8"/>
  <c r="AN12" i="35" l="1"/>
  <c r="AM12" i="35" s="1"/>
  <c r="AH14" i="35"/>
  <c r="AJ14" i="35" s="1"/>
  <c r="AN16" i="35"/>
  <c r="AM16" i="35" s="1"/>
  <c r="AH18" i="35"/>
  <c r="AJ18" i="35" s="1"/>
  <c r="AN20" i="35"/>
  <c r="AM20" i="35" s="1"/>
  <c r="AN22" i="35"/>
  <c r="AM22" i="35" s="1"/>
  <c r="AN24" i="35"/>
  <c r="AM24" i="35" s="1"/>
  <c r="AH26" i="35"/>
  <c r="AJ26" i="35" s="1"/>
  <c r="AH28" i="35"/>
  <c r="AJ28" i="35" s="1"/>
  <c r="AN30" i="35"/>
  <c r="AM30" i="35" s="1"/>
  <c r="AH32" i="35"/>
  <c r="AJ32" i="35" s="1"/>
  <c r="AN36" i="35"/>
  <c r="AM36" i="35" s="1"/>
  <c r="AH38" i="35"/>
  <c r="AJ38" i="35" s="1"/>
  <c r="AN40" i="35"/>
  <c r="AM40" i="35" s="1"/>
  <c r="AH44" i="35"/>
  <c r="AJ44" i="35" s="1"/>
  <c r="AH46" i="35"/>
  <c r="AJ46" i="35" s="1"/>
  <c r="AN9" i="35"/>
  <c r="AM9" i="35" s="1"/>
  <c r="AH13" i="35"/>
  <c r="AJ13" i="35" s="1"/>
  <c r="AH15" i="35"/>
  <c r="AJ15" i="35" s="1"/>
  <c r="AN17" i="35"/>
  <c r="AM17" i="35" s="1"/>
  <c r="AH21" i="35"/>
  <c r="AJ21" i="35" s="1"/>
  <c r="AN23" i="35"/>
  <c r="AM23" i="35" s="1"/>
  <c r="AN25" i="35"/>
  <c r="AM25" i="35" s="1"/>
  <c r="AH29" i="35"/>
  <c r="AJ29" i="35" s="1"/>
  <c r="AH31" i="35"/>
  <c r="AJ31" i="35" s="1"/>
  <c r="AN33" i="35"/>
  <c r="AM33" i="35" s="1"/>
  <c r="AH37" i="35"/>
  <c r="AJ37" i="35" s="1"/>
  <c r="AH39" i="35"/>
  <c r="AJ39" i="35" s="1"/>
  <c r="AN41" i="35"/>
  <c r="AM41" i="35" s="1"/>
  <c r="AN45" i="35"/>
  <c r="AM45" i="35" s="1"/>
  <c r="AH47" i="35"/>
  <c r="AJ47" i="35" s="1"/>
  <c r="AH49" i="35"/>
  <c r="AJ49" i="35" s="1"/>
  <c r="AN53" i="35"/>
  <c r="AM53" i="35" s="1"/>
  <c r="AH55" i="35"/>
  <c r="AJ55" i="35" s="1"/>
  <c r="AN57" i="35"/>
  <c r="AM57" i="35" s="1"/>
  <c r="AN61" i="35"/>
  <c r="AM61" i="35" s="1"/>
  <c r="AN63" i="35"/>
  <c r="AM63" i="35" s="1"/>
  <c r="AN65" i="35"/>
  <c r="AM65" i="35" s="1"/>
  <c r="AN69" i="35"/>
  <c r="AM69" i="35" s="1"/>
  <c r="AN71" i="35"/>
  <c r="AM71" i="35" s="1"/>
  <c r="AN73" i="35"/>
  <c r="AM73" i="35" s="1"/>
  <c r="AN77" i="35"/>
  <c r="AM77" i="35" s="1"/>
  <c r="AN79" i="35"/>
  <c r="AM79" i="35" s="1"/>
  <c r="AH81" i="35"/>
  <c r="AJ81" i="35" s="1"/>
  <c r="AN85" i="35"/>
  <c r="AM85" i="35" s="1"/>
  <c r="AH87" i="35"/>
  <c r="AJ87" i="35" s="1"/>
  <c r="AN89" i="35"/>
  <c r="AM89" i="35" s="1"/>
  <c r="AH93" i="35"/>
  <c r="AJ93" i="35" s="1"/>
  <c r="AN95" i="35"/>
  <c r="AM95" i="35" s="1"/>
  <c r="AN99" i="35"/>
  <c r="AM99" i="35" s="1"/>
  <c r="AH101" i="35"/>
  <c r="AJ101" i="35" s="1"/>
  <c r="AN103" i="35"/>
  <c r="AM103" i="35" s="1"/>
  <c r="AN107" i="35"/>
  <c r="AM107" i="35" s="1"/>
  <c r="AN109" i="35"/>
  <c r="AM109" i="35" s="1"/>
  <c r="AH111" i="35"/>
  <c r="AJ111" i="35" s="1"/>
  <c r="AN115" i="35"/>
  <c r="AM115" i="35" s="1"/>
  <c r="AN117" i="35"/>
  <c r="AM117" i="35" s="1"/>
  <c r="AN119" i="35"/>
  <c r="AM119" i="35" s="1"/>
  <c r="AN48" i="35"/>
  <c r="AM48" i="35" s="1"/>
  <c r="AH50" i="35"/>
  <c r="AJ50" i="35" s="1"/>
  <c r="AH52" i="35"/>
  <c r="AJ52" i="35" s="1"/>
  <c r="AN54" i="35"/>
  <c r="AM54" i="35" s="1"/>
  <c r="AN56" i="35"/>
  <c r="AM56" i="35" s="1"/>
  <c r="AN58" i="35"/>
  <c r="AM58" i="35" s="1"/>
  <c r="AN60" i="35"/>
  <c r="AM60" i="35" s="1"/>
  <c r="AN62" i="35"/>
  <c r="AM62" i="35" s="1"/>
  <c r="AN64" i="35"/>
  <c r="AM64" i="35" s="1"/>
  <c r="AN66" i="35"/>
  <c r="AM66" i="35" s="1"/>
  <c r="AN68" i="35"/>
  <c r="AM68" i="35" s="1"/>
  <c r="AN70" i="35"/>
  <c r="AM70" i="35" s="1"/>
  <c r="AH72" i="35"/>
  <c r="AJ72" i="35" s="1"/>
  <c r="AN74" i="35"/>
  <c r="AM74" i="35" s="1"/>
  <c r="AH76" i="35"/>
  <c r="AJ76" i="35" s="1"/>
  <c r="AN78" i="35"/>
  <c r="AM78" i="35" s="1"/>
  <c r="AN80" i="35"/>
  <c r="AM80" i="35" s="1"/>
  <c r="AN82" i="35"/>
  <c r="AM82" i="35" s="1"/>
  <c r="AH84" i="35"/>
  <c r="AJ84" i="35" s="1"/>
  <c r="AN86" i="35"/>
  <c r="AM86" i="35" s="1"/>
  <c r="AH88" i="35"/>
  <c r="AJ88" i="35" s="1"/>
  <c r="AN90" i="35"/>
  <c r="AM90" i="35" s="1"/>
  <c r="AH92" i="35"/>
  <c r="AJ92" i="35" s="1"/>
  <c r="AN94" i="35"/>
  <c r="AM94" i="35" s="1"/>
  <c r="AH96" i="35"/>
  <c r="AJ96" i="35" s="1"/>
  <c r="AH98" i="35"/>
  <c r="AJ98" i="35" s="1"/>
  <c r="AH100" i="35"/>
  <c r="AJ100" i="35" s="1"/>
  <c r="AN102" i="35"/>
  <c r="AM102" i="35" s="1"/>
  <c r="AN104" i="35"/>
  <c r="AM104" i="35" s="1"/>
  <c r="AH106" i="35"/>
  <c r="AJ106" i="35" s="1"/>
  <c r="AH108" i="35"/>
  <c r="AJ108" i="35" s="1"/>
  <c r="AN110" i="35"/>
  <c r="AM110" i="35" s="1"/>
  <c r="AH112" i="35"/>
  <c r="AJ112" i="35" s="1"/>
  <c r="AH114" i="35"/>
  <c r="AJ114" i="35" s="1"/>
  <c r="AH116" i="35"/>
  <c r="AJ116" i="35" s="1"/>
  <c r="AN118" i="35"/>
  <c r="AM118" i="35" s="1"/>
  <c r="AN120" i="35"/>
  <c r="AM120" i="35" s="1"/>
  <c r="AH122" i="35"/>
  <c r="AJ122" i="35" s="1"/>
  <c r="AN18" i="35"/>
  <c r="AM18" i="35" s="1"/>
  <c r="AH22" i="35"/>
  <c r="AJ22" i="35" s="1"/>
  <c r="AN26" i="35"/>
  <c r="AM26" i="35" s="1"/>
  <c r="AN42" i="35"/>
  <c r="AM42" i="35" s="1"/>
  <c r="AH42" i="35"/>
  <c r="AJ42" i="35" s="1"/>
  <c r="AH54" i="35"/>
  <c r="AJ54" i="35" s="1"/>
  <c r="AN34" i="35"/>
  <c r="AM34" i="35" s="1"/>
  <c r="AH34" i="35"/>
  <c r="AJ34" i="35" s="1"/>
  <c r="AN11" i="35"/>
  <c r="AM11" i="35" s="1"/>
  <c r="AH11" i="35"/>
  <c r="AJ11" i="35" s="1"/>
  <c r="AN19" i="35"/>
  <c r="AM19" i="35" s="1"/>
  <c r="AH19" i="35"/>
  <c r="AJ19" i="35" s="1"/>
  <c r="AH27" i="35"/>
  <c r="AJ27" i="35" s="1"/>
  <c r="AN27" i="35"/>
  <c r="AM27" i="35" s="1"/>
  <c r="AN35" i="35"/>
  <c r="AM35" i="35" s="1"/>
  <c r="AH35" i="35"/>
  <c r="AJ35" i="35" s="1"/>
  <c r="AN39" i="35"/>
  <c r="AM39" i="35" s="1"/>
  <c r="AH43" i="35"/>
  <c r="AJ43" i="35" s="1"/>
  <c r="AN43" i="35"/>
  <c r="AM43" i="35" s="1"/>
  <c r="AN51" i="35"/>
  <c r="AM51" i="35" s="1"/>
  <c r="AH51" i="35"/>
  <c r="AJ51" i="35" s="1"/>
  <c r="AH59" i="35"/>
  <c r="AJ59" i="35" s="1"/>
  <c r="AN59" i="35"/>
  <c r="AM59" i="35" s="1"/>
  <c r="AH63" i="35"/>
  <c r="AJ63" i="35" s="1"/>
  <c r="AN67" i="35"/>
  <c r="AM67" i="35" s="1"/>
  <c r="AH67" i="35"/>
  <c r="AJ67" i="35" s="1"/>
  <c r="AH75" i="35"/>
  <c r="AJ75" i="35" s="1"/>
  <c r="AN75" i="35"/>
  <c r="AM75" i="35" s="1"/>
  <c r="AN81" i="35"/>
  <c r="AM81" i="35" s="1"/>
  <c r="AH83" i="35"/>
  <c r="AJ83" i="35" s="1"/>
  <c r="AN83" i="35"/>
  <c r="AM83" i="35" s="1"/>
  <c r="AH91" i="35"/>
  <c r="AJ91" i="35" s="1"/>
  <c r="AN91" i="35"/>
  <c r="AM91" i="35" s="1"/>
  <c r="AN97" i="35"/>
  <c r="AM97" i="35" s="1"/>
  <c r="AH97" i="35"/>
  <c r="AJ97" i="35" s="1"/>
  <c r="AN105" i="35"/>
  <c r="AM105" i="35" s="1"/>
  <c r="AH105" i="35"/>
  <c r="AJ105" i="35" s="1"/>
  <c r="AN113" i="35"/>
  <c r="AM113" i="35" s="1"/>
  <c r="AH113" i="35"/>
  <c r="AJ113" i="35" s="1"/>
  <c r="AN121" i="35"/>
  <c r="AM121" i="35" s="1"/>
  <c r="AH121" i="35"/>
  <c r="AJ121" i="35" s="1"/>
  <c r="AN10" i="35"/>
  <c r="AM10" i="35" s="1"/>
  <c r="AH10" i="35"/>
  <c r="AJ10" i="35" s="1"/>
  <c r="AH33" i="35"/>
  <c r="AJ33" i="35" s="1"/>
  <c r="EL15" i="8"/>
  <c r="EL17" i="8"/>
  <c r="EL21" i="8"/>
  <c r="EL23" i="8"/>
  <c r="EL25" i="8"/>
  <c r="EL27" i="8"/>
  <c r="EL29" i="8"/>
  <c r="EL31" i="8"/>
  <c r="EL33" i="8"/>
  <c r="EL35" i="8"/>
  <c r="EL37" i="8"/>
  <c r="EL39" i="8"/>
  <c r="EL41" i="8"/>
  <c r="EL43" i="8"/>
  <c r="EL45" i="8"/>
  <c r="EL47" i="8"/>
  <c r="EL49" i="8"/>
  <c r="EL51" i="8"/>
  <c r="EL53" i="8"/>
  <c r="EL57" i="8"/>
  <c r="EL61" i="8"/>
  <c r="EL65" i="8"/>
  <c r="EL69" i="8"/>
  <c r="EL73" i="8"/>
  <c r="EL77" i="8"/>
  <c r="EL81" i="8"/>
  <c r="EL85" i="8"/>
  <c r="EL89" i="8"/>
  <c r="EL93" i="8"/>
  <c r="EL97" i="8"/>
  <c r="EL101" i="8"/>
  <c r="EL105" i="8"/>
  <c r="EL109" i="8"/>
  <c r="EL113" i="8"/>
  <c r="EL117" i="8"/>
  <c r="EL121" i="8"/>
  <c r="EL125" i="8"/>
  <c r="EL14" i="8"/>
  <c r="EL16" i="8"/>
  <c r="EL18" i="8"/>
  <c r="EL20" i="8"/>
  <c r="EL22" i="8"/>
  <c r="EL24" i="8"/>
  <c r="EL26" i="8"/>
  <c r="EL28" i="8"/>
  <c r="EL30" i="8"/>
  <c r="EL32" i="8"/>
  <c r="EL34" i="8"/>
  <c r="EL36" i="8"/>
  <c r="EL38" i="8"/>
  <c r="EL40" i="8"/>
  <c r="EL42" i="8"/>
  <c r="EL44" i="8"/>
  <c r="EL46" i="8"/>
  <c r="EL48" i="8"/>
  <c r="EL50" i="8"/>
  <c r="EL52" i="8"/>
  <c r="EL54" i="8"/>
  <c r="EL56" i="8"/>
  <c r="EL58" i="8"/>
  <c r="EL60" i="8"/>
  <c r="EL62" i="8"/>
  <c r="EL64" i="8"/>
  <c r="EL66" i="8"/>
  <c r="EL68" i="8"/>
  <c r="EL70" i="8"/>
  <c r="EL72" i="8"/>
  <c r="EL74" i="8"/>
  <c r="EL76" i="8"/>
  <c r="EL78" i="8"/>
  <c r="EL80" i="8"/>
  <c r="EL84" i="8"/>
  <c r="EL86" i="8"/>
  <c r="EL88" i="8"/>
  <c r="EL90" i="8"/>
  <c r="EL92" i="8"/>
  <c r="EL94" i="8"/>
  <c r="EL96" i="8"/>
  <c r="EL98" i="8"/>
  <c r="EL100" i="8"/>
  <c r="EL102" i="8"/>
  <c r="EL104" i="8"/>
  <c r="EL106" i="8"/>
  <c r="EL108" i="8"/>
  <c r="EL110" i="8"/>
  <c r="EL112" i="8"/>
  <c r="EL114" i="8"/>
  <c r="EL116" i="8"/>
  <c r="EL118" i="8"/>
  <c r="EL120" i="8"/>
  <c r="EL122" i="8"/>
  <c r="EL124" i="8"/>
  <c r="EL126" i="8"/>
  <c r="EL13" i="8"/>
  <c r="EL55" i="8"/>
  <c r="EL59" i="8"/>
  <c r="EL63" i="8"/>
  <c r="EL67" i="8"/>
  <c r="EL71" i="8"/>
  <c r="EL75" i="8"/>
  <c r="EL79" i="8"/>
  <c r="EL83" i="8"/>
  <c r="EL87" i="8"/>
  <c r="EL91" i="8"/>
  <c r="EL95" i="8"/>
  <c r="EL99" i="8"/>
  <c r="EL103" i="8"/>
  <c r="EL107" i="8"/>
  <c r="EL111" i="8"/>
  <c r="EL115" i="8"/>
  <c r="EL119" i="8"/>
  <c r="EL123" i="8"/>
  <c r="EL127" i="8"/>
  <c r="EL82" i="8"/>
  <c r="EL19" i="8"/>
  <c r="AH74" i="35" l="1"/>
  <c r="AJ74" i="35" s="1"/>
  <c r="AK74" i="35" s="1"/>
  <c r="AL74" i="35" s="1"/>
  <c r="AH102" i="35"/>
  <c r="AJ102" i="35" s="1"/>
  <c r="AK102" i="35" s="1"/>
  <c r="AL102" i="35" s="1"/>
  <c r="AH62" i="35"/>
  <c r="AJ62" i="35" s="1"/>
  <c r="AT62" i="35" s="1"/>
  <c r="AH8" i="35"/>
  <c r="AJ8" i="35" s="1"/>
  <c r="AH118" i="35"/>
  <c r="AJ118" i="35" s="1"/>
  <c r="AK118" i="35" s="1"/>
  <c r="AL118" i="35" s="1"/>
  <c r="AH78" i="35"/>
  <c r="AJ78" i="35" s="1"/>
  <c r="AK78" i="35" s="1"/>
  <c r="AL78" i="35" s="1"/>
  <c r="AH110" i="35"/>
  <c r="AJ110" i="35" s="1"/>
  <c r="AK110" i="35" s="1"/>
  <c r="AL110" i="35" s="1"/>
  <c r="AH94" i="35"/>
  <c r="AJ94" i="35" s="1"/>
  <c r="AT94" i="35" s="1"/>
  <c r="AH70" i="35"/>
  <c r="AJ70" i="35" s="1"/>
  <c r="AK70" i="35" s="1"/>
  <c r="AL70" i="35" s="1"/>
  <c r="AH86" i="35"/>
  <c r="AJ86" i="35" s="1"/>
  <c r="AT86" i="35" s="1"/>
  <c r="AN87" i="35"/>
  <c r="AM87" i="35" s="1"/>
  <c r="AH71" i="35"/>
  <c r="AJ71" i="35" s="1"/>
  <c r="AK71" i="35" s="1"/>
  <c r="AL71" i="35" s="1"/>
  <c r="AN47" i="35"/>
  <c r="AM47" i="35" s="1"/>
  <c r="AN15" i="35"/>
  <c r="AM15" i="35" s="1"/>
  <c r="AN50" i="35"/>
  <c r="AM50" i="35" s="1"/>
  <c r="AN38" i="35"/>
  <c r="AM38" i="35" s="1"/>
  <c r="AN93" i="35"/>
  <c r="AM93" i="35" s="1"/>
  <c r="AH79" i="35"/>
  <c r="AJ79" i="35" s="1"/>
  <c r="AT79" i="35" s="1"/>
  <c r="AH23" i="35"/>
  <c r="AJ23" i="35" s="1"/>
  <c r="AT23" i="35" s="1"/>
  <c r="AN122" i="35"/>
  <c r="AM122" i="35" s="1"/>
  <c r="AN46" i="35"/>
  <c r="AM46" i="35" s="1"/>
  <c r="AH30" i="35"/>
  <c r="AJ30" i="35" s="1"/>
  <c r="AT30" i="35" s="1"/>
  <c r="AN101" i="35"/>
  <c r="AM101" i="35" s="1"/>
  <c r="AN31" i="35"/>
  <c r="AM31" i="35" s="1"/>
  <c r="AN14" i="35"/>
  <c r="AM14" i="35" s="1"/>
  <c r="AN106" i="35"/>
  <c r="AM106" i="35" s="1"/>
  <c r="AN114" i="35"/>
  <c r="AM114" i="35" s="1"/>
  <c r="AH82" i="35"/>
  <c r="AJ82" i="35" s="1"/>
  <c r="AT82" i="35" s="1"/>
  <c r="AN98" i="35"/>
  <c r="AM98" i="35" s="1"/>
  <c r="AH66" i="35"/>
  <c r="AJ66" i="35" s="1"/>
  <c r="AT66" i="35" s="1"/>
  <c r="AH17" i="35"/>
  <c r="AJ17" i="35" s="1"/>
  <c r="AK17" i="35" s="1"/>
  <c r="AL17" i="35" s="1"/>
  <c r="AH109" i="35"/>
  <c r="AJ109" i="35" s="1"/>
  <c r="AK109" i="35" s="1"/>
  <c r="AL109" i="35" s="1"/>
  <c r="AH103" i="35"/>
  <c r="AJ103" i="35" s="1"/>
  <c r="AK103" i="35" s="1"/>
  <c r="AL103" i="35" s="1"/>
  <c r="AN55" i="35"/>
  <c r="AM55" i="35" s="1"/>
  <c r="AN49" i="35"/>
  <c r="AM49" i="35" s="1"/>
  <c r="AH16" i="35"/>
  <c r="AJ16" i="35" s="1"/>
  <c r="AT16" i="35" s="1"/>
  <c r="AH90" i="35"/>
  <c r="AJ90" i="35" s="1"/>
  <c r="AK90" i="35" s="1"/>
  <c r="AL90" i="35" s="1"/>
  <c r="AH58" i="35"/>
  <c r="AJ58" i="35" s="1"/>
  <c r="AT58" i="35" s="1"/>
  <c r="AH57" i="35"/>
  <c r="AJ57" i="35" s="1"/>
  <c r="AT57" i="35" s="1"/>
  <c r="AH117" i="35"/>
  <c r="AJ117" i="35" s="1"/>
  <c r="AK117" i="35" s="1"/>
  <c r="AL117" i="35" s="1"/>
  <c r="AH89" i="35"/>
  <c r="AJ89" i="35" s="1"/>
  <c r="AT89" i="35" s="1"/>
  <c r="AN8" i="35"/>
  <c r="AM8" i="35" s="1"/>
  <c r="AH119" i="35"/>
  <c r="AJ119" i="35" s="1"/>
  <c r="AK119" i="35" s="1"/>
  <c r="AL119" i="35" s="1"/>
  <c r="AH69" i="35"/>
  <c r="AJ69" i="35" s="1"/>
  <c r="AK69" i="35" s="1"/>
  <c r="AL69" i="35" s="1"/>
  <c r="AH20" i="35"/>
  <c r="AJ20" i="35" s="1"/>
  <c r="AT20" i="35" s="1"/>
  <c r="AN44" i="35"/>
  <c r="AM44" i="35" s="1"/>
  <c r="AH77" i="35"/>
  <c r="AJ77" i="35" s="1"/>
  <c r="AK77" i="35" s="1"/>
  <c r="AL77" i="35" s="1"/>
  <c r="AH53" i="35"/>
  <c r="AJ53" i="35" s="1"/>
  <c r="AK53" i="35" s="1"/>
  <c r="AL53" i="35" s="1"/>
  <c r="AN28" i="35"/>
  <c r="AM28" i="35" s="1"/>
  <c r="AN116" i="35"/>
  <c r="AM116" i="35" s="1"/>
  <c r="AH85" i="35"/>
  <c r="AJ85" i="35" s="1"/>
  <c r="AK85" i="35" s="1"/>
  <c r="AL85" i="35" s="1"/>
  <c r="AH61" i="35"/>
  <c r="AJ61" i="35" s="1"/>
  <c r="AT61" i="35" s="1"/>
  <c r="AH45" i="35"/>
  <c r="AJ45" i="35" s="1"/>
  <c r="AK45" i="35" s="1"/>
  <c r="AL45" i="35" s="1"/>
  <c r="AN92" i="35"/>
  <c r="AM92" i="35" s="1"/>
  <c r="AH65" i="35"/>
  <c r="AJ65" i="35" s="1"/>
  <c r="AK65" i="35" s="1"/>
  <c r="AL65" i="35" s="1"/>
  <c r="AH24" i="35"/>
  <c r="AJ24" i="35" s="1"/>
  <c r="AT24" i="35" s="1"/>
  <c r="AH120" i="35"/>
  <c r="AJ120" i="35" s="1"/>
  <c r="AT120" i="35" s="1"/>
  <c r="AN108" i="35"/>
  <c r="AM108" i="35" s="1"/>
  <c r="AN96" i="35"/>
  <c r="AM96" i="35" s="1"/>
  <c r="AN84" i="35"/>
  <c r="AM84" i="35" s="1"/>
  <c r="AH25" i="35"/>
  <c r="AJ25" i="35" s="1"/>
  <c r="AT25" i="35" s="1"/>
  <c r="AH9" i="35"/>
  <c r="AJ9" i="35" s="1"/>
  <c r="AT9" i="35" s="1"/>
  <c r="AN111" i="35"/>
  <c r="AM111" i="35" s="1"/>
  <c r="AH95" i="35"/>
  <c r="AJ95" i="35" s="1"/>
  <c r="AK95" i="35" s="1"/>
  <c r="AL95" i="35" s="1"/>
  <c r="AH73" i="35"/>
  <c r="AJ73" i="35" s="1"/>
  <c r="AK73" i="35" s="1"/>
  <c r="AL73" i="35" s="1"/>
  <c r="AH41" i="35"/>
  <c r="AJ41" i="35" s="1"/>
  <c r="AK41" i="35" s="1"/>
  <c r="AL41" i="35" s="1"/>
  <c r="AN100" i="35"/>
  <c r="AM100" i="35" s="1"/>
  <c r="AN76" i="35"/>
  <c r="AM76" i="35" s="1"/>
  <c r="AN32" i="35"/>
  <c r="AM32" i="35" s="1"/>
  <c r="AH60" i="35"/>
  <c r="AJ60" i="35" s="1"/>
  <c r="AT60" i="35" s="1"/>
  <c r="AH40" i="35"/>
  <c r="AJ40" i="35" s="1"/>
  <c r="AK40" i="35" s="1"/>
  <c r="AL40" i="35" s="1"/>
  <c r="AN37" i="35"/>
  <c r="AM37" i="35" s="1"/>
  <c r="AN29" i="35"/>
  <c r="AM29" i="35" s="1"/>
  <c r="AN21" i="35"/>
  <c r="AM21" i="35" s="1"/>
  <c r="AN13" i="35"/>
  <c r="AM13" i="35" s="1"/>
  <c r="AH115" i="35"/>
  <c r="AJ115" i="35" s="1"/>
  <c r="AT115" i="35" s="1"/>
  <c r="AH107" i="35"/>
  <c r="AJ107" i="35" s="1"/>
  <c r="AT107" i="35" s="1"/>
  <c r="AH99" i="35"/>
  <c r="AJ99" i="35" s="1"/>
  <c r="AT99" i="35" s="1"/>
  <c r="AH12" i="35"/>
  <c r="AJ12" i="35" s="1"/>
  <c r="AT12" i="35" s="1"/>
  <c r="AN112" i="35"/>
  <c r="AM112" i="35" s="1"/>
  <c r="AH36" i="35"/>
  <c r="AJ36" i="35" s="1"/>
  <c r="AK36" i="35" s="1"/>
  <c r="AL36" i="35" s="1"/>
  <c r="AH104" i="35"/>
  <c r="AJ104" i="35" s="1"/>
  <c r="AT104" i="35" s="1"/>
  <c r="AH68" i="35"/>
  <c r="AJ68" i="35" s="1"/>
  <c r="AT68" i="35" s="1"/>
  <c r="AN52" i="35"/>
  <c r="AM52" i="35" s="1"/>
  <c r="AN88" i="35"/>
  <c r="AM88" i="35" s="1"/>
  <c r="AH80" i="35"/>
  <c r="AJ80" i="35" s="1"/>
  <c r="AT80" i="35" s="1"/>
  <c r="AN72" i="35"/>
  <c r="AM72" i="35" s="1"/>
  <c r="AH64" i="35"/>
  <c r="AJ64" i="35" s="1"/>
  <c r="AT64" i="35" s="1"/>
  <c r="AH56" i="35"/>
  <c r="AJ56" i="35" s="1"/>
  <c r="AT56" i="35" s="1"/>
  <c r="AH48" i="35"/>
  <c r="AJ48" i="35" s="1"/>
  <c r="AT48" i="35" s="1"/>
  <c r="AT27" i="35"/>
  <c r="AK27" i="35"/>
  <c r="AL27" i="35" s="1"/>
  <c r="AT34" i="35"/>
  <c r="AK34" i="35"/>
  <c r="AL34" i="35" s="1"/>
  <c r="AK122" i="35"/>
  <c r="AL122" i="35" s="1"/>
  <c r="AT122" i="35"/>
  <c r="AT114" i="35"/>
  <c r="AK114" i="35"/>
  <c r="AL114" i="35" s="1"/>
  <c r="AK106" i="35"/>
  <c r="AL106" i="35" s="1"/>
  <c r="AT106" i="35"/>
  <c r="AT98" i="35"/>
  <c r="AK98" i="35"/>
  <c r="AL98" i="35" s="1"/>
  <c r="AK94" i="35"/>
  <c r="AL94" i="35" s="1"/>
  <c r="AT74" i="35"/>
  <c r="AT70" i="35"/>
  <c r="AT54" i="35"/>
  <c r="AK54" i="35"/>
  <c r="AL54" i="35" s="1"/>
  <c r="AT46" i="35"/>
  <c r="AK46" i="35"/>
  <c r="AL46" i="35" s="1"/>
  <c r="AT42" i="35"/>
  <c r="AK42" i="35"/>
  <c r="AL42" i="35" s="1"/>
  <c r="AT38" i="35"/>
  <c r="AK38" i="35"/>
  <c r="AL38" i="35" s="1"/>
  <c r="AT32" i="35"/>
  <c r="AK32" i="35"/>
  <c r="AL32" i="35" s="1"/>
  <c r="AT26" i="35"/>
  <c r="AK26" i="35"/>
  <c r="AL26" i="35" s="1"/>
  <c r="AT18" i="35"/>
  <c r="AK18" i="35"/>
  <c r="AL18" i="35" s="1"/>
  <c r="AT37" i="35"/>
  <c r="AK37" i="35"/>
  <c r="AL37" i="35" s="1"/>
  <c r="AT29" i="35"/>
  <c r="AK29" i="35"/>
  <c r="AL29" i="35" s="1"/>
  <c r="AT21" i="35"/>
  <c r="AK21" i="35"/>
  <c r="AL21" i="35" s="1"/>
  <c r="AT13" i="35"/>
  <c r="AK13" i="35"/>
  <c r="AL13" i="35" s="1"/>
  <c r="AT10" i="35"/>
  <c r="AK10" i="35"/>
  <c r="AL10" i="35" s="1"/>
  <c r="AT67" i="35"/>
  <c r="AK67" i="35"/>
  <c r="AL67" i="35" s="1"/>
  <c r="AT63" i="35"/>
  <c r="AK63" i="35"/>
  <c r="AL63" i="35" s="1"/>
  <c r="AT51" i="35"/>
  <c r="AK51" i="35"/>
  <c r="AL51" i="35" s="1"/>
  <c r="AT47" i="35"/>
  <c r="AK47" i="35"/>
  <c r="AL47" i="35" s="1"/>
  <c r="AT39" i="35"/>
  <c r="AK39" i="35"/>
  <c r="AL39" i="35" s="1"/>
  <c r="AT31" i="35"/>
  <c r="AK31" i="35"/>
  <c r="AL31" i="35" s="1"/>
  <c r="AT15" i="35"/>
  <c r="AK15" i="35"/>
  <c r="AL15" i="35" s="1"/>
  <c r="AT50" i="35"/>
  <c r="AK50" i="35"/>
  <c r="AL50" i="35" s="1"/>
  <c r="AT111" i="35"/>
  <c r="AK111" i="35"/>
  <c r="AL111" i="35" s="1"/>
  <c r="AK91" i="35"/>
  <c r="AL91" i="35" s="1"/>
  <c r="AT91" i="35"/>
  <c r="AT87" i="35"/>
  <c r="AK87" i="35"/>
  <c r="AL87" i="35" s="1"/>
  <c r="AT83" i="35"/>
  <c r="AK83" i="35"/>
  <c r="AL83" i="35" s="1"/>
  <c r="AK75" i="35"/>
  <c r="AL75" i="35" s="1"/>
  <c r="AT75" i="35"/>
  <c r="AT59" i="35"/>
  <c r="AK59" i="35"/>
  <c r="AL59" i="35" s="1"/>
  <c r="AT55" i="35"/>
  <c r="AK55" i="35"/>
  <c r="AL55" i="35" s="1"/>
  <c r="AT43" i="35"/>
  <c r="AK43" i="35"/>
  <c r="AL43" i="35" s="1"/>
  <c r="AT28" i="35"/>
  <c r="AK28" i="35"/>
  <c r="AL28" i="35" s="1"/>
  <c r="AT112" i="35"/>
  <c r="AK112" i="35"/>
  <c r="AL112" i="35" s="1"/>
  <c r="AT96" i="35"/>
  <c r="AK96" i="35"/>
  <c r="AL96" i="35" s="1"/>
  <c r="AT92" i="35"/>
  <c r="AK92" i="35"/>
  <c r="AL92" i="35" s="1"/>
  <c r="AT84" i="35"/>
  <c r="AK84" i="35"/>
  <c r="AL84" i="35" s="1"/>
  <c r="AT76" i="35"/>
  <c r="AK76" i="35"/>
  <c r="AL76" i="35" s="1"/>
  <c r="AK44" i="35"/>
  <c r="AL44" i="35" s="1"/>
  <c r="AT44" i="35"/>
  <c r="AT22" i="35"/>
  <c r="AK22" i="35"/>
  <c r="AL22" i="35" s="1"/>
  <c r="AT14" i="35"/>
  <c r="AK14" i="35"/>
  <c r="AL14" i="35" s="1"/>
  <c r="AT33" i="35"/>
  <c r="AK33" i="35"/>
  <c r="AL33" i="35" s="1"/>
  <c r="AT121" i="35"/>
  <c r="AK121" i="35"/>
  <c r="AL121" i="35" s="1"/>
  <c r="AK113" i="35"/>
  <c r="AL113" i="35" s="1"/>
  <c r="AT113" i="35"/>
  <c r="AT105" i="35"/>
  <c r="AK105" i="35"/>
  <c r="AL105" i="35" s="1"/>
  <c r="AT101" i="35"/>
  <c r="AK101" i="35"/>
  <c r="AL101" i="35" s="1"/>
  <c r="AK97" i="35"/>
  <c r="AL97" i="35" s="1"/>
  <c r="AT97" i="35"/>
  <c r="AK93" i="35"/>
  <c r="AL93" i="35" s="1"/>
  <c r="AT93" i="35"/>
  <c r="AT81" i="35"/>
  <c r="AK81" i="35"/>
  <c r="AL81" i="35" s="1"/>
  <c r="AT49" i="35"/>
  <c r="AK49" i="35"/>
  <c r="AL49" i="35" s="1"/>
  <c r="AT35" i="35"/>
  <c r="AK35" i="35"/>
  <c r="AL35" i="35" s="1"/>
  <c r="AT19" i="35"/>
  <c r="AK19" i="35"/>
  <c r="AL19" i="35" s="1"/>
  <c r="AT11" i="35"/>
  <c r="AK11" i="35"/>
  <c r="AL11" i="35" s="1"/>
  <c r="AT116" i="35"/>
  <c r="AK116" i="35"/>
  <c r="AL116" i="35" s="1"/>
  <c r="AT108" i="35"/>
  <c r="AK108" i="35"/>
  <c r="AL108" i="35" s="1"/>
  <c r="AT100" i="35"/>
  <c r="AK100" i="35"/>
  <c r="AL100" i="35" s="1"/>
  <c r="AK88" i="35"/>
  <c r="AL88" i="35" s="1"/>
  <c r="AT88" i="35"/>
  <c r="AT72" i="35"/>
  <c r="AK72" i="35"/>
  <c r="AL72" i="35" s="1"/>
  <c r="AT52" i="35"/>
  <c r="AK52" i="35"/>
  <c r="AL52" i="35" s="1"/>
  <c r="AK16" i="35" l="1"/>
  <c r="AL16" i="35" s="1"/>
  <c r="AT118" i="35"/>
  <c r="AV118" i="35" s="1"/>
  <c r="AT69" i="35"/>
  <c r="AW69" i="35" s="1"/>
  <c r="AT109" i="35"/>
  <c r="AV109" i="35" s="1"/>
  <c r="AT117" i="35"/>
  <c r="AV117" i="35" s="1"/>
  <c r="AT71" i="35"/>
  <c r="AV71" i="35" s="1"/>
  <c r="AK82" i="35"/>
  <c r="AL82" i="35" s="1"/>
  <c r="AK24" i="35"/>
  <c r="AL24" i="35" s="1"/>
  <c r="AT102" i="35"/>
  <c r="AV102" i="35" s="1"/>
  <c r="AT78" i="35"/>
  <c r="AX78" i="35" s="1"/>
  <c r="AK62" i="35"/>
  <c r="AL62" i="35" s="1"/>
  <c r="AK86" i="35"/>
  <c r="AL86" i="35" s="1"/>
  <c r="AK12" i="35"/>
  <c r="AL12" i="35" s="1"/>
  <c r="AK23" i="35"/>
  <c r="AL23" i="35" s="1"/>
  <c r="AT110" i="35"/>
  <c r="AX110" i="35" s="1"/>
  <c r="AK66" i="35"/>
  <c r="AL66" i="35" s="1"/>
  <c r="AK58" i="35"/>
  <c r="AL58" i="35" s="1"/>
  <c r="AK30" i="35"/>
  <c r="AL30" i="35" s="1"/>
  <c r="AK79" i="35"/>
  <c r="AL79" i="35" s="1"/>
  <c r="AK89" i="35"/>
  <c r="AL89" i="35" s="1"/>
  <c r="AT103" i="35"/>
  <c r="AX103" i="35" s="1"/>
  <c r="AT90" i="35"/>
  <c r="AW90" i="35" s="1"/>
  <c r="AT65" i="35"/>
  <c r="AX65" i="35" s="1"/>
  <c r="AT119" i="35"/>
  <c r="AV119" i="35" s="1"/>
  <c r="AT77" i="35"/>
  <c r="AV77" i="35" s="1"/>
  <c r="AK57" i="35"/>
  <c r="AL57" i="35" s="1"/>
  <c r="AT17" i="35"/>
  <c r="AV17" i="35" s="1"/>
  <c r="AK104" i="35"/>
  <c r="AL104" i="35" s="1"/>
  <c r="AT36" i="35"/>
  <c r="AX36" i="35" s="1"/>
  <c r="AT85" i="35"/>
  <c r="AW85" i="35" s="1"/>
  <c r="AK20" i="35"/>
  <c r="AL20" i="35" s="1"/>
  <c r="AK107" i="35"/>
  <c r="AL107" i="35" s="1"/>
  <c r="AT41" i="35"/>
  <c r="AX41" i="35" s="1"/>
  <c r="AK9" i="35"/>
  <c r="AL9" i="35" s="1"/>
  <c r="AT40" i="35"/>
  <c r="AW40" i="35" s="1"/>
  <c r="AK60" i="35"/>
  <c r="AL60" i="35" s="1"/>
  <c r="AT53" i="35"/>
  <c r="AW53" i="35" s="1"/>
  <c r="AK61" i="35"/>
  <c r="AL61" i="35" s="1"/>
  <c r="AK80" i="35"/>
  <c r="AL80" i="35" s="1"/>
  <c r="AK68" i="35"/>
  <c r="AL68" i="35" s="1"/>
  <c r="AT95" i="35"/>
  <c r="AV95" i="35" s="1"/>
  <c r="AT73" i="35"/>
  <c r="AX73" i="35" s="1"/>
  <c r="AT45" i="35"/>
  <c r="AW45" i="35" s="1"/>
  <c r="AK115" i="35"/>
  <c r="AL115" i="35" s="1"/>
  <c r="AK120" i="35"/>
  <c r="AL120" i="35" s="1"/>
  <c r="AK25" i="35"/>
  <c r="AL25" i="35" s="1"/>
  <c r="AK64" i="35"/>
  <c r="AL64" i="35" s="1"/>
  <c r="AK48" i="35"/>
  <c r="AL48" i="35" s="1"/>
  <c r="AK99" i="35"/>
  <c r="AL99" i="35" s="1"/>
  <c r="AK56" i="35"/>
  <c r="AL56" i="35" s="1"/>
  <c r="AV88" i="35"/>
  <c r="AW88" i="35"/>
  <c r="AX88" i="35"/>
  <c r="AV120" i="35"/>
  <c r="AW120" i="35"/>
  <c r="AX120" i="35"/>
  <c r="AW19" i="35"/>
  <c r="AV19" i="35"/>
  <c r="AX19" i="35"/>
  <c r="AV93" i="35"/>
  <c r="AX93" i="35"/>
  <c r="AW93" i="35"/>
  <c r="AX9" i="35"/>
  <c r="AW9" i="35"/>
  <c r="AV9" i="35"/>
  <c r="AW64" i="35"/>
  <c r="AV64" i="35"/>
  <c r="AX64" i="35"/>
  <c r="AV75" i="35"/>
  <c r="AW75" i="35"/>
  <c r="AX75" i="35"/>
  <c r="AW70" i="35"/>
  <c r="AV70" i="35"/>
  <c r="AX70" i="35"/>
  <c r="AV86" i="35"/>
  <c r="AX86" i="35"/>
  <c r="AW86" i="35"/>
  <c r="AW118" i="35"/>
  <c r="AW16" i="35"/>
  <c r="AV16" i="35"/>
  <c r="AX16" i="35"/>
  <c r="AV52" i="35"/>
  <c r="AX52" i="35"/>
  <c r="AW52" i="35"/>
  <c r="AW72" i="35"/>
  <c r="AX72" i="35"/>
  <c r="AV72" i="35"/>
  <c r="AX100" i="35"/>
  <c r="AV100" i="35"/>
  <c r="AW100" i="35"/>
  <c r="AX116" i="35"/>
  <c r="AW116" i="35"/>
  <c r="AV116" i="35"/>
  <c r="AX20" i="35"/>
  <c r="AW20" i="35"/>
  <c r="AV20" i="35"/>
  <c r="AW11" i="35"/>
  <c r="AX11" i="35"/>
  <c r="AV11" i="35"/>
  <c r="AX35" i="35"/>
  <c r="AV35" i="35"/>
  <c r="AW35" i="35"/>
  <c r="AW61" i="35"/>
  <c r="AX61" i="35"/>
  <c r="AV61" i="35"/>
  <c r="AV101" i="35"/>
  <c r="AX101" i="35"/>
  <c r="AW101" i="35"/>
  <c r="AX25" i="35"/>
  <c r="AW25" i="35"/>
  <c r="AV25" i="35"/>
  <c r="AW14" i="35"/>
  <c r="AX14" i="35"/>
  <c r="AV14" i="35"/>
  <c r="AW30" i="35"/>
  <c r="AX30" i="35"/>
  <c r="AV30" i="35"/>
  <c r="AX48" i="35"/>
  <c r="AV48" i="35"/>
  <c r="AW48" i="35"/>
  <c r="AV76" i="35"/>
  <c r="AW76" i="35"/>
  <c r="AX76" i="35"/>
  <c r="AX84" i="35"/>
  <c r="AV84" i="35"/>
  <c r="AW84" i="35"/>
  <c r="AV96" i="35"/>
  <c r="AX96" i="35"/>
  <c r="AW96" i="35"/>
  <c r="AX112" i="35"/>
  <c r="AW112" i="35"/>
  <c r="AV112" i="35"/>
  <c r="AV28" i="35"/>
  <c r="AX28" i="35"/>
  <c r="AW28" i="35"/>
  <c r="AV23" i="35"/>
  <c r="AW23" i="35"/>
  <c r="AX23" i="35"/>
  <c r="AX55" i="35"/>
  <c r="AV55" i="35"/>
  <c r="AW55" i="35"/>
  <c r="AX87" i="35"/>
  <c r="AV87" i="35"/>
  <c r="AW87" i="35"/>
  <c r="AW99" i="35"/>
  <c r="AX99" i="35"/>
  <c r="AV99" i="35"/>
  <c r="AV111" i="35"/>
  <c r="AW111" i="35"/>
  <c r="AX111" i="35"/>
  <c r="AW50" i="35"/>
  <c r="AV50" i="35"/>
  <c r="AX50" i="35"/>
  <c r="AW15" i="35"/>
  <c r="AV15" i="35"/>
  <c r="AX15" i="35"/>
  <c r="AV39" i="35"/>
  <c r="AX39" i="35"/>
  <c r="AW39" i="35"/>
  <c r="AX51" i="35"/>
  <c r="AV51" i="35"/>
  <c r="AW51" i="35"/>
  <c r="AW67" i="35"/>
  <c r="AV67" i="35"/>
  <c r="AX67" i="35"/>
  <c r="AX79" i="35"/>
  <c r="AV79" i="35"/>
  <c r="AW79" i="35"/>
  <c r="AX10" i="35"/>
  <c r="AV10" i="35"/>
  <c r="AW10" i="35"/>
  <c r="AX21" i="35"/>
  <c r="AV21" i="35"/>
  <c r="AW21" i="35"/>
  <c r="AW37" i="35"/>
  <c r="AV37" i="35"/>
  <c r="AX37" i="35"/>
  <c r="AX26" i="35"/>
  <c r="AW26" i="35"/>
  <c r="AV26" i="35"/>
  <c r="AV38" i="35"/>
  <c r="AW38" i="35"/>
  <c r="AX38" i="35"/>
  <c r="AW46" i="35"/>
  <c r="AV46" i="35"/>
  <c r="AX46" i="35"/>
  <c r="AW58" i="35"/>
  <c r="AV58" i="35"/>
  <c r="AX58" i="35"/>
  <c r="AV94" i="35"/>
  <c r="AX94" i="35"/>
  <c r="AW94" i="35"/>
  <c r="AW34" i="35"/>
  <c r="AX34" i="35"/>
  <c r="AV34" i="35"/>
  <c r="AW57" i="35"/>
  <c r="AX57" i="35"/>
  <c r="AV57" i="35"/>
  <c r="AV97" i="35"/>
  <c r="AW97" i="35"/>
  <c r="AX97" i="35"/>
  <c r="AX113" i="35"/>
  <c r="AW113" i="35"/>
  <c r="AV113" i="35"/>
  <c r="AW44" i="35"/>
  <c r="AV44" i="35"/>
  <c r="AX44" i="35"/>
  <c r="AW91" i="35"/>
  <c r="AV91" i="35"/>
  <c r="AX91" i="35"/>
  <c r="AW107" i="35"/>
  <c r="AX107" i="35"/>
  <c r="AV107" i="35"/>
  <c r="AV74" i="35"/>
  <c r="AX74" i="35"/>
  <c r="AW74" i="35"/>
  <c r="AX106" i="35"/>
  <c r="AW106" i="35"/>
  <c r="AV106" i="35"/>
  <c r="AV122" i="35"/>
  <c r="AW122" i="35"/>
  <c r="AX122" i="35"/>
  <c r="AW24" i="35"/>
  <c r="AX24" i="35"/>
  <c r="AV24" i="35"/>
  <c r="AX60" i="35"/>
  <c r="AV60" i="35"/>
  <c r="AW60" i="35"/>
  <c r="AX108" i="35"/>
  <c r="AW108" i="35"/>
  <c r="AV108" i="35"/>
  <c r="AK8" i="35"/>
  <c r="AT8" i="35"/>
  <c r="AX49" i="35"/>
  <c r="AW49" i="35"/>
  <c r="AV49" i="35"/>
  <c r="AW81" i="35"/>
  <c r="AX81" i="35"/>
  <c r="AV81" i="35"/>
  <c r="AV89" i="35"/>
  <c r="AW89" i="35"/>
  <c r="AX89" i="35"/>
  <c r="AV105" i="35"/>
  <c r="AW105" i="35"/>
  <c r="AX105" i="35"/>
  <c r="AV121" i="35"/>
  <c r="AW121" i="35"/>
  <c r="AX121" i="35"/>
  <c r="AV33" i="35"/>
  <c r="AX33" i="35"/>
  <c r="AW33" i="35"/>
  <c r="AW22" i="35"/>
  <c r="AV22" i="35"/>
  <c r="AX22" i="35"/>
  <c r="AX56" i="35"/>
  <c r="AW56" i="35"/>
  <c r="AV56" i="35"/>
  <c r="AX68" i="35"/>
  <c r="AW68" i="35"/>
  <c r="AV68" i="35"/>
  <c r="AW80" i="35"/>
  <c r="AV80" i="35"/>
  <c r="AX80" i="35"/>
  <c r="AX92" i="35"/>
  <c r="AV92" i="35"/>
  <c r="AW92" i="35"/>
  <c r="AW104" i="35"/>
  <c r="AX104" i="35"/>
  <c r="AV104" i="35"/>
  <c r="AW12" i="35"/>
  <c r="AX12" i="35"/>
  <c r="AV12" i="35"/>
  <c r="AX43" i="35"/>
  <c r="AV43" i="35"/>
  <c r="AW43" i="35"/>
  <c r="AX59" i="35"/>
  <c r="AV59" i="35"/>
  <c r="AW59" i="35"/>
  <c r="AV83" i="35"/>
  <c r="AW83" i="35"/>
  <c r="AX83" i="35"/>
  <c r="AW115" i="35"/>
  <c r="AV115" i="35"/>
  <c r="AX115" i="35"/>
  <c r="AV66" i="35"/>
  <c r="AW66" i="35"/>
  <c r="AX66" i="35"/>
  <c r="AX31" i="35"/>
  <c r="AW31" i="35"/>
  <c r="AV31" i="35"/>
  <c r="AX47" i="35"/>
  <c r="AW47" i="35"/>
  <c r="AV47" i="35"/>
  <c r="AV63" i="35"/>
  <c r="AW63" i="35"/>
  <c r="AX63" i="35"/>
  <c r="AV13" i="35"/>
  <c r="AW13" i="35"/>
  <c r="AX13" i="35"/>
  <c r="AV29" i="35"/>
  <c r="AW29" i="35"/>
  <c r="AX29" i="35"/>
  <c r="AW18" i="35"/>
  <c r="AX18" i="35"/>
  <c r="AV18" i="35"/>
  <c r="AX32" i="35"/>
  <c r="AV32" i="35"/>
  <c r="AW32" i="35"/>
  <c r="AX42" i="35"/>
  <c r="AW42" i="35"/>
  <c r="AV42" i="35"/>
  <c r="AV54" i="35"/>
  <c r="AW54" i="35"/>
  <c r="AX54" i="35"/>
  <c r="AV62" i="35"/>
  <c r="AX62" i="35"/>
  <c r="AW62" i="35"/>
  <c r="AW82" i="35"/>
  <c r="AX82" i="35"/>
  <c r="AV82" i="35"/>
  <c r="AW98" i="35"/>
  <c r="AV98" i="35"/>
  <c r="AX98" i="35"/>
  <c r="AW114" i="35"/>
  <c r="AX114" i="35"/>
  <c r="AV114" i="35"/>
  <c r="AW27" i="35"/>
  <c r="AX27" i="35"/>
  <c r="AV27" i="35"/>
  <c r="AX119" i="35" l="1"/>
  <c r="AV69" i="35"/>
  <c r="AW17" i="35"/>
  <c r="AX69" i="35"/>
  <c r="AX118" i="35"/>
  <c r="AW71" i="35"/>
  <c r="AW103" i="35"/>
  <c r="AX109" i="35"/>
  <c r="AW109" i="35"/>
  <c r="AX71" i="35"/>
  <c r="AV78" i="35"/>
  <c r="AW117" i="35"/>
  <c r="AW102" i="35"/>
  <c r="AX117" i="35"/>
  <c r="AX102" i="35"/>
  <c r="AW78" i="35"/>
  <c r="AV110" i="35"/>
  <c r="AW110" i="35"/>
  <c r="AW119" i="35"/>
  <c r="AV65" i="35"/>
  <c r="AV40" i="35"/>
  <c r="AW41" i="35"/>
  <c r="AV103" i="35"/>
  <c r="AW77" i="35"/>
  <c r="AV36" i="35"/>
  <c r="AX90" i="35"/>
  <c r="AX85" i="35"/>
  <c r="AV90" i="35"/>
  <c r="AV85" i="35"/>
  <c r="AW65" i="35"/>
  <c r="AX17" i="35"/>
  <c r="AX40" i="35"/>
  <c r="AW36" i="35"/>
  <c r="AX77" i="35"/>
  <c r="AV41" i="35"/>
  <c r="AV53" i="35"/>
  <c r="AX53" i="35"/>
  <c r="AV73" i="35"/>
  <c r="AV45" i="35"/>
  <c r="AX45" i="35"/>
  <c r="AX95" i="35"/>
  <c r="AW95" i="35"/>
  <c r="AW73" i="35"/>
  <c r="AX8" i="35"/>
  <c r="AW8" i="35"/>
  <c r="AV8" i="35"/>
  <c r="AL8" i="35"/>
</calcChain>
</file>

<file path=xl/sharedStrings.xml><?xml version="1.0" encoding="utf-8"?>
<sst xmlns="http://schemas.openxmlformats.org/spreadsheetml/2006/main" count="4592" uniqueCount="590">
  <si>
    <t>BASEUS weekly wise sales _Virgin Megastore UAE</t>
  </si>
  <si>
    <t>Sr. #</t>
  </si>
  <si>
    <t>DESCRIPTION</t>
  </si>
  <si>
    <t>DCC</t>
  </si>
  <si>
    <t>AUH</t>
  </si>
  <si>
    <t>MER</t>
  </si>
  <si>
    <t>MOE</t>
  </si>
  <si>
    <t>MCC</t>
  </si>
  <si>
    <t>TDM</t>
  </si>
  <si>
    <t>AWM</t>
  </si>
  <si>
    <t>DMM</t>
  </si>
  <si>
    <t>YAS</t>
  </si>
  <si>
    <t>ARD</t>
  </si>
  <si>
    <t>JIMI</t>
  </si>
  <si>
    <t>SAHA</t>
  </si>
  <si>
    <t>Code</t>
  </si>
  <si>
    <t>VEC</t>
  </si>
  <si>
    <t>Qty</t>
  </si>
  <si>
    <t>Value</t>
  </si>
  <si>
    <t>TTL Qty</t>
  </si>
  <si>
    <t>TTL Value</t>
  </si>
  <si>
    <t>17/11/2018</t>
  </si>
  <si>
    <t>24/11/2018</t>
  </si>
  <si>
    <t>22/12/2018</t>
  </si>
  <si>
    <t>AL ARQOOB TRADING CO LLC</t>
  </si>
  <si>
    <t>Al Musallah st., opp Hyatt Regency, Deira, Dubai</t>
  </si>
  <si>
    <t>PO Box 33488, UAE</t>
  </si>
  <si>
    <t>T +971 - 4 - 330 1302</t>
  </si>
  <si>
    <t>jimmy@arqoob.com</t>
  </si>
  <si>
    <t>www.arqoob.com</t>
  </si>
  <si>
    <t>Weekly wise sales Report  - BASEUS - Virgin Megastore UAE</t>
  </si>
  <si>
    <t>Update:</t>
  </si>
  <si>
    <t>S #</t>
  </si>
  <si>
    <t>SKU</t>
  </si>
  <si>
    <t>Product Name</t>
  </si>
  <si>
    <t>Description</t>
  </si>
  <si>
    <t>VMS Cost</t>
  </si>
  <si>
    <t>TOTAL</t>
  </si>
  <si>
    <t>AVG. WEEK</t>
  </si>
  <si>
    <t>Graph</t>
  </si>
  <si>
    <t xml:space="preserve">SUGENT-ZN01    </t>
  </si>
  <si>
    <t xml:space="preserve">BASEUS SMART CAR MOUNT CELL PHONE HOLDER BLACK                                                                </t>
  </si>
  <si>
    <t xml:space="preserve">WXZN-01        </t>
  </si>
  <si>
    <t xml:space="preserve">BASEUS CAR WIRELESS CHARGER SMART VEHICLE BRACKET                                                             </t>
  </si>
  <si>
    <t xml:space="preserve">ACHDCJ-01      </t>
  </si>
  <si>
    <t xml:space="preserve">BASEUS HOLDER RED-DOT MOBILE GAME SCORING TOOL BLACK                                                          </t>
  </si>
  <si>
    <t xml:space="preserve">ACHDCJ-02      </t>
  </si>
  <si>
    <t xml:space="preserve">BASEUS HOLDER RED-DOT MOBILE GAME SCORING TOOL TRANSPARENT                                                    </t>
  </si>
  <si>
    <t xml:space="preserve">WXHSD-D01      </t>
  </si>
  <si>
    <t xml:space="preserve">BASEUS WIRELESS CHARGER POWER BANK 10000MAH BLACK                                                             </t>
  </si>
  <si>
    <t xml:space="preserve">WXHSD-D02      </t>
  </si>
  <si>
    <t xml:space="preserve">BASEUS WIRELESS CHARGER POWER BANK 10000MAH WHITE                                                             </t>
  </si>
  <si>
    <t xml:space="preserve">SUBR-A01       </t>
  </si>
  <si>
    <t xml:space="preserve">BASEUS BEAR MAGNETIC CAR BRACKET BLACK                                                                        </t>
  </si>
  <si>
    <t xml:space="preserve">SUBR-A08       </t>
  </si>
  <si>
    <t xml:space="preserve">BASEUS BEAR MAGNETIC CAR BRACKET BROWN                                                                        </t>
  </si>
  <si>
    <t xml:space="preserve">SUBR-A09       </t>
  </si>
  <si>
    <t xml:space="preserve">BASEUS BEAR MAGNETIC CAR BRACKET RED                                                                          </t>
  </si>
  <si>
    <t xml:space="preserve">SUBR-ASG       </t>
  </si>
  <si>
    <t xml:space="preserve">BASEUS BEAR MAGNETIC CAR BRACKET SILVER GRAY                                                                  </t>
  </si>
  <si>
    <t xml:space="preserve">ACBZ-AP09      </t>
  </si>
  <si>
    <t xml:space="preserve">BASEUS AP PENCIL SILICONE CHARGING STAND FOR APPLE PENCIL RED                                                 </t>
  </si>
  <si>
    <t xml:space="preserve">ACBZ-AP01      </t>
  </si>
  <si>
    <t xml:space="preserve">BASEUS AP PENCIL SILICONE CHARGING STAND FOR APPLE PENCIL BLACK                                               </t>
  </si>
  <si>
    <t xml:space="preserve">ACBZ-AP0G      </t>
  </si>
  <si>
    <t xml:space="preserve">BASEUS AP PENCIL SILICONE CHARGING STAND FOR APPLE PENCIL GREY                                                </t>
  </si>
  <si>
    <t xml:space="preserve">NGW02-01       </t>
  </si>
  <si>
    <t xml:space="preserve">BASEUS ENCOK W02 TWS TRULY WIRELESS HEADSET BLACK                                                             </t>
  </si>
  <si>
    <t xml:space="preserve">NGW02-02       </t>
  </si>
  <si>
    <t xml:space="preserve">BASEUS ENCOK W02 TWS TRULY WIRELESS HEADSET WHITE                                                             </t>
  </si>
  <si>
    <t xml:space="preserve">NGS16-09       </t>
  </si>
  <si>
    <t xml:space="preserve">BASEUS ENCOK NECK HUNG BLUETOOTH EARPHONES S16 RED                                                            </t>
  </si>
  <si>
    <t xml:space="preserve">NGS16-06       </t>
  </si>
  <si>
    <t xml:space="preserve">BASEUS ENCOK NECK HUNG BLUETOOTH EARPHONES S16 GREEN                                                          </t>
  </si>
  <si>
    <t xml:space="preserve">WXJS-A1        </t>
  </si>
  <si>
    <t xml:space="preserve">BASEUS METAL WIRELESS CHARGER TARNISH/BLACK                                                                   </t>
  </si>
  <si>
    <t xml:space="preserve">WXJS-S2        </t>
  </si>
  <si>
    <t xml:space="preserve">BASEUS METAL WIRELESS CHARGER SILVER/WHITE                                                                    </t>
  </si>
  <si>
    <t xml:space="preserve">WXBV-01        </t>
  </si>
  <si>
    <t xml:space="preserve">BASEUS BV WIRELESS CHARGER BLACK                                                                              </t>
  </si>
  <si>
    <t xml:space="preserve">WXBV-02        </t>
  </si>
  <si>
    <t xml:space="preserve">BASEUS BV WIRELESS CHARGER WHITE                                                                              </t>
  </si>
  <si>
    <t xml:space="preserve">WXBV-03        </t>
  </si>
  <si>
    <t xml:space="preserve">BASEUS BV WIRELESS CHARGER BLUE                                                                               </t>
  </si>
  <si>
    <t xml:space="preserve">CCALL-JK01     </t>
  </si>
  <si>
    <t xml:space="preserve">BASEUS SIMPLE WIRELESS CHARGER BLACK                                                                          </t>
  </si>
  <si>
    <t xml:space="preserve">CCALL-JK02     </t>
  </si>
  <si>
    <t xml:space="preserve">BASEUS SIMPLE WIRELESS CHARGER WHITE                                                                          </t>
  </si>
  <si>
    <t xml:space="preserve">CCALL-AJK01    </t>
  </si>
  <si>
    <t xml:space="preserve">BASEUS SIMPLE WIRELESS CHARGER TRANSPARENT                                                                    </t>
  </si>
  <si>
    <t xml:space="preserve">WXXHJ-B01      </t>
  </si>
  <si>
    <t xml:space="preserve">BASEUS DUAL WIRELESS CHARGER BLACK +WALL CHARGER &amp; CABLE                                                      </t>
  </si>
  <si>
    <t xml:space="preserve">WXXHJ-B0S      </t>
  </si>
  <si>
    <t xml:space="preserve">BASEUS DUAL WIRELESS CHARGER SILVER +WALL CHARGER &amp; CABLE                                                     </t>
  </si>
  <si>
    <t xml:space="preserve">WX2IN1-02      </t>
  </si>
  <si>
    <t xml:space="preserve">BASEUS SMART 2 IN 1 WIRELESS CHARGER WHITE                                                                    </t>
  </si>
  <si>
    <t xml:space="preserve">PPALL-AKU01    </t>
  </si>
  <si>
    <t xml:space="preserve">BASEUS MINI CU DIGITAL DISPLAY POWER BANK 10000MAH BLACK                                                      </t>
  </si>
  <si>
    <t xml:space="preserve">PPALL-AKU02    </t>
  </si>
  <si>
    <t xml:space="preserve">BASEUS MINI CU DIGITAL DISPLAY POWER BANK 10000MAH WHITE                                                      </t>
  </si>
  <si>
    <t xml:space="preserve">PPALL-EX01     </t>
  </si>
  <si>
    <t xml:space="preserve">BASEUS DUAL OUTPUT WIRELESS CHARGE POWER BANK 8000MAH BLACK                                                   </t>
  </si>
  <si>
    <t xml:space="preserve">PPALL-EX09     </t>
  </si>
  <si>
    <t xml:space="preserve">BASEUS DUAL OUTPUT WIRELESS CHARGE POWER BANK 8000MAH RED                                                     </t>
  </si>
  <si>
    <t xml:space="preserve">PPALL-PX01     </t>
  </si>
  <si>
    <t xml:space="preserve">BASEUS PARALLEL LINE POWER BANK 10000MAH BLACK                                                                </t>
  </si>
  <si>
    <t xml:space="preserve">PPALL-PX02     </t>
  </si>
  <si>
    <t xml:space="preserve">BASEUS PARALLEL LINE POWER BANK 10000MAH WHITE                                                                </t>
  </si>
  <si>
    <t xml:space="preserve">PPALL-PX03     </t>
  </si>
  <si>
    <t xml:space="preserve">BASEUS PARALLEL LINE POWER BANK 10000MAH BLUE                                                                 </t>
  </si>
  <si>
    <t xml:space="preserve">PPKC-A01       </t>
  </si>
  <si>
    <t xml:space="preserve">BASEUS POWERFUL TYPE-C PD+QC3.0 20000MAH POWER BANK BLACK                                                     </t>
  </si>
  <si>
    <t xml:space="preserve">PPKC-A02       </t>
  </si>
  <si>
    <t xml:space="preserve">BASEUS POWERFUL TYPE-C PD+QC3.0 20000MAH POWER BANK WHITE                                                     </t>
  </si>
  <si>
    <t xml:space="preserve">PPKC-A09       </t>
  </si>
  <si>
    <t xml:space="preserve">BASEUS POWERFUL TYPE-C PD+QC3.0 20000MAH POWER BANK RED                                                       </t>
  </si>
  <si>
    <t xml:space="preserve">PPALL-QY01     </t>
  </si>
  <si>
    <t xml:space="preserve">BASEUS THIN WIRELESS CHARGE 10000MAH POWER BANK BLACK                                                         </t>
  </si>
  <si>
    <t xml:space="preserve">PPALL-QY02     </t>
  </si>
  <si>
    <t xml:space="preserve">BASEUS THIN WIRELESS CHARGE 10000 MAH POWER BANK WHITE                                                        </t>
  </si>
  <si>
    <t xml:space="preserve">PPALL-QY04     </t>
  </si>
  <si>
    <t xml:space="preserve">BASEUS THIN WIRELESS CHARGE 10000MAH POWER BANK PINK                                                          </t>
  </si>
  <si>
    <t xml:space="preserve">CCALL-RH01     </t>
  </si>
  <si>
    <t xml:space="preserve">BASEUS LOCOMOTIVE BLUETOOTH MP3 VEHICLE CHARGER BLACK                                                         </t>
  </si>
  <si>
    <t xml:space="preserve">CCALL-TM01     </t>
  </si>
  <si>
    <t xml:space="preserve">BASEUS T TYPED BLUETOOTH MP3 CHARGER WITH CAR HOLDER BLACK                                                    </t>
  </si>
  <si>
    <t xml:space="preserve">CCALL-TM0A     </t>
  </si>
  <si>
    <t xml:space="preserve">BASEUS T TYPED BLUETOOTH MP3 CHARGER WITH CAR HOLDER TARNISH                                                  </t>
  </si>
  <si>
    <t xml:space="preserve">CCALL-TM12     </t>
  </si>
  <si>
    <t xml:space="preserve">BASEUS T TYPED BLUETOOTH MP3 CHARGER WITH CAR HOLDER DARK COFFEE                                              </t>
  </si>
  <si>
    <t xml:space="preserve">ACCHZ-01       </t>
  </si>
  <si>
    <t xml:space="preserve">BASEUS ROTATION TYPE UNIVERSAL CHARGER BLACK                                                                  </t>
  </si>
  <si>
    <t xml:space="preserve">ACDKQ-HG01     </t>
  </si>
  <si>
    <t xml:space="preserve">BASEUS PENDANT CARD READER BLACK                                                                              </t>
  </si>
  <si>
    <t xml:space="preserve">ACDKQ-HG0S     </t>
  </si>
  <si>
    <t xml:space="preserve">BASEUS PENDANT CARD READER SILVER                                                                             </t>
  </si>
  <si>
    <t xml:space="preserve">ACAPIPH-EA9    </t>
  </si>
  <si>
    <t xml:space="preserve">BASEUS RED-HAT TYPE-C 32GB USB FLASH DISK                                                                     </t>
  </si>
  <si>
    <t xml:space="preserve">CAHUB-B0G      </t>
  </si>
  <si>
    <t xml:space="preserve">BASEUS THUNDERBOLT C+ DUAL TYPE-C TO USB3.0/HDMI/TYPE-C FEMALE HUB CONVERTER DEEP SPACE GRAY                  </t>
  </si>
  <si>
    <t xml:space="preserve">CAHUB-D0G      </t>
  </si>
  <si>
    <t xml:space="preserve">BASEUS CUBE TYPE-C TO USB3.0X3+USB2.0X2 HUB ADAPTER DARK GRAY                                                 </t>
  </si>
  <si>
    <t xml:space="preserve">CAHUB-E0G      </t>
  </si>
  <si>
    <t xml:space="preserve">BASEUS LITTLE BOX TYPE-C TO HDMI+TYPE-C PD MINI HD SMART HUB CONVERTER DARK GRAY                              </t>
  </si>
  <si>
    <t xml:space="preserve">SGAPIPHX-TZ01  </t>
  </si>
  <si>
    <t xml:space="preserve">BASEUS GLASS FILM SET BLACK FOR IPHONE X                                                                      </t>
  </si>
  <si>
    <t xml:space="preserve">SUGENT-ATR01   </t>
  </si>
  <si>
    <t xml:space="preserve">BASEUS CURVE MAGNET CAR MOUNT                                                                                 </t>
  </si>
  <si>
    <t xml:space="preserve">SUER-A01       </t>
  </si>
  <si>
    <t xml:space="preserve">BASEUS SMALL EARS MAGNETIC CAR VENT SUCTION BRACKET BLACK                                                     </t>
  </si>
  <si>
    <t xml:space="preserve">SUER-A0R       </t>
  </si>
  <si>
    <t xml:space="preserve">BASEUS SMALL EARS MAGNETIC CAR VENT SUCTION BRACKET ROSE GOLD                                                 </t>
  </si>
  <si>
    <t xml:space="preserve">SUER-A0S       </t>
  </si>
  <si>
    <t xml:space="preserve">BASEUS SMALL EARS MAGNETIC CAR VENT SUCTION BRACKET ROSE SILVER                                               </t>
  </si>
  <si>
    <t xml:space="preserve">SUER-A09       </t>
  </si>
  <si>
    <t xml:space="preserve">BASEUS SMALL EARS MAGNETIC CAR VENT SUCTION BRACKET ROSE RED                                                  </t>
  </si>
  <si>
    <t xml:space="preserve">SUER-A0V       </t>
  </si>
  <si>
    <t xml:space="preserve">SUCH-01        </t>
  </si>
  <si>
    <t xml:space="preserve">BASEUS XIAOCHUN MAGNETIC CAR PHONE HOLDER BLACK                                                               </t>
  </si>
  <si>
    <t xml:space="preserve">SUCH-02        </t>
  </si>
  <si>
    <t xml:space="preserve">BASEUS XIAOCHUN MAGNETIC CAR PHONE HOLDER SILVER                                                              </t>
  </si>
  <si>
    <t xml:space="preserve">SUHS-DP01      </t>
  </si>
  <si>
    <t xml:space="preserve">BASEUS DOUBLE CLIP HORIZONTAL VEHICLE MOUNT BLACK                                                             </t>
  </si>
  <si>
    <t xml:space="preserve">SUHS-DP0S      </t>
  </si>
  <si>
    <t xml:space="preserve">BASEUS DOUBLE CLIP HORIZONTAL VEHICLE MOUNT SILVER                                                            </t>
  </si>
  <si>
    <t xml:space="preserve">SUJX-01        </t>
  </si>
  <si>
    <t xml:space="preserve">BASEUS GOLD AROMATIZING AIR VENT CAR MOUNT                                                                    </t>
  </si>
  <si>
    <t xml:space="preserve">SUYZD-01       </t>
  </si>
  <si>
    <t xml:space="preserve">BASEUS BULLET ON-BOARD CAR MAGNETIC BRACKET BLACK                                                             </t>
  </si>
  <si>
    <t xml:space="preserve">SUYZD-09       </t>
  </si>
  <si>
    <t xml:space="preserve">BASEUS BULLET ON-BOARD CAR MAGNETIC BRACKET RED                                                               </t>
  </si>
  <si>
    <t xml:space="preserve">SUYZD-0S       </t>
  </si>
  <si>
    <t xml:space="preserve">BASEUS BULLET ON-BOARD CAR MAGNETIC BRACKET SILVER                                                            </t>
  </si>
  <si>
    <t xml:space="preserve">SUGX-A01       </t>
  </si>
  <si>
    <t xml:space="preserve">BASEUS MAGNETIC AIR VENT CAR MOUNT HOLDER WITH CABLE CLIP BLACK                                               </t>
  </si>
  <si>
    <t xml:space="preserve">SUGX-A0V       </t>
  </si>
  <si>
    <t xml:space="preserve">BASEUS MAGNETIC AIR VENT CAR MOUNT HOLDER WITH CABLE CLIP GOLD                                                </t>
  </si>
  <si>
    <t xml:space="preserve">SUGX-A09       </t>
  </si>
  <si>
    <t xml:space="preserve">BASEUS MAGNETIC AIR VENT CAR MOUNT HOLDER WITH CABLE CLIP RED                                                 </t>
  </si>
  <si>
    <t xml:space="preserve">SUGX-A0S       </t>
  </si>
  <si>
    <t xml:space="preserve">BASEUS MAGNETIC AIR VENT CAR MOUNT HOLDER WITH CABLE CLIP SILVER                                              </t>
  </si>
  <si>
    <t xml:space="preserve">SUER-B01       </t>
  </si>
  <si>
    <t xml:space="preserve">BASEUS SMALL EARS VERTICAL MAGNETIC BRACKET BLACK                                                             </t>
  </si>
  <si>
    <t xml:space="preserve">SUER-B0S       </t>
  </si>
  <si>
    <t xml:space="preserve">BASEUS SMALL EARS VERTICAL MAGNETIC BRACKET ROSE SILVER                                                       </t>
  </si>
  <si>
    <t xml:space="preserve">SUER-B09       </t>
  </si>
  <si>
    <t xml:space="preserve">BASEUS SMALL EARS VERTICAL MAGNETIC BRACKET ROSE RED                                                          </t>
  </si>
  <si>
    <t xml:space="preserve">SUER-B0V       </t>
  </si>
  <si>
    <t xml:space="preserve">BASEUS SMALL EARS VERTICAL MAGNETIC BRACKET ROSE GOLD                                                         </t>
  </si>
  <si>
    <t xml:space="preserve">WIAPIPH58-BE01 </t>
  </si>
  <si>
    <t xml:space="preserve">BASEUS BEAR SILICONE CASE BLACK FOR IPHONE XS                                                                 </t>
  </si>
  <si>
    <t xml:space="preserve">WIAPIPH58-BE04 </t>
  </si>
  <si>
    <t xml:space="preserve">BASEUS BEAR SILICONE CASE PINK FOR IPHONE XS                                                                  </t>
  </si>
  <si>
    <t xml:space="preserve">WIAPIPH58-BE08 </t>
  </si>
  <si>
    <t xml:space="preserve">BASEUS BEAR SILICONE CASE BROWN FOR IPHONE XS                                                                 </t>
  </si>
  <si>
    <t xml:space="preserve">CALLG-01       </t>
  </si>
  <si>
    <t xml:space="preserve">BASEUS GLOWING DATA CABLE USB FOR LIGHTNING BLACK                                                             </t>
  </si>
  <si>
    <t xml:space="preserve">CALLG-09       </t>
  </si>
  <si>
    <t xml:space="preserve">BASEUS GLOWING DATA CABLE USB FOR LIGHTNING RED                                                               </t>
  </si>
  <si>
    <t xml:space="preserve">SUGENT-ZN03    </t>
  </si>
  <si>
    <t xml:space="preserve">BASEUS SMART CAR MOUNT PHONE HOLDER BLUE                                                                      </t>
  </si>
  <si>
    <t xml:space="preserve">SUGENT-ZN0S    </t>
  </si>
  <si>
    <t xml:space="preserve">BASEUS SMART CAR MOUNT PHONE HOLDER SILVER                                                                    </t>
  </si>
  <si>
    <t xml:space="preserve">CCALL-XK01     </t>
  </si>
  <si>
    <t xml:space="preserve">BASEUS DESKTOP WIRELESS/WIRED CHARGER BLACK                                                                   </t>
  </si>
  <si>
    <t xml:space="preserve">WXXP-02        </t>
  </si>
  <si>
    <t xml:space="preserve">BASEUS WIRELESS CHARGER SUCTION CUP WHITE                                                                     </t>
  </si>
  <si>
    <t xml:space="preserve">WXXP-01        </t>
  </si>
  <si>
    <t xml:space="preserve">BASEUS WIRELESS CHARGER SUCTION CUP BLACK                                                                     </t>
  </si>
  <si>
    <t xml:space="preserve">TZARGS-09      </t>
  </si>
  <si>
    <t xml:space="preserve">BASEUS CASE FOR AIRPODS RED                                                                                   </t>
  </si>
  <si>
    <t xml:space="preserve">TZARGS-01      </t>
  </si>
  <si>
    <t xml:space="preserve">BASEUS CASE FOR AIRPODS BLACK                                                                                 </t>
  </si>
  <si>
    <t xml:space="preserve">TZARGS-G2      </t>
  </si>
  <si>
    <t xml:space="preserve">BASEUS CASE FOR AIRPODS GRAY                                                                                  </t>
  </si>
  <si>
    <t xml:space="preserve">CCALL-YX01     </t>
  </si>
  <si>
    <t xml:space="preserve">BASEUS Y TYPE DUAL USB+ CAR CHARGER BLACK                                                                     </t>
  </si>
  <si>
    <t xml:space="preserve">CCALL-YX02     </t>
  </si>
  <si>
    <t xml:space="preserve">BASEUS Y TYPE DUAL USB+ CAR CHARGER WHITE                                                                     </t>
  </si>
  <si>
    <t xml:space="preserve">ACSR-MS01      </t>
  </si>
  <si>
    <t xml:space="preserve">BASEUS MAGIC MONSTER GAMEPAD STYLE POWER BANK 2000MAH                                                         </t>
  </si>
  <si>
    <t xml:space="preserve">WIAPIPH61-BE01 </t>
  </si>
  <si>
    <t xml:space="preserve">BASEUS BEAR SILICONE CASE BLACK FOR IPHONE XR                                                                 </t>
  </si>
  <si>
    <t xml:space="preserve">WIAPIPH61-BE04 </t>
  </si>
  <si>
    <t xml:space="preserve">BASEUS BEAR SILICONE CASE PINK FOR IPHONE XR                                                                  </t>
  </si>
  <si>
    <t xml:space="preserve">WIAPIPH61-BE08 </t>
  </si>
  <si>
    <t xml:space="preserve">BASEUS BEAR SILICONE CASE BROWN FOR IPHONE XR                                                                 </t>
  </si>
  <si>
    <t xml:space="preserve">WIAPIPH65-BE01 </t>
  </si>
  <si>
    <t xml:space="preserve">BASEUS BEAR SILICONE CASE BLACK FOR IPHONE XS MAX                                                             </t>
  </si>
  <si>
    <t xml:space="preserve">WIAPIPH65-BE04 </t>
  </si>
  <si>
    <t xml:space="preserve">BASEUS BEAR SILICONE CASE PINK FOR IPHONE XS MAX                                                              </t>
  </si>
  <si>
    <t xml:space="preserve">WIAPIPH65-BE08 </t>
  </si>
  <si>
    <t xml:space="preserve">BASEUS BEAR SILICONE CASE BROWN FOR IPHONE XS MAX                                                             </t>
  </si>
  <si>
    <t xml:space="preserve">CALEYE-01      </t>
  </si>
  <si>
    <t xml:space="preserve">BASEUS BIG EYE DIGITAL DISPLAY LIGHTNING CABLE BLACK                                                          </t>
  </si>
  <si>
    <t xml:space="preserve">CALEYE-02      </t>
  </si>
  <si>
    <t xml:space="preserve">BASEUS BIG EYE DIGITAL DISPLAY LIGHTNING CABLE WHITE                                                          </t>
  </si>
  <si>
    <t xml:space="preserve">SUER-B0R       </t>
  </si>
  <si>
    <t xml:space="preserve">SGAPIPHX-RA01  </t>
  </si>
  <si>
    <t xml:space="preserve">BASEUS DROP-PROOF CURVED FULL SCREEN TEMPERED GLASS BLACK FOR IPHONE X                                        </t>
  </si>
  <si>
    <t xml:space="preserve">WXHSG-02       </t>
  </si>
  <si>
    <t xml:space="preserve">BASEUS SILCIONE HORIZONTAL DESKTOP WIRELESS CHARGER WHITE                                                     </t>
  </si>
  <si>
    <t xml:space="preserve">WXHSG-01       </t>
  </si>
  <si>
    <t xml:space="preserve">BASEUS SILCIONE HORIZONTAL DESKTOP WIRELESS CHARGER BLACK                                                     </t>
  </si>
  <si>
    <t xml:space="preserve">SUXUN-BY0G     </t>
  </si>
  <si>
    <t xml:space="preserve">BASEUS FRAGRANCE/CAR MOUNT GREY                                                                               </t>
  </si>
  <si>
    <t xml:space="preserve">SUXUN-BY09     </t>
  </si>
  <si>
    <t xml:space="preserve">BASEUS FRAGRANCE/CAR MOUNT RED                                                                                </t>
  </si>
  <si>
    <t xml:space="preserve">SUXUN-BY01     </t>
  </si>
  <si>
    <t xml:space="preserve">BASEUS FRAGRANCE/CAR MOUNT BLACK                                                                              </t>
  </si>
  <si>
    <t xml:space="preserve">CATSX-F0G      </t>
  </si>
  <si>
    <t xml:space="preserve">BASEUS 10-IN-1 HUB ADAPTER                                                                                    </t>
  </si>
  <si>
    <t xml:space="preserve">CATCY-B0G      </t>
  </si>
  <si>
    <t xml:space="preserve">BASEUS TYPE C TO HDMI JOINT ADAPTER CABLE 1.8M DARK GREY                                                      </t>
  </si>
  <si>
    <t xml:space="preserve">CATSX-D0G      </t>
  </si>
  <si>
    <t xml:space="preserve">BASEUS HDMI + USB 3.0 HUB ADAPTER                                                                             </t>
  </si>
  <si>
    <t xml:space="preserve">CATSY-0G       </t>
  </si>
  <si>
    <t xml:space="preserve">BASEUS TYPE-C MALE TO HDMI MALE 4K HD ADAPTER CABLE 1.8M                                                      </t>
  </si>
  <si>
    <t xml:space="preserve">ACSLCJ-06      </t>
  </si>
  <si>
    <t xml:space="preserve">BASEUS GRENADE BLACK/ARMY GREEN GRIP FOR SMARTPHONES                                                          </t>
  </si>
  <si>
    <t xml:space="preserve">ACSR-XJ09      </t>
  </si>
  <si>
    <t xml:space="preserve">BASEUS ADAPTER X-MEN AUDIO RADIATOR RED/BLACK                                                                 </t>
  </si>
  <si>
    <t xml:space="preserve">ACSR-XJ0A      </t>
  </si>
  <si>
    <t xml:space="preserve">BASEUS ADAPTER X-MEN AUDIO RADIATOR BLACK                                                                     </t>
  </si>
  <si>
    <t xml:space="preserve">ACXUN-02       </t>
  </si>
  <si>
    <t xml:space="preserve">BASEUS AROMA DIFFUSER CREAM WHITE                                                                             </t>
  </si>
  <si>
    <t xml:space="preserve">WIAPPOD-01     </t>
  </si>
  <si>
    <t xml:space="preserve">BASEUS PROTECTIVE CASE/WIRELESS CHARGER BLACK FOR AIRPODS                                                     </t>
  </si>
  <si>
    <t xml:space="preserve">WIAPPOD-09     </t>
  </si>
  <si>
    <t xml:space="preserve">BASEUS PROTECTIVE CASE/WIRELESS CHARGER RED FOR AIRPODS                                                       </t>
  </si>
  <si>
    <t>Total:</t>
  </si>
  <si>
    <t>STOCK</t>
  </si>
  <si>
    <t>ABU</t>
  </si>
  <si>
    <t>JUM</t>
  </si>
  <si>
    <t>AJM</t>
  </si>
  <si>
    <t>Title</t>
  </si>
  <si>
    <t>V.S.P.</t>
  </si>
  <si>
    <t>ALL STORES</t>
  </si>
  <si>
    <t>MOE  (Mall Of Emirates - Dubai)</t>
  </si>
  <si>
    <t>TDM (The Dubai Mall - Dubai )</t>
  </si>
  <si>
    <t>YAS (YAS Mall - Abu Dhabi)</t>
  </si>
  <si>
    <t>DMM (Dubai Marina Mall - Dubai)</t>
  </si>
  <si>
    <t>MCC (Mirdif City Center - Dubai)</t>
  </si>
  <si>
    <t>DCC (Deira City Centre - Dubai)</t>
  </si>
  <si>
    <t>AWM (Al Wahda Mall - Abu Dhabi)</t>
  </si>
  <si>
    <t>AUH (Abu Dhabi Mall - Abu Dhabi)</t>
  </si>
  <si>
    <t>MER (Mercato Mall - Dubai)</t>
  </si>
  <si>
    <t>SAHA (Sahara Centre - Sharjah)</t>
  </si>
  <si>
    <t>JIMI (Al Jimi Mall - Al Ain)</t>
  </si>
  <si>
    <t>ARD (Arabian Ranches - Dubai)</t>
  </si>
  <si>
    <t>BASEUS Stock Replenishment based on Minimum Quantity for Each Location</t>
  </si>
  <si>
    <t>Virgin Megastore</t>
  </si>
  <si>
    <t>Current On hand Quantity &amp; Sales for Each Location</t>
  </si>
  <si>
    <t>Virgin - UAE</t>
  </si>
  <si>
    <t>Reorder Level based on Sales Quantity for Each Location</t>
  </si>
  <si>
    <t>As of:</t>
  </si>
  <si>
    <t>NEW PURCHASE ORDER REQUIREMENT</t>
  </si>
  <si>
    <t>ONHAND STOCK IN VIRGIN  - UAE</t>
  </si>
  <si>
    <t>MINIMUM REORDER LEVEL</t>
  </si>
  <si>
    <t>Deira City Center 401</t>
  </si>
  <si>
    <t>Abu Dhabi 402</t>
  </si>
  <si>
    <t>Mercato 404</t>
  </si>
  <si>
    <t>MoE 405</t>
  </si>
  <si>
    <t>Mirdiff 412</t>
  </si>
  <si>
    <t>Dubai Mall 416</t>
  </si>
  <si>
    <t>Al Wahda 417</t>
  </si>
  <si>
    <t>Dubai Marina 423</t>
  </si>
  <si>
    <t>Yas Mall 424</t>
  </si>
  <si>
    <t>ARD 425</t>
  </si>
  <si>
    <t>Al Jimi Mall 426</t>
  </si>
  <si>
    <t xml:space="preserve">Sahara Centre 429 </t>
  </si>
  <si>
    <t>Total</t>
  </si>
  <si>
    <t>Total Sales of last week</t>
  </si>
  <si>
    <t xml:space="preserve">UAE All Location </t>
  </si>
  <si>
    <t>UPC #</t>
  </si>
  <si>
    <t>Catalogue N°</t>
  </si>
  <si>
    <t>VMS RRP</t>
  </si>
  <si>
    <t>PO QTY</t>
  </si>
  <si>
    <t>Stock QTY</t>
  </si>
  <si>
    <t>Sale QTY</t>
  </si>
  <si>
    <t>QTY</t>
  </si>
  <si>
    <t>GRAND TOTAL:</t>
  </si>
  <si>
    <t xml:space="preserve"> </t>
  </si>
  <si>
    <t>November 11, 2018 to November 24, 2018</t>
  </si>
  <si>
    <t>Weeks</t>
  </si>
  <si>
    <t xml:space="preserve">CAHUB-F01      </t>
  </si>
  <si>
    <t xml:space="preserve">BASEUS ROUND BOX USB 3.0 HUB ADAPTER BLACK                                                                    </t>
  </si>
  <si>
    <t xml:space="preserve">CAHUB-F02      </t>
  </si>
  <si>
    <t xml:space="preserve">BASEUS ROUND BOX USB 3.0 HUB ADAPTER WHITE                                                                    </t>
  </si>
  <si>
    <t xml:space="preserve">CAHUB-G01      </t>
  </si>
  <si>
    <t xml:space="preserve">BASEUS ROUND BOX TYPE-C HUB ADAPTER BLACK                                                                     </t>
  </si>
  <si>
    <t xml:space="preserve">ACSLCJ-01      </t>
  </si>
  <si>
    <t xml:space="preserve">BASEUS GRENADE BLACK GRIP FOR SMARTPHONES                                                                     </t>
  </si>
  <si>
    <t xml:space="preserve">SUCJLF-01      </t>
  </si>
  <si>
    <t xml:space="preserve">BASEUS WINNER COOLING HEAT SINK BLACK FOR SMARTPHONES                                                         </t>
  </si>
  <si>
    <t xml:space="preserve">SGAPIPD-CX02   </t>
  </si>
  <si>
    <t xml:space="preserve">BASEUS 0.3MM TEMPERED GLASS FILM TRANSPARENT FOR IPAD PRO 11-INCH                                             </t>
  </si>
  <si>
    <t xml:space="preserve">SGAPIPD-DX02   </t>
  </si>
  <si>
    <t xml:space="preserve">BASEUS 0.3MM ANTI-BLUE LIGHT TEMPERED GLASS FILM TRANSPARENT FOR IPAD PRO 11-INCH                             </t>
  </si>
  <si>
    <t xml:space="preserve">LTAPIPD-ASM03  </t>
  </si>
  <si>
    <t xml:space="preserve">BASEUS SIMPLISM Y-TYPE LEATHER CASE BLUE FOR IPAD PRO 11-INCH                                                 </t>
  </si>
  <si>
    <t xml:space="preserve">SUGENT-XF0S    </t>
  </si>
  <si>
    <t xml:space="preserve">BASEUS SUSPENSION GLASS DESKTOP BRACKET SILVER FOR SMARTPHONES                                                </t>
  </si>
  <si>
    <t xml:space="preserve">SUGENT-XF01    </t>
  </si>
  <si>
    <t xml:space="preserve">BASEUS SUSPENSION GLASS DESKTOP BRACKET BLACK FOR SMARTPHONES                                                 </t>
  </si>
  <si>
    <t xml:space="preserve">ACAPIPHX-ABJ01 </t>
  </si>
  <si>
    <t xml:space="preserve">BASEUS 1+1 BLACK WIRELESS CHARGE 5000MAH POWER BANK FOR IPHONE XS/X                                           </t>
  </si>
  <si>
    <t xml:space="preserve">ACAPIPHX-BJ01  </t>
  </si>
  <si>
    <t xml:space="preserve">BASEUS PLAID BLACK 3500MAH POWER BANK FOR IPHONE X                                                            </t>
  </si>
  <si>
    <t xml:space="preserve">ACPCL-01       </t>
  </si>
  <si>
    <t xml:space="preserve">BASEUS GOLDEN CUDGEL CAPACITIVE STYLUS BLACK                                                                  </t>
  </si>
  <si>
    <t xml:space="preserve">4KCD6901       </t>
  </si>
  <si>
    <t xml:space="preserve">USAMS 4000MAH POWER BANK CASE BLACK FOR IPHONE XS MAX                                                         </t>
  </si>
  <si>
    <t>28.10-03.11.18</t>
  </si>
  <si>
    <t>04.11-10.11.18</t>
  </si>
  <si>
    <t>11.11-17.11.18</t>
  </si>
  <si>
    <t>18.11-24.11.18</t>
  </si>
  <si>
    <t>25.11-01.12.18</t>
  </si>
  <si>
    <t>Loc</t>
  </si>
  <si>
    <t>SAHARA</t>
  </si>
  <si>
    <t>TOTAL QTY</t>
  </si>
  <si>
    <t>02.12-08.12.18</t>
  </si>
  <si>
    <t>Qty Stock</t>
  </si>
  <si>
    <t>Total Status</t>
  </si>
  <si>
    <t>Fast</t>
  </si>
  <si>
    <t>Slow</t>
  </si>
  <si>
    <t>Non</t>
  </si>
  <si>
    <t>01/12/2018</t>
  </si>
  <si>
    <t>08/12/2018</t>
  </si>
  <si>
    <t>03/11/2018</t>
  </si>
  <si>
    <t>10/11/2018</t>
  </si>
  <si>
    <t>TOTAL VALUE</t>
  </si>
  <si>
    <t xml:space="preserve"> AVG. QTY WEEK</t>
  </si>
  <si>
    <t xml:space="preserve"> AVG. VALUE WEEK</t>
  </si>
  <si>
    <t>TTL Qty Stock</t>
  </si>
  <si>
    <t>1. TDM (The Dubai Mall - Dubai )</t>
  </si>
  <si>
    <t>4. DCC (Deira City Centre - Dubai)</t>
  </si>
  <si>
    <t>Fast Moving Items</t>
  </si>
  <si>
    <t>Slow Moving Items</t>
  </si>
  <si>
    <t>Non Moving Items</t>
  </si>
  <si>
    <t>October 28, 2018 to December 08, 2018</t>
  </si>
  <si>
    <t>Total Days</t>
  </si>
  <si>
    <t>SN#</t>
  </si>
  <si>
    <t>RRP (Exc. VAT)</t>
  </si>
  <si>
    <t>QTY SOLD</t>
  </si>
  <si>
    <t>QTY SOLD VALUE</t>
  </si>
  <si>
    <t xml:space="preserve">QTY SOLD </t>
  </si>
  <si>
    <t>Avg. Day (QTY)</t>
  </si>
  <si>
    <t>Avg. Month (QTY)</t>
  </si>
  <si>
    <t>Avg. Month (Value)</t>
  </si>
  <si>
    <t>Higher Sales Month</t>
  </si>
  <si>
    <t>SOH 
Virgin</t>
  </si>
  <si>
    <t>TOTAL SOH</t>
  </si>
  <si>
    <t>QTY STOCK VALUE</t>
  </si>
  <si>
    <t>Days Stock in Hand</t>
  </si>
  <si>
    <t>Current stock cover upto (Week)</t>
  </si>
  <si>
    <t>Current stock cover upto (Month)</t>
  </si>
  <si>
    <t>Current stock cover upto (Date)</t>
  </si>
  <si>
    <t>Higher Sales in Day</t>
  </si>
  <si>
    <t>Monthly Sales Report - January 01, 2018 -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</si>
  <si>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</si>
  <si>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</si>
  <si>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</si>
  <si>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</si>
  <si>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</si>
  <si>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</si>
  <si>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</si>
  <si>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</si>
  <si>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</si>
  <si>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</si>
  <si>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</si>
  <si>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</si>
  <si>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</si>
  <si>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</si>
  <si>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</si>
  <si>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</si>
  <si>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</si>
  <si>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</si>
  <si>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</si>
  <si>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</si>
  <si>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</si>
  <si>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</si>
  <si>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</si>
  <si>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</si>
  <si>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</si>
  <si>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</si>
  <si>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</si>
  <si>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</si>
  <si>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</si>
  <si>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</si>
  <si>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</si>
  <si>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</si>
  <si>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</si>
  <si>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</si>
  <si>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</si>
  <si>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</si>
  <si>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09.12-15.12.18</t>
  </si>
  <si>
    <t>Sku</t>
  </si>
  <si>
    <t>UPC</t>
  </si>
  <si>
    <t>Catalogue N›</t>
  </si>
  <si>
    <t>Fast Moving</t>
  </si>
  <si>
    <t>Non Moving</t>
  </si>
  <si>
    <t>Slow Moving</t>
  </si>
  <si>
    <t>-</t>
  </si>
  <si>
    <t>Sahara Centre 429</t>
  </si>
  <si>
    <t>No</t>
  </si>
  <si>
    <t>Al Wahda Mall</t>
  </si>
  <si>
    <t>Arabian Ranches</t>
  </si>
  <si>
    <t>Al Jimi Mall</t>
  </si>
  <si>
    <t>Summary PO-Delivery</t>
  </si>
  <si>
    <t>Date:</t>
  </si>
  <si>
    <t>VALUE</t>
  </si>
  <si>
    <t>TOTAL:</t>
  </si>
  <si>
    <t>Sahara Centre</t>
  </si>
  <si>
    <t>Mall Of Emirates</t>
  </si>
  <si>
    <t>The Dubai Mall</t>
  </si>
  <si>
    <t>YAS Mall</t>
  </si>
  <si>
    <t>Dubai Marina Mall</t>
  </si>
  <si>
    <t>Mirdif City Center</t>
  </si>
  <si>
    <t>Deira City Centre</t>
  </si>
  <si>
    <t>Abu Dhabi Mall</t>
  </si>
  <si>
    <t>Mercato Mall</t>
  </si>
  <si>
    <t>DCC 401</t>
  </si>
  <si>
    <t>ABU 402</t>
  </si>
  <si>
    <t>MER 404</t>
  </si>
  <si>
    <t>MOE 405</t>
  </si>
  <si>
    <t>MCC 412</t>
  </si>
  <si>
    <t>TDM 416</t>
  </si>
  <si>
    <t>AWM 417</t>
  </si>
  <si>
    <t>DMM 423</t>
  </si>
  <si>
    <t>YAS 424</t>
  </si>
  <si>
    <t>AJM 426</t>
  </si>
  <si>
    <t>SAHA 429</t>
  </si>
  <si>
    <t>VEC 444</t>
  </si>
  <si>
    <t>UNKNOWN</t>
  </si>
  <si>
    <t>Order Date</t>
  </si>
  <si>
    <t>Delivery Date</t>
  </si>
  <si>
    <t>Total Qty</t>
  </si>
  <si>
    <t>Total Value</t>
  </si>
  <si>
    <t>04/12/2018</t>
  </si>
  <si>
    <t>03/01/2019</t>
  </si>
  <si>
    <t>28/11/2018</t>
  </si>
  <si>
    <t>28/12/2018</t>
  </si>
  <si>
    <t>Virgin Megastore Dubai Mall</t>
  </si>
  <si>
    <t>10/12/2018</t>
  </si>
  <si>
    <t>09/01/2019</t>
  </si>
  <si>
    <t>Virgin Megastore Yas Mall</t>
  </si>
  <si>
    <t>20/11/2018</t>
  </si>
  <si>
    <t>20/12/2018</t>
  </si>
  <si>
    <t>21/11/2018</t>
  </si>
  <si>
    <t>21/12/2018</t>
  </si>
  <si>
    <t>Virgin Megastore City Center</t>
  </si>
  <si>
    <t>Virgin Megastore Abu Dhabi</t>
  </si>
  <si>
    <t>Virgin Megastore Mercato</t>
  </si>
  <si>
    <t>Virgin Megastore MOE</t>
  </si>
  <si>
    <t>Virgin Megastore Mirdiff</t>
  </si>
  <si>
    <t>Virgin Megastore Al Wahda</t>
  </si>
  <si>
    <t>Virgin Megastore Marina Mall</t>
  </si>
  <si>
    <t>Virgin Arabian Ranches</t>
  </si>
  <si>
    <t>Virgin Al Jimi Mall</t>
  </si>
  <si>
    <t>Virgin Sahara Center</t>
  </si>
  <si>
    <t>Virgin E Commerce</t>
  </si>
  <si>
    <t>06/11/2018</t>
  </si>
  <si>
    <t>06/12/2018</t>
  </si>
  <si>
    <t>26/11/2018</t>
  </si>
  <si>
    <t>26/12/2018</t>
  </si>
  <si>
    <t>13/11/2018</t>
  </si>
  <si>
    <t>13/12/2018</t>
  </si>
  <si>
    <t>18/11/2018</t>
  </si>
  <si>
    <t>18/12/2018</t>
  </si>
  <si>
    <t>27/11/2018</t>
  </si>
  <si>
    <t>27/12/2018</t>
  </si>
  <si>
    <t>03/12/2018</t>
  </si>
  <si>
    <t>02/01/2019</t>
  </si>
  <si>
    <t>11/10/2018</t>
  </si>
  <si>
    <t>29/10/2018</t>
  </si>
  <si>
    <t>07/11/2018</t>
  </si>
  <si>
    <t>07/12/2018</t>
  </si>
  <si>
    <t>08/11/2018</t>
  </si>
  <si>
    <t>11/11/2018</t>
  </si>
  <si>
    <t>11/12/2018</t>
  </si>
  <si>
    <t>09/12/2018</t>
  </si>
  <si>
    <t>08/01/2019</t>
  </si>
  <si>
    <t>10/01/2019</t>
  </si>
  <si>
    <t>30/10/2018</t>
  </si>
  <si>
    <t>29/11/2018</t>
  </si>
  <si>
    <t>Total PO received</t>
  </si>
  <si>
    <t>Total Po-Delivery</t>
  </si>
  <si>
    <t>November</t>
  </si>
  <si>
    <t>December</t>
  </si>
  <si>
    <t>Total OTY Sold</t>
  </si>
  <si>
    <t>Total Value Sold</t>
  </si>
  <si>
    <t>Update date : 20-12-2018</t>
  </si>
  <si>
    <t>Total OTY</t>
  </si>
  <si>
    <t xml:space="preserve">Total Value </t>
  </si>
  <si>
    <t>BASEUS weekly wise sales _Online Sales</t>
  </si>
  <si>
    <t>TOTAL PAID REVENUE (AED)</t>
  </si>
  <si>
    <t>AED 1,139.49</t>
  </si>
  <si>
    <t>REJECTED</t>
  </si>
  <si>
    <t>LIVE</t>
  </si>
  <si>
    <t>312 </t>
  </si>
  <si>
    <t>SOLD OUT</t>
  </si>
  <si>
    <t>PENDING</t>
  </si>
  <si>
    <t>VALUE SOLD</t>
  </si>
  <si>
    <t>Total Sales Report of ARQOOB</t>
  </si>
  <si>
    <t>DCC-CIT</t>
  </si>
  <si>
    <t>AUH-ABU</t>
  </si>
  <si>
    <t>MER-JUM</t>
  </si>
  <si>
    <t>JIMI-AJM</t>
  </si>
  <si>
    <t>SAHA-SCS</t>
  </si>
  <si>
    <t xml:space="preserve">BN </t>
  </si>
  <si>
    <t xml:space="preserve">CAHUB-K0G      </t>
  </si>
  <si>
    <t xml:space="preserve">BASEUS HARMONICA 5-IN-1 HUB ADAPTER GREY                                                                      </t>
  </si>
  <si>
    <t xml:space="preserve">SGAPIPD-BX02   </t>
  </si>
  <si>
    <t xml:space="preserve">BASEUS 0.3MM ANTI-BLUE LIGHT TEMPERED GLASS FILM TRANSPARENT FOR IPAD PRO 12.9-INCH 3RD GEN                   </t>
  </si>
  <si>
    <t xml:space="preserve">LTAPIPD-ASM01  </t>
  </si>
  <si>
    <t xml:space="preserve">BASEUS SIMPLISM Y-TYPE LEATHER CASE BLACK FOR IPAD PRO 11-INCH                                                </t>
  </si>
  <si>
    <t xml:space="preserve">LTAPIPD-BSM01  </t>
  </si>
  <si>
    <t xml:space="preserve">BASEUS SIMPLISM Y-TYPE LEATHER CASE BLACK FOR IPAD PRO 12.9-INCH 3RD GEN                                      </t>
  </si>
  <si>
    <t xml:space="preserve">LTAPIPD-BSM03  </t>
  </si>
  <si>
    <t xml:space="preserve">BASEUS SIMPLISM Y-TYPE LEATHER CASE BLUE FOR IPAD PRO 12.9-INCH 3RD GEN                                       </t>
  </si>
  <si>
    <t>VWH</t>
  </si>
  <si>
    <t>16.12-22.12.18</t>
  </si>
  <si>
    <t>15/12/2018</t>
  </si>
  <si>
    <t>29/12/2018</t>
  </si>
  <si>
    <t>3. YAS (YAS Mall - Abu Dhabi)</t>
  </si>
  <si>
    <t>2. MOE  (Mall Of Emirates - Dubai)</t>
  </si>
  <si>
    <t>19/01/2019</t>
  </si>
  <si>
    <t>23/12/2018</t>
  </si>
  <si>
    <t>22/01/2019</t>
  </si>
  <si>
    <t>05/01/2019</t>
  </si>
  <si>
    <t>Potential Branches for Transfering Products</t>
  </si>
  <si>
    <t>GRAND TOTAL QTY :</t>
  </si>
  <si>
    <t>GRAND TOTAL VALUE :</t>
  </si>
  <si>
    <t>05/12/2018</t>
  </si>
  <si>
    <t>Protechnology</t>
  </si>
  <si>
    <t>Client</t>
  </si>
  <si>
    <t>Reqd By Date</t>
  </si>
  <si>
    <t>Date</t>
  </si>
  <si>
    <t>Ref</t>
  </si>
  <si>
    <t>PO-00726</t>
  </si>
  <si>
    <t>PO-00736</t>
  </si>
  <si>
    <t>PO-00706</t>
  </si>
  <si>
    <t>22/11/2018</t>
  </si>
  <si>
    <t>PO-00689</t>
  </si>
  <si>
    <t>VMS</t>
  </si>
  <si>
    <t>25/12/2018</t>
  </si>
  <si>
    <t>24/01/2019</t>
  </si>
  <si>
    <t>24/12/2018</t>
  </si>
  <si>
    <t>23/01/2019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</si>
</sst>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[$-409]dd\-mmm\-yy;@"/>
    <numFmt numFmtId="165" formatCode="[$-409]d\-mmm\-yy;@"/>
    <numFmt numFmtId="166" formatCode="#,##0;[Red]#,##0"/>
    <numFmt numFmtId="167" formatCode="[$AED]\ #,##0.00"/>
    <numFmt numFmtId="168" formatCode="_(* #,##0_);_(* \(#,##0\);_(* &quot;-&quot;??_);_(@_)"/>
    <numFmt numFmtId="169" formatCode="0_);[Red]\(0\)"/>
    <numFmt numFmtId="170" formatCode="[$-409]mmmm\-yy;@"/>
    <numFmt numFmtId="171" formatCode="#,##0.00;[Red]#,##0.00"/>
    <numFmt numFmtId="172" formatCode="_(* #,##0.00_);_(* \(#,##0.00\);_(* &quot;-&quot;_);_(@_)"/>
    <numFmt numFmtId="173" formatCode="0.00_);\(0.00\)"/>
    <numFmt numFmtId="174" formatCode="[$-409]d\-mmm\-yyyy;@"/>
  </numFmts>
  <fonts count="7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MS Sans Serif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theme="1"/>
      <name val="Arial"/>
      <family val="2"/>
    </font>
    <font>
      <sz val="10"/>
      <name val="Verdana"/>
      <family val="2"/>
    </font>
    <font>
      <sz val="11"/>
      <name val="Arial"/>
      <family val="2"/>
    </font>
    <font>
      <sz val="11"/>
      <name val="Verdana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8"/>
      <color theme="3" tint="0.59999389629810485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theme="6" tint="-0.499984740745262"/>
      <name val="Arial"/>
      <family val="2"/>
    </font>
    <font>
      <b/>
      <sz val="8"/>
      <color theme="0"/>
      <name val="Arial"/>
      <family val="2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rgb="FF0070C0"/>
      <name val="Times New Roman"/>
      <family val="1"/>
    </font>
    <font>
      <sz val="10"/>
      <color theme="1"/>
      <name val="Times New Roman"/>
      <family val="1"/>
    </font>
    <font>
      <sz val="10"/>
      <color rgb="FF0070C0"/>
      <name val="Times New Roman"/>
      <family val="1"/>
    </font>
    <font>
      <sz val="10"/>
      <color rgb="FFFF0000"/>
      <name val="Times New Roman"/>
      <family val="1"/>
    </font>
    <font>
      <sz val="10"/>
      <color rgb="FF00B050"/>
      <name val="Times New Roman"/>
      <family val="1"/>
    </font>
    <font>
      <sz val="28"/>
      <color rgb="FF002060"/>
      <name val="Tw Cen MT Condensed"/>
      <family val="2"/>
    </font>
    <font>
      <b/>
      <i/>
      <sz val="14"/>
      <color rgb="FF0070C0"/>
      <name val="Times New Roman"/>
      <family val="1"/>
    </font>
    <font>
      <b/>
      <sz val="16"/>
      <color theme="0"/>
      <name val="Arial"/>
      <family val="2"/>
    </font>
    <font>
      <sz val="10"/>
      <color theme="1"/>
      <name val="Calibri "/>
    </font>
    <font>
      <u/>
      <sz val="10"/>
      <color indexed="12"/>
      <name val="Calibri "/>
    </font>
    <font>
      <sz val="15"/>
      <color theme="1"/>
      <name val="Calibri "/>
    </font>
    <font>
      <b/>
      <sz val="15"/>
      <color theme="1"/>
      <name val="Calibri "/>
    </font>
    <font>
      <b/>
      <sz val="8"/>
      <color theme="1"/>
      <name val="Calibri "/>
    </font>
    <font>
      <sz val="8"/>
      <color theme="1"/>
      <name val="Calibri "/>
    </font>
    <font>
      <b/>
      <sz val="10"/>
      <color theme="1"/>
      <name val="Calibri "/>
    </font>
    <font>
      <sz val="9"/>
      <color theme="1"/>
      <name val="Calibri "/>
    </font>
    <font>
      <b/>
      <sz val="11"/>
      <color theme="0"/>
      <name val="Calibri "/>
    </font>
    <font>
      <b/>
      <sz val="9"/>
      <color theme="1"/>
      <name val="Calibri "/>
    </font>
    <font>
      <b/>
      <sz val="11"/>
      <color theme="1"/>
      <name val="Calibri "/>
    </font>
    <font>
      <sz val="9"/>
      <name val="Calibri "/>
    </font>
    <font>
      <sz val="11"/>
      <color theme="1"/>
      <name val="Calibri "/>
    </font>
    <font>
      <b/>
      <sz val="10"/>
      <color theme="0"/>
      <name val="Calibri "/>
    </font>
    <font>
      <b/>
      <sz val="14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99CCFF"/>
        <bgColor indexed="64"/>
      </patternFill>
    </fill>
  </fills>
  <borders count="1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thick">
        <color theme="4" tint="0.499984740745262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 style="medium">
        <color indexed="64"/>
      </top>
      <bottom style="medium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theme="4" tint="0.499984740745262"/>
      </left>
      <right/>
      <top style="medium">
        <color indexed="64"/>
      </top>
      <bottom style="thick">
        <color theme="4" tint="0.4999847407452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thick">
        <color theme="4" tint="0.499984740745262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ck">
        <color theme="4" tint="0.499984740745262"/>
      </right>
      <top style="medium">
        <color indexed="64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medium">
        <color indexed="64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thick">
        <color theme="4" tint="0.499984740745262"/>
      </right>
      <top/>
      <bottom style="medium">
        <color indexed="64"/>
      </bottom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theme="4" tint="0.499984740745262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medium">
        <color indexed="64"/>
      </top>
      <bottom style="thick">
        <color theme="4" tint="0.39994506668294322"/>
      </bottom>
      <diagonal/>
    </border>
    <border>
      <left style="thick">
        <color theme="4" tint="0.39994506668294322"/>
      </left>
      <right style="medium">
        <color indexed="64"/>
      </right>
      <top style="medium">
        <color indexed="64"/>
      </top>
      <bottom style="thick">
        <color theme="4" tint="0.39994506668294322"/>
      </bottom>
      <diagonal/>
    </border>
    <border>
      <left style="medium">
        <color indexed="64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theme="4" tint="-0.499984740745262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medium">
        <color indexed="64"/>
      </right>
      <top style="double">
        <color theme="4" tint="-0.499984740745262"/>
      </top>
      <bottom style="double">
        <color theme="4" tint="-0.499984740745262"/>
      </bottom>
      <diagonal/>
    </border>
    <border>
      <left style="medium">
        <color indexed="64"/>
      </left>
      <right style="double">
        <color theme="4" tint="-0.499984740745262"/>
      </right>
      <top style="double">
        <color theme="4" tint="-0.499984740745262"/>
      </top>
      <bottom style="double">
        <color theme="4" tint="-0.499984740745262"/>
      </bottom>
      <diagonal/>
    </border>
    <border>
      <left style="double">
        <color theme="4" tint="-0.499984740745262"/>
      </left>
      <right style="double">
        <color theme="4" tint="-0.499984740745262"/>
      </right>
      <top/>
      <bottom/>
      <diagonal/>
    </border>
    <border>
      <left style="thin">
        <color indexed="64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indexed="64"/>
      </right>
      <top/>
      <bottom style="medium">
        <color rgb="FF002060"/>
      </bottom>
      <diagonal/>
    </border>
    <border>
      <left style="thin">
        <color indexed="64"/>
      </left>
      <right/>
      <top style="thin">
        <color theme="0" tint="-0.34998626667073579"/>
      </top>
      <bottom style="medium">
        <color rgb="FF002060"/>
      </bottom>
      <diagonal/>
    </border>
    <border>
      <left/>
      <right/>
      <top style="thin">
        <color theme="0" tint="-0.34998626667073579"/>
      </top>
      <bottom style="medium">
        <color rgb="FF002060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rgb="FF002060"/>
      </bottom>
      <diagonal/>
    </border>
    <border>
      <left style="medium">
        <color indexed="64"/>
      </left>
      <right style="thick">
        <color theme="4" tint="0.499984740745262"/>
      </right>
      <top style="thick">
        <color theme="4" tint="0.499984740745262"/>
      </top>
      <bottom/>
      <diagonal/>
    </border>
    <border>
      <left style="thick">
        <color theme="4" tint="0.499984740745262"/>
      </left>
      <right style="medium">
        <color indexed="64"/>
      </right>
      <top style="medium">
        <color indexed="64"/>
      </top>
      <bottom/>
      <diagonal/>
    </border>
    <border>
      <left style="thick">
        <color theme="4" tint="0.49998474074526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/>
      <bottom/>
      <diagonal/>
    </border>
    <border>
      <left style="medium">
        <color indexed="64"/>
      </left>
      <right style="thick">
        <color theme="4" tint="0.499984740745262"/>
      </right>
      <top style="medium">
        <color indexed="64"/>
      </top>
      <bottom/>
      <diagonal/>
    </border>
    <border>
      <left style="medium">
        <color theme="1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theme="4" tint="0.499984740745262"/>
      </left>
      <right style="medium">
        <color theme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medium">
        <color theme="2" tint="-0.749961851863155"/>
      </left>
      <right/>
      <top style="medium">
        <color indexed="64"/>
      </top>
      <bottom/>
      <diagonal/>
    </border>
    <border>
      <left/>
      <right style="medium">
        <color theme="2" tint="-0.749961851863155"/>
      </right>
      <top style="medium">
        <color indexed="64"/>
      </top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medium">
        <color rgb="FFFF0066"/>
      </left>
      <right style="medium">
        <color rgb="FFFF0066"/>
      </right>
      <top style="medium">
        <color rgb="FFFF0066"/>
      </top>
      <bottom style="medium">
        <color rgb="FFFF0066"/>
      </bottom>
      <diagonal/>
    </border>
    <border>
      <left style="medium">
        <color indexed="64"/>
      </left>
      <right style="medium">
        <color theme="2" tint="-0.749961851863155"/>
      </right>
      <top style="medium">
        <color indexed="64"/>
      </top>
      <bottom style="medium">
        <color indexed="64"/>
      </bottom>
      <diagonal/>
    </border>
    <border>
      <left style="medium">
        <color theme="2" tint="-0.749961851863155"/>
      </left>
      <right/>
      <top style="medium">
        <color indexed="64"/>
      </top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 style="medium">
        <color rgb="FFFF0000"/>
      </right>
      <top style="medium">
        <color theme="1"/>
      </top>
      <bottom style="medium">
        <color rgb="FFFF0000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1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rgb="FFFF0000"/>
      </top>
      <bottom style="thin">
        <color rgb="FFFF0000"/>
      </bottom>
      <diagonal/>
    </border>
    <border>
      <left style="medium">
        <color theme="1"/>
      </left>
      <right/>
      <top style="thin">
        <color rgb="FFFF0000"/>
      </top>
      <bottom style="medium">
        <color rgb="FFFF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ck">
        <color theme="4" tint="0.499984740745262"/>
      </left>
      <right/>
      <top style="medium">
        <color indexed="64"/>
      </top>
      <bottom style="medium">
        <color indexed="64"/>
      </bottom>
      <diagonal/>
    </border>
    <border>
      <left style="thick">
        <color theme="4" tint="0.39991454817346722"/>
      </left>
      <right style="thick">
        <color theme="4" tint="0.499984740745262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FF0066"/>
      </bottom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 style="thin">
        <color theme="2" tint="-0.499984740745262"/>
      </left>
      <right style="medium">
        <color indexed="64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medium">
        <color indexed="64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7" fillId="0" borderId="0" applyFont="0" applyFill="0" applyBorder="0" applyAlignment="0" applyProtection="0"/>
    <xf numFmtId="0" fontId="8" fillId="0" borderId="11" applyNumberFormat="0" applyFill="0" applyAlignment="0" applyProtection="0"/>
    <xf numFmtId="0" fontId="9" fillId="5" borderId="12" applyNumberFormat="0" applyAlignment="0" applyProtection="0"/>
    <xf numFmtId="0" fontId="12" fillId="0" borderId="0" applyAlignment="0">
      <alignment vertical="top" wrapText="1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43" fontId="28" fillId="0" borderId="0" applyFont="0" applyFill="0" applyBorder="0" applyAlignment="0" applyProtection="0"/>
    <xf numFmtId="0" fontId="40" fillId="0" borderId="0" applyAlignment="0">
      <alignment vertical="top" wrapText="1"/>
      <protection locked="0"/>
    </xf>
  </cellStyleXfs>
  <cellXfs count="689">
    <xf numFmtId="0" fontId="0" fillId="0" borderId="0" xfId="0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horizontal="centerContinuous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5" fillId="0" borderId="0" xfId="4" applyFont="1" applyAlignment="1" applyProtection="1">
      <alignment horizontal="right" vertical="center"/>
    </xf>
    <xf numFmtId="165" fontId="13" fillId="0" borderId="0" xfId="0" applyNumberFormat="1" applyFont="1"/>
    <xf numFmtId="0" fontId="14" fillId="0" borderId="0" xfId="0" applyFont="1"/>
    <xf numFmtId="0" fontId="15" fillId="0" borderId="0" xfId="5" applyAlignment="1" applyProtection="1">
      <alignment horizontal="right" vertical="center"/>
    </xf>
    <xf numFmtId="43" fontId="16" fillId="0" borderId="0" xfId="1" applyFont="1"/>
    <xf numFmtId="0" fontId="16" fillId="0" borderId="0" xfId="0" applyFont="1"/>
    <xf numFmtId="0" fontId="1" fillId="0" borderId="0" xfId="0" applyFont="1" applyAlignment="1">
      <alignment horizontal="right" vertical="center"/>
    </xf>
    <xf numFmtId="164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4" xfId="0" applyBorder="1"/>
    <xf numFmtId="0" fontId="0" fillId="0" borderId="14" xfId="0" applyNumberFormat="1" applyBorder="1" applyAlignment="1">
      <alignment horizontal="center" vertical="center"/>
    </xf>
    <xf numFmtId="0" fontId="0" fillId="0" borderId="15" xfId="0" applyBorder="1" applyAlignment="1"/>
    <xf numFmtId="0" fontId="0" fillId="0" borderId="14" xfId="0" applyNumberFormat="1" applyBorder="1"/>
    <xf numFmtId="0" fontId="1" fillId="0" borderId="0" xfId="0" applyFont="1" applyAlignment="1">
      <alignment horizontal="center" vertical="center"/>
    </xf>
    <xf numFmtId="0" fontId="0" fillId="0" borderId="16" xfId="0" applyBorder="1" applyAlignment="1"/>
    <xf numFmtId="0" fontId="0" fillId="0" borderId="1" xfId="0" applyBorder="1" applyAlignment="1">
      <alignment horizontal="center" vertical="center"/>
    </xf>
    <xf numFmtId="0" fontId="0" fillId="4" borderId="2" xfId="0" applyFill="1" applyBorder="1"/>
    <xf numFmtId="0" fontId="11" fillId="0" borderId="13" xfId="0" applyFont="1" applyBorder="1" applyAlignment="1">
      <alignment horizontal="center" vertical="center"/>
    </xf>
    <xf numFmtId="0" fontId="6" fillId="0" borderId="19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164" fontId="22" fillId="0" borderId="6" xfId="0" applyNumberFormat="1" applyFont="1" applyBorder="1" applyAlignment="1">
      <alignment horizontal="center" vertical="center"/>
    </xf>
    <xf numFmtId="164" fontId="22" fillId="0" borderId="7" xfId="0" applyNumberFormat="1" applyFont="1" applyBorder="1" applyAlignment="1">
      <alignment horizontal="center" vertical="center"/>
    </xf>
    <xf numFmtId="0" fontId="0" fillId="0" borderId="24" xfId="0" applyBorder="1"/>
    <xf numFmtId="0" fontId="23" fillId="0" borderId="25" xfId="0" applyFont="1" applyBorder="1" applyAlignment="1">
      <alignment horizontal="center"/>
    </xf>
    <xf numFmtId="0" fontId="0" fillId="0" borderId="23" xfId="0" applyNumberFormat="1" applyBorder="1" applyAlignment="1">
      <alignment horizontal="center" vertical="center"/>
    </xf>
    <xf numFmtId="0" fontId="0" fillId="0" borderId="24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6" fillId="0" borderId="23" xfId="0" applyNumberFormat="1" applyFont="1" applyBorder="1" applyAlignment="1">
      <alignment horizontal="center" vertical="center"/>
    </xf>
    <xf numFmtId="0" fontId="6" fillId="0" borderId="24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6" fillId="0" borderId="30" xfId="0" applyNumberFormat="1" applyFont="1" applyBorder="1" applyAlignment="1">
      <alignment horizontal="center" vertical="center"/>
    </xf>
    <xf numFmtId="0" fontId="8" fillId="0" borderId="21" xfId="2" applyBorder="1" applyAlignment="1">
      <alignment horizontal="center" vertical="center" wrapText="1"/>
    </xf>
    <xf numFmtId="0" fontId="8" fillId="0" borderId="31" xfId="2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9" fillId="5" borderId="29" xfId="3" applyBorder="1" applyAlignment="1">
      <alignment vertical="center"/>
    </xf>
    <xf numFmtId="0" fontId="23" fillId="0" borderId="25" xfId="0" applyNumberFormat="1" applyFont="1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18" fillId="3" borderId="18" xfId="0" applyNumberFormat="1" applyFont="1" applyFill="1" applyBorder="1" applyAlignment="1">
      <alignment horizontal="center" vertical="center" wrapText="1"/>
    </xf>
    <xf numFmtId="0" fontId="0" fillId="0" borderId="17" xfId="0" applyBorder="1"/>
    <xf numFmtId="0" fontId="0" fillId="0" borderId="17" xfId="0" applyNumberFormat="1" applyBorder="1" applyAlignment="1">
      <alignment horizontal="center" vertical="center"/>
    </xf>
    <xf numFmtId="0" fontId="21" fillId="5" borderId="36" xfId="3" applyFont="1" applyBorder="1" applyAlignment="1">
      <alignment horizontal="center" vertical="center"/>
    </xf>
    <xf numFmtId="0" fontId="9" fillId="5" borderId="32" xfId="3" applyBorder="1" applyAlignment="1">
      <alignment vertical="center"/>
    </xf>
    <xf numFmtId="0" fontId="23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4" xfId="0" applyBorder="1" applyAlignment="1">
      <alignment horizontal="center"/>
    </xf>
    <xf numFmtId="0" fontId="1" fillId="4" borderId="38" xfId="0" applyFont="1" applyFill="1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4" fillId="3" borderId="38" xfId="0" applyNumberFormat="1" applyFont="1" applyFill="1" applyBorder="1" applyAlignment="1">
      <alignment horizontal="center" vertical="center" wrapText="1"/>
    </xf>
    <xf numFmtId="1" fontId="19" fillId="8" borderId="38" xfId="0" applyNumberFormat="1" applyFont="1" applyFill="1" applyBorder="1" applyAlignment="1">
      <alignment horizontal="center" vertical="center" wrapText="1"/>
    </xf>
    <xf numFmtId="1" fontId="4" fillId="8" borderId="38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19" fillId="9" borderId="42" xfId="0" applyFont="1" applyFill="1" applyBorder="1" applyAlignment="1">
      <alignment vertical="center"/>
    </xf>
    <xf numFmtId="0" fontId="19" fillId="9" borderId="42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vertical="center"/>
    </xf>
    <xf numFmtId="0" fontId="19" fillId="0" borderId="42" xfId="0" applyFont="1" applyFill="1" applyBorder="1" applyAlignment="1">
      <alignment horizontal="right" vertical="center"/>
    </xf>
    <xf numFmtId="0" fontId="24" fillId="0" borderId="2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9" fillId="3" borderId="43" xfId="0" applyFont="1" applyFill="1" applyBorder="1" applyAlignment="1">
      <alignment vertical="center"/>
    </xf>
    <xf numFmtId="0" fontId="24" fillId="3" borderId="44" xfId="0" applyFont="1" applyFill="1" applyBorder="1" applyAlignment="1">
      <alignment vertical="center"/>
    </xf>
    <xf numFmtId="0" fontId="24" fillId="0" borderId="45" xfId="0" applyFont="1" applyBorder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165" fontId="24" fillId="0" borderId="0" xfId="0" applyNumberFormat="1" applyFont="1"/>
    <xf numFmtId="0" fontId="24" fillId="0" borderId="46" xfId="0" applyFont="1" applyBorder="1"/>
    <xf numFmtId="0" fontId="24" fillId="0" borderId="0" xfId="0" applyFont="1" applyBorder="1"/>
    <xf numFmtId="0" fontId="24" fillId="0" borderId="47" xfId="0" applyFont="1" applyBorder="1"/>
    <xf numFmtId="0" fontId="24" fillId="10" borderId="48" xfId="0" applyFont="1" applyFill="1" applyBorder="1"/>
    <xf numFmtId="0" fontId="24" fillId="10" borderId="0" xfId="0" applyFont="1" applyFill="1" applyBorder="1"/>
    <xf numFmtId="0" fontId="24" fillId="10" borderId="49" xfId="0" applyFont="1" applyFill="1" applyBorder="1"/>
    <xf numFmtId="0" fontId="24" fillId="0" borderId="0" xfId="0" applyFont="1" applyFill="1"/>
    <xf numFmtId="0" fontId="19" fillId="4" borderId="13" xfId="0" applyFont="1" applyFill="1" applyBorder="1" applyAlignment="1">
      <alignment horizontal="centerContinuous"/>
    </xf>
    <xf numFmtId="0" fontId="19" fillId="4" borderId="1" xfId="0" applyFont="1" applyFill="1" applyBorder="1" applyAlignment="1">
      <alignment horizontal="centerContinuous"/>
    </xf>
    <xf numFmtId="0" fontId="19" fillId="11" borderId="31" xfId="0" applyFont="1" applyFill="1" applyBorder="1" applyAlignment="1">
      <alignment horizontal="centerContinuous"/>
    </xf>
    <xf numFmtId="0" fontId="19" fillId="11" borderId="50" xfId="0" applyFont="1" applyFill="1" applyBorder="1" applyAlignment="1">
      <alignment horizontal="centerContinuous"/>
    </xf>
    <xf numFmtId="0" fontId="24" fillId="11" borderId="50" xfId="0" applyFont="1" applyFill="1" applyBorder="1" applyAlignment="1">
      <alignment horizontal="centerContinuous"/>
    </xf>
    <xf numFmtId="0" fontId="24" fillId="11" borderId="51" xfId="0" applyFont="1" applyFill="1" applyBorder="1" applyAlignment="1">
      <alignment horizontal="centerContinuous"/>
    </xf>
    <xf numFmtId="0" fontId="24" fillId="11" borderId="0" xfId="0" applyFont="1" applyFill="1" applyBorder="1" applyAlignment="1">
      <alignment horizontal="centerContinuous"/>
    </xf>
    <xf numFmtId="0" fontId="24" fillId="11" borderId="47" xfId="0" applyFont="1" applyFill="1" applyBorder="1" applyAlignment="1">
      <alignment horizontal="centerContinuous"/>
    </xf>
    <xf numFmtId="0" fontId="19" fillId="11" borderId="52" xfId="0" applyFont="1" applyFill="1" applyBorder="1" applyAlignment="1">
      <alignment horizontal="centerContinuous"/>
    </xf>
    <xf numFmtId="0" fontId="19" fillId="11" borderId="13" xfId="0" applyFont="1" applyFill="1" applyBorder="1" applyAlignment="1">
      <alignment horizontal="centerContinuous"/>
    </xf>
    <xf numFmtId="0" fontId="19" fillId="11" borderId="53" xfId="0" applyFont="1" applyFill="1" applyBorder="1" applyAlignment="1">
      <alignment horizontal="centerContinuous"/>
    </xf>
    <xf numFmtId="0" fontId="19" fillId="11" borderId="0" xfId="0" applyFont="1" applyFill="1" applyBorder="1" applyAlignment="1">
      <alignment horizontal="centerContinuous"/>
    </xf>
    <xf numFmtId="0" fontId="25" fillId="0" borderId="0" xfId="0" applyFont="1" applyAlignment="1">
      <alignment vertical="center"/>
    </xf>
    <xf numFmtId="165" fontId="26" fillId="12" borderId="1" xfId="0" applyNumberFormat="1" applyFont="1" applyFill="1" applyBorder="1" applyAlignment="1">
      <alignment horizontal="center" vertical="center" wrapText="1"/>
    </xf>
    <xf numFmtId="16" fontId="19" fillId="12" borderId="1" xfId="0" applyNumberFormat="1" applyFont="1" applyFill="1" applyBorder="1" applyAlignment="1">
      <alignment horizontal="center" vertical="center" wrapText="1"/>
    </xf>
    <xf numFmtId="165" fontId="24" fillId="12" borderId="1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/>
    </xf>
    <xf numFmtId="165" fontId="19" fillId="12" borderId="1" xfId="0" applyNumberFormat="1" applyFont="1" applyFill="1" applyBorder="1" applyAlignment="1">
      <alignment horizontal="center" vertical="center" wrapText="1"/>
    </xf>
    <xf numFmtId="165" fontId="19" fillId="4" borderId="1" xfId="0" applyNumberFormat="1" applyFont="1" applyFill="1" applyBorder="1" applyAlignment="1">
      <alignment horizontal="center" vertical="center" wrapText="1"/>
    </xf>
    <xf numFmtId="165" fontId="19" fillId="12" borderId="54" xfId="0" applyNumberFormat="1" applyFont="1" applyFill="1" applyBorder="1" applyAlignment="1">
      <alignment horizontal="center" vertical="center" wrapText="1"/>
    </xf>
    <xf numFmtId="165" fontId="19" fillId="12" borderId="13" xfId="0" applyNumberFormat="1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48" xfId="0" applyFont="1" applyBorder="1"/>
    <xf numFmtId="0" fontId="24" fillId="0" borderId="49" xfId="0" applyFont="1" applyBorder="1"/>
    <xf numFmtId="0" fontId="24" fillId="0" borderId="55" xfId="0" applyFont="1" applyBorder="1"/>
    <xf numFmtId="166" fontId="27" fillId="7" borderId="56" xfId="0" applyNumberFormat="1" applyFont="1" applyFill="1" applyBorder="1" applyAlignment="1">
      <alignment horizontal="center"/>
    </xf>
    <xf numFmtId="0" fontId="5" fillId="13" borderId="21" xfId="0" quotePrefix="1" applyFont="1" applyFill="1" applyBorder="1" applyAlignment="1">
      <alignment horizontal="center" vertical="center"/>
    </xf>
    <xf numFmtId="0" fontId="24" fillId="13" borderId="21" xfId="0" applyFont="1" applyFill="1" applyBorder="1" applyAlignment="1">
      <alignment horizontal="center"/>
    </xf>
    <xf numFmtId="0" fontId="24" fillId="13" borderId="56" xfId="0" applyFont="1" applyFill="1" applyBorder="1" applyAlignment="1">
      <alignment horizontal="left"/>
    </xf>
    <xf numFmtId="1" fontId="16" fillId="13" borderId="21" xfId="0" applyNumberFormat="1" applyFont="1" applyFill="1" applyBorder="1" applyAlignment="1">
      <alignment horizontal="center"/>
    </xf>
    <xf numFmtId="167" fontId="16" fillId="13" borderId="21" xfId="0" applyNumberFormat="1" applyFont="1" applyFill="1" applyBorder="1" applyAlignment="1">
      <alignment horizontal="center"/>
    </xf>
    <xf numFmtId="168" fontId="16" fillId="13" borderId="21" xfId="1" applyNumberFormat="1" applyFont="1" applyFill="1" applyBorder="1" applyAlignment="1">
      <alignment horizontal="center"/>
    </xf>
    <xf numFmtId="169" fontId="19" fillId="13" borderId="21" xfId="1" applyNumberFormat="1" applyFont="1" applyFill="1" applyBorder="1" applyAlignment="1">
      <alignment horizontal="center"/>
    </xf>
    <xf numFmtId="0" fontId="24" fillId="14" borderId="0" xfId="0" applyFont="1" applyFill="1"/>
    <xf numFmtId="169" fontId="16" fillId="13" borderId="21" xfId="0" applyNumberFormat="1" applyFont="1" applyFill="1" applyBorder="1" applyAlignment="1">
      <alignment horizontal="center"/>
    </xf>
    <xf numFmtId="169" fontId="16" fillId="13" borderId="31" xfId="0" applyNumberFormat="1" applyFont="1" applyFill="1" applyBorder="1" applyAlignment="1">
      <alignment horizontal="center"/>
    </xf>
    <xf numFmtId="169" fontId="16" fillId="13" borderId="57" xfId="0" applyNumberFormat="1" applyFont="1" applyFill="1" applyBorder="1" applyAlignment="1">
      <alignment horizontal="center"/>
    </xf>
    <xf numFmtId="0" fontId="24" fillId="13" borderId="0" xfId="0" applyFont="1" applyFill="1"/>
    <xf numFmtId="0" fontId="16" fillId="14" borderId="50" xfId="0" applyFont="1" applyFill="1" applyBorder="1" applyAlignment="1">
      <alignment horizontal="center"/>
    </xf>
    <xf numFmtId="169" fontId="16" fillId="13" borderId="50" xfId="0" applyNumberFormat="1" applyFont="1" applyFill="1" applyBorder="1" applyAlignment="1">
      <alignment horizontal="center"/>
    </xf>
    <xf numFmtId="166" fontId="27" fillId="13" borderId="58" xfId="1" applyNumberFormat="1" applyFont="1" applyFill="1" applyBorder="1" applyAlignment="1">
      <alignment horizontal="center"/>
    </xf>
    <xf numFmtId="166" fontId="27" fillId="13" borderId="21" xfId="6" applyNumberFormat="1" applyFont="1" applyFill="1" applyBorder="1" applyAlignment="1">
      <alignment horizontal="center"/>
    </xf>
    <xf numFmtId="166" fontId="27" fillId="13" borderId="21" xfId="1" applyNumberFormat="1" applyFont="1" applyFill="1" applyBorder="1" applyAlignment="1">
      <alignment horizontal="center"/>
    </xf>
    <xf numFmtId="166" fontId="27" fillId="13" borderId="31" xfId="6" applyNumberFormat="1" applyFont="1" applyFill="1" applyBorder="1" applyAlignment="1">
      <alignment horizontal="center"/>
    </xf>
    <xf numFmtId="168" fontId="16" fillId="0" borderId="0" xfId="0" applyNumberFormat="1" applyFont="1"/>
    <xf numFmtId="166" fontId="29" fillId="0" borderId="2" xfId="0" applyNumberFormat="1" applyFont="1" applyFill="1" applyBorder="1" applyAlignment="1">
      <alignment horizontal="center"/>
    </xf>
    <xf numFmtId="1" fontId="0" fillId="0" borderId="2" xfId="0" applyNumberFormat="1" applyBorder="1"/>
    <xf numFmtId="168" fontId="7" fillId="0" borderId="2" xfId="1" applyNumberFormat="1" applyFont="1" applyFill="1" applyBorder="1" applyAlignment="1">
      <alignment horizontal="center" vertical="center"/>
    </xf>
    <xf numFmtId="168" fontId="7" fillId="0" borderId="2" xfId="1" applyNumberFormat="1" applyFont="1" applyFill="1" applyBorder="1" applyAlignment="1">
      <alignment horizontal="center"/>
    </xf>
    <xf numFmtId="169" fontId="30" fillId="0" borderId="2" xfId="1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31" fillId="0" borderId="2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 vertical="center"/>
    </xf>
    <xf numFmtId="0" fontId="31" fillId="0" borderId="0" xfId="0" applyFont="1" applyFill="1"/>
    <xf numFmtId="168" fontId="0" fillId="0" borderId="0" xfId="0" applyNumberFormat="1" applyFont="1" applyFill="1"/>
    <xf numFmtId="0" fontId="0" fillId="0" borderId="0" xfId="0" applyFont="1" applyFill="1"/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right" vertical="center"/>
    </xf>
    <xf numFmtId="166" fontId="27" fillId="0" borderId="2" xfId="0" applyNumberFormat="1" applyFont="1" applyFill="1" applyBorder="1" applyAlignment="1">
      <alignment horizontal="center"/>
    </xf>
    <xf numFmtId="166" fontId="19" fillId="0" borderId="2" xfId="0" applyNumberFormat="1" applyFont="1" applyBorder="1" applyAlignment="1">
      <alignment horizontal="center" vertical="center"/>
    </xf>
    <xf numFmtId="0" fontId="24" fillId="14" borderId="2" xfId="0" applyFont="1" applyFill="1" applyBorder="1"/>
    <xf numFmtId="0" fontId="24" fillId="14" borderId="2" xfId="0" applyFont="1" applyFill="1" applyBorder="1" applyAlignment="1">
      <alignment horizontal="center" vertical="center"/>
    </xf>
    <xf numFmtId="0" fontId="19" fillId="0" borderId="2" xfId="0" applyNumberFormat="1" applyFont="1" applyBorder="1" applyAlignment="1">
      <alignment horizontal="center" vertical="center"/>
    </xf>
    <xf numFmtId="0" fontId="24" fillId="14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32" fillId="0" borderId="0" xfId="0" applyFont="1" applyBorder="1" applyAlignment="1">
      <alignment horizontal="left" vertical="center" wrapText="1"/>
    </xf>
    <xf numFmtId="0" fontId="33" fillId="15" borderId="13" xfId="0" applyFont="1" applyFill="1" applyBorder="1" applyAlignment="1">
      <alignment horizontal="centerContinuous" vertical="center" wrapText="1"/>
    </xf>
    <xf numFmtId="0" fontId="33" fillId="15" borderId="59" xfId="0" applyFont="1" applyFill="1" applyBorder="1" applyAlignment="1">
      <alignment horizontal="centerContinuous" vertical="center" wrapText="1"/>
    </xf>
    <xf numFmtId="1" fontId="4" fillId="3" borderId="60" xfId="0" applyNumberFormat="1" applyFont="1" applyFill="1" applyBorder="1" applyAlignment="1">
      <alignment horizontal="center" vertical="center" wrapText="1"/>
    </xf>
    <xf numFmtId="1" fontId="34" fillId="3" borderId="60" xfId="0" applyNumberFormat="1" applyFont="1" applyFill="1" applyBorder="1" applyAlignment="1">
      <alignment horizontal="center" vertical="center" wrapText="1"/>
    </xf>
    <xf numFmtId="0" fontId="4" fillId="3" borderId="60" xfId="0" applyFont="1" applyFill="1" applyBorder="1" applyAlignment="1">
      <alignment horizontal="center" vertical="center" wrapText="1"/>
    </xf>
    <xf numFmtId="0" fontId="4" fillId="3" borderId="6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vertical="center"/>
    </xf>
    <xf numFmtId="1" fontId="4" fillId="3" borderId="0" xfId="0" applyNumberFormat="1" applyFont="1" applyFill="1" applyBorder="1" applyAlignment="1">
      <alignment horizontal="center" vertical="center" wrapText="1"/>
    </xf>
    <xf numFmtId="1" fontId="3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36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" fontId="35" fillId="0" borderId="1" xfId="0" applyNumberFormat="1" applyFont="1" applyBorder="1" applyAlignment="1">
      <alignment horizontal="center" vertical="center" wrapText="1"/>
    </xf>
    <xf numFmtId="1" fontId="19" fillId="8" borderId="1" xfId="0" applyNumberFormat="1" applyFont="1" applyFill="1" applyBorder="1" applyAlignment="1">
      <alignment horizontal="center" vertical="center" wrapText="1"/>
    </xf>
    <xf numFmtId="1" fontId="5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1" fontId="4" fillId="0" borderId="1" xfId="0" applyNumberFormat="1" applyFont="1" applyBorder="1" applyAlignment="1">
      <alignment horizontal="center" vertical="center" wrapText="1"/>
    </xf>
    <xf numFmtId="1" fontId="4" fillId="8" borderId="1" xfId="0" applyNumberFormat="1" applyFont="1" applyFill="1" applyBorder="1" applyAlignment="1">
      <alignment horizontal="center" vertical="center" wrapText="1"/>
    </xf>
    <xf numFmtId="1" fontId="35" fillId="0" borderId="0" xfId="0" applyNumberFormat="1" applyFont="1" applyAlignment="1">
      <alignment vertical="center"/>
    </xf>
    <xf numFmtId="1" fontId="5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37" fillId="0" borderId="0" xfId="0" applyFont="1" applyFill="1" applyAlignment="1">
      <alignment vertical="center"/>
    </xf>
    <xf numFmtId="1" fontId="5" fillId="0" borderId="0" xfId="0" applyNumberFormat="1" applyFont="1" applyAlignment="1">
      <alignment vertical="center"/>
    </xf>
    <xf numFmtId="0" fontId="37" fillId="0" borderId="0" xfId="0" applyFont="1" applyAlignment="1">
      <alignment vertical="center"/>
    </xf>
    <xf numFmtId="0" fontId="0" fillId="0" borderId="19" xfId="0" applyNumberFormat="1" applyBorder="1" applyAlignment="1">
      <alignment horizontal="center" vertical="center"/>
    </xf>
    <xf numFmtId="0" fontId="0" fillId="0" borderId="62" xfId="0" applyBorder="1"/>
    <xf numFmtId="0" fontId="0" fillId="0" borderId="22" xfId="0" applyBorder="1"/>
    <xf numFmtId="0" fontId="0" fillId="0" borderId="64" xfId="0" applyBorder="1"/>
    <xf numFmtId="0" fontId="0" fillId="0" borderId="29" xfId="0" applyNumberFormat="1" applyBorder="1"/>
    <xf numFmtId="0" fontId="0" fillId="0" borderId="29" xfId="0" applyBorder="1"/>
    <xf numFmtId="0" fontId="0" fillId="0" borderId="32" xfId="0" applyBorder="1"/>
    <xf numFmtId="0" fontId="0" fillId="0" borderId="65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68" xfId="0" applyNumberFormat="1" applyBorder="1" applyAlignment="1">
      <alignment horizontal="center" vertical="center"/>
    </xf>
    <xf numFmtId="0" fontId="0" fillId="0" borderId="69" xfId="0" applyNumberFormat="1" applyBorder="1" applyAlignment="1">
      <alignment horizontal="center" vertical="center"/>
    </xf>
    <xf numFmtId="0" fontId="9" fillId="5" borderId="70" xfId="3" applyBorder="1" applyAlignment="1">
      <alignment horizontal="center" vertical="center"/>
    </xf>
    <xf numFmtId="0" fontId="23" fillId="0" borderId="37" xfId="0" applyFont="1" applyBorder="1" applyAlignment="1">
      <alignment horizontal="center"/>
    </xf>
    <xf numFmtId="0" fontId="23" fillId="0" borderId="72" xfId="0" applyFont="1" applyBorder="1" applyAlignment="1">
      <alignment horizontal="center"/>
    </xf>
    <xf numFmtId="164" fontId="11" fillId="0" borderId="73" xfId="0" applyNumberFormat="1" applyFon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71" xfId="0" applyNumberFormat="1" applyBorder="1" applyAlignment="1">
      <alignment horizontal="center" vertical="center"/>
    </xf>
    <xf numFmtId="0" fontId="23" fillId="0" borderId="37" xfId="0" applyNumberFormat="1" applyFont="1" applyBorder="1" applyAlignment="1">
      <alignment horizontal="center" vertical="center"/>
    </xf>
    <xf numFmtId="164" fontId="11" fillId="0" borderId="75" xfId="0" applyNumberFormat="1" applyFont="1" applyBorder="1" applyAlignment="1">
      <alignment horizontal="center" vertical="center"/>
    </xf>
    <xf numFmtId="0" fontId="23" fillId="0" borderId="62" xfId="0" applyNumberFormat="1" applyFont="1" applyBorder="1" applyAlignment="1">
      <alignment horizontal="center" vertical="center"/>
    </xf>
    <xf numFmtId="0" fontId="21" fillId="5" borderId="70" xfId="3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70" xfId="0" applyFont="1" applyBorder="1" applyAlignment="1">
      <alignment horizontal="center" vertical="center"/>
    </xf>
    <xf numFmtId="0" fontId="9" fillId="5" borderId="71" xfId="3" applyBorder="1" applyAlignment="1">
      <alignment vertical="center"/>
    </xf>
    <xf numFmtId="0" fontId="9" fillId="5" borderId="77" xfId="3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38" fillId="0" borderId="80" xfId="0" applyNumberFormat="1" applyFont="1" applyBorder="1" applyAlignment="1">
      <alignment horizontal="center" vertical="center"/>
    </xf>
    <xf numFmtId="0" fontId="38" fillId="0" borderId="81" xfId="0" applyNumberFormat="1" applyFont="1" applyBorder="1" applyAlignment="1">
      <alignment horizontal="center" vertical="center"/>
    </xf>
    <xf numFmtId="0" fontId="23" fillId="0" borderId="81" xfId="0" applyNumberFormat="1" applyFont="1" applyBorder="1" applyAlignment="1">
      <alignment horizontal="center" vertical="center"/>
    </xf>
    <xf numFmtId="0" fontId="23" fillId="0" borderId="82" xfId="0" applyNumberFormat="1" applyFont="1" applyBorder="1" applyAlignment="1">
      <alignment horizontal="center" vertical="center"/>
    </xf>
    <xf numFmtId="0" fontId="38" fillId="0" borderId="83" xfId="0" applyNumberFormat="1" applyFont="1" applyBorder="1" applyAlignment="1">
      <alignment horizontal="center" vertical="center"/>
    </xf>
    <xf numFmtId="0" fontId="0" fillId="0" borderId="84" xfId="0" applyNumberFormat="1" applyBorder="1" applyAlignment="1">
      <alignment horizontal="center" vertical="center"/>
    </xf>
    <xf numFmtId="0" fontId="38" fillId="0" borderId="84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1" fillId="0" borderId="0" xfId="0" quotePrefix="1" applyNumberFormat="1" applyFont="1" applyBorder="1" applyAlignment="1">
      <alignment vertical="center"/>
    </xf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3" borderId="0" xfId="0" applyFill="1"/>
    <xf numFmtId="43" fontId="16" fillId="0" borderId="0" xfId="1" applyFont="1" applyAlignment="1">
      <alignment vertical="center"/>
    </xf>
    <xf numFmtId="0" fontId="16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0" fontId="39" fillId="22" borderId="38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1" xfId="0" applyBorder="1" applyAlignment="1">
      <alignment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8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4" fontId="11" fillId="0" borderId="6" xfId="0" quotePrefix="1" applyNumberFormat="1" applyFont="1" applyBorder="1" applyAlignment="1">
      <alignment horizontal="center" vertical="center"/>
    </xf>
    <xf numFmtId="0" fontId="0" fillId="0" borderId="98" xfId="0" applyNumberFormat="1" applyBorder="1" applyAlignment="1">
      <alignment horizontal="center" vertical="center"/>
    </xf>
    <xf numFmtId="0" fontId="9" fillId="5" borderId="100" xfId="3" applyBorder="1" applyAlignment="1">
      <alignment horizontal="center" vertical="center"/>
    </xf>
    <xf numFmtId="0" fontId="9" fillId="5" borderId="101" xfId="3" applyBorder="1" applyAlignment="1">
      <alignment horizontal="center" vertical="center"/>
    </xf>
    <xf numFmtId="0" fontId="6" fillId="0" borderId="102" xfId="0" applyNumberFormat="1" applyFont="1" applyBorder="1" applyAlignment="1">
      <alignment horizontal="center" vertical="center"/>
    </xf>
    <xf numFmtId="0" fontId="6" fillId="0" borderId="35" xfId="0" applyNumberFormat="1" applyFont="1" applyBorder="1" applyAlignment="1">
      <alignment horizontal="center" vertical="center"/>
    </xf>
    <xf numFmtId="0" fontId="6" fillId="0" borderId="33" xfId="0" applyNumberFormat="1" applyFont="1" applyBorder="1" applyAlignment="1">
      <alignment horizontal="center" vertical="center"/>
    </xf>
    <xf numFmtId="0" fontId="6" fillId="0" borderId="103" xfId="0" applyNumberFormat="1" applyFont="1" applyBorder="1" applyAlignment="1">
      <alignment horizontal="center" vertical="center"/>
    </xf>
    <xf numFmtId="0" fontId="6" fillId="0" borderId="99" xfId="0" applyNumberFormat="1" applyFont="1" applyBorder="1" applyAlignment="1">
      <alignment horizontal="center" vertical="center"/>
    </xf>
    <xf numFmtId="0" fontId="21" fillId="5" borderId="104" xfId="3" applyFont="1" applyBorder="1" applyAlignment="1">
      <alignment horizontal="center" vertical="center"/>
    </xf>
    <xf numFmtId="0" fontId="21" fillId="5" borderId="105" xfId="3" applyFont="1" applyBorder="1" applyAlignment="1">
      <alignment horizontal="center" vertical="center"/>
    </xf>
    <xf numFmtId="0" fontId="21" fillId="5" borderId="106" xfId="3" applyFont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2" xfId="0" applyBorder="1" applyAlignment="1">
      <alignment vertical="center"/>
    </xf>
    <xf numFmtId="0" fontId="0" fillId="0" borderId="25" xfId="0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34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38" fillId="0" borderId="24" xfId="0" applyFont="1" applyBorder="1" applyAlignment="1">
      <alignment horizontal="center" vertical="center"/>
    </xf>
    <xf numFmtId="0" fontId="38" fillId="0" borderId="24" xfId="0" applyNumberFormat="1" applyFont="1" applyBorder="1" applyAlignment="1">
      <alignment horizontal="center" vertical="center"/>
    </xf>
    <xf numFmtId="0" fontId="38" fillId="0" borderId="19" xfId="0" applyNumberFormat="1" applyFont="1" applyBorder="1" applyAlignment="1">
      <alignment horizontal="center" vertical="center"/>
    </xf>
    <xf numFmtId="0" fontId="21" fillId="5" borderId="72" xfId="3" applyFont="1" applyBorder="1" applyAlignment="1">
      <alignment horizontal="center" vertical="center"/>
    </xf>
    <xf numFmtId="0" fontId="9" fillId="5" borderId="72" xfId="3" applyFont="1" applyBorder="1" applyAlignment="1">
      <alignment horizontal="center" vertical="center"/>
    </xf>
    <xf numFmtId="0" fontId="0" fillId="0" borderId="17" xfId="0" applyNumberFormat="1" applyBorder="1"/>
    <xf numFmtId="0" fontId="6" fillId="0" borderId="24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86" xfId="0" applyBorder="1" applyAlignment="1">
      <alignment vertical="center"/>
    </xf>
    <xf numFmtId="0" fontId="21" fillId="5" borderId="18" xfId="3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 wrapText="1"/>
    </xf>
    <xf numFmtId="1" fontId="35" fillId="0" borderId="66" xfId="0" applyNumberFormat="1" applyFont="1" applyBorder="1" applyAlignment="1">
      <alignment horizontal="center" vertical="center" wrapText="1"/>
    </xf>
    <xf numFmtId="1" fontId="35" fillId="0" borderId="109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/>
    </xf>
    <xf numFmtId="1" fontId="35" fillId="0" borderId="113" xfId="0" applyNumberFormat="1" applyFont="1" applyBorder="1" applyAlignment="1">
      <alignment horizontal="center" vertical="center" wrapText="1"/>
    </xf>
    <xf numFmtId="0" fontId="16" fillId="0" borderId="49" xfId="0" applyFont="1" applyBorder="1" applyAlignment="1">
      <alignment vertical="center"/>
    </xf>
    <xf numFmtId="0" fontId="0" fillId="0" borderId="115" xfId="0" applyBorder="1" applyAlignment="1">
      <alignment vertical="center"/>
    </xf>
    <xf numFmtId="0" fontId="0" fillId="0" borderId="116" xfId="0" applyBorder="1" applyAlignment="1">
      <alignment vertical="center"/>
    </xf>
    <xf numFmtId="0" fontId="0" fillId="0" borderId="117" xfId="0" applyBorder="1" applyAlignment="1">
      <alignment vertical="center"/>
    </xf>
    <xf numFmtId="0" fontId="32" fillId="0" borderId="108" xfId="0" applyFont="1" applyBorder="1" applyAlignment="1">
      <alignment horizontal="center" vertical="center" wrapText="1"/>
    </xf>
    <xf numFmtId="0" fontId="32" fillId="0" borderId="108" xfId="0" applyFont="1" applyBorder="1" applyAlignment="1">
      <alignment horizontal="left" vertical="center" wrapText="1"/>
    </xf>
    <xf numFmtId="0" fontId="32" fillId="0" borderId="118" xfId="0" applyFont="1" applyBorder="1" applyAlignment="1">
      <alignment horizontal="left" vertical="center" wrapText="1"/>
    </xf>
    <xf numFmtId="0" fontId="0" fillId="0" borderId="115" xfId="0" applyBorder="1" applyAlignment="1">
      <alignment horizontal="center" vertical="center"/>
    </xf>
    <xf numFmtId="0" fontId="42" fillId="23" borderId="110" xfId="0" applyFont="1" applyFill="1" applyBorder="1" applyAlignment="1">
      <alignment horizontal="center" vertical="center" wrapText="1"/>
    </xf>
    <xf numFmtId="0" fontId="42" fillId="23" borderId="111" xfId="0" applyFont="1" applyFill="1" applyBorder="1" applyAlignment="1">
      <alignment horizontal="center" vertical="center" wrapText="1"/>
    </xf>
    <xf numFmtId="0" fontId="42" fillId="23" borderId="112" xfId="0" applyFont="1" applyFill="1" applyBorder="1" applyAlignment="1">
      <alignment horizontal="center" vertical="center" wrapText="1"/>
    </xf>
    <xf numFmtId="1" fontId="35" fillId="0" borderId="119" xfId="0" applyNumberFormat="1" applyFont="1" applyBorder="1" applyAlignment="1">
      <alignment horizontal="center" vertical="center" wrapText="1"/>
    </xf>
    <xf numFmtId="1" fontId="35" fillId="0" borderId="120" xfId="0" applyNumberFormat="1" applyFont="1" applyBorder="1" applyAlignment="1">
      <alignment horizontal="center" vertical="center" wrapText="1"/>
    </xf>
    <xf numFmtId="0" fontId="9" fillId="5" borderId="71" xfId="3" applyBorder="1" applyAlignment="1">
      <alignment horizontal="center" vertical="center"/>
    </xf>
    <xf numFmtId="0" fontId="9" fillId="5" borderId="124" xfId="3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6" fillId="0" borderId="113" xfId="0" applyFont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6" fillId="0" borderId="114" xfId="0" applyFont="1" applyBorder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6" fillId="0" borderId="0" xfId="0" applyFont="1"/>
    <xf numFmtId="0" fontId="46" fillId="0" borderId="43" xfId="0" applyFont="1" applyBorder="1"/>
    <xf numFmtId="0" fontId="46" fillId="0" borderId="44" xfId="0" applyFont="1" applyBorder="1"/>
    <xf numFmtId="0" fontId="46" fillId="0" borderId="45" xfId="0" applyFont="1" applyBorder="1"/>
    <xf numFmtId="0" fontId="46" fillId="0" borderId="48" xfId="0" applyFont="1" applyBorder="1"/>
    <xf numFmtId="0" fontId="46" fillId="0" borderId="43" xfId="0" applyFont="1" applyBorder="1" applyAlignment="1">
      <alignment horizontal="center" vertical="center"/>
    </xf>
    <xf numFmtId="0" fontId="46" fillId="0" borderId="44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49" xfId="0" applyFont="1" applyBorder="1"/>
    <xf numFmtId="0" fontId="46" fillId="0" borderId="48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46" fillId="0" borderId="49" xfId="0" applyFont="1" applyBorder="1" applyAlignment="1">
      <alignment horizontal="center" vertical="center"/>
    </xf>
    <xf numFmtId="0" fontId="46" fillId="0" borderId="78" xfId="0" applyFont="1" applyBorder="1" applyAlignment="1">
      <alignment horizontal="center" vertical="center"/>
    </xf>
    <xf numFmtId="0" fontId="46" fillId="0" borderId="42" xfId="0" applyFont="1" applyBorder="1" applyAlignment="1">
      <alignment horizontal="center" vertical="center"/>
    </xf>
    <xf numFmtId="0" fontId="46" fillId="0" borderId="79" xfId="0" applyFont="1" applyBorder="1" applyAlignment="1">
      <alignment horizontal="center" vertical="center"/>
    </xf>
    <xf numFmtId="0" fontId="46" fillId="0" borderId="78" xfId="0" applyFont="1" applyBorder="1"/>
    <xf numFmtId="0" fontId="46" fillId="0" borderId="42" xfId="0" applyFont="1" applyBorder="1"/>
    <xf numFmtId="0" fontId="46" fillId="0" borderId="79" xfId="0" applyFont="1" applyBorder="1"/>
    <xf numFmtId="0" fontId="43" fillId="0" borderId="128" xfId="0" applyFont="1" applyBorder="1" applyAlignment="1">
      <alignment horizontal="center" vertical="center"/>
    </xf>
    <xf numFmtId="0" fontId="43" fillId="0" borderId="129" xfId="0" applyFont="1" applyBorder="1" applyAlignment="1">
      <alignment horizontal="center" vertical="center"/>
    </xf>
    <xf numFmtId="0" fontId="0" fillId="31" borderId="128" xfId="0" applyNumberFormat="1" applyFill="1" applyBorder="1" applyAlignment="1">
      <alignment horizontal="center" vertical="center"/>
    </xf>
    <xf numFmtId="0" fontId="0" fillId="31" borderId="129" xfId="0" applyNumberFormat="1" applyFill="1" applyBorder="1" applyAlignment="1">
      <alignment horizontal="center" vertical="center"/>
    </xf>
    <xf numFmtId="0" fontId="0" fillId="0" borderId="128" xfId="0" applyNumberFormat="1" applyBorder="1" applyAlignment="1">
      <alignment horizontal="center" vertical="center"/>
    </xf>
    <xf numFmtId="0" fontId="0" fillId="0" borderId="129" xfId="0" applyNumberFormat="1" applyBorder="1" applyAlignment="1">
      <alignment horizontal="center" vertical="center"/>
    </xf>
    <xf numFmtId="0" fontId="0" fillId="0" borderId="128" xfId="0" applyBorder="1" applyAlignment="1">
      <alignment horizontal="center" vertical="center"/>
    </xf>
    <xf numFmtId="0" fontId="0" fillId="0" borderId="129" xfId="0" applyBorder="1" applyAlignment="1">
      <alignment horizontal="center" vertical="center"/>
    </xf>
    <xf numFmtId="0" fontId="0" fillId="31" borderId="128" xfId="0" applyFill="1" applyBorder="1" applyAlignment="1">
      <alignment horizontal="center" vertical="center"/>
    </xf>
    <xf numFmtId="0" fontId="0" fillId="31" borderId="129" xfId="0" applyFill="1" applyBorder="1" applyAlignment="1">
      <alignment horizontal="center" vertical="center"/>
    </xf>
    <xf numFmtId="0" fontId="43" fillId="0" borderId="0" xfId="0" applyFont="1" applyBorder="1" applyAlignment="1">
      <alignment horizontal="center" vertical="center"/>
    </xf>
    <xf numFmtId="0" fontId="0" fillId="31" borderId="0" xfId="0" applyFill="1" applyBorder="1" applyAlignment="1">
      <alignment horizontal="center" vertical="center"/>
    </xf>
    <xf numFmtId="0" fontId="0" fillId="31" borderId="48" xfId="0" applyFill="1" applyBorder="1" applyAlignment="1">
      <alignment horizontal="center" vertical="center"/>
    </xf>
    <xf numFmtId="174" fontId="0" fillId="31" borderId="132" xfId="0" applyNumberFormat="1" applyFill="1" applyBorder="1" applyAlignment="1">
      <alignment horizontal="center" vertical="center"/>
    </xf>
    <xf numFmtId="174" fontId="0" fillId="0" borderId="127" xfId="0" applyNumberFormat="1" applyBorder="1" applyAlignment="1">
      <alignment horizontal="center" vertical="center"/>
    </xf>
    <xf numFmtId="174" fontId="0" fillId="31" borderId="127" xfId="0" applyNumberFormat="1" applyFill="1" applyBorder="1" applyAlignment="1">
      <alignment horizontal="center" vertical="center"/>
    </xf>
    <xf numFmtId="0" fontId="44" fillId="19" borderId="133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74" fontId="0" fillId="0" borderId="127" xfId="0" applyNumberFormat="1" applyFill="1" applyBorder="1" applyAlignment="1">
      <alignment horizontal="center" vertical="center"/>
    </xf>
    <xf numFmtId="0" fontId="0" fillId="0" borderId="128" xfId="0" applyFill="1" applyBorder="1" applyAlignment="1">
      <alignment horizontal="center" vertical="center"/>
    </xf>
    <xf numFmtId="0" fontId="0" fillId="0" borderId="129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28" xfId="0" applyNumberFormat="1" applyFill="1" applyBorder="1" applyAlignment="1">
      <alignment horizontal="center" vertical="center"/>
    </xf>
    <xf numFmtId="0" fontId="0" fillId="0" borderId="129" xfId="0" applyNumberFormat="1" applyFill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36" borderId="18" xfId="0" applyFill="1" applyBorder="1" applyAlignment="1">
      <alignment horizontal="right" vertical="center"/>
    </xf>
    <xf numFmtId="4" fontId="0" fillId="36" borderId="4" xfId="0" applyNumberFormat="1" applyFill="1" applyBorder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48" fillId="3" borderId="0" xfId="0" applyFont="1" applyFill="1"/>
    <xf numFmtId="0" fontId="50" fillId="14" borderId="136" xfId="0" applyFont="1" applyFill="1" applyBorder="1" applyAlignment="1">
      <alignment horizontal="center" vertical="center"/>
    </xf>
    <xf numFmtId="0" fontId="50" fillId="14" borderId="140" xfId="0" applyFont="1" applyFill="1" applyBorder="1" applyAlignment="1">
      <alignment horizontal="center" vertical="center"/>
    </xf>
    <xf numFmtId="43" fontId="48" fillId="14" borderId="139" xfId="0" applyNumberFormat="1" applyFont="1" applyFill="1" applyBorder="1" applyAlignment="1">
      <alignment horizontal="center" vertical="center"/>
    </xf>
    <xf numFmtId="43" fontId="48" fillId="14" borderId="143" xfId="0" applyNumberFormat="1" applyFont="1" applyFill="1" applyBorder="1" applyAlignment="1">
      <alignment horizontal="center" vertical="center"/>
    </xf>
    <xf numFmtId="43" fontId="48" fillId="14" borderId="142" xfId="0" applyNumberFormat="1" applyFont="1" applyFill="1" applyBorder="1" applyAlignment="1">
      <alignment horizontal="center" vertical="center"/>
    </xf>
    <xf numFmtId="0" fontId="48" fillId="3" borderId="0" xfId="0" applyFont="1" applyFill="1" applyBorder="1"/>
    <xf numFmtId="0" fontId="48" fillId="3" borderId="0" xfId="0" applyFont="1" applyFill="1" applyBorder="1" applyAlignment="1">
      <alignment horizontal="center" vertical="center"/>
    </xf>
    <xf numFmtId="0" fontId="52" fillId="14" borderId="144" xfId="0" applyFont="1" applyFill="1" applyBorder="1" applyAlignment="1">
      <alignment horizontal="center" vertical="center"/>
    </xf>
    <xf numFmtId="0" fontId="48" fillId="3" borderId="145" xfId="0" applyFont="1" applyFill="1" applyBorder="1"/>
    <xf numFmtId="0" fontId="48" fillId="3" borderId="146" xfId="0" applyFont="1" applyFill="1" applyBorder="1"/>
    <xf numFmtId="0" fontId="48" fillId="3" borderId="147" xfId="0" applyFont="1" applyFill="1" applyBorder="1"/>
    <xf numFmtId="0" fontId="48" fillId="3" borderId="148" xfId="0" applyFont="1" applyFill="1" applyBorder="1"/>
    <xf numFmtId="0" fontId="48" fillId="3" borderId="152" xfId="0" applyFont="1" applyFill="1" applyBorder="1"/>
    <xf numFmtId="0" fontId="48" fillId="3" borderId="153" xfId="0" applyFont="1" applyFill="1" applyBorder="1"/>
    <xf numFmtId="0" fontId="48" fillId="3" borderId="154" xfId="0" applyFont="1" applyFill="1" applyBorder="1"/>
    <xf numFmtId="0" fontId="49" fillId="14" borderId="155" xfId="0" applyFont="1" applyFill="1" applyBorder="1" applyAlignment="1">
      <alignment horizontal="left" vertical="center"/>
    </xf>
    <xf numFmtId="0" fontId="49" fillId="14" borderId="156" xfId="0" applyFont="1" applyFill="1" applyBorder="1" applyAlignment="1">
      <alignment horizontal="left" vertical="center"/>
    </xf>
    <xf numFmtId="0" fontId="50" fillId="14" borderId="137" xfId="0" applyFont="1" applyFill="1" applyBorder="1" applyAlignment="1">
      <alignment horizontal="center" vertical="center"/>
    </xf>
    <xf numFmtId="0" fontId="50" fillId="14" borderId="139" xfId="0" applyFont="1" applyFill="1" applyBorder="1" applyAlignment="1">
      <alignment horizontal="center" vertical="center"/>
    </xf>
    <xf numFmtId="43" fontId="48" fillId="14" borderId="137" xfId="0" applyNumberFormat="1" applyFont="1" applyFill="1" applyBorder="1" applyAlignment="1">
      <alignment horizontal="center" vertical="center"/>
    </xf>
    <xf numFmtId="43" fontId="48" fillId="14" borderId="141" xfId="0" applyNumberFormat="1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 vertical="center"/>
    </xf>
    <xf numFmtId="0" fontId="55" fillId="14" borderId="1" xfId="0" applyFont="1" applyFill="1" applyBorder="1" applyAlignment="1">
      <alignment horizontal="center"/>
    </xf>
    <xf numFmtId="0" fontId="55" fillId="14" borderId="54" xfId="0" applyFont="1" applyFill="1" applyBorder="1" applyAlignment="1">
      <alignment horizontal="center" vertical="center"/>
    </xf>
    <xf numFmtId="0" fontId="55" fillId="14" borderId="53" xfId="0" applyFont="1" applyFill="1" applyBorder="1" applyAlignment="1">
      <alignment horizontal="center"/>
    </xf>
    <xf numFmtId="0" fontId="56" fillId="14" borderId="159" xfId="0" applyFont="1" applyFill="1" applyBorder="1" applyAlignment="1">
      <alignment horizontal="center" vertical="center"/>
    </xf>
    <xf numFmtId="0" fontId="55" fillId="14" borderId="53" xfId="0" applyFont="1" applyFill="1" applyBorder="1" applyAlignment="1">
      <alignment horizontal="center" vertical="center"/>
    </xf>
    <xf numFmtId="0" fontId="48" fillId="12" borderId="0" xfId="0" applyFont="1" applyFill="1"/>
    <xf numFmtId="0" fontId="48" fillId="12" borderId="43" xfId="0" applyFont="1" applyFill="1" applyBorder="1"/>
    <xf numFmtId="0" fontId="48" fillId="12" borderId="45" xfId="0" applyFont="1" applyFill="1" applyBorder="1"/>
    <xf numFmtId="0" fontId="53" fillId="12" borderId="43" xfId="0" applyFont="1" applyFill="1" applyBorder="1"/>
    <xf numFmtId="0" fontId="53" fillId="12" borderId="44" xfId="0" applyFont="1" applyFill="1" applyBorder="1"/>
    <xf numFmtId="0" fontId="48" fillId="12" borderId="48" xfId="0" applyFont="1" applyFill="1" applyBorder="1"/>
    <xf numFmtId="0" fontId="48" fillId="12" borderId="49" xfId="0" applyFont="1" applyFill="1" applyBorder="1"/>
    <xf numFmtId="0" fontId="54" fillId="12" borderId="54" xfId="0" applyFont="1" applyFill="1" applyBorder="1" applyAlignment="1">
      <alignment horizontal="center" vertical="center"/>
    </xf>
    <xf numFmtId="0" fontId="54" fillId="12" borderId="1" xfId="0" applyFont="1" applyFill="1" applyBorder="1" applyAlignment="1">
      <alignment horizontal="center" vertical="center"/>
    </xf>
    <xf numFmtId="0" fontId="54" fillId="12" borderId="53" xfId="0" applyFont="1" applyFill="1" applyBorder="1" applyAlignment="1">
      <alignment horizontal="center"/>
    </xf>
    <xf numFmtId="0" fontId="48" fillId="12" borderId="78" xfId="0" applyFont="1" applyFill="1" applyBorder="1"/>
    <xf numFmtId="0" fontId="48" fillId="12" borderId="79" xfId="0" applyFont="1" applyFill="1" applyBorder="1"/>
    <xf numFmtId="0" fontId="53" fillId="12" borderId="78" xfId="0" applyFont="1" applyFill="1" applyBorder="1" applyAlignment="1">
      <alignment horizontal="center" vertical="center"/>
    </xf>
    <xf numFmtId="0" fontId="53" fillId="12" borderId="42" xfId="0" applyFont="1" applyFill="1" applyBorder="1" applyAlignment="1">
      <alignment horizontal="center" vertical="center"/>
    </xf>
    <xf numFmtId="0" fontId="53" fillId="12" borderId="79" xfId="0" applyFont="1" applyFill="1" applyBorder="1" applyAlignment="1">
      <alignment horizontal="center"/>
    </xf>
    <xf numFmtId="0" fontId="53" fillId="12" borderId="48" xfId="0" applyFont="1" applyFill="1" applyBorder="1"/>
    <xf numFmtId="0" fontId="53" fillId="12" borderId="0" xfId="0" applyFont="1" applyFill="1" applyBorder="1"/>
    <xf numFmtId="0" fontId="53" fillId="12" borderId="49" xfId="0" applyFont="1" applyFill="1" applyBorder="1"/>
    <xf numFmtId="0" fontId="53" fillId="12" borderId="45" xfId="0" applyFont="1" applyFill="1" applyBorder="1"/>
    <xf numFmtId="0" fontId="54" fillId="12" borderId="1" xfId="0" applyFont="1" applyFill="1" applyBorder="1" applyAlignment="1">
      <alignment horizontal="center"/>
    </xf>
    <xf numFmtId="0" fontId="54" fillId="12" borderId="53" xfId="0" applyFont="1" applyFill="1" applyBorder="1" applyAlignment="1">
      <alignment horizontal="center" vertical="center"/>
    </xf>
    <xf numFmtId="0" fontId="53" fillId="12" borderId="78" xfId="0" applyFont="1" applyFill="1" applyBorder="1"/>
    <xf numFmtId="0" fontId="53" fillId="12" borderId="42" xfId="0" applyFont="1" applyFill="1" applyBorder="1"/>
    <xf numFmtId="0" fontId="53" fillId="12" borderId="79" xfId="0" applyFont="1" applyFill="1" applyBorder="1"/>
    <xf numFmtId="0" fontId="53" fillId="28" borderId="159" xfId="0" applyFont="1" applyFill="1" applyBorder="1" applyAlignment="1">
      <alignment horizontal="right"/>
    </xf>
    <xf numFmtId="0" fontId="48" fillId="12" borderId="0" xfId="0" applyFont="1" applyFill="1" applyBorder="1"/>
    <xf numFmtId="0" fontId="48" fillId="12" borderId="42" xfId="0" applyFont="1" applyFill="1" applyBorder="1"/>
    <xf numFmtId="0" fontId="6" fillId="0" borderId="68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9" fillId="5" borderId="37" xfId="3" applyBorder="1" applyAlignment="1">
      <alignment vertical="center"/>
    </xf>
    <xf numFmtId="0" fontId="9" fillId="5" borderId="72" xfId="3" applyBorder="1" applyAlignment="1">
      <alignment vertical="center"/>
    </xf>
    <xf numFmtId="0" fontId="9" fillId="5" borderId="163" xfId="3" applyBorder="1" applyAlignment="1">
      <alignment horizontal="center" vertical="center"/>
    </xf>
    <xf numFmtId="0" fontId="9" fillId="5" borderId="164" xfId="3" applyBorder="1" applyAlignment="1">
      <alignment horizontal="center" vertical="center"/>
    </xf>
    <xf numFmtId="0" fontId="38" fillId="0" borderId="24" xfId="0" applyFont="1" applyBorder="1" applyAlignment="1">
      <alignment horizontal="center"/>
    </xf>
    <xf numFmtId="0" fontId="0" fillId="0" borderId="86" xfId="0" applyBorder="1" applyAlignment="1">
      <alignment horizontal="center" vertical="center"/>
    </xf>
    <xf numFmtId="14" fontId="4" fillId="24" borderId="121" xfId="0" quotePrefix="1" applyNumberFormat="1" applyFont="1" applyFill="1" applyBorder="1" applyAlignment="1">
      <alignment horizontal="center" vertical="center" wrapText="1"/>
    </xf>
    <xf numFmtId="14" fontId="4" fillId="10" borderId="122" xfId="0" quotePrefix="1" applyNumberFormat="1" applyFont="1" applyFill="1" applyBorder="1" applyAlignment="1">
      <alignment horizontal="center" vertical="center" wrapText="1"/>
    </xf>
    <xf numFmtId="14" fontId="4" fillId="7" borderId="122" xfId="0" quotePrefix="1" applyNumberFormat="1" applyFont="1" applyFill="1" applyBorder="1" applyAlignment="1">
      <alignment horizontal="center" vertical="center" wrapText="1"/>
    </xf>
    <xf numFmtId="14" fontId="4" fillId="25" borderId="122" xfId="0" quotePrefix="1" applyNumberFormat="1" applyFont="1" applyFill="1" applyBorder="1" applyAlignment="1">
      <alignment horizontal="center" vertical="center" wrapText="1"/>
    </xf>
    <xf numFmtId="14" fontId="4" fillId="19" borderId="122" xfId="0" quotePrefix="1" applyNumberFormat="1" applyFont="1" applyFill="1" applyBorder="1" applyAlignment="1">
      <alignment horizontal="center" vertical="center" wrapText="1"/>
    </xf>
    <xf numFmtId="14" fontId="4" fillId="8" borderId="122" xfId="0" quotePrefix="1" applyNumberFormat="1" applyFont="1" applyFill="1" applyBorder="1" applyAlignment="1">
      <alignment horizontal="center" vertical="center" wrapText="1"/>
    </xf>
    <xf numFmtId="14" fontId="4" fillId="4" borderId="122" xfId="0" quotePrefix="1" applyNumberFormat="1" applyFont="1" applyFill="1" applyBorder="1" applyAlignment="1">
      <alignment horizontal="center" vertical="center" wrapText="1"/>
    </xf>
    <xf numFmtId="14" fontId="4" fillId="26" borderId="122" xfId="0" quotePrefix="1" applyNumberFormat="1" applyFont="1" applyFill="1" applyBorder="1" applyAlignment="1">
      <alignment horizontal="center" vertical="center" wrapText="1"/>
    </xf>
    <xf numFmtId="14" fontId="4" fillId="27" borderId="123" xfId="0" quotePrefix="1" applyNumberFormat="1" applyFont="1" applyFill="1" applyBorder="1" applyAlignment="1">
      <alignment horizontal="center" vertical="center" wrapText="1"/>
    </xf>
    <xf numFmtId="0" fontId="16" fillId="0" borderId="169" xfId="0" applyFont="1" applyBorder="1" applyAlignment="1">
      <alignment horizontal="center" vertical="center"/>
    </xf>
    <xf numFmtId="0" fontId="16" fillId="0" borderId="108" xfId="0" applyFont="1" applyBorder="1" applyAlignment="1">
      <alignment vertical="center"/>
    </xf>
    <xf numFmtId="0" fontId="16" fillId="0" borderId="170" xfId="0" applyFont="1" applyBorder="1" applyAlignment="1">
      <alignment vertical="center"/>
    </xf>
    <xf numFmtId="1" fontId="35" fillId="0" borderId="169" xfId="0" applyNumberFormat="1" applyFont="1" applyBorder="1" applyAlignment="1">
      <alignment horizontal="center" vertical="center" wrapText="1"/>
    </xf>
    <xf numFmtId="1" fontId="35" fillId="0" borderId="108" xfId="0" applyNumberFormat="1" applyFont="1" applyBorder="1" applyAlignment="1">
      <alignment horizontal="center" vertical="center" wrapText="1"/>
    </xf>
    <xf numFmtId="0" fontId="0" fillId="0" borderId="2" xfId="0" applyNumberFormat="1" applyBorder="1"/>
    <xf numFmtId="165" fontId="19" fillId="37" borderId="1" xfId="0" applyNumberFormat="1" applyFont="1" applyFill="1" applyBorder="1" applyAlignment="1">
      <alignment horizontal="center" vertical="center" wrapText="1"/>
    </xf>
    <xf numFmtId="0" fontId="0" fillId="36" borderId="171" xfId="0" applyFill="1" applyBorder="1" applyAlignment="1">
      <alignment vertical="center"/>
    </xf>
    <xf numFmtId="0" fontId="44" fillId="38" borderId="173" xfId="0" applyFont="1" applyFill="1" applyBorder="1" applyAlignment="1">
      <alignment horizontal="center" vertical="center"/>
    </xf>
    <xf numFmtId="1" fontId="18" fillId="3" borderId="38" xfId="0" applyNumberFormat="1" applyFont="1" applyFill="1" applyBorder="1" applyAlignment="1">
      <alignment horizontal="center" vertical="center" wrapText="1"/>
    </xf>
    <xf numFmtId="0" fontId="18" fillId="3" borderId="38" xfId="0" applyFont="1" applyFill="1" applyBorder="1" applyAlignment="1">
      <alignment horizontal="center" vertical="center" wrapText="1"/>
    </xf>
    <xf numFmtId="0" fontId="59" fillId="2" borderId="0" xfId="0" applyFont="1" applyFill="1" applyAlignment="1">
      <alignment horizontal="left" vertical="center"/>
    </xf>
    <xf numFmtId="0" fontId="60" fillId="0" borderId="0" xfId="0" applyFont="1" applyAlignment="1">
      <alignment vertical="center"/>
    </xf>
    <xf numFmtId="0" fontId="60" fillId="0" borderId="0" xfId="0" applyNumberFormat="1" applyFont="1" applyAlignment="1">
      <alignment horizontal="center" vertical="center"/>
    </xf>
    <xf numFmtId="38" fontId="60" fillId="0" borderId="0" xfId="1" applyNumberFormat="1" applyFont="1" applyAlignment="1">
      <alignment horizontal="right" vertical="center"/>
    </xf>
    <xf numFmtId="0" fontId="61" fillId="0" borderId="0" xfId="5" applyFont="1" applyAlignment="1" applyProtection="1">
      <alignment horizontal="right" vertical="center"/>
    </xf>
    <xf numFmtId="0" fontId="62" fillId="0" borderId="0" xfId="0" applyFont="1" applyAlignment="1">
      <alignment vertical="center"/>
    </xf>
    <xf numFmtId="0" fontId="63" fillId="9" borderId="42" xfId="0" applyFont="1" applyFill="1" applyBorder="1" applyAlignment="1">
      <alignment vertical="center"/>
    </xf>
    <xf numFmtId="0" fontId="63" fillId="9" borderId="42" xfId="0" applyNumberFormat="1" applyFont="1" applyFill="1" applyBorder="1" applyAlignment="1">
      <alignment horizontal="center" vertical="center"/>
    </xf>
    <xf numFmtId="38" fontId="63" fillId="9" borderId="42" xfId="1" applyNumberFormat="1" applyFont="1" applyFill="1" applyBorder="1" applyAlignment="1">
      <alignment horizontal="right" vertical="center"/>
    </xf>
    <xf numFmtId="0" fontId="63" fillId="0" borderId="13" xfId="0" applyFont="1" applyFill="1" applyBorder="1" applyAlignment="1">
      <alignment horizontal="right" vertical="center"/>
    </xf>
    <xf numFmtId="0" fontId="63" fillId="0" borderId="86" xfId="0" applyFont="1" applyFill="1" applyBorder="1" applyAlignment="1">
      <alignment horizontal="right" vertical="center"/>
    </xf>
    <xf numFmtId="165" fontId="64" fillId="0" borderId="0" xfId="0" applyNumberFormat="1" applyFont="1" applyAlignment="1">
      <alignment vertical="center"/>
    </xf>
    <xf numFmtId="0" fontId="65" fillId="0" borderId="0" xfId="0" applyFont="1" applyAlignment="1">
      <alignment vertical="center"/>
    </xf>
    <xf numFmtId="0" fontId="66" fillId="0" borderId="0" xfId="0" applyFont="1" applyAlignment="1">
      <alignment horizontal="left" vertical="center"/>
    </xf>
    <xf numFmtId="0" fontId="66" fillId="0" borderId="0" xfId="0" applyFont="1" applyAlignment="1">
      <alignment vertical="center"/>
    </xf>
    <xf numFmtId="0" fontId="66" fillId="0" borderId="0" xfId="0" applyFont="1" applyAlignment="1">
      <alignment horizontal="right" vertical="center"/>
    </xf>
    <xf numFmtId="38" fontId="66" fillId="0" borderId="0" xfId="1" applyNumberFormat="1" applyFont="1" applyAlignment="1">
      <alignment horizontal="right" vertical="center"/>
    </xf>
    <xf numFmtId="165" fontId="66" fillId="0" borderId="0" xfId="0" applyNumberFormat="1" applyFont="1" applyAlignment="1">
      <alignment horizontal="right" vertical="center"/>
    </xf>
    <xf numFmtId="43" fontId="60" fillId="0" borderId="0" xfId="1" applyFont="1" applyAlignment="1">
      <alignment vertical="center"/>
    </xf>
    <xf numFmtId="0" fontId="67" fillId="0" borderId="0" xfId="0" applyFont="1" applyAlignment="1">
      <alignment vertical="center"/>
    </xf>
    <xf numFmtId="0" fontId="69" fillId="0" borderId="0" xfId="0" applyFont="1" applyAlignment="1">
      <alignment horizontal="center" vertical="center"/>
    </xf>
    <xf numFmtId="0" fontId="69" fillId="21" borderId="18" xfId="0" applyFont="1" applyFill="1" applyBorder="1" applyAlignment="1">
      <alignment horizontal="center" vertical="center" wrapText="1"/>
    </xf>
    <xf numFmtId="0" fontId="69" fillId="21" borderId="18" xfId="0" applyFont="1" applyFill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5" fontId="69" fillId="21" borderId="18" xfId="0" applyNumberFormat="1" applyFont="1" applyFill="1" applyBorder="1" applyAlignment="1">
      <alignment horizontal="center" vertical="center" wrapText="1"/>
    </xf>
    <xf numFmtId="165" fontId="69" fillId="21" borderId="3" xfId="0" applyNumberFormat="1" applyFont="1" applyFill="1" applyBorder="1" applyAlignment="1">
      <alignment horizontal="center" vertical="center" wrapText="1"/>
    </xf>
    <xf numFmtId="0" fontId="69" fillId="21" borderId="3" xfId="0" applyNumberFormat="1" applyFont="1" applyFill="1" applyBorder="1" applyAlignment="1">
      <alignment horizontal="center" vertical="center" wrapText="1"/>
    </xf>
    <xf numFmtId="165" fontId="69" fillId="21" borderId="63" xfId="0" applyNumberFormat="1" applyFont="1" applyFill="1" applyBorder="1" applyAlignment="1">
      <alignment horizontal="center" vertical="center" wrapText="1"/>
    </xf>
    <xf numFmtId="38" fontId="69" fillId="21" borderId="18" xfId="1" applyNumberFormat="1" applyFont="1" applyFill="1" applyBorder="1" applyAlignment="1">
      <alignment horizontal="center" vertical="center" wrapText="1"/>
    </xf>
    <xf numFmtId="0" fontId="69" fillId="21" borderId="18" xfId="0" applyNumberFormat="1" applyFont="1" applyFill="1" applyBorder="1" applyAlignment="1">
      <alignment horizontal="center" vertical="center" wrapText="1"/>
    </xf>
    <xf numFmtId="0" fontId="70" fillId="0" borderId="0" xfId="1" applyNumberFormat="1" applyFont="1" applyBorder="1" applyAlignment="1">
      <alignment horizontal="center" vertical="center"/>
    </xf>
    <xf numFmtId="168" fontId="66" fillId="0" borderId="0" xfId="1" applyNumberFormat="1" applyFont="1" applyBorder="1" applyAlignment="1">
      <alignment vertical="center"/>
    </xf>
    <xf numFmtId="0" fontId="66" fillId="0" borderId="0" xfId="0" applyFont="1" applyBorder="1" applyAlignment="1">
      <alignment vertical="center"/>
    </xf>
    <xf numFmtId="169" fontId="66" fillId="0" borderId="0" xfId="0" applyNumberFormat="1" applyFont="1" applyBorder="1" applyAlignment="1">
      <alignment horizontal="center" vertical="center"/>
    </xf>
    <xf numFmtId="1" fontId="70" fillId="0" borderId="0" xfId="1" applyNumberFormat="1" applyFont="1" applyBorder="1" applyAlignment="1">
      <alignment horizontal="right" vertical="center"/>
    </xf>
    <xf numFmtId="1" fontId="70" fillId="0" borderId="0" xfId="1" applyNumberFormat="1" applyFont="1" applyBorder="1" applyAlignment="1">
      <alignment horizontal="center" vertical="center"/>
    </xf>
    <xf numFmtId="0" fontId="60" fillId="0" borderId="0" xfId="0" applyFont="1" applyBorder="1" applyAlignment="1">
      <alignment vertical="center"/>
    </xf>
    <xf numFmtId="1" fontId="66" fillId="0" borderId="0" xfId="0" applyNumberFormat="1" applyFont="1" applyBorder="1" applyAlignment="1">
      <alignment horizontal="center" vertical="center"/>
    </xf>
    <xf numFmtId="166" fontId="71" fillId="0" borderId="0" xfId="0" applyNumberFormat="1" applyFont="1" applyFill="1" applyBorder="1" applyAlignment="1">
      <alignment horizontal="center" vertical="center"/>
    </xf>
    <xf numFmtId="171" fontId="67" fillId="0" borderId="6" xfId="0" applyNumberFormat="1" applyFont="1" applyFill="1" applyBorder="1" applyAlignment="1">
      <alignment vertical="center"/>
    </xf>
    <xf numFmtId="0" fontId="60" fillId="0" borderId="0" xfId="0" applyFont="1" applyFill="1" applyAlignment="1">
      <alignment vertical="center"/>
    </xf>
    <xf numFmtId="0" fontId="66" fillId="0" borderId="0" xfId="0" applyFont="1" applyFill="1" applyAlignment="1">
      <alignment vertical="center"/>
    </xf>
    <xf numFmtId="168" fontId="60" fillId="0" borderId="5" xfId="1" applyNumberFormat="1" applyFont="1" applyBorder="1" applyAlignment="1">
      <alignment horizontal="center" vertical="center"/>
    </xf>
    <xf numFmtId="168" fontId="60" fillId="0" borderId="6" xfId="1" applyNumberFormat="1" applyFont="1" applyBorder="1" applyAlignment="1">
      <alignment horizontal="center" vertical="center"/>
    </xf>
    <xf numFmtId="171" fontId="67" fillId="0" borderId="1" xfId="0" applyNumberFormat="1" applyFont="1" applyFill="1" applyBorder="1" applyAlignment="1">
      <alignment vertical="center"/>
    </xf>
    <xf numFmtId="168" fontId="60" fillId="0" borderId="54" xfId="1" applyNumberFormat="1" applyFont="1" applyBorder="1" applyAlignment="1">
      <alignment horizontal="center" vertical="center"/>
    </xf>
    <xf numFmtId="168" fontId="60" fillId="0" borderId="1" xfId="1" applyNumberFormat="1" applyFont="1" applyBorder="1" applyAlignment="1">
      <alignment horizontal="center" vertical="center"/>
    </xf>
    <xf numFmtId="171" fontId="67" fillId="0" borderId="21" xfId="0" applyNumberFormat="1" applyFont="1" applyFill="1" applyBorder="1" applyAlignment="1">
      <alignment vertical="center"/>
    </xf>
    <xf numFmtId="171" fontId="67" fillId="0" borderId="9" xfId="0" applyNumberFormat="1" applyFont="1" applyFill="1" applyBorder="1" applyAlignment="1">
      <alignment vertical="center"/>
    </xf>
    <xf numFmtId="168" fontId="60" fillId="0" borderId="8" xfId="1" applyNumberFormat="1" applyFont="1" applyBorder="1" applyAlignment="1">
      <alignment horizontal="center" vertical="center"/>
    </xf>
    <xf numFmtId="168" fontId="60" fillId="0" borderId="9" xfId="1" applyNumberFormat="1" applyFont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left" vertical="center"/>
    </xf>
    <xf numFmtId="171" fontId="67" fillId="0" borderId="0" xfId="0" applyNumberFormat="1" applyFont="1" applyFill="1" applyBorder="1" applyAlignment="1">
      <alignment vertical="center"/>
    </xf>
    <xf numFmtId="172" fontId="72" fillId="0" borderId="0" xfId="0" applyNumberFormat="1" applyFont="1" applyFill="1" applyBorder="1" applyAlignment="1">
      <alignment horizontal="center" vertical="center"/>
    </xf>
    <xf numFmtId="0" fontId="72" fillId="0" borderId="0" xfId="1" applyNumberFormat="1" applyFont="1" applyFill="1" applyBorder="1" applyAlignment="1">
      <alignment horizontal="center" vertical="center"/>
    </xf>
    <xf numFmtId="168" fontId="72" fillId="0" borderId="0" xfId="1" applyNumberFormat="1" applyFont="1" applyBorder="1" applyAlignment="1">
      <alignment horizontal="center" vertical="center"/>
    </xf>
    <xf numFmtId="0" fontId="72" fillId="0" borderId="0" xfId="1" applyNumberFormat="1" applyFont="1" applyBorder="1" applyAlignment="1">
      <alignment horizontal="center" vertical="center"/>
    </xf>
    <xf numFmtId="168" fontId="60" fillId="0" borderId="0" xfId="1" applyNumberFormat="1" applyFont="1" applyBorder="1" applyAlignment="1">
      <alignment horizontal="center" vertical="center"/>
    </xf>
    <xf numFmtId="165" fontId="67" fillId="0" borderId="0" xfId="0" applyNumberFormat="1" applyFont="1" applyFill="1" applyBorder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/>
    </xf>
    <xf numFmtId="0" fontId="60" fillId="0" borderId="0" xfId="0" applyFont="1" applyBorder="1" applyAlignment="1">
      <alignment horizontal="center" vertical="center"/>
    </xf>
    <xf numFmtId="0" fontId="66" fillId="21" borderId="87" xfId="0" applyFont="1" applyFill="1" applyBorder="1" applyAlignment="1">
      <alignment horizontal="center" vertical="center"/>
    </xf>
    <xf numFmtId="0" fontId="66" fillId="0" borderId="0" xfId="0" applyFont="1" applyBorder="1" applyAlignment="1">
      <alignment horizontal="right" vertical="center"/>
    </xf>
    <xf numFmtId="173" fontId="73" fillId="20" borderId="88" xfId="0" applyNumberFormat="1" applyFont="1" applyFill="1" applyBorder="1" applyAlignment="1">
      <alignment horizontal="center" vertical="center"/>
    </xf>
    <xf numFmtId="173" fontId="66" fillId="0" borderId="91" xfId="0" applyNumberFormat="1" applyFont="1" applyBorder="1" applyAlignment="1">
      <alignment horizontal="center" vertical="center"/>
    </xf>
    <xf numFmtId="173" fontId="73" fillId="20" borderId="89" xfId="0" applyNumberFormat="1" applyFont="1" applyFill="1" applyBorder="1" applyAlignment="1">
      <alignment horizontal="center" vertical="center"/>
    </xf>
    <xf numFmtId="0" fontId="73" fillId="20" borderId="89" xfId="0" applyNumberFormat="1" applyFont="1" applyFill="1" applyBorder="1" applyAlignment="1">
      <alignment horizontal="center" vertical="center"/>
    </xf>
    <xf numFmtId="0" fontId="73" fillId="20" borderId="90" xfId="0" applyNumberFormat="1" applyFont="1" applyFill="1" applyBorder="1" applyAlignment="1">
      <alignment horizontal="center" vertical="center"/>
    </xf>
    <xf numFmtId="0" fontId="67" fillId="0" borderId="5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left" vertical="center"/>
    </xf>
    <xf numFmtId="172" fontId="67" fillId="0" borderId="6" xfId="0" applyNumberFormat="1" applyFont="1" applyFill="1" applyBorder="1" applyAlignment="1">
      <alignment horizontal="center" vertical="center"/>
    </xf>
    <xf numFmtId="172" fontId="67" fillId="0" borderId="7" xfId="0" applyNumberFormat="1" applyFont="1" applyFill="1" applyBorder="1" applyAlignment="1">
      <alignment horizontal="center" vertical="center"/>
    </xf>
    <xf numFmtId="0" fontId="67" fillId="0" borderId="54" xfId="0" applyFont="1" applyFill="1" applyBorder="1" applyAlignment="1">
      <alignment horizontal="center" vertical="center"/>
    </xf>
    <xf numFmtId="0" fontId="67" fillId="0" borderId="1" xfId="0" applyFont="1" applyFill="1" applyBorder="1" applyAlignment="1">
      <alignment horizontal="left" vertical="center"/>
    </xf>
    <xf numFmtId="172" fontId="67" fillId="0" borderId="1" xfId="0" applyNumberFormat="1" applyFont="1" applyFill="1" applyBorder="1" applyAlignment="1">
      <alignment horizontal="center" vertical="center"/>
    </xf>
    <xf numFmtId="172" fontId="67" fillId="0" borderId="53" xfId="0" applyNumberFormat="1" applyFont="1" applyFill="1" applyBorder="1" applyAlignment="1">
      <alignment horizontal="center" vertical="center"/>
    </xf>
    <xf numFmtId="0" fontId="67" fillId="0" borderId="58" xfId="0" applyFont="1" applyFill="1" applyBorder="1" applyAlignment="1">
      <alignment horizontal="center" vertical="center"/>
    </xf>
    <xf numFmtId="172" fontId="67" fillId="0" borderId="21" xfId="0" applyNumberFormat="1" applyFont="1" applyFill="1" applyBorder="1" applyAlignment="1">
      <alignment horizontal="center" vertical="center"/>
    </xf>
    <xf numFmtId="172" fontId="67" fillId="0" borderId="107" xfId="0" applyNumberFormat="1" applyFont="1" applyFill="1" applyBorder="1" applyAlignment="1">
      <alignment horizontal="center" vertical="center"/>
    </xf>
    <xf numFmtId="0" fontId="67" fillId="0" borderId="8" xfId="0" applyFont="1" applyFill="1" applyBorder="1" applyAlignment="1">
      <alignment horizontal="center" vertical="center"/>
    </xf>
    <xf numFmtId="0" fontId="67" fillId="0" borderId="9" xfId="0" applyFont="1" applyFill="1" applyBorder="1" applyAlignment="1">
      <alignment horizontal="left" vertical="center"/>
    </xf>
    <xf numFmtId="172" fontId="67" fillId="0" borderId="9" xfId="0" applyNumberFormat="1" applyFont="1" applyFill="1" applyBorder="1" applyAlignment="1">
      <alignment horizontal="center" vertical="center"/>
    </xf>
    <xf numFmtId="172" fontId="67" fillId="0" borderId="10" xfId="0" applyNumberFormat="1" applyFont="1" applyFill="1" applyBorder="1" applyAlignment="1">
      <alignment horizontal="center" vertical="center"/>
    </xf>
    <xf numFmtId="0" fontId="60" fillId="0" borderId="5" xfId="1" applyNumberFormat="1" applyFont="1" applyFill="1" applyBorder="1" applyAlignment="1">
      <alignment horizontal="center" vertical="center"/>
    </xf>
    <xf numFmtId="0" fontId="60" fillId="0" borderId="6" xfId="1" applyNumberFormat="1" applyFont="1" applyFill="1" applyBorder="1" applyAlignment="1">
      <alignment horizontal="center" vertical="center"/>
    </xf>
    <xf numFmtId="0" fontId="60" fillId="0" borderId="125" xfId="1" applyNumberFormat="1" applyFont="1" applyFill="1" applyBorder="1" applyAlignment="1">
      <alignment horizontal="center" vertical="center"/>
    </xf>
    <xf numFmtId="168" fontId="60" fillId="0" borderId="125" xfId="1" applyNumberFormat="1" applyFont="1" applyBorder="1" applyAlignment="1">
      <alignment horizontal="center" vertical="center"/>
    </xf>
    <xf numFmtId="168" fontId="60" fillId="0" borderId="126" xfId="1" applyNumberFormat="1" applyFont="1" applyBorder="1" applyAlignment="1">
      <alignment horizontal="center" vertical="center"/>
    </xf>
    <xf numFmtId="0" fontId="60" fillId="0" borderId="54" xfId="1" applyNumberFormat="1" applyFont="1" applyFill="1" applyBorder="1" applyAlignment="1">
      <alignment horizontal="center" vertical="center"/>
    </xf>
    <xf numFmtId="0" fontId="60" fillId="0" borderId="1" xfId="1" applyNumberFormat="1" applyFont="1" applyFill="1" applyBorder="1" applyAlignment="1">
      <alignment horizontal="center" vertical="center"/>
    </xf>
    <xf numFmtId="0" fontId="60" fillId="0" borderId="1" xfId="1" applyNumberFormat="1" applyFont="1" applyBorder="1" applyAlignment="1">
      <alignment horizontal="center" vertical="center"/>
    </xf>
    <xf numFmtId="168" fontId="60" fillId="0" borderId="53" xfId="1" applyNumberFormat="1" applyFont="1" applyBorder="1" applyAlignment="1">
      <alignment horizontal="center" vertical="center"/>
    </xf>
    <xf numFmtId="168" fontId="60" fillId="0" borderId="21" xfId="1" applyNumberFormat="1" applyFont="1" applyBorder="1" applyAlignment="1">
      <alignment horizontal="center" vertical="center"/>
    </xf>
    <xf numFmtId="0" fontId="60" fillId="0" borderId="165" xfId="1" applyNumberFormat="1" applyFont="1" applyFill="1" applyBorder="1" applyAlignment="1">
      <alignment horizontal="center" vertical="center"/>
    </xf>
    <xf numFmtId="168" fontId="60" fillId="0" borderId="166" xfId="1" applyNumberFormat="1" applyFont="1" applyBorder="1" applyAlignment="1">
      <alignment horizontal="center" vertical="center"/>
    </xf>
    <xf numFmtId="0" fontId="60" fillId="0" borderId="166" xfId="1" applyNumberFormat="1" applyFont="1" applyFill="1" applyBorder="1" applyAlignment="1">
      <alignment horizontal="center" vertical="center"/>
    </xf>
    <xf numFmtId="0" fontId="60" fillId="0" borderId="166" xfId="1" applyNumberFormat="1" applyFont="1" applyBorder="1" applyAlignment="1">
      <alignment horizontal="center" vertical="center"/>
    </xf>
    <xf numFmtId="168" fontId="60" fillId="0" borderId="167" xfId="1" applyNumberFormat="1" applyFont="1" applyBorder="1" applyAlignment="1">
      <alignment horizontal="center" vertical="center"/>
    </xf>
    <xf numFmtId="165" fontId="60" fillId="0" borderId="7" xfId="0" applyNumberFormat="1" applyFont="1" applyFill="1" applyBorder="1" applyAlignment="1">
      <alignment horizontal="center" vertical="center" wrapText="1"/>
    </xf>
    <xf numFmtId="165" fontId="60" fillId="0" borderId="53" xfId="0" applyNumberFormat="1" applyFont="1" applyFill="1" applyBorder="1" applyAlignment="1">
      <alignment horizontal="center" vertical="center" wrapText="1"/>
    </xf>
    <xf numFmtId="165" fontId="60" fillId="0" borderId="10" xfId="0" applyNumberFormat="1" applyFont="1" applyFill="1" applyBorder="1" applyAlignment="1">
      <alignment horizontal="center" vertical="center" wrapText="1"/>
    </xf>
    <xf numFmtId="174" fontId="10" fillId="41" borderId="134" xfId="0" applyNumberFormat="1" applyFont="1" applyFill="1" applyBorder="1" applyAlignment="1">
      <alignment horizontal="center" vertical="center"/>
    </xf>
    <xf numFmtId="0" fontId="10" fillId="41" borderId="135" xfId="0" applyFont="1" applyFill="1" applyBorder="1" applyAlignment="1">
      <alignment horizontal="center" vertical="center"/>
    </xf>
    <xf numFmtId="4" fontId="10" fillId="41" borderId="4" xfId="0" applyNumberFormat="1" applyFont="1" applyFill="1" applyBorder="1" applyAlignment="1">
      <alignment horizontal="right" vertical="center"/>
    </xf>
    <xf numFmtId="4" fontId="0" fillId="17" borderId="174" xfId="0" applyNumberFormat="1" applyFill="1" applyBorder="1" applyAlignment="1">
      <alignment horizontal="right" vertical="center"/>
    </xf>
    <xf numFmtId="4" fontId="0" fillId="17" borderId="175" xfId="0" applyNumberFormat="1" applyFill="1" applyBorder="1" applyAlignment="1">
      <alignment horizontal="right" vertical="center"/>
    </xf>
    <xf numFmtId="0" fontId="0" fillId="17" borderId="176" xfId="0" applyFill="1" applyBorder="1" applyAlignment="1">
      <alignment horizontal="center" vertical="center"/>
    </xf>
    <xf numFmtId="0" fontId="0" fillId="17" borderId="177" xfId="0" applyFill="1" applyBorder="1" applyAlignment="1">
      <alignment horizontal="center" vertical="center"/>
    </xf>
    <xf numFmtId="0" fontId="43" fillId="0" borderId="49" xfId="0" applyFont="1" applyBorder="1" applyAlignment="1">
      <alignment horizontal="center" vertical="center"/>
    </xf>
    <xf numFmtId="0" fontId="0" fillId="31" borderId="49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78" xfId="0" applyFill="1" applyBorder="1" applyAlignment="1">
      <alignment horizontal="center" vertical="center"/>
    </xf>
    <xf numFmtId="0" fontId="0" fillId="0" borderId="79" xfId="0" applyFill="1" applyBorder="1" applyAlignment="1">
      <alignment horizontal="center" vertical="center"/>
    </xf>
    <xf numFmtId="0" fontId="58" fillId="14" borderId="160" xfId="0" applyFont="1" applyFill="1" applyBorder="1" applyAlignment="1">
      <alignment horizontal="center" vertical="center"/>
    </xf>
    <xf numFmtId="0" fontId="58" fillId="14" borderId="161" xfId="0" applyFont="1" applyFill="1" applyBorder="1" applyAlignment="1">
      <alignment horizontal="center" vertical="center"/>
    </xf>
    <xf numFmtId="0" fontId="58" fillId="14" borderId="162" xfId="0" applyFont="1" applyFill="1" applyBorder="1" applyAlignment="1">
      <alignment horizontal="center" vertical="center"/>
    </xf>
    <xf numFmtId="0" fontId="49" fillId="14" borderId="138" xfId="0" applyFont="1" applyFill="1" applyBorder="1" applyAlignment="1">
      <alignment horizontal="center" vertical="center"/>
    </xf>
    <xf numFmtId="0" fontId="49" fillId="14" borderId="139" xfId="0" applyFont="1" applyFill="1" applyBorder="1" applyAlignment="1">
      <alignment horizontal="center" vertical="center"/>
    </xf>
    <xf numFmtId="0" fontId="51" fillId="14" borderId="149" xfId="0" applyFont="1" applyFill="1" applyBorder="1" applyAlignment="1">
      <alignment horizontal="center" vertical="center"/>
    </xf>
    <xf numFmtId="0" fontId="51" fillId="14" borderId="138" xfId="0" applyFont="1" applyFill="1" applyBorder="1" applyAlignment="1">
      <alignment horizontal="center" vertical="center"/>
    </xf>
    <xf numFmtId="0" fontId="51" fillId="14" borderId="150" xfId="0" applyFont="1" applyFill="1" applyBorder="1" applyAlignment="1">
      <alignment horizontal="center" vertical="center"/>
    </xf>
    <xf numFmtId="0" fontId="51" fillId="14" borderId="136" xfId="0" applyFont="1" applyFill="1" applyBorder="1" applyAlignment="1">
      <alignment horizontal="center" vertical="center"/>
    </xf>
    <xf numFmtId="0" fontId="51" fillId="14" borderId="151" xfId="0" applyFont="1" applyFill="1" applyBorder="1" applyAlignment="1">
      <alignment horizontal="center" vertical="center"/>
    </xf>
    <xf numFmtId="0" fontId="51" fillId="14" borderId="142" xfId="0" applyFont="1" applyFill="1" applyBorder="1" applyAlignment="1">
      <alignment horizontal="center" vertical="center"/>
    </xf>
    <xf numFmtId="0" fontId="54" fillId="12" borderId="157" xfId="0" applyFont="1" applyFill="1" applyBorder="1" applyAlignment="1">
      <alignment horizontal="center"/>
    </xf>
    <xf numFmtId="0" fontId="54" fillId="12" borderId="158" xfId="0" applyFont="1" applyFill="1" applyBorder="1" applyAlignment="1">
      <alignment horizontal="center"/>
    </xf>
    <xf numFmtId="0" fontId="57" fillId="14" borderId="3" xfId="0" applyFont="1" applyFill="1" applyBorder="1" applyAlignment="1">
      <alignment horizontal="center" vertical="center"/>
    </xf>
    <xf numFmtId="0" fontId="57" fillId="14" borderId="63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4" fillId="12" borderId="45" xfId="0" applyFont="1" applyFill="1" applyBorder="1" applyAlignment="1">
      <alignment horizontal="center"/>
    </xf>
    <xf numFmtId="0" fontId="0" fillId="40" borderId="172" xfId="0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/>
    </xf>
    <xf numFmtId="0" fontId="74" fillId="40" borderId="42" xfId="0" applyFont="1" applyFill="1" applyBorder="1" applyAlignment="1">
      <alignment horizontal="center" vertical="center"/>
    </xf>
    <xf numFmtId="0" fontId="45" fillId="34" borderId="3" xfId="0" applyFont="1" applyFill="1" applyBorder="1" applyAlignment="1">
      <alignment horizontal="center" vertical="center"/>
    </xf>
    <xf numFmtId="0" fontId="45" fillId="34" borderId="63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center" vertical="center"/>
    </xf>
    <xf numFmtId="0" fontId="74" fillId="42" borderId="43" xfId="0" applyFont="1" applyFill="1" applyBorder="1" applyAlignment="1">
      <alignment horizontal="center" vertical="center"/>
    </xf>
    <xf numFmtId="0" fontId="74" fillId="42" borderId="45" xfId="0" applyFont="1" applyFill="1" applyBorder="1" applyAlignment="1">
      <alignment horizontal="center" vertical="center"/>
    </xf>
    <xf numFmtId="0" fontId="74" fillId="42" borderId="48" xfId="0" applyFont="1" applyFill="1" applyBorder="1" applyAlignment="1">
      <alignment horizontal="center" vertical="center"/>
    </xf>
    <xf numFmtId="0" fontId="74" fillId="42" borderId="49" xfId="0" applyFont="1" applyFill="1" applyBorder="1" applyAlignment="1">
      <alignment horizontal="center" vertical="center"/>
    </xf>
    <xf numFmtId="0" fontId="0" fillId="4" borderId="130" xfId="0" applyFill="1" applyBorder="1" applyAlignment="1">
      <alignment horizontal="center" vertical="center"/>
    </xf>
    <xf numFmtId="0" fontId="0" fillId="4" borderId="131" xfId="0" applyFill="1" applyBorder="1" applyAlignment="1">
      <alignment horizontal="center" vertical="center"/>
    </xf>
    <xf numFmtId="0" fontId="0" fillId="31" borderId="44" xfId="0" applyFill="1" applyBorder="1" applyAlignment="1">
      <alignment horizontal="center" vertical="center"/>
    </xf>
    <xf numFmtId="0" fontId="0" fillId="32" borderId="130" xfId="0" applyFill="1" applyBorder="1" applyAlignment="1">
      <alignment horizontal="center" vertical="center"/>
    </xf>
    <xf numFmtId="0" fontId="0" fillId="32" borderId="131" xfId="0" applyFill="1" applyBorder="1" applyAlignment="1">
      <alignment horizontal="center" vertical="center"/>
    </xf>
    <xf numFmtId="0" fontId="0" fillId="33" borderId="44" xfId="0" applyFill="1" applyBorder="1" applyAlignment="1">
      <alignment horizontal="center" vertical="center"/>
    </xf>
    <xf numFmtId="0" fontId="0" fillId="35" borderId="130" xfId="0" applyFill="1" applyBorder="1" applyAlignment="1">
      <alignment horizontal="center" vertical="center"/>
    </xf>
    <xf numFmtId="0" fontId="0" fillId="35" borderId="44" xfId="0" applyFill="1" applyBorder="1" applyAlignment="1">
      <alignment horizontal="center" vertical="center"/>
    </xf>
    <xf numFmtId="0" fontId="47" fillId="27" borderId="63" xfId="0" applyFont="1" applyFill="1" applyBorder="1" applyAlignment="1">
      <alignment horizontal="right" vertical="center"/>
    </xf>
    <xf numFmtId="0" fontId="47" fillId="27" borderId="4" xfId="0" applyFont="1" applyFill="1" applyBorder="1" applyAlignment="1">
      <alignment horizontal="right" vertical="center"/>
    </xf>
    <xf numFmtId="0" fontId="0" fillId="0" borderId="130" xfId="0" applyBorder="1" applyAlignment="1">
      <alignment horizontal="center" vertical="center"/>
    </xf>
    <xf numFmtId="0" fontId="0" fillId="0" borderId="131" xfId="0" applyBorder="1" applyAlignment="1">
      <alignment horizontal="center" vertical="center"/>
    </xf>
    <xf numFmtId="0" fontId="0" fillId="9" borderId="130" xfId="0" applyFill="1" applyBorder="1" applyAlignment="1">
      <alignment horizontal="center" vertical="center" wrapText="1"/>
    </xf>
    <xf numFmtId="0" fontId="0" fillId="9" borderId="131" xfId="0" applyFill="1" applyBorder="1" applyAlignment="1">
      <alignment horizontal="center" vertical="center" wrapText="1"/>
    </xf>
    <xf numFmtId="0" fontId="0" fillId="10" borderId="44" xfId="0" applyFill="1" applyBorder="1" applyAlignment="1">
      <alignment horizontal="center" vertical="center"/>
    </xf>
    <xf numFmtId="0" fontId="0" fillId="29" borderId="130" xfId="0" applyFill="1" applyBorder="1" applyAlignment="1">
      <alignment horizontal="center" vertical="center"/>
    </xf>
    <xf numFmtId="0" fontId="0" fillId="29" borderId="131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0" fillId="26" borderId="130" xfId="0" applyFill="1" applyBorder="1" applyAlignment="1">
      <alignment horizontal="center" vertical="center"/>
    </xf>
    <xf numFmtId="0" fontId="0" fillId="26" borderId="131" xfId="0" applyFill="1" applyBorder="1" applyAlignment="1">
      <alignment horizontal="center" vertical="center"/>
    </xf>
    <xf numFmtId="0" fontId="0" fillId="15" borderId="44" xfId="0" applyFill="1" applyBorder="1" applyAlignment="1">
      <alignment horizontal="center" vertical="center"/>
    </xf>
    <xf numFmtId="0" fontId="0" fillId="30" borderId="130" xfId="0" applyFill="1" applyBorder="1" applyAlignment="1">
      <alignment horizontal="center" vertical="center"/>
    </xf>
    <xf numFmtId="0" fontId="0" fillId="30" borderId="131" xfId="0" applyFill="1" applyBorder="1" applyAlignment="1">
      <alignment horizontal="center" vertical="center"/>
    </xf>
    <xf numFmtId="0" fontId="0" fillId="28" borderId="44" xfId="0" applyFill="1" applyBorder="1" applyAlignment="1">
      <alignment horizontal="center" vertical="center"/>
    </xf>
    <xf numFmtId="14" fontId="11" fillId="0" borderId="92" xfId="0" applyNumberFormat="1" applyFont="1" applyBorder="1" applyAlignment="1">
      <alignment horizontal="center" vertical="center"/>
    </xf>
    <xf numFmtId="14" fontId="11" fillId="0" borderId="93" xfId="0" applyNumberFormat="1" applyFont="1" applyBorder="1" applyAlignment="1">
      <alignment horizontal="center" vertical="center"/>
    </xf>
    <xf numFmtId="14" fontId="11" fillId="0" borderId="94" xfId="0" applyNumberFormat="1" applyFont="1" applyBorder="1" applyAlignment="1">
      <alignment horizontal="center" vertical="center"/>
    </xf>
    <xf numFmtId="14" fontId="11" fillId="0" borderId="92" xfId="0" quotePrefix="1" applyNumberFormat="1" applyFont="1" applyBorder="1" applyAlignment="1">
      <alignment horizontal="center" vertical="center"/>
    </xf>
    <xf numFmtId="17" fontId="10" fillId="6" borderId="95" xfId="0" applyNumberFormat="1" applyFont="1" applyFill="1" applyBorder="1" applyAlignment="1">
      <alignment horizontal="center" vertical="center"/>
    </xf>
    <xf numFmtId="17" fontId="10" fillId="6" borderId="96" xfId="0" applyNumberFormat="1" applyFont="1" applyFill="1" applyBorder="1" applyAlignment="1">
      <alignment horizontal="center" vertical="center"/>
    </xf>
    <xf numFmtId="17" fontId="10" fillId="6" borderId="97" xfId="0" applyNumberFormat="1" applyFont="1" applyFill="1" applyBorder="1" applyAlignment="1">
      <alignment horizontal="center" vertical="center"/>
    </xf>
    <xf numFmtId="0" fontId="1" fillId="8" borderId="66" xfId="0" applyFont="1" applyFill="1" applyBorder="1" applyAlignment="1">
      <alignment horizontal="right"/>
    </xf>
    <xf numFmtId="0" fontId="1" fillId="8" borderId="67" xfId="0" applyFont="1" applyFill="1" applyBorder="1" applyAlignment="1">
      <alignment horizontal="right"/>
    </xf>
    <xf numFmtId="17" fontId="10" fillId="6" borderId="2" xfId="0" applyNumberFormat="1" applyFont="1" applyFill="1" applyBorder="1" applyAlignment="1">
      <alignment horizontal="center"/>
    </xf>
    <xf numFmtId="0" fontId="10" fillId="6" borderId="2" xfId="0" applyFont="1" applyFill="1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9" fillId="5" borderId="3" xfId="3" applyBorder="1" applyAlignment="1">
      <alignment horizontal="right" vertical="center"/>
    </xf>
    <xf numFmtId="0" fontId="9" fillId="5" borderId="63" xfId="3" applyBorder="1" applyAlignment="1">
      <alignment horizontal="right" vertical="center"/>
    </xf>
    <xf numFmtId="0" fontId="9" fillId="5" borderId="4" xfId="3" applyBorder="1" applyAlignment="1">
      <alignment horizontal="right" vertical="center"/>
    </xf>
    <xf numFmtId="0" fontId="17" fillId="2" borderId="0" xfId="0" applyFont="1" applyFill="1" applyAlignment="1">
      <alignment horizontal="left" vertical="center"/>
    </xf>
    <xf numFmtId="0" fontId="8" fillId="0" borderId="8" xfId="2" applyBorder="1" applyAlignment="1">
      <alignment horizontal="center" vertical="center"/>
    </xf>
    <xf numFmtId="0" fontId="8" fillId="0" borderId="9" xfId="2" applyBorder="1" applyAlignment="1">
      <alignment horizontal="center" vertical="center"/>
    </xf>
    <xf numFmtId="0" fontId="8" fillId="0" borderId="10" xfId="2" applyBorder="1" applyAlignment="1">
      <alignment horizontal="center" vertical="center"/>
    </xf>
    <xf numFmtId="0" fontId="8" fillId="0" borderId="74" xfId="2" applyBorder="1" applyAlignment="1">
      <alignment horizontal="center" vertical="center"/>
    </xf>
    <xf numFmtId="0" fontId="8" fillId="0" borderId="76" xfId="2" applyBorder="1" applyAlignment="1">
      <alignment horizontal="center" vertical="center"/>
    </xf>
    <xf numFmtId="0" fontId="20" fillId="0" borderId="8" xfId="2" applyFont="1" applyBorder="1" applyAlignment="1">
      <alignment horizontal="center" vertical="center"/>
    </xf>
    <xf numFmtId="0" fontId="20" fillId="0" borderId="9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9" fillId="5" borderId="78" xfId="3" applyBorder="1" applyAlignment="1">
      <alignment horizontal="right" vertical="center"/>
    </xf>
    <xf numFmtId="0" fontId="9" fillId="5" borderId="42" xfId="3" applyBorder="1" applyAlignment="1">
      <alignment horizontal="right" vertical="center"/>
    </xf>
    <xf numFmtId="0" fontId="9" fillId="5" borderId="79" xfId="3" applyBorder="1" applyAlignment="1">
      <alignment horizontal="right" vertical="center"/>
    </xf>
    <xf numFmtId="170" fontId="68" fillId="20" borderId="3" xfId="0" applyNumberFormat="1" applyFont="1" applyFill="1" applyBorder="1" applyAlignment="1">
      <alignment horizontal="center" vertical="center" wrapText="1"/>
    </xf>
    <xf numFmtId="170" fontId="68" fillId="20" borderId="4" xfId="0" applyNumberFormat="1" applyFont="1" applyFill="1" applyBorder="1" applyAlignment="1">
      <alignment horizontal="center" vertical="center" wrapText="1"/>
    </xf>
    <xf numFmtId="0" fontId="68" fillId="20" borderId="3" xfId="0" applyNumberFormat="1" applyFont="1" applyFill="1" applyBorder="1" applyAlignment="1">
      <alignment horizontal="center" vertical="center" wrapText="1"/>
    </xf>
    <xf numFmtId="0" fontId="68" fillId="20" borderId="63" xfId="0" applyNumberFormat="1" applyFont="1" applyFill="1" applyBorder="1" applyAlignment="1">
      <alignment horizontal="center" vertical="center" wrapText="1"/>
    </xf>
    <xf numFmtId="0" fontId="68" fillId="20" borderId="4" xfId="0" applyNumberFormat="1" applyFont="1" applyFill="1" applyBorder="1" applyAlignment="1">
      <alignment horizontal="center" vertical="center" wrapText="1"/>
    </xf>
    <xf numFmtId="0" fontId="66" fillId="0" borderId="0" xfId="0" applyFont="1" applyAlignment="1">
      <alignment horizontal="left" vertical="center"/>
    </xf>
    <xf numFmtId="170" fontId="68" fillId="20" borderId="63" xfId="0" applyNumberFormat="1" applyFont="1" applyFill="1" applyBorder="1" applyAlignment="1">
      <alignment horizontal="center" vertical="center" wrapText="1"/>
    </xf>
    <xf numFmtId="0" fontId="20" fillId="0" borderId="85" xfId="2" applyFont="1" applyBorder="1" applyAlignment="1">
      <alignment horizontal="center" vertical="center"/>
    </xf>
    <xf numFmtId="0" fontId="20" fillId="0" borderId="168" xfId="2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41" fillId="8" borderId="3" xfId="0" applyFont="1" applyFill="1" applyBorder="1" applyAlignment="1">
      <alignment horizontal="center" vertical="center" wrapText="1"/>
    </xf>
    <xf numFmtId="0" fontId="41" fillId="8" borderId="63" xfId="0" applyFont="1" applyFill="1" applyBorder="1" applyAlignment="1">
      <alignment horizontal="center" vertical="center" wrapText="1"/>
    </xf>
    <xf numFmtId="0" fontId="41" fillId="8" borderId="4" xfId="0" applyFont="1" applyFill="1" applyBorder="1" applyAlignment="1">
      <alignment horizontal="center" vertical="center" wrapText="1"/>
    </xf>
    <xf numFmtId="0" fontId="0" fillId="19" borderId="43" xfId="0" applyFill="1" applyBorder="1" applyAlignment="1">
      <alignment horizontal="center" vertical="center" wrapText="1"/>
    </xf>
    <xf numFmtId="0" fontId="0" fillId="19" borderId="44" xfId="0" applyFill="1" applyBorder="1" applyAlignment="1">
      <alignment horizontal="center" vertical="center" wrapText="1"/>
    </xf>
    <xf numFmtId="0" fontId="0" fillId="19" borderId="45" xfId="0" applyFill="1" applyBorder="1" applyAlignment="1">
      <alignment horizontal="center" vertical="center" wrapText="1"/>
    </xf>
    <xf numFmtId="0" fontId="0" fillId="19" borderId="78" xfId="0" applyFill="1" applyBorder="1" applyAlignment="1">
      <alignment horizontal="center" vertical="center" wrapText="1"/>
    </xf>
    <xf numFmtId="0" fontId="0" fillId="19" borderId="42" xfId="0" applyFill="1" applyBorder="1" applyAlignment="1">
      <alignment horizontal="center" vertical="center" wrapText="1"/>
    </xf>
    <xf numFmtId="0" fontId="0" fillId="19" borderId="79" xfId="0" applyFill="1" applyBorder="1" applyAlignment="1">
      <alignment horizontal="center" vertical="center" wrapText="1"/>
    </xf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19" fillId="3" borderId="1" xfId="0" applyFont="1" applyFill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0" fillId="41" borderId="179" xfId="0" applyFont="1" applyFill="1" applyBorder="1" applyAlignment="1">
      <alignment horizontal="left" vertical="center"/>
    </xf>
    <xf numFmtId="4" fontId="0" fillId="43" borderId="178" xfId="0" applyNumberFormat="1" applyFill="1" applyBorder="1" applyAlignment="1">
      <alignment horizontal="center" vertical="center"/>
    </xf>
    <xf numFmtId="0" fontId="10" fillId="41" borderId="18" xfId="0" applyFont="1" applyFill="1" applyBorder="1" applyAlignment="1">
      <alignment horizontal="left" vertical="center"/>
    </xf>
    <xf numFmtId="4" fontId="0" fillId="43" borderId="18" xfId="0" applyNumberFormat="1" applyFill="1" applyBorder="1" applyAlignment="1">
      <alignment horizontal="center" vertical="center"/>
    </xf>
  </cellXfs>
  <cellStyles count="8">
    <cellStyle name="Calculation" xfId="3" builtinId="22"/>
    <cellStyle name="Comma" xfId="1" builtinId="3"/>
    <cellStyle name="Comma 2" xfId="6"/>
    <cellStyle name="Heading 2" xfId="2" builtinId="17"/>
    <cellStyle name="Hyperlink" xfId="5" builtinId="8"/>
    <cellStyle name="Normal" xfId="0" builtinId="0"/>
    <cellStyle name="Normal 3" xfId="4"/>
    <cellStyle name="Normal 3 2" xfId="7"/>
  </cellStyles>
  <dxfs count="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CCFF"/>
      <color rgb="FF000099"/>
      <color rgb="FF99FF99"/>
      <color rgb="FFFFCCCC"/>
      <color rgb="FF9999FF"/>
      <color rgb="FFCCCCFF"/>
      <color rgb="FFFABF8F"/>
      <color rgb="FFFA6B8F"/>
      <color rgb="FF9933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Abu Dhabi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8836451176087094E-2"/>
          <c:y val="0.25582246249069845"/>
          <c:w val="0.91261491995029287"/>
          <c:h val="0.6385764092921221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'BASEUS_Week-Loc'!$C$8</c:f>
              <c:strCache>
                <c:ptCount val="1"/>
                <c:pt idx="0">
                  <c:v>AUH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'BASEUS_Week-Loc'!$D$8:$M$8</c:f>
              <c:numCache>
                <c:formatCode>0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6-4C4F-B085-896F1CF39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67328"/>
        <c:axId val="166010880"/>
      </c:lineChart>
      <c:catAx>
        <c:axId val="134067328"/>
        <c:scaling>
          <c:orientation val="minMax"/>
        </c:scaling>
        <c:delete val="1"/>
        <c:axPos val="b"/>
        <c:majorTickMark val="out"/>
        <c:minorTickMark val="none"/>
        <c:tickLblPos val="none"/>
        <c:crossAx val="166010880"/>
        <c:crosses val="autoZero"/>
        <c:auto val="1"/>
        <c:lblAlgn val="ctr"/>
        <c:lblOffset val="100"/>
        <c:noMultiLvlLbl val="0"/>
      </c:catAx>
      <c:valAx>
        <c:axId val="166010880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7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6732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Sahara Centre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'BASEUS_Week-Loc'!$C$18</c:f>
              <c:strCache>
                <c:ptCount val="1"/>
                <c:pt idx="0">
                  <c:v>SAHA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'BASEUS_Week-Loc'!$D$18:$M$18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DB4-A449-F81C18FF6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66016"/>
        <c:axId val="136176000"/>
      </c:lineChart>
      <c:catAx>
        <c:axId val="136166016"/>
        <c:scaling>
          <c:orientation val="minMax"/>
        </c:scaling>
        <c:delete val="1"/>
        <c:axPos val="b"/>
        <c:majorTickMark val="out"/>
        <c:minorTickMark val="none"/>
        <c:tickLblPos val="none"/>
        <c:crossAx val="136176000"/>
        <c:crosses val="autoZero"/>
        <c:auto val="1"/>
        <c:lblAlgn val="ctr"/>
        <c:lblOffset val="100"/>
        <c:noMultiLvlLbl val="0"/>
      </c:catAx>
      <c:valAx>
        <c:axId val="136176000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566118661537170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66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Dubai Marina Mall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45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'BASEUS_Week-Loc'!$C$14</c:f>
              <c:strCache>
                <c:ptCount val="1"/>
                <c:pt idx="0">
                  <c:v>DMM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'BASEUS_Week-Loc'!$D$14:$M$14</c:f>
              <c:numCache>
                <c:formatCode>0</c:formatCode>
                <c:ptCount val="10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B1-4EA0-9524-C54F68194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50432"/>
        <c:axId val="136451968"/>
      </c:lineChart>
      <c:catAx>
        <c:axId val="136450432"/>
        <c:scaling>
          <c:orientation val="minMax"/>
        </c:scaling>
        <c:delete val="1"/>
        <c:axPos val="b"/>
        <c:majorTickMark val="out"/>
        <c:minorTickMark val="none"/>
        <c:tickLblPos val="none"/>
        <c:crossAx val="136451968"/>
        <c:crosses val="autoZero"/>
        <c:auto val="1"/>
        <c:lblAlgn val="ctr"/>
        <c:lblOffset val="100"/>
        <c:noMultiLvlLbl val="0"/>
      </c:catAx>
      <c:valAx>
        <c:axId val="136451968"/>
        <c:scaling>
          <c:orientation val="minMax"/>
          <c:max val="2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1519695526072961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5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Arabian Ranches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58E-2"/>
          <c:y val="0.332715366914757"/>
          <c:w val="0.91288369988233731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'BASEUS_Week-Loc'!$C$16</c:f>
              <c:strCache>
                <c:ptCount val="1"/>
                <c:pt idx="0">
                  <c:v>ARD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'BASEUS_Week-Loc'!$D$16:$M$16</c:f>
              <c:numCache>
                <c:formatCode>0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E-423D-A644-3D0400104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84736"/>
        <c:axId val="136486272"/>
      </c:lineChart>
      <c:catAx>
        <c:axId val="136484736"/>
        <c:scaling>
          <c:orientation val="minMax"/>
        </c:scaling>
        <c:delete val="1"/>
        <c:axPos val="b"/>
        <c:majorTickMark val="out"/>
        <c:minorTickMark val="none"/>
        <c:tickLblPos val="none"/>
        <c:crossAx val="136486272"/>
        <c:crosses val="autoZero"/>
        <c:auto val="1"/>
        <c:lblAlgn val="ctr"/>
        <c:lblOffset val="100"/>
        <c:noMultiLvlLbl val="0"/>
      </c:catAx>
      <c:valAx>
        <c:axId val="136486272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33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484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Al Jimi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306E-2"/>
          <c:y val="0.33271536691475723"/>
          <c:w val="0.91288369988233709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'BASEUS_Week-Loc'!$C$17</c:f>
              <c:strCache>
                <c:ptCount val="1"/>
                <c:pt idx="0">
                  <c:v>JIMI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'BASEUS_Week-Loc'!$D$17:$M$17</c:f>
              <c:numCache>
                <c:formatCode>0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8-4E4C-AABB-DC8381625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02656"/>
        <c:axId val="136905856"/>
      </c:lineChart>
      <c:catAx>
        <c:axId val="136502656"/>
        <c:scaling>
          <c:orientation val="minMax"/>
        </c:scaling>
        <c:delete val="1"/>
        <c:axPos val="b"/>
        <c:majorTickMark val="out"/>
        <c:minorTickMark val="none"/>
        <c:tickLblPos val="none"/>
        <c:crossAx val="136905856"/>
        <c:crosses val="autoZero"/>
        <c:auto val="1"/>
        <c:lblAlgn val="ctr"/>
        <c:lblOffset val="100"/>
        <c:noMultiLvlLbl val="0"/>
      </c:catAx>
      <c:valAx>
        <c:axId val="136905856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45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50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 AVG. QTY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'BASEUS_Week-Month'!$AN$4</c:f>
              <c:strCache>
                <c:ptCount val="1"/>
                <c:pt idx="0">
                  <c:v> AVG. QTY WEEK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'BASEUS_Week-Month'!$AN$5:$AN$16</c:f>
              <c:numCache>
                <c:formatCode>0</c:formatCode>
                <c:ptCount val="12"/>
                <c:pt idx="0">
                  <c:v>15</c:v>
                </c:pt>
                <c:pt idx="1">
                  <c:v>8.5</c:v>
                </c:pt>
                <c:pt idx="2">
                  <c:v>6.25</c:v>
                </c:pt>
                <c:pt idx="3">
                  <c:v>40</c:v>
                </c:pt>
                <c:pt idx="4">
                  <c:v>11.75</c:v>
                </c:pt>
                <c:pt idx="5">
                  <c:v>52.875</c:v>
                </c:pt>
                <c:pt idx="6">
                  <c:v>12.875</c:v>
                </c:pt>
                <c:pt idx="7">
                  <c:v>5.5</c:v>
                </c:pt>
                <c:pt idx="8">
                  <c:v>34.75</c:v>
                </c:pt>
                <c:pt idx="9">
                  <c:v>2.75</c:v>
                </c:pt>
                <c:pt idx="10">
                  <c:v>4.625</c:v>
                </c:pt>
                <c:pt idx="11">
                  <c:v>3.375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7-4859-A4E1-A1A5E0476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8384"/>
        <c:axId val="695882560"/>
      </c:barChart>
      <c:catAx>
        <c:axId val="69588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2560"/>
        <c:crosses val="autoZero"/>
        <c:auto val="1"/>
        <c:lblAlgn val="ctr"/>
        <c:lblOffset val="100"/>
        <c:noMultiLvlLbl val="0"/>
      </c:catAx>
      <c:valAx>
        <c:axId val="6958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'BASEUS_Week-Month'!$AO$4</c:f>
              <c:strCache>
                <c:ptCount val="1"/>
                <c:pt idx="0">
                  <c:v> AVG. VALUE WEEK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'BASEUS_Week-Month'!$C$5:$C$16</c:f>
              <c:strCache>
                <c:ptCount val="12"/>
                <c:pt idx="0">
                  <c:v>DCC</c:v>
                </c:pt>
                <c:pt idx="1">
                  <c:v>AUH</c:v>
                </c:pt>
                <c:pt idx="2">
                  <c:v>MER</c:v>
                </c:pt>
                <c:pt idx="3">
                  <c:v>MOE</c:v>
                </c:pt>
                <c:pt idx="4">
                  <c:v>MCC</c:v>
                </c:pt>
                <c:pt idx="5">
                  <c:v>TDM</c:v>
                </c:pt>
                <c:pt idx="6">
                  <c:v>AWM</c:v>
                </c:pt>
                <c:pt idx="7">
                  <c:v>DMM</c:v>
                </c:pt>
                <c:pt idx="8">
                  <c:v>YAS</c:v>
                </c:pt>
                <c:pt idx="9">
                  <c:v>ARD</c:v>
                </c:pt>
                <c:pt idx="10">
                  <c:v>JIMI</c:v>
                </c:pt>
                <c:pt idx="11">
                  <c:v>SAHA</c:v>
                </c:pt>
              </c:strCache>
            </c:strRef>
          </c:cat>
          <c:val>
            <c:numRef>
              <c:f>'BASEUS_Week-Month'!$AO$5:$AO$16</c:f>
              <c:numCache>
                <c:formatCode>0</c:formatCode>
                <c:ptCount val="12"/>
                <c:pt idx="0">
                  <c:v>1088.75</c:v>
                </c:pt>
                <c:pt idx="1">
                  <c:v>840</c:v>
                </c:pt>
                <c:pt idx="2">
                  <c:v>440</c:v>
                </c:pt>
                <c:pt idx="3">
                  <c:v>4143.25</c:v>
                </c:pt>
                <c:pt idx="4">
                  <c:v>978.875</c:v>
                </c:pt>
                <c:pt idx="5">
                  <c:v>4482.875</c:v>
                </c:pt>
                <c:pt idx="6">
                  <c:v>919.625</c:v>
                </c:pt>
                <c:pt idx="7">
                  <c:v>520.75</c:v>
                </c:pt>
                <c:pt idx="8">
                  <c:v>2541.625</c:v>
                </c:pt>
                <c:pt idx="9">
                  <c:v>252.25</c:v>
                </c:pt>
                <c:pt idx="10">
                  <c:v>351.625</c:v>
                </c:pt>
                <c:pt idx="11">
                  <c:v>212.875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74-4A0E-AA2C-88610BE7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5885472"/>
        <c:axId val="695887968"/>
      </c:barChart>
      <c:catAx>
        <c:axId val="69588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7968"/>
        <c:crosses val="autoZero"/>
        <c:auto val="1"/>
        <c:lblAlgn val="ctr"/>
        <c:lblOffset val="100"/>
        <c:noMultiLvlLbl val="0"/>
      </c:catAx>
      <c:valAx>
        <c:axId val="69588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8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99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67D-4A5C-A5DD-97E8E3FACA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'BASEUS VEC Week'!$B$7:$C$7</c:f>
              <c:strCache>
                <c:ptCount val="2"/>
                <c:pt idx="0">
                  <c:v>0</c:v>
                </c:pt>
                <c:pt idx="1">
                  <c:v>VEC</c:v>
                </c:pt>
              </c:strCache>
            </c:strRef>
          </c:cat>
          <c:val>
            <c:numRef>
              <c:f>'BASEUS VEC Week'!$Q$7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D-4A5C-A5DD-97E8E3FA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960256"/>
        <c:axId val="136962048"/>
        <c:axId val="0"/>
      </c:bar3DChart>
      <c:catAx>
        <c:axId val="13696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2048"/>
        <c:crosses val="autoZero"/>
        <c:auto val="1"/>
        <c:lblAlgn val="ctr"/>
        <c:lblOffset val="100"/>
        <c:noMultiLvlLbl val="0"/>
      </c:catAx>
      <c:valAx>
        <c:axId val="136962048"/>
        <c:scaling>
          <c:orientation val="minMax"/>
          <c:max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960256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VMS E-Commerce 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421E-2"/>
          <c:y val="0.23130944523747549"/>
          <c:w val="0.90905561751927644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 VEC Week'!$C$7</c:f>
              <c:strCache>
                <c:ptCount val="1"/>
                <c:pt idx="0">
                  <c:v>VEC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 VEC Week'!$D$7:$M$7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1-4B1B-A759-4E33A7C3F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257152"/>
        <c:axId val="164271232"/>
      </c:lineChart>
      <c:catAx>
        <c:axId val="164257152"/>
        <c:scaling>
          <c:orientation val="minMax"/>
        </c:scaling>
        <c:delete val="1"/>
        <c:axPos val="b"/>
        <c:majorTickMark val="out"/>
        <c:minorTickMark val="none"/>
        <c:tickLblPos val="none"/>
        <c:crossAx val="164271232"/>
        <c:crosses val="autoZero"/>
        <c:auto val="1"/>
        <c:lblAlgn val="ctr"/>
        <c:lblOffset val="100"/>
        <c:noMultiLvlLbl val="0"/>
      </c:catAx>
      <c:valAx>
        <c:axId val="164271232"/>
        <c:scaling>
          <c:orientation val="minMax"/>
          <c:max val="1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56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57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0.2575588432366428"/>
          <c:w val="0.78924437606218778"/>
          <c:h val="0.6186219191874713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'BASEUS_Week-Month'!$C$5</c:f>
              <c:strCache>
                <c:ptCount val="1"/>
                <c:pt idx="0">
                  <c:v>DCC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('BASEUS_Week-Month'!$F$5,'BASEUS_Week-Month'!$I$5,'BASEUS_Week-Month'!$L$5,'BASEUS_Week-Month'!$O$5,'BASEUS_Week-Month'!$R$5,'BASEUS_Week-Month'!$U$5,'BASEUS_Week-Month'!$X$5,'BASEUS_Week-Month'!$AA$5)</c:f>
              <c:numCache>
                <c:formatCode>General</c:formatCode>
                <c:ptCount val="8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B-4259-A6FE-02FFBA42128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57889602880097"/>
          <c:y val="6.0605861767279091E-2"/>
          <c:w val="0.14349259886729276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201673009329801E-2"/>
          <c:y val="7.9960987383381657E-2"/>
          <c:w val="0.77168371194979946"/>
          <c:h val="0.8080056867891514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'BASEUS_Week-Month'!$C$6</c:f>
              <c:strCache>
                <c:ptCount val="1"/>
                <c:pt idx="0">
                  <c:v>AUH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('BASEUS_Week-Month'!$F$6,'BASEUS_Week-Month'!$I$6,'BASEUS_Week-Month'!$L$6,'BASEUS_Week-Month'!$O$6,'BASEUS_Week-Month'!$R$6,'BASEUS_Week-Month'!$U$6,'BASEUS_Week-Month'!$X$6,'BASEUS_Week-Month'!$AA$6)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D-447E-85C9-68705B8056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8166789855291074"/>
          <c:y val="5.668022747156605E-2"/>
          <c:w val="0.16210665692910295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066"/>
          <c:y val="0"/>
        </c:manualLayout>
      </c:layout>
      <c:overlay val="1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B39F-4DA6-A9FF-336C6A9914E9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B39F-4DA6-A9FF-336C6A9914E9}"/>
              </c:ext>
            </c:extLst>
          </c:dPt>
          <c:dPt>
            <c:idx val="2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B39F-4DA6-A9FF-336C6A9914E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7-B39F-4DA6-A9FF-336C6A9914E9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9-B39F-4DA6-A9FF-336C6A9914E9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B-B39F-4DA6-A9FF-336C6A991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'BASEUS_Week-Loc'!$B$7:$C$18</c:f>
              <c:multiLvlStrCache>
                <c:ptCount val="12"/>
                <c:lvl>
                  <c:pt idx="0">
                    <c:v>DCC</c:v>
                  </c:pt>
                  <c:pt idx="1">
                    <c:v>AUH</c:v>
                  </c:pt>
                  <c:pt idx="2">
                    <c:v>MER</c:v>
                  </c:pt>
                  <c:pt idx="3">
                    <c:v>MOE</c:v>
                  </c:pt>
                  <c:pt idx="4">
                    <c:v>MCC</c:v>
                  </c:pt>
                  <c:pt idx="5">
                    <c:v>TDM</c:v>
                  </c:pt>
                  <c:pt idx="6">
                    <c:v>AWM</c:v>
                  </c:pt>
                  <c:pt idx="7">
                    <c:v>DMM</c:v>
                  </c:pt>
                  <c:pt idx="8">
                    <c:v>YAS</c:v>
                  </c:pt>
                  <c:pt idx="9">
                    <c:v>ARD</c:v>
                  </c:pt>
                  <c:pt idx="10">
                    <c:v>JIMI</c:v>
                  </c:pt>
                  <c:pt idx="11">
                    <c:v>SAHA</c:v>
                  </c:pt>
                </c:lvl>
                <c:lvl>
                  <c:pt idx="0">
                    <c:v>6</c:v>
                  </c:pt>
                  <c:pt idx="1">
                    <c:v>3</c:v>
                  </c:pt>
                  <c:pt idx="2">
                    <c:v>2</c:v>
                  </c:pt>
                  <c:pt idx="3">
                    <c:v>11</c:v>
                  </c:pt>
                  <c:pt idx="4">
                    <c:v>5</c:v>
                  </c:pt>
                  <c:pt idx="5">
                    <c:v>16</c:v>
                  </c:pt>
                  <c:pt idx="6">
                    <c:v>4</c:v>
                  </c:pt>
                  <c:pt idx="7">
                    <c:v>2</c:v>
                  </c:pt>
                  <c:pt idx="8">
                    <c:v>14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</c:multiLvlStrCache>
            </c:multiLvlStrRef>
          </c:cat>
          <c:val>
            <c:numRef>
              <c:f>'BASEUS_Week-Loc'!$Q$7:$Q$18</c:f>
              <c:numCache>
                <c:formatCode>0</c:formatCode>
                <c:ptCount val="12"/>
                <c:pt idx="0">
                  <c:v>55</c:v>
                </c:pt>
                <c:pt idx="1">
                  <c:v>29</c:v>
                </c:pt>
                <c:pt idx="2">
                  <c:v>24</c:v>
                </c:pt>
                <c:pt idx="3">
                  <c:v>107</c:v>
                </c:pt>
                <c:pt idx="4">
                  <c:v>51</c:v>
                </c:pt>
                <c:pt idx="5">
                  <c:v>155</c:v>
                </c:pt>
                <c:pt idx="6">
                  <c:v>42</c:v>
                </c:pt>
                <c:pt idx="7">
                  <c:v>15</c:v>
                </c:pt>
                <c:pt idx="8">
                  <c:v>143</c:v>
                </c:pt>
                <c:pt idx="9">
                  <c:v>11</c:v>
                </c:pt>
                <c:pt idx="10">
                  <c:v>12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9F-4DA6-A9FF-336C6A991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027520"/>
        <c:axId val="134074368"/>
        <c:axId val="0"/>
      </c:bar3DChart>
      <c:catAx>
        <c:axId val="13402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74368"/>
        <c:crosses val="autoZero"/>
        <c:auto val="1"/>
        <c:lblAlgn val="ctr"/>
        <c:lblOffset val="100"/>
        <c:noMultiLvlLbl val="0"/>
      </c:catAx>
      <c:valAx>
        <c:axId val="134074368"/>
        <c:scaling>
          <c:orientation val="minMax"/>
          <c:max val="2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02752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00314689010771E-2"/>
          <c:y val="4.5952915129636139E-2"/>
          <c:w val="0.83229954812087603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'BASEUS_Week-Month'!$C$7</c:f>
              <c:strCache>
                <c:ptCount val="1"/>
                <c:pt idx="0">
                  <c:v>MER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('BASEUS_Week-Month'!$F$7,'BASEUS_Week-Month'!$I$7,'BASEUS_Week-Month'!$L$7,'BASEUS_Week-Month'!$O$7,'BASEUS_Week-Month'!$R$7,'BASEUS_Week-Month'!$U$7,'BASEUS_Week-Month'!$X$7,'BASEUS_Week-Month'!$AA$7)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E-466C-860E-8889EA5E5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5252662382719415"/>
          <c:h val="0.7774501312335958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'BASEUS_Week-Month'!$C$8</c:f>
              <c:strCache>
                <c:ptCount val="1"/>
                <c:pt idx="0">
                  <c:v>MOE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('BASEUS_Week-Month'!$F$8,'BASEUS_Week-Month'!$I$8,'BASEUS_Week-Month'!$L$8,'BASEUS_Week-Month'!$O$8,'BASEUS_Week-Month'!$R$8,'BASEUS_Week-Month'!$U$8,'BASEUS_Week-Month'!$X$8,'BASEUS_Week-Month'!$AA$8)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D-4557-9772-1C181D1F84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'BASEUS_Week-Month'!$C$9</c:f>
              <c:strCache>
                <c:ptCount val="1"/>
                <c:pt idx="0">
                  <c:v>MCC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('BASEUS_Week-Month'!$F$9,'BASEUS_Week-Month'!$I$9,'BASEUS_Week-Month'!$L$9,'BASEUS_Week-Month'!$O$9,'BASEUS_Week-Month'!$R$9,'BASEUS_Week-Month'!$U$9,'BASEUS_Week-Month'!$X$9,'BASEUS_Week-Month'!$AA$9)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6D-9385-3033AE9E1C4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'BASEUS_Week-Month'!$C$10</c:f>
              <c:strCache>
                <c:ptCount val="1"/>
                <c:pt idx="0">
                  <c:v>TDM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('BASEUS_Week-Month'!$AW$1:$BC$1,'BASEUS_Week-Month'!$AW$1:$BD$1)</c:f>
              <c:strCache>
                <c:ptCount val="15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03/11/2018</c:v>
                </c:pt>
                <c:pt idx="8">
                  <c:v>10/11/2018</c:v>
                </c:pt>
                <c:pt idx="9">
                  <c:v>17/11/2018</c:v>
                </c:pt>
                <c:pt idx="10">
                  <c:v>24/11/2018</c:v>
                </c:pt>
                <c:pt idx="11">
                  <c:v>01/12/2018</c:v>
                </c:pt>
                <c:pt idx="12">
                  <c:v>08/12/2018</c:v>
                </c:pt>
                <c:pt idx="13">
                  <c:v>15/12/2018</c:v>
                </c:pt>
                <c:pt idx="14">
                  <c:v>22/12/2018</c:v>
                </c:pt>
              </c:strCache>
            </c:strRef>
          </c:cat>
          <c:val>
            <c:numRef>
              <c:f>('BASEUS_Week-Month'!$F$10,'BASEUS_Week-Month'!$I$10,'BASEUS_Week-Month'!$L$10,'BASEUS_Week-Month'!$O$10,'BASEUS_Week-Month'!$R$10,'BASEUS_Week-Month'!$U$10,'BASEUS_Week-Month'!$X$10,'BASEUS_Week-Month'!$AA$10)</c:f>
              <c:numCache>
                <c:formatCode>General</c:formatCode>
                <c:ptCount val="8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B-4F17-B16E-4B6B3CB1532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'BASEUS_Week-Month'!$C$11</c:f>
              <c:strCache>
                <c:ptCount val="1"/>
                <c:pt idx="0">
                  <c:v>AWM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('BASEUS_Week-Month'!$F$11,'BASEUS_Week-Month'!$I$11,'BASEUS_Week-Month'!$L$11,'BASEUS_Week-Month'!$O$11,'BASEUS_Week-Month'!$R$11,'BASEUS_Week-Month'!$U$11,'BASEUS_Week-Month'!$X$11,'BASEUS_Week-Month'!$AA$11)</c:f>
              <c:numCache>
                <c:formatCode>General</c:formatCode>
                <c:ptCount val="8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9-42A7-8E56-B3D502C97F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'BASEUS_Week-Month'!$C$12</c:f>
              <c:strCache>
                <c:ptCount val="1"/>
                <c:pt idx="0">
                  <c:v>DMM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('BASEUS_Week-Month'!$F$12,'BASEUS_Week-Month'!$I$12,'BASEUS_Week-Month'!$L$12,'BASEUS_Week-Month'!$O$12,'BASEUS_Week-Month'!$R$12,'BASEUS_Week-Month'!$U$12,'BASEUS_Week-Month'!$X$12,'BASEUS_Week-Month'!$AA$12)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3-4C01-9A7F-0DE76BF37C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'BASEUS_Week-Month'!$C$13</c:f>
              <c:strCache>
                <c:ptCount val="1"/>
                <c:pt idx="0">
                  <c:v>YAS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('BASEUS_Week-Month'!$F$13,'BASEUS_Week-Month'!$I$13,'BASEUS_Week-Month'!$L$13,'BASEUS_Week-Month'!$O$13,'BASEUS_Week-Month'!$R$13,'BASEUS_Week-Month'!$U$13,'BASEUS_Week-Month'!$X$13,'BASEUS_Week-Month'!$AA$13)</c:f>
              <c:numCache>
                <c:formatCode>General</c:formatCode>
                <c:ptCount val="8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1-4CD5-AC9E-BDF85B3D721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'BASEUS_Week-Month'!$C$14</c:f>
              <c:strCache>
                <c:ptCount val="1"/>
                <c:pt idx="0">
                  <c:v>ARD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('BASEUS_Week-Month'!$F$14,'BASEUS_Week-Month'!$I$14,'BASEUS_Week-Month'!$L$14,'BASEUS_Week-Month'!$O$14,'BASEUS_Week-Month'!$R$14,'BASEUS_Week-Month'!$U$14,'BASEUS_Week-Month'!$X$14,'BASEUS_Week-Month'!$AA$14)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D-4554-8A30-BAB51CF84E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'BASEUS_Week-Month'!$C$15</c:f>
              <c:strCache>
                <c:ptCount val="1"/>
                <c:pt idx="0">
                  <c:v>JIMI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('BASEUS_Week-Month'!$F$15,'BASEUS_Week-Month'!$I$15,'BASEUS_Week-Month'!$L$15,'BASEUS_Week-Month'!$O$15,'BASEUS_Week-Month'!$R$15,'BASEUS_Week-Month'!$U$15,'BASEUS_Week-Month'!$X$15,'BASEUS_Week-Month'!$AA$15)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F-49A6-89B0-A86391F127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'BASEUS_Week-Month'!$C$16</c:f>
              <c:strCache>
                <c:ptCount val="1"/>
                <c:pt idx="0">
                  <c:v>SAHA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('BASEUS_Week-Month'!$F$16,'BASEUS_Week-Month'!$I$16,'BASEUS_Week-Month'!$L$16,'BASEUS_Week-Month'!$O$16,'BASEUS_Week-Month'!$R$16,'BASEUS_Week-Month'!$U$16,'BASEUS_Week-Month'!$X$16,'BASEUS_Week-Month'!$AA$16)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0-4A56-ADC6-893465F3608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Mercato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'BASEUS_Week-Loc'!$C$9</c:f>
              <c:strCache>
                <c:ptCount val="1"/>
                <c:pt idx="0">
                  <c:v>MER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'BASEUS_Week-Loc'!$D$9:$M$9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C-46AA-8FC7-6924FC6A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81920"/>
        <c:axId val="135124096"/>
      </c:lineChart>
      <c:catAx>
        <c:axId val="13408192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4096"/>
        <c:crosses val="autoZero"/>
        <c:auto val="1"/>
        <c:lblAlgn val="ctr"/>
        <c:lblOffset val="100"/>
        <c:noMultiLvlLbl val="0"/>
      </c:catAx>
      <c:valAx>
        <c:axId val="135124096"/>
        <c:scaling>
          <c:orientation val="minMax"/>
          <c:max val="2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40819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031743090937162E-2"/>
          <c:y val="4.973156511048616E-2"/>
          <c:w val="0.76675930214605525"/>
          <c:h val="0.83022793142523077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'BASEUS_Week-Month'!$C$17</c:f>
              <c:strCache>
                <c:ptCount val="1"/>
                <c:pt idx="0">
                  <c:v>VEC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('BASEUS_Week-Month'!$E$3,'BASEUS_Week-Month'!$H$3,'BASEUS_Week-Month'!$K$3,'BASEUS_Week-Month'!$N$3)</c:f>
              <c:strCache>
                <c:ptCount val="4"/>
                <c:pt idx="0">
                  <c:v>11/3/2018</c:v>
                </c:pt>
                <c:pt idx="1">
                  <c:v>11/10/2018</c:v>
                </c:pt>
                <c:pt idx="2">
                  <c:v>17/11/2018</c:v>
                </c:pt>
                <c:pt idx="3">
                  <c:v>24/11/2018</c:v>
                </c:pt>
              </c:strCache>
            </c:strRef>
          </c:cat>
          <c:val>
            <c:numRef>
              <c:f>('BASEUS_Week-Month'!$F$17,'BASEUS_Week-Month'!$I$17,'BASEUS_Week-Month'!$L$17,'BASEUS_Week-Month'!$O$17,'BASEUS_Week-Month'!$R$17,'BASEUS_Week-Month'!$U$17)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6-40BD-89C6-97F8F52417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4605264"/>
        <c:axId val="303802752"/>
      </c:lineChart>
      <c:valAx>
        <c:axId val="30380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05264"/>
        <c:crosses val="autoZero"/>
        <c:crossBetween val="between"/>
      </c:valAx>
      <c:catAx>
        <c:axId val="184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0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6141374092944281"/>
          <c:y val="7.557355568223878E-2"/>
          <c:w val="0.22189248108692297"/>
          <c:h val="0.187065377671406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'Weekly-VMS-QTY'!$Q$11:$Z$11</c:f>
              <c:strCache>
                <c:ptCount val="10"/>
                <c:pt idx="0">
                  <c:v>MOE  (Mall Of Emirates - Dubai)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'Weekly-VMS-QTY'!$Q$168:$X$168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45</c:v>
                </c:pt>
                <c:pt idx="5">
                  <c:v>49</c:v>
                </c:pt>
                <c:pt idx="6">
                  <c:v>49</c:v>
                </c:pt>
                <c:pt idx="7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4985-BA85-3E59910DBE62}"/>
            </c:ext>
          </c:extLst>
        </c:ser>
        <c:ser>
          <c:idx val="1"/>
          <c:order val="1"/>
          <c:tx>
            <c:strRef>
              <c:f>'Weekly-VMS-QTY'!$AA$11:$AJ$11</c:f>
              <c:strCache>
                <c:ptCount val="10"/>
                <c:pt idx="0">
                  <c:v>TDM (The Dubai Mall - Dubai 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'Weekly-VMS-QTY'!$AA$168:$AH$168</c:f>
              <c:numCache>
                <c:formatCode>General</c:formatCode>
                <c:ptCount val="8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71</c:v>
                </c:pt>
                <c:pt idx="5">
                  <c:v>62</c:v>
                </c:pt>
                <c:pt idx="6">
                  <c:v>76</c:v>
                </c:pt>
                <c:pt idx="7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4985-BA85-3E59910DBE62}"/>
            </c:ext>
          </c:extLst>
        </c:ser>
        <c:ser>
          <c:idx val="2"/>
          <c:order val="2"/>
          <c:tx>
            <c:strRef>
              <c:f>'Weekly-VMS-QTY'!$AK$11:$AT$11</c:f>
              <c:strCache>
                <c:ptCount val="10"/>
                <c:pt idx="0">
                  <c:v>YAS (YAS Mall - Abu Dhabi)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'Weekly-VMS-QTY'!$AK$168:$AR$168</c:f>
              <c:numCache>
                <c:formatCode>General</c:formatCode>
                <c:ptCount val="8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49</c:v>
                </c:pt>
                <c:pt idx="5">
                  <c:v>30</c:v>
                </c:pt>
                <c:pt idx="6">
                  <c:v>24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4985-BA85-3E59910DBE62}"/>
            </c:ext>
          </c:extLst>
        </c:ser>
        <c:ser>
          <c:idx val="3"/>
          <c:order val="3"/>
          <c:tx>
            <c:strRef>
              <c:f>'Weekly-VMS-QTY'!$AU$11:$BD$11</c:f>
              <c:strCache>
                <c:ptCount val="10"/>
                <c:pt idx="0">
                  <c:v>DMM (Dubai Marina Mall - Dubai)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'Weekly-VMS-QTY'!$AU$168:$BB$168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1-4985-BA85-3E59910DBE62}"/>
            </c:ext>
          </c:extLst>
        </c:ser>
        <c:ser>
          <c:idx val="4"/>
          <c:order val="4"/>
          <c:tx>
            <c:strRef>
              <c:f>'Weekly-VMS-QTY'!$BE$11:$BN$11</c:f>
              <c:strCache>
                <c:ptCount val="10"/>
                <c:pt idx="0">
                  <c:v>MCC (Mirdif City Center - Dubai)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'Weekly-VMS-QTY'!$BE$168:$BL$168</c:f>
              <c:numCache>
                <c:formatCode>General</c:formatCode>
                <c:ptCount val="8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6</c:v>
                </c:pt>
                <c:pt idx="5">
                  <c:v>7</c:v>
                </c:pt>
                <c:pt idx="6">
                  <c:v>13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1-4985-BA85-3E59910DBE62}"/>
            </c:ext>
          </c:extLst>
        </c:ser>
        <c:ser>
          <c:idx val="5"/>
          <c:order val="5"/>
          <c:tx>
            <c:strRef>
              <c:f>'Weekly-VMS-QTY'!$BO$11:$BX$11</c:f>
              <c:strCache>
                <c:ptCount val="10"/>
                <c:pt idx="0">
                  <c:v>DCC (Deira City Centre - Dubai)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'Weekly-VMS-QTY'!$BO$168:$BV$168</c:f>
              <c:numCache>
                <c:formatCode>General</c:formatCode>
                <c:ptCount val="8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13</c:v>
                </c:pt>
                <c:pt idx="5">
                  <c:v>25</c:v>
                </c:pt>
                <c:pt idx="6">
                  <c:v>13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1-4985-BA85-3E59910DBE62}"/>
            </c:ext>
          </c:extLst>
        </c:ser>
        <c:ser>
          <c:idx val="6"/>
          <c:order val="6"/>
          <c:tx>
            <c:strRef>
              <c:f>'Weekly-VMS-QTY'!$BY$11:$CH$11</c:f>
              <c:strCache>
                <c:ptCount val="10"/>
                <c:pt idx="0">
                  <c:v>AWM (Al Wahda Mall - Abu Dhabi)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'Weekly-VMS-QTY'!$BY$168:$CF$168</c:f>
              <c:numCache>
                <c:formatCode>General</c:formatCode>
                <c:ptCount val="8"/>
                <c:pt idx="0">
                  <c:v>16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21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1-4985-BA85-3E59910DBE62}"/>
            </c:ext>
          </c:extLst>
        </c:ser>
        <c:ser>
          <c:idx val="7"/>
          <c:order val="7"/>
          <c:tx>
            <c:strRef>
              <c:f>'Weekly-VMS-QTY'!$CI$11:$CR$11</c:f>
              <c:strCache>
                <c:ptCount val="10"/>
                <c:pt idx="0">
                  <c:v>AUH (Abu Dhabi Mall - Abu Dhabi)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'Weekly-VMS-QTY'!$CI$168:$CP$168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1-4985-BA85-3E59910DBE62}"/>
            </c:ext>
          </c:extLst>
        </c:ser>
        <c:ser>
          <c:idx val="8"/>
          <c:order val="8"/>
          <c:tx>
            <c:strRef>
              <c:f>'Weekly-VMS-QTY'!$CS$11:$DB$11</c:f>
              <c:strCache>
                <c:ptCount val="10"/>
                <c:pt idx="0">
                  <c:v>MER (Mercato Mall - Dubai)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'Weekly-VMS-QTY'!$CS$168:$CZ$168</c:f>
              <c:numCache>
                <c:formatCode>General</c:formatCode>
                <c:ptCount val="8"/>
                <c:pt idx="0">
                  <c:v>5</c:v>
                </c:pt>
                <c:pt idx="1">
                  <c:v>0</c:v>
                </c:pt>
                <c:pt idx="2">
                  <c:v>15</c:v>
                </c:pt>
                <c:pt idx="3">
                  <c:v>4</c:v>
                </c:pt>
                <c:pt idx="4">
                  <c:v>2</c:v>
                </c:pt>
                <c:pt idx="5">
                  <c:v>8</c:v>
                </c:pt>
                <c:pt idx="6">
                  <c:v>10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1-4985-BA85-3E59910DBE62}"/>
            </c:ext>
          </c:extLst>
        </c:ser>
        <c:ser>
          <c:idx val="9"/>
          <c:order val="9"/>
          <c:tx>
            <c:strRef>
              <c:f>'Weekly-VMS-QTY'!$DC$11:$DL$11</c:f>
              <c:strCache>
                <c:ptCount val="10"/>
                <c:pt idx="0">
                  <c:v>SAHA (Sahara Centre - Sharjah)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'Weekly-VMS-QTY'!$DC$168:$DJ$168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1-4985-BA85-3E59910DBE62}"/>
            </c:ext>
          </c:extLst>
        </c:ser>
        <c:ser>
          <c:idx val="10"/>
          <c:order val="10"/>
          <c:tx>
            <c:strRef>
              <c:f>'Weekly-VMS-QTY'!$DM$11:$DV$11</c:f>
              <c:strCache>
                <c:ptCount val="10"/>
                <c:pt idx="0">
                  <c:v>JIMI (Al Jimi Mall - Al Ain)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'Weekly-VMS-QTY'!$DM$168:$DT$168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7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1-4985-BA85-3E59910DBE62}"/>
            </c:ext>
          </c:extLst>
        </c:ser>
        <c:ser>
          <c:idx val="11"/>
          <c:order val="11"/>
          <c:tx>
            <c:strRef>
              <c:f>'Weekly-VMS-QTY'!$DW$11:$EF$11</c:f>
              <c:strCache>
                <c:ptCount val="10"/>
                <c:pt idx="0">
                  <c:v>ARD (Arabian Ranches - Dubai)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'BASEUS_Week-Month'!$AW$1:$BD$1</c:f>
              <c:strCache>
                <c:ptCount val="8"/>
                <c:pt idx="0">
                  <c:v>03/11/2018</c:v>
                </c:pt>
                <c:pt idx="1">
                  <c:v>10/11/2018</c:v>
                </c:pt>
                <c:pt idx="2">
                  <c:v>17/11/2018</c:v>
                </c:pt>
                <c:pt idx="3">
                  <c:v>24/11/2018</c:v>
                </c:pt>
                <c:pt idx="4">
                  <c:v>01/12/2018</c:v>
                </c:pt>
                <c:pt idx="5">
                  <c:v>08/12/2018</c:v>
                </c:pt>
                <c:pt idx="6">
                  <c:v>15/12/2018</c:v>
                </c:pt>
                <c:pt idx="7">
                  <c:v>22/12/2018</c:v>
                </c:pt>
              </c:strCache>
            </c:strRef>
          </c:cat>
          <c:val>
            <c:numRef>
              <c:f>'Weekly-VMS-QTY'!$DW$168:$ED$168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1-4985-BA85-3E59910DBE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1244128"/>
        <c:axId val="291242464"/>
        <c:axId val="0"/>
      </c:bar3DChart>
      <c:catAx>
        <c:axId val="29124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40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242464"/>
        <c:crosses val="autoZero"/>
        <c:auto val="1"/>
        <c:lblAlgn val="ctr"/>
        <c:lblOffset val="100"/>
        <c:noMultiLvlLbl val="0"/>
      </c:catAx>
      <c:valAx>
        <c:axId val="2912424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124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8956788163576323E-2"/>
          <c:y val="1.7692588013275199E-2"/>
          <c:w val="0.93848231521463044"/>
          <c:h val="0.11888097872063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6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6000"/>
              <a:t>PO</a:t>
            </a:r>
            <a:r>
              <a:rPr lang="en-US" sz="6000" baseline="0"/>
              <a:t> QTY</a:t>
            </a:r>
            <a:endParaRPr lang="en-US" sz="6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4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'VMS Replenishment'!$H$4:$S$4</c:f>
              <c:strCache>
                <c:ptCount val="12"/>
                <c:pt idx="0">
                  <c:v>Deira City Center 401</c:v>
                </c:pt>
                <c:pt idx="1">
                  <c:v>Abu Dhabi 402</c:v>
                </c:pt>
                <c:pt idx="2">
                  <c:v>Mercato 404</c:v>
                </c:pt>
                <c:pt idx="3">
                  <c:v>MoE 405</c:v>
                </c:pt>
                <c:pt idx="4">
                  <c:v>Mirdiff 412</c:v>
                </c:pt>
                <c:pt idx="5">
                  <c:v>Dubai Mall 416</c:v>
                </c:pt>
                <c:pt idx="6">
                  <c:v>Al Wahda 417</c:v>
                </c:pt>
                <c:pt idx="7">
                  <c:v>Dubai Marina 423</c:v>
                </c:pt>
                <c:pt idx="8">
                  <c:v>Yas Mall 424</c:v>
                </c:pt>
                <c:pt idx="9">
                  <c:v>ARD 425</c:v>
                </c:pt>
                <c:pt idx="10">
                  <c:v>Al Jimi Mall 426</c:v>
                </c:pt>
                <c:pt idx="11">
                  <c:v>Sahara Centre 429</c:v>
                </c:pt>
              </c:strCache>
            </c:strRef>
          </c:cat>
          <c:val>
            <c:numRef>
              <c:f>'VMS Replenishment'!$H$163:$S$163</c:f>
              <c:numCache>
                <c:formatCode>General</c:formatCode>
                <c:ptCount val="12"/>
                <c:pt idx="0">
                  <c:v>49</c:v>
                </c:pt>
                <c:pt idx="1">
                  <c:v>25</c:v>
                </c:pt>
                <c:pt idx="2">
                  <c:v>55</c:v>
                </c:pt>
                <c:pt idx="3">
                  <c:v>82</c:v>
                </c:pt>
                <c:pt idx="4">
                  <c:v>87</c:v>
                </c:pt>
                <c:pt idx="5">
                  <c:v>92</c:v>
                </c:pt>
                <c:pt idx="6">
                  <c:v>23</c:v>
                </c:pt>
                <c:pt idx="7">
                  <c:v>47</c:v>
                </c:pt>
                <c:pt idx="8">
                  <c:v>123</c:v>
                </c:pt>
                <c:pt idx="9">
                  <c:v>13</c:v>
                </c:pt>
                <c:pt idx="10">
                  <c:v>4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7B-4959-A95E-D4EEE517DB9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4535392"/>
        <c:axId val="444523744"/>
      </c:barChart>
      <c:catAx>
        <c:axId val="444535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3744"/>
        <c:crosses val="autoZero"/>
        <c:auto val="1"/>
        <c:lblAlgn val="ctr"/>
        <c:lblOffset val="100"/>
        <c:noMultiLvlLbl val="0"/>
      </c:catAx>
      <c:valAx>
        <c:axId val="444523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Deira City Centre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39315775183338E-2"/>
          <c:y val="0.23130944523747543"/>
          <c:w val="0.90905561751927599"/>
          <c:h val="0.6069707295360009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'BASEUS_Week-Loc'!$C$7</c:f>
              <c:strCache>
                <c:ptCount val="1"/>
                <c:pt idx="0">
                  <c:v>DCC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'BASEUS_Week-Loc'!$D$7:$M$7</c:f>
              <c:numCache>
                <c:formatCode>0</c:formatCode>
                <c:ptCount val="10"/>
                <c:pt idx="0">
                  <c:v>14</c:v>
                </c:pt>
                <c:pt idx="1">
                  <c:v>28</c:v>
                </c:pt>
                <c:pt idx="2">
                  <c:v>6</c:v>
                </c:pt>
                <c:pt idx="3">
                  <c:v>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1-43CB-8250-EE3E62E35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20000"/>
        <c:axId val="135121536"/>
      </c:lineChart>
      <c:catAx>
        <c:axId val="135120000"/>
        <c:scaling>
          <c:orientation val="minMax"/>
        </c:scaling>
        <c:delete val="1"/>
        <c:axPos val="b"/>
        <c:majorTickMark val="out"/>
        <c:minorTickMark val="none"/>
        <c:tickLblPos val="none"/>
        <c:crossAx val="135121536"/>
        <c:crosses val="autoZero"/>
        <c:auto val="1"/>
        <c:lblAlgn val="ctr"/>
        <c:lblOffset val="100"/>
        <c:noMultiLvlLbl val="0"/>
      </c:catAx>
      <c:valAx>
        <c:axId val="135121536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44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120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Mall Of The Emirates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795434563189476E-2"/>
          <c:y val="0.27563774134397584"/>
          <c:w val="0.91753764112819269"/>
          <c:h val="0.562642319538830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'BASEUS_Week-Loc'!$C$10</c:f>
              <c:strCache>
                <c:ptCount val="1"/>
                <c:pt idx="0">
                  <c:v>MOE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'BASEUS_Week-Loc'!$D$10:$M$10</c:f>
              <c:numCache>
                <c:formatCode>0</c:formatCode>
                <c:ptCount val="10"/>
                <c:pt idx="0">
                  <c:v>23</c:v>
                </c:pt>
                <c:pt idx="1">
                  <c:v>27</c:v>
                </c:pt>
                <c:pt idx="2">
                  <c:v>33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C-446C-AB63-666641216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875200"/>
        <c:axId val="135885184"/>
      </c:lineChart>
      <c:catAx>
        <c:axId val="135875200"/>
        <c:scaling>
          <c:orientation val="minMax"/>
        </c:scaling>
        <c:delete val="1"/>
        <c:axPos val="b"/>
        <c:majorTickMark val="out"/>
        <c:minorTickMark val="none"/>
        <c:tickLblPos val="none"/>
        <c:crossAx val="135885184"/>
        <c:crosses val="autoZero"/>
        <c:auto val="1"/>
        <c:lblAlgn val="ctr"/>
        <c:lblOffset val="100"/>
        <c:noMultiLvlLbl val="0"/>
      </c:catAx>
      <c:valAx>
        <c:axId val="135885184"/>
        <c:scaling>
          <c:orientation val="minMax"/>
          <c:max val="5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9953424058294297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87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Mirdif City Centre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344321554115583E-2"/>
          <c:y val="0.26291796858726252"/>
          <c:w val="0.92586643213329045"/>
          <c:h val="0.56915089561173271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'BASEUS_Week-Loc'!$C$11</c:f>
              <c:strCache>
                <c:ptCount val="1"/>
                <c:pt idx="0">
                  <c:v>MCC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'BASEUS_Week-Loc'!$D$11:$M$11</c:f>
              <c:numCache>
                <c:formatCode>0</c:formatCode>
                <c:ptCount val="10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A-44B7-A3CB-C4E5802C9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01568"/>
        <c:axId val="135903104"/>
      </c:lineChart>
      <c:catAx>
        <c:axId val="135901568"/>
        <c:scaling>
          <c:orientation val="minMax"/>
        </c:scaling>
        <c:delete val="1"/>
        <c:axPos val="b"/>
        <c:majorTickMark val="out"/>
        <c:minorTickMark val="none"/>
        <c:tickLblPos val="none"/>
        <c:crossAx val="135903104"/>
        <c:crosses val="autoZero"/>
        <c:auto val="1"/>
        <c:lblAlgn val="ctr"/>
        <c:lblOffset val="100"/>
        <c:noMultiLvlLbl val="0"/>
      </c:catAx>
      <c:valAx>
        <c:axId val="135903104"/>
        <c:scaling>
          <c:orientation val="minMax"/>
          <c:max val="35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6879E-3"/>
              <c:y val="0.1844706188585930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59015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The Dubai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14073767094901E-2"/>
          <c:y val="0.23479031244243231"/>
          <c:w val="0.92021837270341222"/>
          <c:h val="0.65559575056768404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'BASEUS_Week-Loc'!$C$12</c:f>
              <c:strCache>
                <c:ptCount val="1"/>
                <c:pt idx="0">
                  <c:v>TDM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'BASEUS_Week-Loc'!$D$12:$M$12</c:f>
              <c:numCache>
                <c:formatCode>0</c:formatCode>
                <c:ptCount val="10"/>
                <c:pt idx="0">
                  <c:v>49</c:v>
                </c:pt>
                <c:pt idx="1">
                  <c:v>27</c:v>
                </c:pt>
                <c:pt idx="2">
                  <c:v>41</c:v>
                </c:pt>
                <c:pt idx="3">
                  <c:v>38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3DF-87D5-95B5A2488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05504"/>
        <c:axId val="136007040"/>
      </c:lineChart>
      <c:catAx>
        <c:axId val="136005504"/>
        <c:scaling>
          <c:orientation val="minMax"/>
        </c:scaling>
        <c:delete val="1"/>
        <c:axPos val="b"/>
        <c:majorTickMark val="out"/>
        <c:minorTickMark val="none"/>
        <c:tickLblPos val="none"/>
        <c:crossAx val="136007040"/>
        <c:crosses val="autoZero"/>
        <c:auto val="1"/>
        <c:lblAlgn val="ctr"/>
        <c:lblOffset val="100"/>
        <c:noMultiLvlLbl val="0"/>
      </c:catAx>
      <c:valAx>
        <c:axId val="136007040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05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Al Wahda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4127794370531524E-2"/>
          <c:y val="0.30417655412936634"/>
          <c:w val="0.91288369988233753"/>
          <c:h val="0.49605175637291932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'BASEUS_Week-Loc'!$C$13</c:f>
              <c:strCache>
                <c:ptCount val="1"/>
                <c:pt idx="0">
                  <c:v>AWM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'BASEUS_Week-Loc'!$D$13:$M$13</c:f>
              <c:numCache>
                <c:formatCode>0</c:formatCode>
                <c:ptCount val="10"/>
                <c:pt idx="0">
                  <c:v>14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3A-4563-9303-69FEE10D2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023424"/>
        <c:axId val="136041600"/>
      </c:lineChart>
      <c:catAx>
        <c:axId val="136023424"/>
        <c:scaling>
          <c:orientation val="minMax"/>
        </c:scaling>
        <c:delete val="1"/>
        <c:axPos val="b"/>
        <c:majorTickMark val="out"/>
        <c:minorTickMark val="none"/>
        <c:tickLblPos val="none"/>
        <c:crossAx val="136041600"/>
        <c:crosses val="autoZero"/>
        <c:auto val="1"/>
        <c:lblAlgn val="ctr"/>
        <c:lblOffset val="100"/>
        <c:noMultiLvlLbl val="0"/>
      </c:catAx>
      <c:valAx>
        <c:axId val="136041600"/>
        <c:scaling>
          <c:orientation val="minMax"/>
          <c:max val="3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151969552607296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023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Yas Mall</a:t>
            </a:r>
            <a:endParaRPr lang="en-US" sz="1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458677959373223E-2"/>
          <c:y val="0.25608727788336805"/>
          <c:w val="0.91288369988233753"/>
          <c:h val="0.63972983980450715"/>
        </c:manualLayout>
      </c:layout>
      <c:lineChart>
        <c:grouping val="standard"/>
        <c:varyColors val="0"/>
        <c:ser>
          <c:idx val="0"/>
          <c:order val="0"/>
          <c:tx>
            <c:strRef>
              <c:f>'BASEUS_Week-Loc'!$C$15</c:f>
              <c:strCache>
                <c:ptCount val="1"/>
                <c:pt idx="0">
                  <c:v>YAS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'BASEUS_Week-Loc'!$D$15:$M$15</c:f>
              <c:numCache>
                <c:formatCode>0</c:formatCode>
                <c:ptCount val="10"/>
                <c:pt idx="0">
                  <c:v>46</c:v>
                </c:pt>
                <c:pt idx="1">
                  <c:v>32</c:v>
                </c:pt>
                <c:pt idx="2">
                  <c:v>23</c:v>
                </c:pt>
                <c:pt idx="3">
                  <c:v>42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1-4E07-9AFE-A5481A72D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135808"/>
        <c:axId val="136137344"/>
      </c:lineChart>
      <c:catAx>
        <c:axId val="136135808"/>
        <c:scaling>
          <c:orientation val="minMax"/>
        </c:scaling>
        <c:delete val="1"/>
        <c:axPos val="b"/>
        <c:majorTickMark val="out"/>
        <c:minorTickMark val="none"/>
        <c:tickLblPos val="none"/>
        <c:crossAx val="136137344"/>
        <c:crosses val="autoZero"/>
        <c:auto val="1"/>
        <c:lblAlgn val="ctr"/>
        <c:lblOffset val="100"/>
        <c:noMultiLvlLbl val="0"/>
      </c:catAx>
      <c:valAx>
        <c:axId val="136137344"/>
        <c:scaling>
          <c:orientation val="minMax"/>
          <c:max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24E-2"/>
              <c:y val="0.22807305336832895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61358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15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15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15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15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15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15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15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15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15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15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15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15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15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95250</xdr:rowOff>
    </xdr:from>
    <xdr:to>
      <xdr:col>48</xdr:col>
      <xdr:colOff>95250</xdr:colOff>
      <xdr:row>73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2</xdr:col>
      <xdr:colOff>104775</xdr:colOff>
      <xdr:row>6</xdr:row>
      <xdr:rowOff>130310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47625"/>
          <a:ext cx="1219200" cy="12256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28575</xdr:rowOff>
    </xdr:from>
    <xdr:to>
      <xdr:col>1</xdr:col>
      <xdr:colOff>609600</xdr:colOff>
      <xdr:row>3</xdr:row>
      <xdr:rowOff>257175</xdr:rowOff>
    </xdr:to>
    <xdr:pic>
      <xdr:nvPicPr>
        <xdr:cNvPr id="2" name="Picture 1" descr="snipped logo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276225"/>
          <a:ext cx="571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695325</xdr:colOff>
      <xdr:row>1</xdr:row>
      <xdr:rowOff>104775</xdr:rowOff>
    </xdr:from>
    <xdr:to>
      <xdr:col>3</xdr:col>
      <xdr:colOff>304800</xdr:colOff>
      <xdr:row>3</xdr:row>
      <xdr:rowOff>190500</xdr:rowOff>
    </xdr:to>
    <xdr:pic>
      <xdr:nvPicPr>
        <xdr:cNvPr id="3" name="Picture 2" descr="Baseus Logo.gif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352425"/>
          <a:ext cx="11811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41413</xdr:colOff>
      <xdr:row>10</xdr:row>
      <xdr:rowOff>207065</xdr:rowOff>
    </xdr:from>
    <xdr:to>
      <xdr:col>0</xdr:col>
      <xdr:colOff>835164</xdr:colOff>
      <xdr:row>12</xdr:row>
      <xdr:rowOff>24849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13" y="2774674"/>
          <a:ext cx="793751" cy="331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478319</xdr:colOff>
      <xdr:row>10</xdr:row>
      <xdr:rowOff>195158</xdr:rowOff>
    </xdr:from>
    <xdr:to>
      <xdr:col>1</xdr:col>
      <xdr:colOff>1338318</xdr:colOff>
      <xdr:row>12</xdr:row>
      <xdr:rowOff>91109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6254" y="2762767"/>
          <a:ext cx="859999" cy="409472"/>
        </a:xfrm>
        <a:prstGeom prst="rect">
          <a:avLst/>
        </a:prstGeom>
      </xdr:spPr>
    </xdr:pic>
    <xdr:clientData/>
  </xdr:twoCellAnchor>
  <xdr:twoCellAnchor editAs="oneCell">
    <xdr:from>
      <xdr:col>0</xdr:col>
      <xdr:colOff>902805</xdr:colOff>
      <xdr:row>10</xdr:row>
      <xdr:rowOff>243509</xdr:rowOff>
    </xdr:from>
    <xdr:to>
      <xdr:col>1</xdr:col>
      <xdr:colOff>448089</xdr:colOff>
      <xdr:row>11</xdr:row>
      <xdr:rowOff>248478</xdr:rowOff>
    </xdr:to>
    <xdr:pic>
      <xdr:nvPicPr>
        <xdr:cNvPr id="4" name="Picture 3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805" y="2811118"/>
          <a:ext cx="1243219" cy="26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1</xdr:col>
      <xdr:colOff>228600</xdr:colOff>
      <xdr:row>4</xdr:row>
      <xdr:rowOff>161925</xdr:rowOff>
    </xdr:to>
    <xdr:pic>
      <xdr:nvPicPr>
        <xdr:cNvPr id="2" name="Picture 1" descr="Souq.com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476250"/>
          <a:ext cx="10953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10</xdr:row>
      <xdr:rowOff>95250</xdr:rowOff>
    </xdr:from>
    <xdr:to>
      <xdr:col>1</xdr:col>
      <xdr:colOff>295275</xdr:colOff>
      <xdr:row>13</xdr:row>
      <xdr:rowOff>95179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962150"/>
          <a:ext cx="1200150" cy="5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19051</xdr:colOff>
      <xdr:row>7</xdr:row>
      <xdr:rowOff>38100</xdr:rowOff>
    </xdr:from>
    <xdr:to>
      <xdr:col>1</xdr:col>
      <xdr:colOff>247651</xdr:colOff>
      <xdr:row>8</xdr:row>
      <xdr:rowOff>100263</xdr:rowOff>
    </xdr:to>
    <xdr:pic>
      <xdr:nvPicPr>
        <xdr:cNvPr id="5" name="Picture 4" descr="logo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1371600"/>
          <a:ext cx="1200150" cy="2526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773904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4619" y="47626"/>
          <a:ext cx="2978941" cy="892968"/>
        </a:xfrm>
        <a:prstGeom prst="rect">
          <a:avLst/>
        </a:prstGeom>
      </xdr:spPr>
    </xdr:pic>
    <xdr:clientData/>
  </xdr:twoCellAnchor>
  <xdr:twoCellAnchor editAs="oneCell">
    <xdr:from>
      <xdr:col>10</xdr:col>
      <xdr:colOff>2019299</xdr:colOff>
      <xdr:row>0</xdr:row>
      <xdr:rowOff>19051</xdr:rowOff>
    </xdr:from>
    <xdr:to>
      <xdr:col>13</xdr:col>
      <xdr:colOff>588476</xdr:colOff>
      <xdr:row>0</xdr:row>
      <xdr:rowOff>923925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4" y="19051"/>
          <a:ext cx="2950677" cy="9048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2178844</xdr:colOff>
      <xdr:row>0</xdr:row>
      <xdr:rowOff>47626</xdr:rowOff>
    </xdr:from>
    <xdr:to>
      <xdr:col>5</xdr:col>
      <xdr:colOff>23810</xdr:colOff>
      <xdr:row>0</xdr:row>
      <xdr:rowOff>940594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26470" r="3797" b="20589"/>
        <a:stretch/>
      </xdr:blipFill>
      <xdr:spPr>
        <a:xfrm>
          <a:off x="2667000" y="47626"/>
          <a:ext cx="2976560" cy="892968"/>
        </a:xfrm>
        <a:prstGeom prst="rect">
          <a:avLst/>
        </a:prstGeom>
      </xdr:spPr>
    </xdr:pic>
    <xdr:clientData/>
  </xdr:twoCellAnchor>
  <xdr:twoCellAnchor editAs="oneCell">
    <xdr:from>
      <xdr:col>9</xdr:col>
      <xdr:colOff>2019299</xdr:colOff>
      <xdr:row>0</xdr:row>
      <xdr:rowOff>19051</xdr:rowOff>
    </xdr:from>
    <xdr:to>
      <xdr:col>11</xdr:col>
      <xdr:colOff>1207601</xdr:colOff>
      <xdr:row>0</xdr:row>
      <xdr:rowOff>923925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44174" y="19051"/>
          <a:ext cx="2950677" cy="9048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2</xdr:row>
      <xdr:rowOff>31748</xdr:rowOff>
    </xdr:from>
    <xdr:to>
      <xdr:col>14</xdr:col>
      <xdr:colOff>296544</xdr:colOff>
      <xdr:row>41</xdr:row>
      <xdr:rowOff>8888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396875</xdr:colOff>
      <xdr:row>2</xdr:row>
      <xdr:rowOff>47625</xdr:rowOff>
    </xdr:from>
    <xdr:to>
      <xdr:col>28</xdr:col>
      <xdr:colOff>455295</xdr:colOff>
      <xdr:row>41</xdr:row>
      <xdr:rowOff>24765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95251</xdr:rowOff>
    </xdr:from>
    <xdr:to>
      <xdr:col>15</xdr:col>
      <xdr:colOff>665988</xdr:colOff>
      <xdr:row>33</xdr:row>
      <xdr:rowOff>104775</xdr:rowOff>
    </xdr:to>
    <xdr:graphicFrame macro="">
      <xdr:nvGraphicFramePr>
        <xdr:cNvPr id="2" name="Chart 1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47624</xdr:rowOff>
    </xdr:from>
    <xdr:to>
      <xdr:col>15</xdr:col>
      <xdr:colOff>666750</xdr:colOff>
      <xdr:row>15</xdr:row>
      <xdr:rowOff>40004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220892</xdr:colOff>
      <xdr:row>7</xdr:row>
      <xdr:rowOff>95249</xdr:rowOff>
    </xdr:from>
    <xdr:to>
      <xdr:col>15</xdr:col>
      <xdr:colOff>333922</xdr:colOff>
      <xdr:row>31</xdr:row>
      <xdr:rowOff>95249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21896</xdr:colOff>
      <xdr:row>7</xdr:row>
      <xdr:rowOff>63500</xdr:rowOff>
    </xdr:from>
    <xdr:to>
      <xdr:col>29</xdr:col>
      <xdr:colOff>134926</xdr:colOff>
      <xdr:row>31</xdr:row>
      <xdr:rowOff>63500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384176</xdr:colOff>
      <xdr:row>7</xdr:row>
      <xdr:rowOff>105683</xdr:rowOff>
    </xdr:from>
    <xdr:to>
      <xdr:col>42</xdr:col>
      <xdr:colOff>493610</xdr:colOff>
      <xdr:row>31</xdr:row>
      <xdr:rowOff>105683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171572</xdr:colOff>
      <xdr:row>7</xdr:row>
      <xdr:rowOff>92076</xdr:rowOff>
    </xdr:from>
    <xdr:to>
      <xdr:col>56</xdr:col>
      <xdr:colOff>284602</xdr:colOff>
      <xdr:row>31</xdr:row>
      <xdr:rowOff>92076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193675</xdr:colOff>
      <xdr:row>34</xdr:row>
      <xdr:rowOff>10433</xdr:rowOff>
    </xdr:from>
    <xdr:to>
      <xdr:col>15</xdr:col>
      <xdr:colOff>303109</xdr:colOff>
      <xdr:row>58</xdr:row>
      <xdr:rowOff>10433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26430</xdr:colOff>
      <xdr:row>34</xdr:row>
      <xdr:rowOff>14968</xdr:rowOff>
    </xdr:from>
    <xdr:to>
      <xdr:col>29</xdr:col>
      <xdr:colOff>139460</xdr:colOff>
      <xdr:row>58</xdr:row>
      <xdr:rowOff>14968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384174</xdr:colOff>
      <xdr:row>34</xdr:row>
      <xdr:rowOff>33524</xdr:rowOff>
    </xdr:from>
    <xdr:to>
      <xdr:col>42</xdr:col>
      <xdr:colOff>497204</xdr:colOff>
      <xdr:row>58</xdr:row>
      <xdr:rowOff>33524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150956</xdr:colOff>
      <xdr:row>34</xdr:row>
      <xdr:rowOff>33524</xdr:rowOff>
    </xdr:from>
    <xdr:to>
      <xdr:col>56</xdr:col>
      <xdr:colOff>263986</xdr:colOff>
      <xdr:row>58</xdr:row>
      <xdr:rowOff>33524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193674</xdr:colOff>
      <xdr:row>60</xdr:row>
      <xdr:rowOff>73933</xdr:rowOff>
    </xdr:from>
    <xdr:to>
      <xdr:col>15</xdr:col>
      <xdr:colOff>306704</xdr:colOff>
      <xdr:row>84</xdr:row>
      <xdr:rowOff>73933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598343</xdr:colOff>
      <xdr:row>60</xdr:row>
      <xdr:rowOff>105683</xdr:rowOff>
    </xdr:from>
    <xdr:to>
      <xdr:col>29</xdr:col>
      <xdr:colOff>108123</xdr:colOff>
      <xdr:row>84</xdr:row>
      <xdr:rowOff>105683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384174</xdr:colOff>
      <xdr:row>60</xdr:row>
      <xdr:rowOff>105683</xdr:rowOff>
    </xdr:from>
    <xdr:to>
      <xdr:col>42</xdr:col>
      <xdr:colOff>497204</xdr:colOff>
      <xdr:row>84</xdr:row>
      <xdr:rowOff>105683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171161</xdr:colOff>
      <xdr:row>60</xdr:row>
      <xdr:rowOff>91251</xdr:rowOff>
    </xdr:from>
    <xdr:to>
      <xdr:col>56</xdr:col>
      <xdr:colOff>284191</xdr:colOff>
      <xdr:row>84</xdr:row>
      <xdr:rowOff>91251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542925</xdr:colOff>
      <xdr:row>130</xdr:row>
      <xdr:rowOff>137433</xdr:rowOff>
    </xdr:from>
    <xdr:to>
      <xdr:col>16</xdr:col>
      <xdr:colOff>24370</xdr:colOff>
      <xdr:row>148</xdr:row>
      <xdr:rowOff>69397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2</xdr:row>
      <xdr:rowOff>0</xdr:rowOff>
    </xdr:from>
    <xdr:to>
      <xdr:col>54</xdr:col>
      <xdr:colOff>476250</xdr:colOff>
      <xdr:row>82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www.arqoob.com/" TargetMode="External"/><Relationship Id="rId1" Type="http://schemas.openxmlformats.org/officeDocument/2006/relationships/hyperlink" Target="mailto:jimmy@arqoob.com" TargetMode="External"/><Relationship Id="rId4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135"/>
  <sheetViews>
    <sheetView workbookViewId="0">
      <selection activeCell="G16" sqref="G16"/>
    </sheetView>
  </sheetViews>
  <sheetFormatPr defaultRowHeight="15"/>
  <cols>
    <col min="1" max="1" width="5.28515625" style="185" customWidth="1"/>
    <col min="2" max="2" width="0.28515625" style="185" customWidth="1"/>
    <col min="3" max="3" width="12" style="159" customWidth="1"/>
    <col min="4" max="13" width="8.85546875" style="186" customWidth="1"/>
    <col min="14" max="15" width="11" style="186" customWidth="1"/>
    <col min="16" max="16" width="10.140625" style="186" customWidth="1"/>
    <col min="17" max="17" width="10.42578125" style="159" customWidth="1"/>
    <col min="18" max="16384" width="9.140625" style="159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32" ht="20.25" customHeight="1">
      <c r="A4" s="160"/>
      <c r="B4" s="160"/>
      <c r="C4" s="160"/>
      <c r="D4" s="161" t="s">
        <v>324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</row>
    <row r="5" spans="1:32" s="168" customFormat="1" ht="20.25" customHeight="1">
      <c r="A5" s="163" t="s">
        <v>1</v>
      </c>
      <c r="B5" s="164"/>
      <c r="C5" s="165" t="s">
        <v>2</v>
      </c>
      <c r="D5" s="166">
        <v>1</v>
      </c>
      <c r="E5" s="166">
        <v>2</v>
      </c>
      <c r="F5" s="166">
        <f t="shared" ref="F5:M5" si="0">+E5+1</f>
        <v>3</v>
      </c>
      <c r="G5" s="166">
        <f t="shared" si="0"/>
        <v>4</v>
      </c>
      <c r="H5" s="166">
        <f t="shared" si="0"/>
        <v>5</v>
      </c>
      <c r="I5" s="166">
        <f t="shared" si="0"/>
        <v>6</v>
      </c>
      <c r="J5" s="166">
        <f t="shared" si="0"/>
        <v>7</v>
      </c>
      <c r="K5" s="166">
        <f t="shared" si="0"/>
        <v>8</v>
      </c>
      <c r="L5" s="166">
        <f t="shared" si="0"/>
        <v>9</v>
      </c>
      <c r="M5" s="166">
        <f t="shared" si="0"/>
        <v>10</v>
      </c>
      <c r="N5" s="167" t="s">
        <v>37</v>
      </c>
      <c r="O5" s="167" t="s">
        <v>38</v>
      </c>
      <c r="P5" s="166" t="s">
        <v>271</v>
      </c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</row>
    <row r="6" spans="1:32" s="168" customFormat="1" ht="20.25" hidden="1" customHeight="1">
      <c r="A6" s="169"/>
      <c r="B6" s="170"/>
      <c r="C6" s="171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 ht="15.75" customHeight="1">
      <c r="A7" s="172">
        <v>1</v>
      </c>
      <c r="B7" s="173">
        <f>Q7/10</f>
        <v>5.5</v>
      </c>
      <c r="C7" s="174" t="s">
        <v>3</v>
      </c>
      <c r="D7" s="175">
        <v>14</v>
      </c>
      <c r="E7" s="175">
        <v>28</v>
      </c>
      <c r="F7" s="175">
        <v>6</v>
      </c>
      <c r="G7" s="175">
        <v>7</v>
      </c>
      <c r="H7" s="175">
        <v>0</v>
      </c>
      <c r="I7" s="175">
        <v>0</v>
      </c>
      <c r="J7" s="175">
        <v>0</v>
      </c>
      <c r="K7" s="175">
        <v>0</v>
      </c>
      <c r="L7" s="175">
        <v>0</v>
      </c>
      <c r="M7" s="175">
        <v>0</v>
      </c>
      <c r="N7" s="176">
        <f>SUM(D7:M7)</f>
        <v>55</v>
      </c>
      <c r="O7" s="176">
        <f>N7/10</f>
        <v>5.5</v>
      </c>
      <c r="P7" s="176">
        <v>0</v>
      </c>
      <c r="Q7" s="177">
        <f>SUM(D7:M7)</f>
        <v>55</v>
      </c>
    </row>
    <row r="8" spans="1:32" ht="15.75" customHeight="1">
      <c r="A8" s="172">
        <v>2</v>
      </c>
      <c r="B8" s="173">
        <f t="shared" ref="B8:B17" si="1">Q8/10</f>
        <v>2.9</v>
      </c>
      <c r="C8" s="174" t="s">
        <v>4</v>
      </c>
      <c r="D8" s="175">
        <v>8</v>
      </c>
      <c r="E8" s="175">
        <v>10</v>
      </c>
      <c r="F8" s="175">
        <v>5</v>
      </c>
      <c r="G8" s="175">
        <v>6</v>
      </c>
      <c r="H8" s="175">
        <v>0</v>
      </c>
      <c r="I8" s="175">
        <v>0</v>
      </c>
      <c r="J8" s="175">
        <v>0</v>
      </c>
      <c r="K8" s="175">
        <v>0</v>
      </c>
      <c r="L8" s="175">
        <v>0</v>
      </c>
      <c r="M8" s="175">
        <v>0</v>
      </c>
      <c r="N8" s="176">
        <f t="shared" ref="N8:N18" si="2">SUM(D8:M8)</f>
        <v>29</v>
      </c>
      <c r="O8" s="176">
        <f t="shared" ref="O8:O18" si="3">N8/10</f>
        <v>2.9</v>
      </c>
      <c r="P8" s="176">
        <v>0</v>
      </c>
      <c r="Q8" s="177">
        <f t="shared" ref="Q8:Q19" si="4">SUM(D8:M8)</f>
        <v>29</v>
      </c>
    </row>
    <row r="9" spans="1:32" ht="15.75" customHeight="1">
      <c r="A9" s="172">
        <v>3</v>
      </c>
      <c r="B9" s="173">
        <f t="shared" si="1"/>
        <v>2.4</v>
      </c>
      <c r="C9" s="174" t="s">
        <v>5</v>
      </c>
      <c r="D9" s="175">
        <v>5</v>
      </c>
      <c r="E9" s="175">
        <v>0</v>
      </c>
      <c r="F9" s="175">
        <v>15</v>
      </c>
      <c r="G9" s="175">
        <v>4</v>
      </c>
      <c r="H9" s="175">
        <v>0</v>
      </c>
      <c r="I9" s="175">
        <v>0</v>
      </c>
      <c r="J9" s="175">
        <v>0</v>
      </c>
      <c r="K9" s="175">
        <v>0</v>
      </c>
      <c r="L9" s="175">
        <v>0</v>
      </c>
      <c r="M9" s="175">
        <v>0</v>
      </c>
      <c r="N9" s="176">
        <f t="shared" si="2"/>
        <v>24</v>
      </c>
      <c r="O9" s="176">
        <f t="shared" si="3"/>
        <v>2.4</v>
      </c>
      <c r="P9" s="176">
        <v>0</v>
      </c>
      <c r="Q9" s="177">
        <f t="shared" si="4"/>
        <v>24</v>
      </c>
    </row>
    <row r="10" spans="1:32" ht="15.75" customHeight="1">
      <c r="A10" s="172">
        <v>4</v>
      </c>
      <c r="B10" s="173">
        <f t="shared" si="1"/>
        <v>10.7</v>
      </c>
      <c r="C10" s="174" t="s">
        <v>6</v>
      </c>
      <c r="D10" s="175">
        <v>23</v>
      </c>
      <c r="E10" s="175">
        <v>27</v>
      </c>
      <c r="F10" s="175">
        <v>33</v>
      </c>
      <c r="G10" s="175">
        <v>24</v>
      </c>
      <c r="H10" s="175">
        <v>0</v>
      </c>
      <c r="I10" s="175">
        <v>0</v>
      </c>
      <c r="J10" s="175">
        <v>0</v>
      </c>
      <c r="K10" s="175">
        <v>0</v>
      </c>
      <c r="L10" s="175">
        <v>0</v>
      </c>
      <c r="M10" s="175">
        <v>0</v>
      </c>
      <c r="N10" s="176">
        <f t="shared" si="2"/>
        <v>107</v>
      </c>
      <c r="O10" s="176">
        <f t="shared" si="3"/>
        <v>10.7</v>
      </c>
      <c r="P10" s="176">
        <v>0</v>
      </c>
      <c r="Q10" s="177">
        <f t="shared" si="4"/>
        <v>107</v>
      </c>
    </row>
    <row r="11" spans="1:32" ht="15.75" customHeight="1">
      <c r="A11" s="172">
        <v>5</v>
      </c>
      <c r="B11" s="173">
        <f t="shared" si="1"/>
        <v>5.0999999999999996</v>
      </c>
      <c r="C11" s="174" t="s">
        <v>7</v>
      </c>
      <c r="D11" s="175">
        <v>14</v>
      </c>
      <c r="E11" s="175">
        <v>14</v>
      </c>
      <c r="F11" s="175">
        <v>9</v>
      </c>
      <c r="G11" s="175">
        <v>14</v>
      </c>
      <c r="H11" s="175">
        <v>0</v>
      </c>
      <c r="I11" s="175">
        <v>0</v>
      </c>
      <c r="J11" s="175">
        <v>0</v>
      </c>
      <c r="K11" s="175">
        <v>0</v>
      </c>
      <c r="L11" s="175">
        <v>0</v>
      </c>
      <c r="M11" s="175">
        <v>0</v>
      </c>
      <c r="N11" s="176">
        <f t="shared" si="2"/>
        <v>51</v>
      </c>
      <c r="O11" s="176">
        <f t="shared" si="3"/>
        <v>5.0999999999999996</v>
      </c>
      <c r="P11" s="176">
        <v>0</v>
      </c>
      <c r="Q11" s="177">
        <f t="shared" si="4"/>
        <v>51</v>
      </c>
    </row>
    <row r="12" spans="1:32" ht="15.75" customHeight="1">
      <c r="A12" s="172">
        <v>6</v>
      </c>
      <c r="B12" s="173">
        <f t="shared" si="1"/>
        <v>15.5</v>
      </c>
      <c r="C12" s="174" t="s">
        <v>8</v>
      </c>
      <c r="D12" s="175">
        <v>49</v>
      </c>
      <c r="E12" s="175">
        <v>27</v>
      </c>
      <c r="F12" s="175">
        <v>41</v>
      </c>
      <c r="G12" s="175">
        <v>38</v>
      </c>
      <c r="H12" s="175">
        <v>0</v>
      </c>
      <c r="I12" s="175">
        <v>0</v>
      </c>
      <c r="J12" s="175">
        <v>0</v>
      </c>
      <c r="K12" s="175">
        <v>0</v>
      </c>
      <c r="L12" s="175">
        <v>0</v>
      </c>
      <c r="M12" s="175">
        <v>0</v>
      </c>
      <c r="N12" s="176">
        <f t="shared" si="2"/>
        <v>155</v>
      </c>
      <c r="O12" s="176">
        <f t="shared" si="3"/>
        <v>15.5</v>
      </c>
      <c r="P12" s="176">
        <v>0</v>
      </c>
      <c r="Q12" s="177">
        <f t="shared" si="4"/>
        <v>155</v>
      </c>
    </row>
    <row r="13" spans="1:32" ht="15.75" customHeight="1">
      <c r="A13" s="172">
        <v>7</v>
      </c>
      <c r="B13" s="173">
        <f t="shared" si="1"/>
        <v>4.2</v>
      </c>
      <c r="C13" s="174" t="s">
        <v>9</v>
      </c>
      <c r="D13" s="175">
        <v>14</v>
      </c>
      <c r="E13" s="175">
        <v>6</v>
      </c>
      <c r="F13" s="175">
        <v>12</v>
      </c>
      <c r="G13" s="175">
        <v>10</v>
      </c>
      <c r="H13" s="175">
        <v>0</v>
      </c>
      <c r="I13" s="175">
        <v>0</v>
      </c>
      <c r="J13" s="175">
        <v>0</v>
      </c>
      <c r="K13" s="175">
        <v>0</v>
      </c>
      <c r="L13" s="175">
        <v>0</v>
      </c>
      <c r="M13" s="175">
        <v>0</v>
      </c>
      <c r="N13" s="176">
        <f t="shared" si="2"/>
        <v>42</v>
      </c>
      <c r="O13" s="176">
        <f t="shared" si="3"/>
        <v>4.2</v>
      </c>
      <c r="P13" s="176">
        <v>0</v>
      </c>
      <c r="Q13" s="177">
        <f t="shared" si="4"/>
        <v>42</v>
      </c>
    </row>
    <row r="14" spans="1:32" ht="15.75" customHeight="1">
      <c r="A14" s="172">
        <v>8</v>
      </c>
      <c r="B14" s="173">
        <f t="shared" si="1"/>
        <v>1.5</v>
      </c>
      <c r="C14" s="174" t="s">
        <v>10</v>
      </c>
      <c r="D14" s="175">
        <v>3</v>
      </c>
      <c r="E14" s="175">
        <v>5</v>
      </c>
      <c r="F14" s="175">
        <v>4</v>
      </c>
      <c r="G14" s="175">
        <v>3</v>
      </c>
      <c r="H14" s="175">
        <v>0</v>
      </c>
      <c r="I14" s="175">
        <v>0</v>
      </c>
      <c r="J14" s="175">
        <v>0</v>
      </c>
      <c r="K14" s="175">
        <v>0</v>
      </c>
      <c r="L14" s="175">
        <v>0</v>
      </c>
      <c r="M14" s="175">
        <v>0</v>
      </c>
      <c r="N14" s="176">
        <f t="shared" si="2"/>
        <v>15</v>
      </c>
      <c r="O14" s="176">
        <f t="shared" si="3"/>
        <v>1.5</v>
      </c>
      <c r="P14" s="176">
        <v>0</v>
      </c>
      <c r="Q14" s="177">
        <f t="shared" si="4"/>
        <v>15</v>
      </c>
    </row>
    <row r="15" spans="1:32" ht="15.75" customHeight="1">
      <c r="A15" s="172">
        <v>9</v>
      </c>
      <c r="B15" s="173">
        <f t="shared" si="1"/>
        <v>14.3</v>
      </c>
      <c r="C15" s="174" t="s">
        <v>11</v>
      </c>
      <c r="D15" s="175">
        <v>46</v>
      </c>
      <c r="E15" s="175">
        <v>32</v>
      </c>
      <c r="F15" s="175">
        <v>23</v>
      </c>
      <c r="G15" s="175">
        <v>42</v>
      </c>
      <c r="H15" s="175">
        <v>0</v>
      </c>
      <c r="I15" s="175">
        <v>0</v>
      </c>
      <c r="J15" s="175">
        <v>0</v>
      </c>
      <c r="K15" s="175">
        <v>0</v>
      </c>
      <c r="L15" s="175">
        <v>0</v>
      </c>
      <c r="M15" s="175">
        <v>0</v>
      </c>
      <c r="N15" s="176">
        <f t="shared" si="2"/>
        <v>143</v>
      </c>
      <c r="O15" s="176">
        <f t="shared" si="3"/>
        <v>14.3</v>
      </c>
      <c r="P15" s="176">
        <v>0</v>
      </c>
      <c r="Q15" s="177">
        <f t="shared" si="4"/>
        <v>143</v>
      </c>
    </row>
    <row r="16" spans="1:32" ht="15.75" customHeight="1">
      <c r="A16" s="172">
        <v>10</v>
      </c>
      <c r="B16" s="173">
        <f t="shared" si="1"/>
        <v>1.1000000000000001</v>
      </c>
      <c r="C16" s="174" t="s">
        <v>12</v>
      </c>
      <c r="D16" s="175">
        <v>3</v>
      </c>
      <c r="E16" s="175">
        <v>3</v>
      </c>
      <c r="F16" s="175">
        <v>1</v>
      </c>
      <c r="G16" s="175">
        <v>4</v>
      </c>
      <c r="H16" s="175">
        <v>0</v>
      </c>
      <c r="I16" s="175">
        <v>0</v>
      </c>
      <c r="J16" s="175">
        <v>0</v>
      </c>
      <c r="K16" s="175">
        <v>0</v>
      </c>
      <c r="L16" s="175">
        <v>0</v>
      </c>
      <c r="M16" s="175">
        <v>0</v>
      </c>
      <c r="N16" s="176">
        <f t="shared" si="2"/>
        <v>11</v>
      </c>
      <c r="O16" s="176">
        <f t="shared" si="3"/>
        <v>1.1000000000000001</v>
      </c>
      <c r="P16" s="176">
        <v>0</v>
      </c>
      <c r="Q16" s="177">
        <f t="shared" si="4"/>
        <v>11</v>
      </c>
    </row>
    <row r="17" spans="1:19" ht="15.75" customHeight="1">
      <c r="A17" s="172">
        <v>11</v>
      </c>
      <c r="B17" s="173">
        <f t="shared" si="1"/>
        <v>1.2</v>
      </c>
      <c r="C17" s="174" t="s">
        <v>13</v>
      </c>
      <c r="D17" s="175">
        <v>3</v>
      </c>
      <c r="E17" s="175">
        <v>6</v>
      </c>
      <c r="F17" s="175">
        <v>2</v>
      </c>
      <c r="G17" s="175">
        <v>1</v>
      </c>
      <c r="H17" s="175">
        <v>0</v>
      </c>
      <c r="I17" s="175">
        <v>0</v>
      </c>
      <c r="J17" s="175">
        <v>0</v>
      </c>
      <c r="K17" s="175">
        <v>0</v>
      </c>
      <c r="L17" s="175">
        <v>0</v>
      </c>
      <c r="M17" s="175">
        <v>0</v>
      </c>
      <c r="N17" s="176">
        <f t="shared" si="2"/>
        <v>12</v>
      </c>
      <c r="O17" s="176">
        <f t="shared" si="3"/>
        <v>1.2</v>
      </c>
      <c r="P17" s="176">
        <v>0</v>
      </c>
      <c r="Q17" s="177">
        <f t="shared" si="4"/>
        <v>12</v>
      </c>
    </row>
    <row r="18" spans="1:19" ht="15.75" customHeight="1">
      <c r="A18" s="172">
        <v>12</v>
      </c>
      <c r="B18" s="173">
        <f>Q18/10</f>
        <v>1</v>
      </c>
      <c r="C18" s="174" t="s">
        <v>14</v>
      </c>
      <c r="D18" s="175">
        <v>2</v>
      </c>
      <c r="E18" s="175">
        <v>3</v>
      </c>
      <c r="F18" s="175">
        <v>3</v>
      </c>
      <c r="G18" s="175">
        <v>2</v>
      </c>
      <c r="H18" s="175">
        <v>0</v>
      </c>
      <c r="I18" s="175">
        <v>0</v>
      </c>
      <c r="J18" s="175">
        <v>0</v>
      </c>
      <c r="K18" s="175">
        <v>0</v>
      </c>
      <c r="L18" s="175">
        <v>0</v>
      </c>
      <c r="M18" s="175">
        <v>0</v>
      </c>
      <c r="N18" s="176">
        <f t="shared" si="2"/>
        <v>10</v>
      </c>
      <c r="O18" s="176">
        <f t="shared" si="3"/>
        <v>1</v>
      </c>
      <c r="P18" s="176">
        <v>0</v>
      </c>
      <c r="Q18" s="177">
        <f t="shared" si="4"/>
        <v>10</v>
      </c>
    </row>
    <row r="19" spans="1:19" s="168" customFormat="1" ht="17.25" customHeight="1">
      <c r="C19" s="178" t="s">
        <v>270</v>
      </c>
      <c r="D19" s="179">
        <f t="shared" ref="D19:P19" si="5">SUM(D7:D18)</f>
        <v>184</v>
      </c>
      <c r="E19" s="179">
        <f t="shared" si="5"/>
        <v>161</v>
      </c>
      <c r="F19" s="179">
        <f t="shared" si="5"/>
        <v>154</v>
      </c>
      <c r="G19" s="179">
        <f t="shared" si="5"/>
        <v>155</v>
      </c>
      <c r="H19" s="179">
        <f t="shared" si="5"/>
        <v>0</v>
      </c>
      <c r="I19" s="179">
        <f t="shared" si="5"/>
        <v>0</v>
      </c>
      <c r="J19" s="179">
        <f t="shared" si="5"/>
        <v>0</v>
      </c>
      <c r="K19" s="179">
        <f t="shared" si="5"/>
        <v>0</v>
      </c>
      <c r="L19" s="179">
        <f t="shared" si="5"/>
        <v>0</v>
      </c>
      <c r="M19" s="179">
        <f t="shared" si="5"/>
        <v>0</v>
      </c>
      <c r="N19" s="180">
        <f t="shared" si="5"/>
        <v>654</v>
      </c>
      <c r="O19" s="180">
        <f t="shared" si="5"/>
        <v>65.400000000000006</v>
      </c>
      <c r="P19" s="180">
        <f t="shared" si="5"/>
        <v>0</v>
      </c>
      <c r="Q19" s="177">
        <f t="shared" si="4"/>
        <v>654</v>
      </c>
      <c r="R19" s="181"/>
      <c r="S19" s="181"/>
    </row>
    <row r="20" spans="1:19">
      <c r="A20" s="182"/>
      <c r="B20" s="182"/>
      <c r="C20" s="183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</row>
    <row r="21" spans="1:19">
      <c r="A21" s="182"/>
      <c r="B21" s="182"/>
      <c r="C21" s="183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</row>
    <row r="22" spans="1:19">
      <c r="A22" s="182"/>
      <c r="B22" s="182"/>
      <c r="C22" s="183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</row>
    <row r="23" spans="1:19">
      <c r="A23" s="182"/>
      <c r="B23" s="182"/>
      <c r="C23" s="183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</row>
    <row r="24" spans="1:19">
      <c r="A24" s="182"/>
      <c r="B24" s="182"/>
      <c r="C24" s="183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</row>
    <row r="25" spans="1:19">
      <c r="A25" s="182"/>
      <c r="B25" s="182"/>
      <c r="C25" s="183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</row>
    <row r="26" spans="1:19">
      <c r="A26" s="182"/>
      <c r="B26" s="182"/>
      <c r="C26" s="183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</row>
    <row r="27" spans="1:19">
      <c r="A27" s="182"/>
      <c r="B27" s="182"/>
      <c r="C27" s="183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</row>
    <row r="28" spans="1:19">
      <c r="A28" s="182"/>
      <c r="B28" s="182"/>
      <c r="C28" s="183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</row>
    <row r="29" spans="1:19">
      <c r="A29" s="182"/>
      <c r="B29" s="182"/>
      <c r="C29" s="183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</row>
    <row r="30" spans="1:19">
      <c r="A30" s="182"/>
      <c r="B30" s="182"/>
      <c r="C30" s="183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</row>
    <row r="31" spans="1:19">
      <c r="A31" s="182"/>
      <c r="B31" s="182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</row>
    <row r="32" spans="1:19">
      <c r="A32" s="182"/>
      <c r="B32" s="182"/>
      <c r="C32" s="183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</row>
    <row r="33" spans="1:16">
      <c r="A33" s="182"/>
      <c r="B33" s="182"/>
      <c r="C33" s="183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</row>
    <row r="34" spans="1:16">
      <c r="A34" s="182"/>
      <c r="B34" s="182"/>
      <c r="C34" s="183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</row>
    <row r="35" spans="1:16">
      <c r="A35" s="182"/>
      <c r="B35" s="182"/>
      <c r="C35" s="183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</row>
    <row r="36" spans="1:16">
      <c r="A36" s="182"/>
      <c r="B36" s="182"/>
      <c r="C36" s="183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</row>
    <row r="37" spans="1:16">
      <c r="A37" s="182"/>
      <c r="B37" s="182"/>
      <c r="C37" s="183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</row>
    <row r="38" spans="1:16">
      <c r="A38" s="182"/>
      <c r="B38" s="182"/>
      <c r="C38" s="183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</row>
    <row r="39" spans="1:16">
      <c r="A39" s="182"/>
      <c r="B39" s="182"/>
      <c r="C39" s="183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</row>
    <row r="40" spans="1:16">
      <c r="A40" s="182"/>
      <c r="B40" s="182"/>
      <c r="C40" s="183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</row>
    <row r="41" spans="1:16">
      <c r="A41" s="182"/>
      <c r="B41" s="182"/>
      <c r="C41" s="183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</row>
    <row r="42" spans="1:16">
      <c r="A42" s="182"/>
      <c r="B42" s="182"/>
      <c r="C42" s="183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</row>
    <row r="43" spans="1:16">
      <c r="A43" s="182"/>
      <c r="B43" s="182"/>
      <c r="C43" s="183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</row>
    <row r="44" spans="1:16">
      <c r="A44" s="182"/>
      <c r="B44" s="182"/>
      <c r="C44" s="183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</row>
    <row r="45" spans="1:16">
      <c r="A45" s="182"/>
      <c r="B45" s="182"/>
      <c r="C45" s="183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</row>
    <row r="46" spans="1:16">
      <c r="A46" s="182"/>
      <c r="B46" s="182"/>
      <c r="C46" s="183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</row>
    <row r="47" spans="1:16">
      <c r="A47" s="182"/>
      <c r="B47" s="182"/>
      <c r="C47" s="183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</row>
    <row r="48" spans="1:16">
      <c r="A48" s="182"/>
      <c r="B48" s="182"/>
      <c r="C48" s="183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</row>
    <row r="49" spans="1:16">
      <c r="A49" s="182"/>
      <c r="B49" s="182"/>
      <c r="C49" s="183"/>
      <c r="D49" s="184"/>
      <c r="E49" s="184"/>
      <c r="F49" s="184"/>
      <c r="G49" s="184"/>
      <c r="H49" s="184"/>
      <c r="I49" s="184"/>
      <c r="J49" s="184"/>
      <c r="K49" s="184"/>
      <c r="L49" s="184"/>
      <c r="M49" s="184"/>
      <c r="N49" s="184"/>
      <c r="O49" s="184"/>
      <c r="P49" s="184"/>
    </row>
    <row r="50" spans="1:16">
      <c r="A50" s="182"/>
      <c r="B50" s="182"/>
      <c r="C50" s="183"/>
      <c r="D50" s="184"/>
      <c r="E50" s="184"/>
      <c r="F50" s="184"/>
      <c r="G50" s="184"/>
      <c r="H50" s="184"/>
      <c r="I50" s="184"/>
      <c r="J50" s="184"/>
      <c r="K50" s="184"/>
      <c r="L50" s="184"/>
      <c r="M50" s="184"/>
      <c r="N50" s="184"/>
      <c r="O50" s="184"/>
      <c r="P50" s="184"/>
    </row>
    <row r="51" spans="1:16">
      <c r="A51" s="182"/>
      <c r="B51" s="182"/>
      <c r="C51" s="183"/>
      <c r="D51" s="184"/>
      <c r="E51" s="184"/>
      <c r="F51" s="184"/>
      <c r="G51" s="184"/>
      <c r="H51" s="184"/>
      <c r="I51" s="184"/>
      <c r="J51" s="184"/>
      <c r="K51" s="184"/>
      <c r="L51" s="184"/>
      <c r="M51" s="184"/>
      <c r="N51" s="184"/>
      <c r="O51" s="184"/>
      <c r="P51" s="184"/>
    </row>
    <row r="52" spans="1:16">
      <c r="A52" s="182"/>
      <c r="B52" s="182"/>
      <c r="C52" s="183"/>
      <c r="D52" s="184"/>
      <c r="E52" s="184"/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184"/>
    </row>
    <row r="53" spans="1:16">
      <c r="A53" s="182"/>
      <c r="B53" s="182"/>
      <c r="C53" s="183"/>
      <c r="D53" s="184"/>
      <c r="E53" s="184"/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184"/>
    </row>
    <row r="54" spans="1:16">
      <c r="A54" s="182"/>
      <c r="B54" s="182"/>
      <c r="C54" s="183"/>
      <c r="D54" s="184"/>
      <c r="E54" s="184"/>
      <c r="F54" s="184"/>
      <c r="G54" s="184"/>
      <c r="H54" s="184"/>
      <c r="I54" s="184"/>
      <c r="J54" s="184"/>
      <c r="K54" s="184"/>
      <c r="L54" s="184"/>
      <c r="M54" s="184"/>
      <c r="N54" s="184"/>
      <c r="O54" s="184"/>
      <c r="P54" s="184"/>
    </row>
    <row r="55" spans="1:16">
      <c r="A55" s="182"/>
      <c r="B55" s="182"/>
      <c r="C55" s="183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</row>
    <row r="56" spans="1:16">
      <c r="A56" s="182"/>
      <c r="B56" s="182"/>
      <c r="C56" s="183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</row>
    <row r="57" spans="1:16">
      <c r="A57" s="182"/>
      <c r="B57" s="182"/>
      <c r="C57" s="183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</row>
    <row r="58" spans="1:16">
      <c r="A58" s="182"/>
      <c r="B58" s="182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</row>
    <row r="59" spans="1:16">
      <c r="A59" s="182"/>
      <c r="B59" s="182"/>
      <c r="C59" s="183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</row>
    <row r="60" spans="1:16">
      <c r="A60" s="182"/>
      <c r="B60" s="182"/>
      <c r="C60" s="183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</row>
    <row r="61" spans="1:16" ht="27.75" customHeight="1">
      <c r="A61" s="182"/>
      <c r="B61" s="182"/>
      <c r="C61" s="183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</row>
    <row r="62" spans="1:16">
      <c r="A62" s="182"/>
      <c r="B62" s="182"/>
      <c r="C62" s="183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</row>
    <row r="63" spans="1:16">
      <c r="A63" s="182"/>
      <c r="B63" s="182"/>
      <c r="C63" s="183"/>
      <c r="D63" s="184"/>
      <c r="E63" s="184"/>
      <c r="F63" s="184"/>
      <c r="G63" s="184"/>
      <c r="H63" s="184"/>
      <c r="I63" s="184"/>
      <c r="J63" s="184"/>
      <c r="K63" s="184"/>
      <c r="L63" s="184"/>
      <c r="M63" s="184"/>
      <c r="N63" s="184"/>
      <c r="O63" s="184"/>
      <c r="P63" s="184"/>
    </row>
    <row r="64" spans="1:16">
      <c r="A64" s="182"/>
      <c r="B64" s="182"/>
      <c r="C64" s="183"/>
      <c r="D64" s="184"/>
      <c r="E64" s="184"/>
      <c r="F64" s="184"/>
      <c r="G64" s="184"/>
      <c r="H64" s="184"/>
      <c r="I64" s="184"/>
      <c r="J64" s="184"/>
      <c r="K64" s="184"/>
      <c r="L64" s="184"/>
      <c r="M64" s="184"/>
      <c r="N64" s="184"/>
      <c r="O64" s="184"/>
      <c r="P64" s="184"/>
    </row>
    <row r="65" spans="1:16">
      <c r="A65" s="182"/>
      <c r="B65" s="182"/>
      <c r="C65" s="183"/>
      <c r="D65" s="184"/>
      <c r="E65" s="184"/>
      <c r="F65" s="184"/>
      <c r="G65" s="184"/>
      <c r="H65" s="184"/>
      <c r="I65" s="184"/>
      <c r="J65" s="184"/>
      <c r="K65" s="184"/>
      <c r="L65" s="184"/>
      <c r="M65" s="184"/>
      <c r="N65" s="184"/>
      <c r="O65" s="184"/>
      <c r="P65" s="184"/>
    </row>
    <row r="66" spans="1:16">
      <c r="A66" s="182"/>
      <c r="B66" s="182"/>
      <c r="C66" s="183"/>
      <c r="D66" s="184"/>
      <c r="E66" s="184"/>
      <c r="F66" s="184"/>
      <c r="G66" s="184"/>
      <c r="H66" s="184"/>
      <c r="I66" s="184"/>
      <c r="J66" s="184"/>
      <c r="K66" s="184"/>
      <c r="L66" s="184"/>
      <c r="M66" s="184"/>
      <c r="N66" s="184"/>
      <c r="O66" s="184"/>
      <c r="P66" s="184"/>
    </row>
    <row r="67" spans="1:16">
      <c r="A67" s="182"/>
      <c r="B67" s="182"/>
      <c r="C67" s="183"/>
      <c r="D67" s="184"/>
      <c r="E67" s="184"/>
      <c r="F67" s="184"/>
      <c r="G67" s="184"/>
      <c r="H67" s="184"/>
      <c r="I67" s="184"/>
      <c r="J67" s="184"/>
      <c r="K67" s="184"/>
      <c r="L67" s="184"/>
      <c r="M67" s="184"/>
      <c r="N67" s="184"/>
      <c r="O67" s="184"/>
      <c r="P67" s="184"/>
    </row>
    <row r="68" spans="1:16" ht="20.25" customHeight="1">
      <c r="A68" s="182"/>
      <c r="B68" s="182"/>
      <c r="C68" s="183"/>
      <c r="D68" s="184"/>
      <c r="E68" s="184"/>
      <c r="F68" s="184"/>
      <c r="G68" s="184"/>
      <c r="H68" s="184"/>
      <c r="I68" s="184"/>
      <c r="J68" s="184"/>
      <c r="K68" s="184"/>
      <c r="L68" s="184"/>
      <c r="M68" s="184"/>
      <c r="N68" s="184"/>
      <c r="O68" s="184"/>
      <c r="P68" s="184"/>
    </row>
    <row r="69" spans="1:16">
      <c r="A69" s="182"/>
      <c r="B69" s="182"/>
      <c r="C69" s="183"/>
      <c r="D69" s="184"/>
      <c r="E69" s="184"/>
      <c r="F69" s="184"/>
      <c r="G69" s="184"/>
      <c r="H69" s="184"/>
      <c r="I69" s="184"/>
      <c r="J69" s="184"/>
      <c r="K69" s="184"/>
      <c r="L69" s="184"/>
      <c r="M69" s="184"/>
      <c r="N69" s="184"/>
      <c r="O69" s="184"/>
      <c r="P69" s="184"/>
    </row>
    <row r="70" spans="1:16">
      <c r="A70" s="182"/>
      <c r="B70" s="182"/>
      <c r="C70" s="183"/>
      <c r="D70" s="184"/>
      <c r="E70" s="184"/>
      <c r="F70" s="184"/>
      <c r="G70" s="184"/>
      <c r="H70" s="184"/>
      <c r="I70" s="184"/>
      <c r="J70" s="184"/>
      <c r="K70" s="184"/>
      <c r="L70" s="184"/>
      <c r="M70" s="184"/>
      <c r="N70" s="184"/>
      <c r="O70" s="184"/>
      <c r="P70" s="184"/>
    </row>
    <row r="71" spans="1:16">
      <c r="A71" s="182"/>
      <c r="B71" s="182"/>
      <c r="C71" s="183"/>
      <c r="D71" s="184"/>
      <c r="E71" s="184"/>
      <c r="F71" s="184"/>
      <c r="G71" s="184"/>
      <c r="H71" s="184"/>
      <c r="I71" s="184"/>
      <c r="J71" s="184"/>
      <c r="K71" s="184"/>
      <c r="L71" s="184"/>
      <c r="M71" s="184"/>
      <c r="N71" s="184"/>
      <c r="O71" s="184"/>
      <c r="P71" s="184"/>
    </row>
    <row r="72" spans="1:16">
      <c r="A72" s="182"/>
      <c r="B72" s="182"/>
      <c r="C72" s="183"/>
      <c r="D72" s="184"/>
      <c r="E72" s="184"/>
      <c r="F72" s="184"/>
      <c r="G72" s="184"/>
      <c r="H72" s="184"/>
      <c r="I72" s="184"/>
      <c r="J72" s="184"/>
      <c r="K72" s="184"/>
      <c r="L72" s="184"/>
      <c r="M72" s="184"/>
      <c r="N72" s="184"/>
      <c r="O72" s="184"/>
      <c r="P72" s="184"/>
    </row>
    <row r="73" spans="1:16">
      <c r="A73" s="182"/>
      <c r="B73" s="182"/>
      <c r="C73" s="183"/>
      <c r="D73" s="184"/>
      <c r="E73" s="184"/>
      <c r="F73" s="184"/>
      <c r="G73" s="184"/>
      <c r="H73" s="184"/>
      <c r="I73" s="184"/>
      <c r="J73" s="184"/>
      <c r="K73" s="184"/>
      <c r="L73" s="184"/>
      <c r="M73" s="184"/>
      <c r="N73" s="184"/>
      <c r="O73" s="184"/>
      <c r="P73" s="184"/>
    </row>
    <row r="74" spans="1:16">
      <c r="A74" s="182"/>
      <c r="B74" s="182"/>
      <c r="C74" s="183"/>
      <c r="D74" s="184"/>
      <c r="E74" s="184"/>
      <c r="F74" s="184"/>
      <c r="G74" s="184"/>
      <c r="H74" s="184"/>
      <c r="I74" s="184"/>
      <c r="J74" s="184"/>
      <c r="K74" s="184"/>
      <c r="L74" s="184"/>
      <c r="M74" s="184"/>
      <c r="N74" s="184"/>
      <c r="O74" s="184"/>
      <c r="P74" s="184"/>
    </row>
    <row r="75" spans="1:16">
      <c r="A75" s="182"/>
      <c r="B75" s="182"/>
      <c r="C75" s="183"/>
      <c r="D75" s="184"/>
      <c r="E75" s="184"/>
      <c r="F75" s="184"/>
      <c r="G75" s="184"/>
      <c r="H75" s="184"/>
      <c r="I75" s="184"/>
      <c r="J75" s="184"/>
      <c r="K75" s="184"/>
      <c r="L75" s="184"/>
      <c r="M75" s="184"/>
      <c r="N75" s="184"/>
      <c r="O75" s="184"/>
      <c r="P75" s="184"/>
    </row>
    <row r="76" spans="1:16">
      <c r="A76" s="182"/>
      <c r="B76" s="182"/>
      <c r="C76" s="183"/>
      <c r="D76" s="184"/>
      <c r="E76" s="184"/>
      <c r="F76" s="184"/>
      <c r="G76" s="184"/>
      <c r="H76" s="184"/>
      <c r="I76" s="184"/>
      <c r="J76" s="184"/>
      <c r="K76" s="184"/>
      <c r="L76" s="184"/>
      <c r="M76" s="184"/>
      <c r="N76" s="184"/>
      <c r="O76" s="184"/>
      <c r="P76" s="184"/>
    </row>
    <row r="77" spans="1:16">
      <c r="A77" s="182"/>
      <c r="B77" s="182"/>
      <c r="C77" s="183"/>
      <c r="D77" s="184"/>
      <c r="E77" s="184"/>
      <c r="F77" s="184"/>
      <c r="G77" s="184"/>
      <c r="H77" s="184"/>
      <c r="I77" s="184"/>
      <c r="J77" s="184"/>
      <c r="K77" s="184"/>
      <c r="L77" s="184"/>
      <c r="M77" s="184"/>
      <c r="N77" s="184"/>
      <c r="O77" s="184"/>
      <c r="P77" s="184"/>
    </row>
    <row r="78" spans="1:16">
      <c r="A78" s="182"/>
      <c r="B78" s="182"/>
      <c r="C78" s="183"/>
      <c r="D78" s="184"/>
      <c r="E78" s="184"/>
      <c r="F78" s="184"/>
      <c r="G78" s="184"/>
      <c r="H78" s="184"/>
      <c r="I78" s="184"/>
      <c r="J78" s="184"/>
      <c r="K78" s="184"/>
      <c r="L78" s="184"/>
      <c r="M78" s="184"/>
      <c r="N78" s="184"/>
      <c r="O78" s="184"/>
      <c r="P78" s="184"/>
    </row>
    <row r="79" spans="1:16">
      <c r="A79" s="182"/>
      <c r="B79" s="182"/>
      <c r="C79" s="183"/>
      <c r="D79" s="184"/>
      <c r="E79" s="184"/>
      <c r="F79" s="184"/>
      <c r="G79" s="184"/>
      <c r="H79" s="184"/>
      <c r="I79" s="184"/>
      <c r="J79" s="184"/>
      <c r="K79" s="184"/>
      <c r="L79" s="184"/>
      <c r="M79" s="184"/>
      <c r="N79" s="184"/>
      <c r="O79" s="184"/>
      <c r="P79" s="184"/>
    </row>
    <row r="80" spans="1:16">
      <c r="A80" s="182"/>
      <c r="B80" s="182"/>
      <c r="C80" s="183"/>
      <c r="D80" s="184"/>
      <c r="E80" s="184"/>
      <c r="F80" s="184"/>
      <c r="G80" s="184"/>
      <c r="H80" s="184"/>
      <c r="I80" s="184"/>
      <c r="J80" s="184"/>
      <c r="K80" s="184"/>
      <c r="L80" s="184"/>
      <c r="M80" s="184"/>
      <c r="N80" s="184"/>
      <c r="O80" s="184"/>
      <c r="P80" s="184"/>
    </row>
    <row r="81" spans="1:16">
      <c r="A81" s="182"/>
      <c r="B81" s="182"/>
      <c r="C81" s="183"/>
      <c r="D81" s="184"/>
      <c r="E81" s="184"/>
      <c r="F81" s="184"/>
      <c r="G81" s="184"/>
      <c r="H81" s="184"/>
      <c r="I81" s="184"/>
      <c r="J81" s="184"/>
      <c r="K81" s="184"/>
      <c r="L81" s="184"/>
      <c r="M81" s="184"/>
      <c r="N81" s="184"/>
      <c r="O81" s="184"/>
      <c r="P81" s="184"/>
    </row>
    <row r="82" spans="1:16">
      <c r="A82" s="182"/>
      <c r="B82" s="182"/>
      <c r="C82" s="183"/>
      <c r="D82" s="184"/>
      <c r="E82" s="184"/>
      <c r="F82" s="184"/>
      <c r="G82" s="184"/>
      <c r="H82" s="184"/>
      <c r="I82" s="184"/>
      <c r="J82" s="184"/>
      <c r="K82" s="184"/>
      <c r="L82" s="184"/>
      <c r="M82" s="184"/>
      <c r="N82" s="184"/>
      <c r="O82" s="184"/>
      <c r="P82" s="184"/>
    </row>
    <row r="83" spans="1:16">
      <c r="A83" s="182"/>
      <c r="B83" s="182"/>
      <c r="C83" s="183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4"/>
      <c r="P83" s="184"/>
    </row>
    <row r="84" spans="1:16">
      <c r="A84" s="182"/>
      <c r="B84" s="182"/>
      <c r="C84" s="183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4"/>
      <c r="P84" s="184"/>
    </row>
    <row r="85" spans="1:16">
      <c r="A85" s="182"/>
      <c r="B85" s="182"/>
      <c r="C85" s="183"/>
      <c r="D85" s="184"/>
      <c r="E85" s="184"/>
      <c r="F85" s="184"/>
      <c r="G85" s="184"/>
      <c r="H85" s="184"/>
      <c r="I85" s="184"/>
      <c r="J85" s="184"/>
      <c r="K85" s="184"/>
      <c r="L85" s="184"/>
      <c r="M85" s="184"/>
      <c r="N85" s="184"/>
      <c r="O85" s="184"/>
      <c r="P85" s="184"/>
    </row>
    <row r="86" spans="1:16">
      <c r="A86" s="182"/>
      <c r="B86" s="182"/>
      <c r="C86" s="183"/>
      <c r="D86" s="184"/>
      <c r="E86" s="184"/>
      <c r="F86" s="184"/>
      <c r="G86" s="184"/>
      <c r="H86" s="184"/>
      <c r="I86" s="184"/>
      <c r="J86" s="184"/>
      <c r="K86" s="184"/>
      <c r="L86" s="184"/>
      <c r="M86" s="184"/>
      <c r="N86" s="184"/>
      <c r="O86" s="184"/>
      <c r="P86" s="184"/>
    </row>
    <row r="87" spans="1:16">
      <c r="A87" s="182"/>
      <c r="B87" s="182"/>
      <c r="C87" s="183"/>
      <c r="D87" s="184"/>
      <c r="E87" s="184"/>
      <c r="F87" s="184"/>
      <c r="G87" s="184"/>
      <c r="H87" s="184"/>
      <c r="I87" s="184"/>
      <c r="J87" s="184"/>
      <c r="K87" s="184"/>
      <c r="L87" s="184"/>
      <c r="M87" s="184"/>
      <c r="N87" s="184"/>
      <c r="O87" s="184"/>
      <c r="P87" s="184"/>
    </row>
    <row r="88" spans="1:16">
      <c r="A88" s="182"/>
      <c r="B88" s="182"/>
      <c r="C88" s="183"/>
      <c r="D88" s="184"/>
      <c r="E88" s="184"/>
      <c r="F88" s="184"/>
      <c r="G88" s="184"/>
      <c r="H88" s="184"/>
      <c r="I88" s="184"/>
      <c r="J88" s="184"/>
      <c r="K88" s="184"/>
      <c r="L88" s="184"/>
      <c r="M88" s="184"/>
      <c r="N88" s="184"/>
      <c r="O88" s="184"/>
      <c r="P88" s="184"/>
    </row>
    <row r="89" spans="1:16">
      <c r="A89" s="182"/>
      <c r="B89" s="182"/>
      <c r="C89" s="183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4"/>
      <c r="P89" s="184"/>
    </row>
    <row r="90" spans="1:16">
      <c r="A90" s="182"/>
      <c r="B90" s="182"/>
      <c r="C90" s="183"/>
      <c r="D90" s="184"/>
      <c r="E90" s="184"/>
      <c r="F90" s="184"/>
      <c r="G90" s="184"/>
      <c r="H90" s="184"/>
      <c r="I90" s="184"/>
      <c r="J90" s="184"/>
      <c r="K90" s="184"/>
      <c r="L90" s="184"/>
      <c r="M90" s="184"/>
      <c r="N90" s="184"/>
      <c r="O90" s="184"/>
      <c r="P90" s="184"/>
    </row>
    <row r="91" spans="1:16">
      <c r="A91" s="182"/>
      <c r="B91" s="182"/>
      <c r="C91" s="183"/>
      <c r="D91" s="184"/>
      <c r="E91" s="184"/>
      <c r="F91" s="184"/>
      <c r="G91" s="184"/>
      <c r="H91" s="184"/>
      <c r="I91" s="184"/>
      <c r="J91" s="184"/>
      <c r="K91" s="184"/>
      <c r="L91" s="184"/>
      <c r="M91" s="184"/>
      <c r="N91" s="184"/>
      <c r="O91" s="184"/>
      <c r="P91" s="184"/>
    </row>
    <row r="92" spans="1:16">
      <c r="A92" s="182"/>
      <c r="B92" s="182"/>
      <c r="C92" s="183"/>
      <c r="D92" s="184"/>
      <c r="E92" s="184"/>
      <c r="F92" s="184"/>
      <c r="G92" s="184"/>
      <c r="H92" s="184"/>
      <c r="I92" s="184"/>
      <c r="J92" s="184"/>
      <c r="K92" s="184"/>
      <c r="L92" s="184"/>
      <c r="M92" s="184"/>
      <c r="N92" s="184"/>
      <c r="O92" s="184"/>
      <c r="P92" s="184"/>
    </row>
    <row r="93" spans="1:16">
      <c r="A93" s="182"/>
      <c r="B93" s="182"/>
      <c r="C93" s="183"/>
      <c r="D93" s="184"/>
      <c r="E93" s="184"/>
      <c r="F93" s="184"/>
      <c r="G93" s="184"/>
      <c r="H93" s="184"/>
      <c r="I93" s="184"/>
      <c r="J93" s="184"/>
      <c r="K93" s="184"/>
      <c r="L93" s="184"/>
      <c r="M93" s="184"/>
      <c r="N93" s="184"/>
      <c r="O93" s="184"/>
      <c r="P93" s="184"/>
    </row>
    <row r="94" spans="1:16">
      <c r="A94" s="182"/>
      <c r="B94" s="182"/>
      <c r="C94" s="183"/>
      <c r="D94" s="184"/>
      <c r="E94" s="184"/>
      <c r="F94" s="184"/>
      <c r="G94" s="184"/>
      <c r="H94" s="184"/>
      <c r="I94" s="184"/>
      <c r="J94" s="184"/>
      <c r="K94" s="184"/>
      <c r="L94" s="184"/>
      <c r="M94" s="184"/>
      <c r="N94" s="184"/>
      <c r="O94" s="184"/>
      <c r="P94" s="184"/>
    </row>
    <row r="95" spans="1:16">
      <c r="A95" s="182"/>
      <c r="B95" s="182"/>
      <c r="C95" s="183"/>
      <c r="D95" s="184"/>
      <c r="E95" s="184"/>
      <c r="F95" s="184"/>
      <c r="G95" s="184"/>
      <c r="H95" s="184"/>
      <c r="I95" s="184"/>
      <c r="J95" s="184"/>
      <c r="K95" s="184"/>
      <c r="L95" s="184"/>
      <c r="M95" s="184"/>
      <c r="N95" s="184"/>
      <c r="O95" s="184"/>
      <c r="P95" s="184"/>
    </row>
    <row r="96" spans="1:16">
      <c r="A96" s="182"/>
      <c r="B96" s="182"/>
      <c r="C96" s="183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4"/>
      <c r="P96" s="184"/>
    </row>
    <row r="97" spans="1:16">
      <c r="A97" s="182"/>
      <c r="B97" s="182"/>
      <c r="C97" s="183"/>
      <c r="D97" s="184"/>
      <c r="E97" s="184"/>
      <c r="F97" s="184"/>
      <c r="G97" s="184"/>
      <c r="H97" s="184"/>
      <c r="I97" s="184"/>
      <c r="J97" s="184"/>
      <c r="K97" s="184"/>
      <c r="L97" s="184"/>
      <c r="M97" s="184"/>
      <c r="N97" s="184"/>
      <c r="O97" s="184"/>
      <c r="P97" s="184"/>
    </row>
    <row r="98" spans="1:16">
      <c r="A98" s="182"/>
      <c r="B98" s="182"/>
      <c r="C98" s="183"/>
      <c r="D98" s="184"/>
      <c r="E98" s="184"/>
      <c r="F98" s="184"/>
      <c r="G98" s="184"/>
      <c r="H98" s="184"/>
      <c r="I98" s="184"/>
      <c r="J98" s="184"/>
      <c r="K98" s="184"/>
      <c r="L98" s="184"/>
      <c r="M98" s="184"/>
      <c r="N98" s="184"/>
      <c r="O98" s="184"/>
      <c r="P98" s="184"/>
    </row>
    <row r="99" spans="1:16">
      <c r="A99" s="182"/>
      <c r="B99" s="182"/>
      <c r="C99" s="183"/>
      <c r="D99" s="184"/>
      <c r="E99" s="184"/>
      <c r="F99" s="184"/>
      <c r="G99" s="184"/>
      <c r="H99" s="184"/>
      <c r="I99" s="184"/>
      <c r="J99" s="184"/>
      <c r="K99" s="184"/>
      <c r="L99" s="184"/>
      <c r="M99" s="184"/>
      <c r="N99" s="184"/>
      <c r="O99" s="184"/>
      <c r="P99" s="184"/>
    </row>
    <row r="100" spans="1:16">
      <c r="A100" s="182"/>
      <c r="B100" s="182"/>
      <c r="C100" s="183"/>
      <c r="D100" s="184"/>
      <c r="E100" s="184"/>
      <c r="F100" s="184"/>
      <c r="G100" s="184"/>
      <c r="H100" s="184"/>
      <c r="I100" s="184"/>
      <c r="J100" s="184"/>
      <c r="K100" s="184"/>
      <c r="L100" s="184"/>
      <c r="M100" s="184"/>
      <c r="N100" s="184"/>
      <c r="O100" s="184"/>
      <c r="P100" s="184"/>
    </row>
    <row r="101" spans="1:16">
      <c r="A101" s="182"/>
      <c r="B101" s="182"/>
      <c r="C101" s="183"/>
      <c r="D101" s="184"/>
      <c r="E101" s="184"/>
      <c r="F101" s="184"/>
      <c r="G101" s="184"/>
      <c r="H101" s="184"/>
      <c r="I101" s="184"/>
      <c r="J101" s="184"/>
      <c r="K101" s="184"/>
      <c r="L101" s="184"/>
      <c r="M101" s="184"/>
      <c r="N101" s="184"/>
      <c r="O101" s="184"/>
      <c r="P101" s="184"/>
    </row>
    <row r="102" spans="1:16">
      <c r="A102" s="182"/>
      <c r="B102" s="182"/>
      <c r="C102" s="183"/>
      <c r="D102" s="184"/>
      <c r="E102" s="184"/>
      <c r="F102" s="184"/>
      <c r="G102" s="184"/>
      <c r="H102" s="184"/>
      <c r="I102" s="184"/>
      <c r="J102" s="184"/>
      <c r="K102" s="184"/>
      <c r="L102" s="184"/>
      <c r="M102" s="184"/>
      <c r="N102" s="184"/>
      <c r="O102" s="184"/>
      <c r="P102" s="184"/>
    </row>
    <row r="103" spans="1:16">
      <c r="A103" s="182"/>
      <c r="B103" s="182"/>
      <c r="C103" s="183"/>
      <c r="D103" s="184"/>
      <c r="E103" s="184"/>
      <c r="F103" s="184"/>
      <c r="G103" s="184"/>
      <c r="H103" s="184"/>
      <c r="I103" s="184"/>
      <c r="J103" s="184"/>
      <c r="K103" s="184"/>
      <c r="L103" s="184"/>
      <c r="M103" s="184"/>
      <c r="N103" s="184"/>
      <c r="O103" s="184"/>
      <c r="P103" s="184"/>
    </row>
    <row r="104" spans="1:16">
      <c r="A104" s="182"/>
      <c r="B104" s="182"/>
      <c r="C104" s="183"/>
      <c r="D104" s="184"/>
      <c r="E104" s="184"/>
      <c r="F104" s="184"/>
      <c r="G104" s="184"/>
      <c r="H104" s="184"/>
      <c r="I104" s="184"/>
      <c r="J104" s="184"/>
      <c r="K104" s="184"/>
      <c r="L104" s="184"/>
      <c r="M104" s="184"/>
      <c r="N104" s="184"/>
      <c r="O104" s="184"/>
      <c r="P104" s="184"/>
    </row>
    <row r="105" spans="1:16">
      <c r="A105" s="182"/>
      <c r="B105" s="182"/>
      <c r="C105" s="183"/>
      <c r="D105" s="184"/>
      <c r="E105" s="184"/>
      <c r="F105" s="184"/>
      <c r="G105" s="184"/>
      <c r="H105" s="184"/>
      <c r="I105" s="184"/>
      <c r="J105" s="184"/>
      <c r="K105" s="184"/>
      <c r="L105" s="184"/>
      <c r="M105" s="184"/>
      <c r="N105" s="184"/>
      <c r="O105" s="184"/>
      <c r="P105" s="184"/>
    </row>
    <row r="106" spans="1:16">
      <c r="A106" s="182"/>
      <c r="B106" s="182"/>
      <c r="C106" s="183"/>
      <c r="D106" s="184"/>
      <c r="E106" s="184"/>
      <c r="F106" s="184"/>
      <c r="G106" s="184"/>
      <c r="H106" s="184"/>
      <c r="I106" s="184"/>
      <c r="J106" s="184"/>
      <c r="K106" s="184"/>
      <c r="L106" s="184"/>
      <c r="M106" s="184"/>
      <c r="N106" s="184"/>
      <c r="O106" s="184"/>
      <c r="P106" s="184"/>
    </row>
    <row r="107" spans="1:16">
      <c r="A107" s="182"/>
      <c r="B107" s="182"/>
      <c r="C107" s="183"/>
      <c r="D107" s="184"/>
      <c r="E107" s="184"/>
      <c r="F107" s="184"/>
      <c r="G107" s="184"/>
      <c r="H107" s="184"/>
      <c r="I107" s="184"/>
      <c r="J107" s="184"/>
      <c r="K107" s="184"/>
      <c r="L107" s="184"/>
      <c r="M107" s="184"/>
      <c r="N107" s="184"/>
      <c r="O107" s="184"/>
      <c r="P107" s="184"/>
    </row>
    <row r="108" spans="1:16">
      <c r="A108" s="182"/>
      <c r="B108" s="182"/>
      <c r="C108" s="183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4"/>
      <c r="P108" s="184"/>
    </row>
    <row r="109" spans="1:16">
      <c r="A109" s="182"/>
      <c r="B109" s="182"/>
      <c r="C109" s="183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4"/>
      <c r="P109" s="184"/>
    </row>
    <row r="110" spans="1:16">
      <c r="A110" s="182"/>
      <c r="B110" s="182"/>
      <c r="C110" s="183"/>
      <c r="D110" s="184"/>
      <c r="E110" s="184"/>
      <c r="F110" s="184"/>
      <c r="G110" s="184"/>
      <c r="H110" s="184"/>
      <c r="I110" s="184"/>
      <c r="J110" s="184"/>
      <c r="K110" s="184"/>
      <c r="L110" s="184"/>
      <c r="M110" s="184"/>
      <c r="N110" s="184"/>
      <c r="O110" s="184"/>
      <c r="P110" s="184"/>
    </row>
    <row r="111" spans="1:16">
      <c r="A111" s="182"/>
      <c r="B111" s="182"/>
      <c r="C111" s="183"/>
      <c r="D111" s="184"/>
      <c r="E111" s="184"/>
      <c r="F111" s="184"/>
      <c r="G111" s="184"/>
      <c r="H111" s="184"/>
      <c r="I111" s="184"/>
      <c r="J111" s="184"/>
      <c r="K111" s="184"/>
      <c r="L111" s="184"/>
      <c r="M111" s="184"/>
      <c r="N111" s="184"/>
      <c r="O111" s="184"/>
      <c r="P111" s="184"/>
    </row>
    <row r="112" spans="1:16">
      <c r="A112" s="182"/>
      <c r="B112" s="182"/>
      <c r="C112" s="183"/>
      <c r="D112" s="184"/>
      <c r="E112" s="184"/>
      <c r="F112" s="184"/>
      <c r="G112" s="184"/>
      <c r="H112" s="184"/>
      <c r="I112" s="184"/>
      <c r="J112" s="184"/>
      <c r="K112" s="184"/>
      <c r="L112" s="184"/>
      <c r="M112" s="184"/>
      <c r="N112" s="184"/>
      <c r="O112" s="184"/>
      <c r="P112" s="184"/>
    </row>
    <row r="113" spans="1:16">
      <c r="A113" s="182"/>
      <c r="B113" s="182"/>
      <c r="C113" s="183"/>
      <c r="D113" s="184"/>
      <c r="E113" s="184"/>
      <c r="F113" s="184"/>
      <c r="G113" s="184"/>
      <c r="H113" s="184"/>
      <c r="I113" s="184"/>
      <c r="J113" s="184"/>
      <c r="K113" s="184"/>
      <c r="L113" s="184"/>
      <c r="M113" s="184"/>
      <c r="N113" s="184"/>
      <c r="O113" s="184"/>
      <c r="P113" s="184"/>
    </row>
    <row r="114" spans="1:16">
      <c r="A114" s="182"/>
      <c r="B114" s="182"/>
      <c r="C114" s="183"/>
      <c r="D114" s="184"/>
      <c r="E114" s="184"/>
      <c r="F114" s="184"/>
      <c r="G114" s="184"/>
      <c r="H114" s="184"/>
      <c r="I114" s="184"/>
      <c r="J114" s="184"/>
      <c r="K114" s="184"/>
      <c r="L114" s="184"/>
      <c r="M114" s="184"/>
      <c r="N114" s="184"/>
      <c r="O114" s="184"/>
      <c r="P114" s="184"/>
    </row>
    <row r="115" spans="1:16">
      <c r="A115" s="182"/>
      <c r="B115" s="182"/>
      <c r="C115" s="183"/>
      <c r="D115" s="184"/>
      <c r="E115" s="184"/>
      <c r="F115" s="184"/>
      <c r="G115" s="184"/>
      <c r="H115" s="184"/>
      <c r="I115" s="184"/>
      <c r="J115" s="184"/>
      <c r="K115" s="184"/>
      <c r="L115" s="184"/>
      <c r="M115" s="184"/>
      <c r="N115" s="184"/>
      <c r="O115" s="184"/>
      <c r="P115" s="184"/>
    </row>
    <row r="116" spans="1:16">
      <c r="A116" s="182"/>
      <c r="B116" s="182"/>
      <c r="C116" s="183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4"/>
      <c r="P116" s="184"/>
    </row>
    <row r="117" spans="1:16">
      <c r="A117" s="182"/>
      <c r="B117" s="182"/>
      <c r="C117" s="183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4"/>
      <c r="P117" s="184"/>
    </row>
    <row r="118" spans="1:16">
      <c r="A118" s="182"/>
      <c r="B118" s="182"/>
      <c r="C118" s="183"/>
      <c r="D118" s="184"/>
      <c r="E118" s="184"/>
      <c r="F118" s="184"/>
      <c r="G118" s="184"/>
      <c r="H118" s="184"/>
      <c r="I118" s="184"/>
      <c r="J118" s="184"/>
      <c r="K118" s="184"/>
      <c r="L118" s="184"/>
      <c r="M118" s="184"/>
      <c r="N118" s="184"/>
      <c r="O118" s="184"/>
      <c r="P118" s="184"/>
    </row>
    <row r="119" spans="1:16">
      <c r="A119" s="182"/>
      <c r="B119" s="182"/>
      <c r="C119" s="183"/>
      <c r="D119" s="184"/>
      <c r="E119" s="184"/>
      <c r="F119" s="184"/>
      <c r="G119" s="184"/>
      <c r="H119" s="184"/>
      <c r="I119" s="184"/>
      <c r="J119" s="184"/>
      <c r="K119" s="184"/>
      <c r="L119" s="184"/>
      <c r="M119" s="184"/>
      <c r="N119" s="184"/>
      <c r="O119" s="184"/>
      <c r="P119" s="184"/>
    </row>
    <row r="120" spans="1:16">
      <c r="A120" s="182"/>
      <c r="B120" s="182"/>
      <c r="C120" s="183"/>
      <c r="D120" s="184"/>
      <c r="E120" s="184"/>
      <c r="F120" s="184"/>
      <c r="G120" s="184"/>
      <c r="H120" s="184"/>
      <c r="I120" s="184"/>
      <c r="J120" s="184"/>
      <c r="K120" s="184"/>
      <c r="L120" s="184"/>
      <c r="M120" s="184"/>
      <c r="N120" s="184"/>
      <c r="O120" s="184"/>
      <c r="P120" s="184"/>
    </row>
    <row r="121" spans="1:16">
      <c r="A121" s="182"/>
      <c r="B121" s="182"/>
      <c r="C121" s="183"/>
      <c r="D121" s="184"/>
      <c r="E121" s="184"/>
      <c r="F121" s="184"/>
      <c r="G121" s="184"/>
      <c r="H121" s="184"/>
      <c r="I121" s="184"/>
      <c r="J121" s="184"/>
      <c r="K121" s="184"/>
      <c r="L121" s="184"/>
      <c r="M121" s="184"/>
      <c r="N121" s="184"/>
      <c r="O121" s="184"/>
      <c r="P121" s="184"/>
    </row>
    <row r="122" spans="1:16">
      <c r="A122" s="182"/>
      <c r="B122" s="182"/>
      <c r="C122" s="183"/>
      <c r="D122" s="184"/>
      <c r="E122" s="184"/>
      <c r="F122" s="184"/>
      <c r="G122" s="184"/>
      <c r="H122" s="184"/>
      <c r="I122" s="184"/>
      <c r="J122" s="184"/>
      <c r="K122" s="184"/>
      <c r="L122" s="184"/>
      <c r="M122" s="184"/>
      <c r="N122" s="184"/>
      <c r="O122" s="184"/>
      <c r="P122" s="184"/>
    </row>
    <row r="123" spans="1:16">
      <c r="A123" s="182"/>
      <c r="B123" s="182"/>
      <c r="C123" s="183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4"/>
      <c r="P123" s="184"/>
    </row>
    <row r="124" spans="1:16">
      <c r="A124" s="182"/>
      <c r="B124" s="182"/>
      <c r="C124" s="183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4"/>
      <c r="P124" s="184"/>
    </row>
    <row r="125" spans="1:16">
      <c r="A125" s="182"/>
      <c r="B125" s="182"/>
      <c r="C125" s="183"/>
      <c r="D125" s="184"/>
      <c r="E125" s="184"/>
      <c r="F125" s="184"/>
      <c r="G125" s="184"/>
      <c r="H125" s="184"/>
      <c r="I125" s="184"/>
      <c r="J125" s="184"/>
      <c r="K125" s="184"/>
      <c r="L125" s="184"/>
      <c r="M125" s="184"/>
      <c r="N125" s="184"/>
      <c r="O125" s="184"/>
      <c r="P125" s="184"/>
    </row>
    <row r="126" spans="1:16">
      <c r="A126" s="182"/>
      <c r="B126" s="182"/>
      <c r="C126" s="183"/>
      <c r="D126" s="184"/>
      <c r="E126" s="184"/>
      <c r="F126" s="184"/>
      <c r="G126" s="184"/>
      <c r="H126" s="184"/>
      <c r="I126" s="184"/>
      <c r="J126" s="184"/>
      <c r="K126" s="184"/>
      <c r="L126" s="184"/>
      <c r="M126" s="184"/>
      <c r="N126" s="184"/>
      <c r="O126" s="184"/>
      <c r="P126" s="184"/>
    </row>
    <row r="127" spans="1:16">
      <c r="A127" s="182"/>
      <c r="B127" s="182"/>
      <c r="C127" s="183"/>
      <c r="D127" s="184"/>
      <c r="E127" s="184"/>
      <c r="F127" s="184"/>
      <c r="G127" s="184"/>
      <c r="H127" s="184"/>
      <c r="I127" s="184"/>
      <c r="J127" s="184"/>
      <c r="K127" s="184"/>
      <c r="L127" s="184"/>
      <c r="M127" s="184"/>
      <c r="N127" s="184"/>
      <c r="O127" s="184"/>
      <c r="P127" s="184"/>
    </row>
    <row r="128" spans="1:16">
      <c r="A128" s="182"/>
      <c r="B128" s="182"/>
      <c r="C128" s="183"/>
      <c r="D128" s="184"/>
      <c r="E128" s="184"/>
      <c r="F128" s="184"/>
      <c r="G128" s="184"/>
      <c r="H128" s="184"/>
      <c r="I128" s="184"/>
      <c r="J128" s="184"/>
      <c r="K128" s="184"/>
      <c r="L128" s="184"/>
      <c r="M128" s="184"/>
      <c r="N128" s="184"/>
      <c r="O128" s="184"/>
      <c r="P128" s="184"/>
    </row>
    <row r="129" spans="1:16">
      <c r="A129" s="182"/>
      <c r="B129" s="182"/>
      <c r="C129" s="183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</row>
    <row r="130" spans="1:16">
      <c r="A130" s="182"/>
      <c r="B130" s="182"/>
      <c r="C130" s="183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4"/>
      <c r="P130" s="184"/>
    </row>
    <row r="131" spans="1:16">
      <c r="A131" s="182"/>
      <c r="B131" s="182"/>
      <c r="C131" s="183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4"/>
      <c r="P131" s="184"/>
    </row>
    <row r="132" spans="1:16">
      <c r="A132" s="182"/>
      <c r="B132" s="182"/>
      <c r="C132" s="183"/>
      <c r="D132" s="184"/>
      <c r="E132" s="184"/>
      <c r="F132" s="184"/>
      <c r="G132" s="184"/>
      <c r="H132" s="184"/>
      <c r="I132" s="184"/>
      <c r="J132" s="184"/>
      <c r="K132" s="184"/>
      <c r="L132" s="184"/>
      <c r="M132" s="184"/>
      <c r="N132" s="184"/>
      <c r="O132" s="184"/>
      <c r="P132" s="184"/>
    </row>
    <row r="133" spans="1:16">
      <c r="A133" s="182"/>
      <c r="B133" s="182"/>
      <c r="C133" s="183"/>
      <c r="D133" s="184"/>
      <c r="E133" s="184"/>
      <c r="F133" s="184"/>
      <c r="G133" s="184"/>
      <c r="H133" s="184"/>
      <c r="I133" s="184"/>
      <c r="J133" s="184"/>
      <c r="K133" s="184"/>
      <c r="L133" s="184"/>
      <c r="M133" s="184"/>
      <c r="N133" s="184"/>
      <c r="O133" s="184"/>
      <c r="P133" s="184"/>
    </row>
    <row r="134" spans="1:16">
      <c r="A134" s="182"/>
      <c r="B134" s="182"/>
      <c r="C134" s="183"/>
      <c r="D134" s="184"/>
      <c r="E134" s="184"/>
      <c r="F134" s="184"/>
      <c r="G134" s="184"/>
      <c r="H134" s="184"/>
      <c r="I134" s="184"/>
      <c r="J134" s="184"/>
      <c r="K134" s="184"/>
      <c r="L134" s="184"/>
      <c r="M134" s="184"/>
      <c r="N134" s="184"/>
      <c r="O134" s="184"/>
      <c r="P134" s="184"/>
    </row>
    <row r="135" spans="1:16">
      <c r="A135" s="182"/>
      <c r="B135" s="182"/>
      <c r="C135" s="183"/>
      <c r="D135" s="184"/>
      <c r="E135" s="184"/>
      <c r="F135" s="184"/>
      <c r="G135" s="184"/>
      <c r="H135" s="184"/>
      <c r="I135" s="184"/>
      <c r="J135" s="184"/>
      <c r="K135" s="184"/>
      <c r="L135" s="184"/>
      <c r="M135" s="184"/>
      <c r="N135" s="184"/>
      <c r="O135" s="184"/>
      <c r="P135" s="18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6" max="100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48"/>
  <sheetViews>
    <sheetView workbookViewId="0">
      <selection activeCell="N8" sqref="N8"/>
    </sheetView>
  </sheetViews>
  <sheetFormatPr defaultRowHeight="15"/>
  <cols>
    <col min="1" max="1" width="5.28515625" style="185" customWidth="1"/>
    <col min="2" max="2" width="0.28515625" style="185" customWidth="1"/>
    <col min="3" max="3" width="12" style="159" customWidth="1"/>
    <col min="4" max="13" width="8.85546875" style="186" customWidth="1"/>
    <col min="14" max="15" width="11" style="186" customWidth="1"/>
    <col min="16" max="16" width="10.140625" style="186" customWidth="1"/>
    <col min="17" max="17" width="10.42578125" style="159" customWidth="1"/>
    <col min="18" max="16384" width="9.140625" style="159"/>
  </cols>
  <sheetData>
    <row r="1" spans="1:32" ht="24" customHeight="1">
      <c r="A1" s="1" t="s">
        <v>0</v>
      </c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32" ht="24.75" customHeight="1">
      <c r="A2" s="1" t="s">
        <v>323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32" ht="4.5" customHeight="1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32" ht="20.25" customHeight="1">
      <c r="A4" s="160"/>
      <c r="B4" s="160"/>
      <c r="C4" s="160"/>
      <c r="D4" s="161" t="s">
        <v>324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</row>
    <row r="5" spans="1:32" s="168" customFormat="1" ht="20.25" customHeight="1">
      <c r="A5" s="163" t="s">
        <v>1</v>
      </c>
      <c r="B5" s="164"/>
      <c r="C5" s="165" t="s">
        <v>2</v>
      </c>
      <c r="D5" s="166">
        <v>1</v>
      </c>
      <c r="E5" s="166">
        <v>2</v>
      </c>
      <c r="F5" s="166">
        <f t="shared" ref="F5:M5" si="0">+E5+1</f>
        <v>3</v>
      </c>
      <c r="G5" s="166">
        <f t="shared" si="0"/>
        <v>4</v>
      </c>
      <c r="H5" s="166">
        <f t="shared" si="0"/>
        <v>5</v>
      </c>
      <c r="I5" s="166">
        <f t="shared" si="0"/>
        <v>6</v>
      </c>
      <c r="J5" s="166">
        <f t="shared" si="0"/>
        <v>7</v>
      </c>
      <c r="K5" s="166">
        <f t="shared" si="0"/>
        <v>8</v>
      </c>
      <c r="L5" s="166">
        <f t="shared" si="0"/>
        <v>9</v>
      </c>
      <c r="M5" s="166">
        <f t="shared" si="0"/>
        <v>10</v>
      </c>
      <c r="N5" s="167" t="s">
        <v>37</v>
      </c>
      <c r="O5" s="167" t="s">
        <v>38</v>
      </c>
      <c r="P5" s="166" t="s">
        <v>271</v>
      </c>
      <c r="R5" s="159"/>
      <c r="S5" s="159"/>
      <c r="T5" s="159"/>
      <c r="U5" s="159"/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</row>
    <row r="6" spans="1:32" s="168" customFormat="1" ht="20.25" hidden="1" customHeight="1">
      <c r="A6" s="169"/>
      <c r="B6" s="170"/>
      <c r="C6" s="171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</row>
    <row r="7" spans="1:32" ht="15.75" customHeight="1">
      <c r="A7" s="172">
        <v>1</v>
      </c>
      <c r="B7" s="173">
        <f>Q7/10</f>
        <v>0</v>
      </c>
      <c r="C7" s="174" t="s">
        <v>16</v>
      </c>
      <c r="D7" s="175">
        <v>0</v>
      </c>
      <c r="E7" s="175">
        <v>0</v>
      </c>
      <c r="F7" s="175">
        <v>0</v>
      </c>
      <c r="G7" s="175">
        <v>0</v>
      </c>
      <c r="H7" s="175">
        <v>0</v>
      </c>
      <c r="I7" s="175">
        <v>0</v>
      </c>
      <c r="J7" s="175">
        <v>0</v>
      </c>
      <c r="K7" s="175"/>
      <c r="L7" s="175"/>
      <c r="M7" s="175"/>
      <c r="N7" s="176">
        <f>SUM(D7:M7)</f>
        <v>0</v>
      </c>
      <c r="O7" s="176">
        <f>N7/10</f>
        <v>0</v>
      </c>
      <c r="P7" s="176">
        <v>0</v>
      </c>
      <c r="Q7" s="177">
        <f>SUM(D7:M7)</f>
        <v>0</v>
      </c>
    </row>
    <row r="8" spans="1:32" s="168" customFormat="1" ht="17.25" customHeight="1">
      <c r="C8" s="178" t="s">
        <v>270</v>
      </c>
      <c r="D8" s="179">
        <f t="shared" ref="D8:P8" si="1">SUM(D7:D7)</f>
        <v>0</v>
      </c>
      <c r="E8" s="179">
        <f t="shared" si="1"/>
        <v>0</v>
      </c>
      <c r="F8" s="179">
        <f t="shared" si="1"/>
        <v>0</v>
      </c>
      <c r="G8" s="179">
        <f t="shared" si="1"/>
        <v>0</v>
      </c>
      <c r="H8" s="179">
        <f t="shared" si="1"/>
        <v>0</v>
      </c>
      <c r="I8" s="179">
        <f t="shared" si="1"/>
        <v>0</v>
      </c>
      <c r="J8" s="179">
        <f t="shared" si="1"/>
        <v>0</v>
      </c>
      <c r="K8" s="179">
        <f t="shared" si="1"/>
        <v>0</v>
      </c>
      <c r="L8" s="179">
        <f t="shared" si="1"/>
        <v>0</v>
      </c>
      <c r="M8" s="179">
        <f t="shared" si="1"/>
        <v>0</v>
      </c>
      <c r="N8" s="180">
        <f t="shared" si="1"/>
        <v>0</v>
      </c>
      <c r="O8" s="180">
        <f t="shared" si="1"/>
        <v>0</v>
      </c>
      <c r="P8" s="180">
        <f t="shared" si="1"/>
        <v>0</v>
      </c>
      <c r="Q8" s="177">
        <f>SUM(D8:M8)</f>
        <v>0</v>
      </c>
      <c r="R8" s="181"/>
      <c r="S8" s="181"/>
    </row>
    <row r="9" spans="1:32">
      <c r="A9" s="182"/>
      <c r="B9" s="182"/>
      <c r="C9" s="183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  <c r="P9" s="184"/>
    </row>
    <row r="10" spans="1:32">
      <c r="A10" s="182"/>
      <c r="B10" s="182"/>
      <c r="C10" s="183"/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</row>
    <row r="11" spans="1:32">
      <c r="A11" s="182"/>
      <c r="B11" s="182"/>
      <c r="C11" s="183"/>
      <c r="D11" s="184"/>
      <c r="E11" s="184"/>
      <c r="F11" s="184"/>
      <c r="G11" s="184"/>
      <c r="H11" s="184"/>
      <c r="I11" s="184"/>
      <c r="J11" s="184"/>
      <c r="K11" s="184"/>
      <c r="L11" s="184"/>
      <c r="M11" s="184"/>
      <c r="N11" s="184"/>
      <c r="O11" s="184"/>
      <c r="P11" s="184"/>
    </row>
    <row r="12" spans="1:32">
      <c r="A12" s="182"/>
      <c r="B12" s="182"/>
      <c r="C12" s="183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</row>
    <row r="13" spans="1:32">
      <c r="A13" s="182"/>
      <c r="B13" s="182"/>
      <c r="C13" s="183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</row>
    <row r="14" spans="1:32">
      <c r="A14" s="182"/>
      <c r="B14" s="182"/>
      <c r="C14" s="183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</row>
    <row r="15" spans="1:32">
      <c r="A15" s="182"/>
      <c r="B15" s="182"/>
      <c r="C15" s="183"/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</row>
    <row r="16" spans="1:32">
      <c r="A16" s="182"/>
      <c r="B16" s="182"/>
      <c r="C16" s="183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1:16">
      <c r="A17" s="182"/>
      <c r="B17" s="182"/>
      <c r="C17" s="183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</row>
    <row r="18" spans="1:16">
      <c r="A18" s="182"/>
      <c r="B18" s="182"/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</row>
    <row r="19" spans="1:16">
      <c r="A19" s="182"/>
      <c r="B19" s="182"/>
      <c r="C19" s="183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</row>
    <row r="20" spans="1:16">
      <c r="A20" s="182"/>
      <c r="B20" s="182"/>
      <c r="C20" s="183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</row>
    <row r="21" spans="1:16">
      <c r="A21" s="182"/>
      <c r="B21" s="182"/>
      <c r="C21" s="183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</row>
    <row r="22" spans="1:16">
      <c r="A22" s="182"/>
      <c r="B22" s="182"/>
      <c r="C22" s="183"/>
      <c r="D22" s="184"/>
      <c r="E22" s="184"/>
      <c r="F22" s="184"/>
      <c r="G22" s="184"/>
      <c r="H22" s="184"/>
      <c r="I22" s="184"/>
      <c r="J22" s="184"/>
      <c r="K22" s="184"/>
      <c r="L22" s="184"/>
      <c r="M22" s="184"/>
      <c r="N22" s="184"/>
      <c r="O22" s="184"/>
      <c r="P22" s="184"/>
    </row>
    <row r="23" spans="1:16">
      <c r="A23" s="182"/>
      <c r="B23" s="182"/>
      <c r="C23" s="183"/>
      <c r="D23" s="184"/>
      <c r="E23" s="184"/>
      <c r="F23" s="184"/>
      <c r="G23" s="184"/>
      <c r="H23" s="184"/>
      <c r="I23" s="184"/>
      <c r="J23" s="184"/>
      <c r="K23" s="184"/>
      <c r="L23" s="184"/>
      <c r="M23" s="184"/>
      <c r="N23" s="184"/>
      <c r="O23" s="184"/>
      <c r="P23" s="184"/>
    </row>
    <row r="24" spans="1:16">
      <c r="A24" s="182"/>
      <c r="B24" s="182"/>
      <c r="C24" s="183"/>
      <c r="D24" s="184"/>
      <c r="E24" s="184"/>
      <c r="F24" s="184"/>
      <c r="G24" s="184"/>
      <c r="H24" s="184"/>
      <c r="I24" s="184"/>
      <c r="J24" s="184"/>
      <c r="K24" s="184"/>
      <c r="L24" s="184"/>
      <c r="M24" s="184"/>
      <c r="N24" s="184"/>
      <c r="O24" s="184"/>
      <c r="P24" s="184"/>
    </row>
    <row r="25" spans="1:16">
      <c r="A25" s="182"/>
      <c r="B25" s="182"/>
      <c r="C25" s="183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</row>
    <row r="26" spans="1:16">
      <c r="A26" s="182"/>
      <c r="B26" s="182"/>
      <c r="C26" s="183"/>
      <c r="D26" s="184"/>
      <c r="E26" s="184"/>
      <c r="F26" s="184"/>
      <c r="G26" s="184"/>
      <c r="H26" s="184"/>
      <c r="I26" s="184"/>
      <c r="J26" s="184"/>
      <c r="K26" s="184"/>
      <c r="L26" s="184"/>
      <c r="M26" s="184"/>
      <c r="N26" s="184"/>
      <c r="O26" s="184"/>
      <c r="P26" s="184"/>
    </row>
    <row r="27" spans="1:16">
      <c r="A27" s="182"/>
      <c r="B27" s="182"/>
      <c r="C27" s="183"/>
      <c r="D27" s="18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184"/>
      <c r="P27" s="184"/>
    </row>
    <row r="28" spans="1:16">
      <c r="A28" s="182"/>
      <c r="B28" s="182"/>
      <c r="C28" s="183"/>
      <c r="D28" s="184"/>
      <c r="E28" s="184"/>
      <c r="F28" s="184"/>
      <c r="G28" s="184"/>
      <c r="H28" s="184"/>
      <c r="I28" s="184"/>
      <c r="J28" s="184"/>
      <c r="K28" s="184"/>
      <c r="L28" s="184"/>
      <c r="M28" s="184"/>
      <c r="N28" s="184"/>
      <c r="O28" s="184"/>
      <c r="P28" s="184"/>
    </row>
    <row r="29" spans="1:16">
      <c r="A29" s="182"/>
      <c r="B29" s="182"/>
      <c r="C29" s="183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  <c r="P29" s="184"/>
    </row>
    <row r="30" spans="1:16">
      <c r="A30" s="182"/>
      <c r="B30" s="182"/>
      <c r="C30" s="183"/>
      <c r="D30" s="184"/>
      <c r="E30" s="184"/>
      <c r="F30" s="184"/>
      <c r="G30" s="184"/>
      <c r="H30" s="184"/>
      <c r="I30" s="184"/>
      <c r="J30" s="184"/>
      <c r="K30" s="184"/>
      <c r="L30" s="184"/>
      <c r="M30" s="184"/>
      <c r="N30" s="184"/>
      <c r="O30" s="184"/>
      <c r="P30" s="184"/>
    </row>
    <row r="31" spans="1:16">
      <c r="A31" s="182"/>
      <c r="B31" s="182"/>
      <c r="C31" s="183"/>
      <c r="D31" s="184"/>
      <c r="E31" s="184"/>
      <c r="F31" s="184"/>
      <c r="G31" s="184"/>
      <c r="H31" s="184"/>
      <c r="I31" s="184"/>
      <c r="J31" s="184"/>
      <c r="K31" s="184"/>
      <c r="L31" s="184"/>
      <c r="M31" s="184"/>
      <c r="N31" s="184"/>
      <c r="O31" s="184"/>
      <c r="P31" s="184"/>
    </row>
    <row r="32" spans="1:16">
      <c r="A32" s="182"/>
      <c r="B32" s="182"/>
      <c r="C32" s="183"/>
      <c r="D32" s="184"/>
      <c r="E32" s="184"/>
      <c r="F32" s="184"/>
      <c r="G32" s="184"/>
      <c r="H32" s="184"/>
      <c r="I32" s="184"/>
      <c r="J32" s="184"/>
      <c r="K32" s="184"/>
      <c r="L32" s="184"/>
      <c r="M32" s="184"/>
      <c r="N32" s="184"/>
      <c r="O32" s="184"/>
      <c r="P32" s="184"/>
    </row>
    <row r="33" spans="1:16">
      <c r="A33" s="182"/>
      <c r="B33" s="182"/>
      <c r="C33" s="183"/>
      <c r="D33" s="184"/>
      <c r="E33" s="184"/>
      <c r="F33" s="184"/>
      <c r="G33" s="184"/>
      <c r="H33" s="184"/>
      <c r="I33" s="184"/>
      <c r="J33" s="184"/>
      <c r="K33" s="184"/>
      <c r="L33" s="184"/>
      <c r="M33" s="184"/>
      <c r="N33" s="184"/>
      <c r="O33" s="184"/>
      <c r="P33" s="184"/>
    </row>
    <row r="34" spans="1:16">
      <c r="A34" s="182"/>
      <c r="B34" s="182"/>
      <c r="C34" s="183"/>
      <c r="D34" s="184"/>
      <c r="E34" s="184"/>
      <c r="F34" s="184"/>
      <c r="G34" s="184"/>
      <c r="H34" s="184"/>
      <c r="I34" s="184"/>
      <c r="J34" s="184"/>
      <c r="K34" s="184"/>
      <c r="L34" s="184"/>
      <c r="M34" s="184"/>
      <c r="N34" s="184"/>
      <c r="O34" s="184"/>
      <c r="P34" s="184"/>
    </row>
    <row r="35" spans="1:16">
      <c r="A35" s="182"/>
      <c r="B35" s="182"/>
      <c r="C35" s="183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</row>
    <row r="36" spans="1:16">
      <c r="A36" s="182"/>
      <c r="B36" s="182"/>
      <c r="C36" s="183"/>
      <c r="D36" s="184"/>
      <c r="E36" s="184"/>
      <c r="F36" s="184"/>
      <c r="G36" s="184"/>
      <c r="H36" s="184"/>
      <c r="I36" s="184"/>
      <c r="J36" s="184"/>
      <c r="K36" s="184"/>
      <c r="L36" s="184"/>
      <c r="M36" s="184"/>
      <c r="N36" s="184"/>
      <c r="O36" s="184"/>
      <c r="P36" s="184"/>
    </row>
    <row r="37" spans="1:16">
      <c r="A37" s="182"/>
      <c r="B37" s="182"/>
      <c r="C37" s="183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</row>
    <row r="38" spans="1:16">
      <c r="A38" s="182"/>
      <c r="B38" s="182"/>
      <c r="C38" s="183"/>
      <c r="D38" s="184"/>
      <c r="E38" s="184"/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184"/>
    </row>
    <row r="39" spans="1:16">
      <c r="A39" s="182"/>
      <c r="B39" s="182"/>
      <c r="C39" s="183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</row>
    <row r="40" spans="1:16">
      <c r="A40" s="182"/>
      <c r="B40" s="182"/>
      <c r="C40" s="183"/>
      <c r="D40" s="184"/>
      <c r="E40" s="184"/>
      <c r="F40" s="184"/>
      <c r="G40" s="184"/>
      <c r="H40" s="184"/>
      <c r="I40" s="184"/>
      <c r="J40" s="184"/>
      <c r="K40" s="184"/>
      <c r="L40" s="184"/>
      <c r="M40" s="184"/>
      <c r="N40" s="184"/>
      <c r="O40" s="184"/>
      <c r="P40" s="184"/>
    </row>
    <row r="41" spans="1:16">
      <c r="A41" s="182"/>
      <c r="B41" s="182"/>
      <c r="C41" s="183"/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</row>
    <row r="42" spans="1:16">
      <c r="A42" s="182"/>
      <c r="B42" s="182"/>
      <c r="C42" s="183"/>
      <c r="D42" s="184"/>
      <c r="E42" s="184"/>
      <c r="F42" s="184"/>
      <c r="G42" s="184"/>
      <c r="H42" s="184"/>
      <c r="I42" s="184"/>
      <c r="J42" s="184"/>
      <c r="K42" s="184"/>
      <c r="L42" s="184"/>
      <c r="M42" s="184"/>
      <c r="N42" s="184"/>
      <c r="O42" s="184"/>
      <c r="P42" s="184"/>
    </row>
    <row r="43" spans="1:16">
      <c r="A43" s="182"/>
      <c r="B43" s="182"/>
      <c r="C43" s="183"/>
      <c r="D43" s="184"/>
      <c r="E43" s="184"/>
      <c r="F43" s="184"/>
      <c r="G43" s="184"/>
      <c r="H43" s="184"/>
      <c r="I43" s="184"/>
      <c r="J43" s="184"/>
      <c r="K43" s="184"/>
      <c r="L43" s="184"/>
      <c r="M43" s="184"/>
      <c r="N43" s="184"/>
      <c r="O43" s="184"/>
      <c r="P43" s="184"/>
    </row>
    <row r="44" spans="1:16">
      <c r="A44" s="182"/>
      <c r="B44" s="182"/>
      <c r="C44" s="183"/>
      <c r="D44" s="184"/>
      <c r="E44" s="184"/>
      <c r="F44" s="184"/>
      <c r="G44" s="184"/>
      <c r="H44" s="184"/>
      <c r="I44" s="184"/>
      <c r="J44" s="184"/>
      <c r="K44" s="184"/>
      <c r="L44" s="184"/>
      <c r="M44" s="184"/>
      <c r="N44" s="184"/>
      <c r="O44" s="184"/>
      <c r="P44" s="184"/>
    </row>
    <row r="45" spans="1:16">
      <c r="A45" s="182"/>
      <c r="B45" s="182"/>
      <c r="C45" s="183"/>
      <c r="D45" s="184"/>
      <c r="E45" s="184"/>
      <c r="F45" s="184"/>
      <c r="G45" s="184"/>
      <c r="H45" s="184"/>
      <c r="I45" s="184"/>
      <c r="J45" s="184"/>
      <c r="K45" s="184"/>
      <c r="L45" s="184"/>
      <c r="M45" s="184"/>
      <c r="N45" s="184"/>
      <c r="O45" s="184"/>
      <c r="P45" s="184"/>
    </row>
    <row r="46" spans="1:16">
      <c r="A46" s="182"/>
      <c r="B46" s="182"/>
      <c r="C46" s="183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</row>
    <row r="47" spans="1:16">
      <c r="A47" s="182"/>
      <c r="B47" s="182"/>
      <c r="C47" s="183"/>
      <c r="D47" s="184"/>
      <c r="E47" s="184"/>
      <c r="F47" s="184"/>
      <c r="G47" s="184"/>
      <c r="H47" s="184"/>
      <c r="I47" s="184"/>
      <c r="J47" s="184"/>
      <c r="K47" s="184"/>
      <c r="L47" s="184"/>
      <c r="M47" s="184"/>
      <c r="N47" s="184"/>
      <c r="O47" s="184"/>
      <c r="P47" s="184"/>
    </row>
    <row r="48" spans="1:16">
      <c r="A48" s="182"/>
      <c r="B48" s="182"/>
      <c r="C48" s="183"/>
      <c r="D48" s="184"/>
      <c r="E48" s="184"/>
      <c r="F48" s="184"/>
      <c r="G48" s="184"/>
      <c r="H48" s="184"/>
      <c r="I48" s="184"/>
      <c r="J48" s="184"/>
      <c r="K48" s="184"/>
      <c r="L48" s="184"/>
      <c r="M48" s="184"/>
      <c r="N48" s="184"/>
      <c r="O48" s="184"/>
      <c r="P48" s="184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colBreaks count="1" manualBreakCount="1">
    <brk id="16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6" zoomScaleNormal="26" workbookViewId="0">
      <selection activeCell="X4" sqref="X4"/>
    </sheetView>
  </sheetViews>
  <sheetFormatPr defaultRowHeight="15"/>
  <cols>
    <col min="1" max="16384" width="9.140625" style="226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topLeftCell="C1" zoomScale="27" zoomScaleNormal="27" workbookViewId="0">
      <selection activeCell="BF32" sqref="BF32"/>
    </sheetView>
  </sheetViews>
  <sheetFormatPr defaultRowHeight="15"/>
  <cols>
    <col min="1" max="16384" width="9.140625" style="227"/>
  </cols>
  <sheetData>
    <row r="2" ht="51.75" customHeight="1"/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AW29" sqref="AW29"/>
    </sheetView>
  </sheetViews>
  <sheetFormatPr defaultRowHeight="15"/>
  <cols>
    <col min="1" max="16384" width="9.140625" style="228"/>
  </cols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68"/>
  <sheetViews>
    <sheetView workbookViewId="0">
      <pane xSplit="6" topLeftCell="G1" activePane="topRight" state="frozen"/>
      <selection activeCell="A7" sqref="A7"/>
      <selection pane="topRight" activeCell="EL8" sqref="EL8"/>
    </sheetView>
  </sheetViews>
  <sheetFormatPr defaultRowHeight="15"/>
  <cols>
    <col min="1" max="22" width="9.140625" style="5"/>
    <col min="23" max="23" width="9" style="5" bestFit="1" customWidth="1"/>
    <col min="24" max="24" width="9" style="5" customWidth="1"/>
    <col min="25" max="16384" width="9.140625" style="5"/>
  </cols>
  <sheetData>
    <row r="1" spans="1:145">
      <c r="C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K1" s="7" t="s">
        <v>24</v>
      </c>
    </row>
    <row r="2" spans="1:145">
      <c r="C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K2" s="7" t="s">
        <v>25</v>
      </c>
    </row>
    <row r="3" spans="1:145">
      <c r="C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K3" s="7" t="s">
        <v>26</v>
      </c>
    </row>
    <row r="4" spans="1:145">
      <c r="C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K4" s="7" t="s">
        <v>27</v>
      </c>
    </row>
    <row r="5" spans="1:145">
      <c r="C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K5" s="7"/>
    </row>
    <row r="6" spans="1:145">
      <c r="C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232"/>
      <c r="EH6" s="233"/>
      <c r="EK6" s="10" t="s">
        <v>28</v>
      </c>
    </row>
    <row r="7" spans="1:145">
      <c r="C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230"/>
      <c r="EH7" s="231"/>
      <c r="EK7" s="10" t="s">
        <v>29</v>
      </c>
    </row>
    <row r="8" spans="1:145" ht="23.25">
      <c r="A8" s="635" t="s">
        <v>30</v>
      </c>
      <c r="B8" s="635"/>
      <c r="C8" s="635"/>
      <c r="D8" s="635"/>
      <c r="E8" s="635"/>
      <c r="F8" s="635"/>
      <c r="G8" s="635"/>
      <c r="H8" s="635"/>
      <c r="I8" s="635"/>
      <c r="J8" s="635"/>
      <c r="K8" s="635"/>
      <c r="L8" s="635"/>
      <c r="M8" s="635"/>
      <c r="N8" s="635"/>
      <c r="O8" s="635"/>
      <c r="P8" s="635"/>
      <c r="Q8" s="635"/>
      <c r="R8" s="635"/>
      <c r="S8" s="635"/>
      <c r="T8" s="635"/>
      <c r="U8" s="635"/>
      <c r="V8" s="635"/>
      <c r="W8" s="635"/>
      <c r="X8" s="635"/>
      <c r="Y8" s="635"/>
      <c r="Z8" s="635"/>
      <c r="AA8" s="635"/>
      <c r="AB8" s="635"/>
      <c r="AC8" s="635"/>
      <c r="AD8" s="635"/>
      <c r="AE8" s="635"/>
      <c r="AF8" s="635"/>
      <c r="AG8" s="635"/>
      <c r="AH8" s="635"/>
      <c r="AI8" s="635"/>
      <c r="AJ8" s="635"/>
      <c r="AK8" s="635"/>
      <c r="AL8" s="635"/>
      <c r="AM8" s="635"/>
      <c r="AN8" s="635"/>
      <c r="AO8" s="635"/>
      <c r="AP8" s="635"/>
      <c r="AQ8" s="635"/>
      <c r="AR8" s="635"/>
      <c r="AS8" s="635"/>
      <c r="AT8" s="635"/>
      <c r="AU8" s="635"/>
      <c r="AV8" s="635"/>
      <c r="AW8" s="635"/>
      <c r="AX8" s="635"/>
      <c r="AY8" s="635"/>
      <c r="AZ8" s="635"/>
      <c r="BA8" s="635"/>
      <c r="BB8" s="635"/>
      <c r="BC8" s="635"/>
      <c r="BD8" s="635"/>
      <c r="BE8" s="635"/>
      <c r="BF8" s="635"/>
      <c r="BG8" s="635"/>
      <c r="BH8" s="635"/>
      <c r="BI8" s="635"/>
      <c r="BJ8" s="635"/>
      <c r="BK8" s="635"/>
      <c r="BL8" s="635"/>
      <c r="BM8" s="635"/>
      <c r="BN8" s="635"/>
      <c r="BO8" s="635"/>
      <c r="BP8" s="635"/>
      <c r="BQ8" s="635"/>
      <c r="BR8" s="635"/>
      <c r="BS8" s="635"/>
      <c r="BT8" s="635"/>
      <c r="BU8" s="635"/>
      <c r="BV8" s="635"/>
      <c r="BW8" s="635"/>
      <c r="BX8" s="635"/>
      <c r="BY8" s="635"/>
      <c r="BZ8" s="635"/>
      <c r="CA8" s="635"/>
      <c r="CB8" s="635"/>
      <c r="CC8" s="635"/>
      <c r="CD8" s="635"/>
      <c r="CE8" s="635"/>
      <c r="CF8" s="635"/>
      <c r="CG8" s="635"/>
      <c r="CH8" s="635"/>
      <c r="CI8" s="635"/>
      <c r="CJ8" s="635"/>
      <c r="CK8" s="635"/>
      <c r="CL8" s="635"/>
      <c r="CM8" s="635"/>
      <c r="CN8" s="635"/>
      <c r="CO8" s="635"/>
      <c r="CP8" s="635"/>
      <c r="CQ8" s="635"/>
      <c r="CR8" s="635"/>
      <c r="CS8" s="635"/>
      <c r="CT8" s="635"/>
      <c r="CU8" s="635"/>
      <c r="CV8" s="635"/>
      <c r="CW8" s="635"/>
      <c r="CX8" s="635"/>
      <c r="CY8" s="635"/>
      <c r="CZ8" s="635"/>
      <c r="DA8" s="635"/>
      <c r="DB8" s="635"/>
      <c r="DC8" s="635"/>
      <c r="DD8" s="635"/>
      <c r="DE8" s="635"/>
      <c r="DF8" s="635"/>
      <c r="DG8" s="635"/>
      <c r="DH8" s="635"/>
      <c r="DI8" s="635"/>
      <c r="DJ8" s="635"/>
      <c r="DK8" s="635"/>
      <c r="DL8" s="635"/>
      <c r="DM8" s="635"/>
      <c r="DN8" s="635"/>
      <c r="DO8" s="635"/>
      <c r="DP8" s="635"/>
      <c r="DQ8" s="635"/>
      <c r="DR8" s="635"/>
      <c r="DS8" s="635"/>
      <c r="DT8" s="635"/>
      <c r="DU8" s="635"/>
      <c r="DV8" s="635"/>
      <c r="DW8" s="635"/>
      <c r="DX8" s="635"/>
      <c r="DY8" s="635"/>
      <c r="DZ8" s="635"/>
      <c r="EA8" s="635"/>
      <c r="EB8" s="635"/>
      <c r="EC8" s="635"/>
      <c r="ED8" s="635"/>
      <c r="EE8" s="635"/>
      <c r="EF8" s="635"/>
      <c r="EG8" s="635"/>
      <c r="EH8" s="635"/>
      <c r="EI8" s="635"/>
      <c r="EJ8" s="635"/>
      <c r="EK8" s="635"/>
      <c r="EL8" s="232">
        <v>43009</v>
      </c>
      <c r="EM8" s="233"/>
      <c r="EN8" s="232">
        <v>43040</v>
      </c>
      <c r="EO8" s="233"/>
    </row>
    <row r="9" spans="1:145" ht="15.75" thickBot="1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K9" s="14" t="e">
        <f>#REF!</f>
        <v>#REF!</v>
      </c>
      <c r="EL9" s="13" t="s">
        <v>31</v>
      </c>
    </row>
    <row r="10" spans="1:145" s="3" customFormat="1" ht="15.75" thickBot="1">
      <c r="A10" s="15" t="s">
        <v>32</v>
      </c>
      <c r="B10" s="16" t="s">
        <v>33</v>
      </c>
      <c r="C10" s="16" t="s">
        <v>34</v>
      </c>
      <c r="D10" s="16" t="s">
        <v>35</v>
      </c>
      <c r="E10" s="25" t="s">
        <v>36</v>
      </c>
      <c r="F10" s="25" t="s">
        <v>276</v>
      </c>
      <c r="G10" s="30">
        <v>43407</v>
      </c>
      <c r="H10" s="31">
        <v>43414</v>
      </c>
      <c r="I10" s="31">
        <v>43421</v>
      </c>
      <c r="J10" s="31">
        <v>43428</v>
      </c>
      <c r="K10" s="31">
        <v>43435</v>
      </c>
      <c r="L10" s="31">
        <v>43442</v>
      </c>
      <c r="M10" s="31">
        <v>43449</v>
      </c>
      <c r="N10" s="31">
        <v>43456</v>
      </c>
      <c r="O10" s="31" t="s">
        <v>37</v>
      </c>
      <c r="P10" s="32" t="s">
        <v>38</v>
      </c>
      <c r="Q10" s="27">
        <v>43407</v>
      </c>
      <c r="R10" s="28">
        <v>43414</v>
      </c>
      <c r="S10" s="28">
        <v>43421</v>
      </c>
      <c r="T10" s="28">
        <v>43428</v>
      </c>
      <c r="U10" s="28">
        <v>43435</v>
      </c>
      <c r="V10" s="28">
        <v>43442</v>
      </c>
      <c r="W10" s="242">
        <v>43449</v>
      </c>
      <c r="X10" s="242">
        <v>43456</v>
      </c>
      <c r="Y10" s="28" t="s">
        <v>37</v>
      </c>
      <c r="Z10" s="28" t="s">
        <v>38</v>
      </c>
      <c r="AA10" s="27">
        <v>43407</v>
      </c>
      <c r="AB10" s="28">
        <v>43414</v>
      </c>
      <c r="AC10" s="28">
        <v>43421</v>
      </c>
      <c r="AD10" s="28">
        <v>43428</v>
      </c>
      <c r="AE10" s="28">
        <v>43435</v>
      </c>
      <c r="AF10" s="28">
        <v>43442</v>
      </c>
      <c r="AG10" s="242">
        <v>43449</v>
      </c>
      <c r="AH10" s="242">
        <v>43456</v>
      </c>
      <c r="AI10" s="28" t="s">
        <v>37</v>
      </c>
      <c r="AJ10" s="29" t="s">
        <v>38</v>
      </c>
      <c r="AK10" s="27">
        <v>43407</v>
      </c>
      <c r="AL10" s="28">
        <v>43414</v>
      </c>
      <c r="AM10" s="28">
        <v>43421</v>
      </c>
      <c r="AN10" s="28">
        <v>43428</v>
      </c>
      <c r="AO10" s="28">
        <v>43435</v>
      </c>
      <c r="AP10" s="28">
        <v>43442</v>
      </c>
      <c r="AQ10" s="242">
        <v>43449</v>
      </c>
      <c r="AR10" s="242">
        <v>43456</v>
      </c>
      <c r="AS10" s="28" t="s">
        <v>37</v>
      </c>
      <c r="AT10" s="29" t="s">
        <v>38</v>
      </c>
      <c r="AU10" s="203">
        <v>43407</v>
      </c>
      <c r="AV10" s="28">
        <v>43414</v>
      </c>
      <c r="AW10" s="28">
        <v>43421</v>
      </c>
      <c r="AX10" s="28">
        <v>43428</v>
      </c>
      <c r="AY10" s="28">
        <v>43435</v>
      </c>
      <c r="AZ10" s="28">
        <v>43442</v>
      </c>
      <c r="BA10" s="242">
        <v>43449</v>
      </c>
      <c r="BB10" s="242">
        <v>43456</v>
      </c>
      <c r="BC10" s="28" t="s">
        <v>37</v>
      </c>
      <c r="BD10" s="208" t="s">
        <v>38</v>
      </c>
      <c r="BE10" s="27">
        <v>43407</v>
      </c>
      <c r="BF10" s="28">
        <v>43414</v>
      </c>
      <c r="BG10" s="28">
        <v>43421</v>
      </c>
      <c r="BH10" s="28">
        <v>43428</v>
      </c>
      <c r="BI10" s="28">
        <v>43435</v>
      </c>
      <c r="BJ10" s="28">
        <v>43442</v>
      </c>
      <c r="BK10" s="242">
        <v>43449</v>
      </c>
      <c r="BL10" s="242">
        <v>43456</v>
      </c>
      <c r="BM10" s="28" t="s">
        <v>37</v>
      </c>
      <c r="BN10" s="29" t="s">
        <v>38</v>
      </c>
      <c r="BO10" s="203">
        <v>43407</v>
      </c>
      <c r="BP10" s="28">
        <v>43414</v>
      </c>
      <c r="BQ10" s="28">
        <v>43421</v>
      </c>
      <c r="BR10" s="28">
        <v>43428</v>
      </c>
      <c r="BS10" s="28">
        <v>43435</v>
      </c>
      <c r="BT10" s="28">
        <v>43442</v>
      </c>
      <c r="BU10" s="242">
        <v>43449</v>
      </c>
      <c r="BV10" s="242">
        <v>43456</v>
      </c>
      <c r="BW10" s="28" t="s">
        <v>37</v>
      </c>
      <c r="BX10" s="28" t="s">
        <v>38</v>
      </c>
      <c r="BY10" s="27">
        <v>43407</v>
      </c>
      <c r="BZ10" s="28">
        <v>43414</v>
      </c>
      <c r="CA10" s="28">
        <v>43421</v>
      </c>
      <c r="CB10" s="28">
        <v>43428</v>
      </c>
      <c r="CC10" s="28">
        <v>43435</v>
      </c>
      <c r="CD10" s="28">
        <v>43442</v>
      </c>
      <c r="CE10" s="242">
        <v>43449</v>
      </c>
      <c r="CF10" s="242">
        <v>43456</v>
      </c>
      <c r="CG10" s="28" t="s">
        <v>37</v>
      </c>
      <c r="CH10" s="28" t="s">
        <v>38</v>
      </c>
      <c r="CI10" s="27">
        <v>43407</v>
      </c>
      <c r="CJ10" s="28">
        <v>43414</v>
      </c>
      <c r="CK10" s="28">
        <v>43421</v>
      </c>
      <c r="CL10" s="28">
        <v>43428</v>
      </c>
      <c r="CM10" s="28">
        <v>43435</v>
      </c>
      <c r="CN10" s="28">
        <v>43442</v>
      </c>
      <c r="CO10" s="242">
        <v>43449</v>
      </c>
      <c r="CP10" s="242">
        <v>43456</v>
      </c>
      <c r="CQ10" s="28" t="s">
        <v>37</v>
      </c>
      <c r="CR10" s="28" t="s">
        <v>38</v>
      </c>
      <c r="CS10" s="27">
        <v>43407</v>
      </c>
      <c r="CT10" s="28">
        <v>43414</v>
      </c>
      <c r="CU10" s="28">
        <v>43421</v>
      </c>
      <c r="CV10" s="28">
        <v>43428</v>
      </c>
      <c r="CW10" s="28">
        <v>43435</v>
      </c>
      <c r="CX10" s="28">
        <v>43442</v>
      </c>
      <c r="CY10" s="242">
        <v>43449</v>
      </c>
      <c r="CZ10" s="242">
        <v>43456</v>
      </c>
      <c r="DA10" s="28" t="s">
        <v>37</v>
      </c>
      <c r="DB10" s="28" t="s">
        <v>38</v>
      </c>
      <c r="DC10" s="27">
        <v>43407</v>
      </c>
      <c r="DD10" s="28">
        <v>43414</v>
      </c>
      <c r="DE10" s="28">
        <v>43421</v>
      </c>
      <c r="DF10" s="28">
        <v>43428</v>
      </c>
      <c r="DG10" s="28">
        <v>43435</v>
      </c>
      <c r="DH10" s="28">
        <v>43442</v>
      </c>
      <c r="DI10" s="242">
        <v>43449</v>
      </c>
      <c r="DJ10" s="242">
        <v>43456</v>
      </c>
      <c r="DK10" s="28" t="s">
        <v>37</v>
      </c>
      <c r="DL10" s="28" t="s">
        <v>38</v>
      </c>
      <c r="DM10" s="27">
        <v>43407</v>
      </c>
      <c r="DN10" s="28">
        <v>43414</v>
      </c>
      <c r="DO10" s="28">
        <v>43421</v>
      </c>
      <c r="DP10" s="28">
        <v>43428</v>
      </c>
      <c r="DQ10" s="28">
        <v>43435</v>
      </c>
      <c r="DR10" s="28">
        <v>43442</v>
      </c>
      <c r="DS10" s="242">
        <v>43449</v>
      </c>
      <c r="DT10" s="242">
        <v>43456</v>
      </c>
      <c r="DU10" s="28" t="s">
        <v>37</v>
      </c>
      <c r="DV10" s="28" t="s">
        <v>38</v>
      </c>
      <c r="DW10" s="27">
        <v>43407</v>
      </c>
      <c r="DX10" s="28">
        <v>43414</v>
      </c>
      <c r="DY10" s="28">
        <v>43421</v>
      </c>
      <c r="DZ10" s="28">
        <v>43428</v>
      </c>
      <c r="EA10" s="28">
        <v>43435</v>
      </c>
      <c r="EB10" s="28">
        <v>43442</v>
      </c>
      <c r="EC10" s="242">
        <v>43449</v>
      </c>
      <c r="ED10" s="242">
        <v>43456</v>
      </c>
      <c r="EE10" s="28" t="s">
        <v>37</v>
      </c>
      <c r="EF10" s="29" t="s">
        <v>38</v>
      </c>
      <c r="EK10" s="51" t="s">
        <v>39</v>
      </c>
    </row>
    <row r="11" spans="1:145" s="3" customFormat="1" ht="18.75" customHeight="1" thickBot="1">
      <c r="A11" s="42"/>
      <c r="B11" s="42"/>
      <c r="C11" s="42"/>
      <c r="D11" s="42"/>
      <c r="E11" s="43"/>
      <c r="F11" s="43"/>
      <c r="G11" s="641" t="s">
        <v>277</v>
      </c>
      <c r="H11" s="642"/>
      <c r="I11" s="642"/>
      <c r="J11" s="642"/>
      <c r="K11" s="642"/>
      <c r="L11" s="642"/>
      <c r="M11" s="642"/>
      <c r="N11" s="642"/>
      <c r="O11" s="642"/>
      <c r="P11" s="643"/>
      <c r="Q11" s="636" t="s">
        <v>278</v>
      </c>
      <c r="R11" s="637"/>
      <c r="S11" s="637"/>
      <c r="T11" s="637"/>
      <c r="U11" s="637"/>
      <c r="V11" s="637"/>
      <c r="W11" s="637"/>
      <c r="X11" s="637"/>
      <c r="Y11" s="637"/>
      <c r="Z11" s="637"/>
      <c r="AA11" s="636" t="s">
        <v>279</v>
      </c>
      <c r="AB11" s="637"/>
      <c r="AC11" s="637"/>
      <c r="AD11" s="637"/>
      <c r="AE11" s="637"/>
      <c r="AF11" s="637"/>
      <c r="AG11" s="637"/>
      <c r="AH11" s="637"/>
      <c r="AI11" s="637"/>
      <c r="AJ11" s="638"/>
      <c r="AK11" s="636" t="s">
        <v>280</v>
      </c>
      <c r="AL11" s="637"/>
      <c r="AM11" s="637"/>
      <c r="AN11" s="637"/>
      <c r="AO11" s="637"/>
      <c r="AP11" s="637"/>
      <c r="AQ11" s="637"/>
      <c r="AR11" s="637"/>
      <c r="AS11" s="637"/>
      <c r="AT11" s="638"/>
      <c r="AU11" s="639" t="s">
        <v>281</v>
      </c>
      <c r="AV11" s="637"/>
      <c r="AW11" s="637"/>
      <c r="AX11" s="637"/>
      <c r="AY11" s="637"/>
      <c r="AZ11" s="637"/>
      <c r="BA11" s="637"/>
      <c r="BB11" s="637"/>
      <c r="BC11" s="637"/>
      <c r="BD11" s="640"/>
      <c r="BE11" s="636" t="s">
        <v>282</v>
      </c>
      <c r="BF11" s="637"/>
      <c r="BG11" s="637"/>
      <c r="BH11" s="637"/>
      <c r="BI11" s="637"/>
      <c r="BJ11" s="637"/>
      <c r="BK11" s="637"/>
      <c r="BL11" s="637"/>
      <c r="BM11" s="637"/>
      <c r="BN11" s="638"/>
      <c r="BO11" s="639" t="s">
        <v>283</v>
      </c>
      <c r="BP11" s="637"/>
      <c r="BQ11" s="637"/>
      <c r="BR11" s="637"/>
      <c r="BS11" s="637"/>
      <c r="BT11" s="637"/>
      <c r="BU11" s="637"/>
      <c r="BV11" s="637"/>
      <c r="BW11" s="637"/>
      <c r="BX11" s="637"/>
      <c r="BY11" s="636" t="s">
        <v>284</v>
      </c>
      <c r="BZ11" s="637"/>
      <c r="CA11" s="637"/>
      <c r="CB11" s="637"/>
      <c r="CC11" s="637"/>
      <c r="CD11" s="637"/>
      <c r="CE11" s="637"/>
      <c r="CF11" s="637"/>
      <c r="CG11" s="637"/>
      <c r="CH11" s="637"/>
      <c r="CI11" s="636" t="s">
        <v>285</v>
      </c>
      <c r="CJ11" s="637"/>
      <c r="CK11" s="637"/>
      <c r="CL11" s="637"/>
      <c r="CM11" s="637"/>
      <c r="CN11" s="637"/>
      <c r="CO11" s="637"/>
      <c r="CP11" s="637"/>
      <c r="CQ11" s="637"/>
      <c r="CR11" s="637"/>
      <c r="CS11" s="636" t="s">
        <v>286</v>
      </c>
      <c r="CT11" s="637"/>
      <c r="CU11" s="637"/>
      <c r="CV11" s="637"/>
      <c r="CW11" s="637"/>
      <c r="CX11" s="637"/>
      <c r="CY11" s="637"/>
      <c r="CZ11" s="637"/>
      <c r="DA11" s="637"/>
      <c r="DB11" s="637"/>
      <c r="DC11" s="636" t="s">
        <v>287</v>
      </c>
      <c r="DD11" s="637"/>
      <c r="DE11" s="637"/>
      <c r="DF11" s="637"/>
      <c r="DG11" s="637"/>
      <c r="DH11" s="637"/>
      <c r="DI11" s="637"/>
      <c r="DJ11" s="637"/>
      <c r="DK11" s="637"/>
      <c r="DL11" s="637"/>
      <c r="DM11" s="636" t="s">
        <v>288</v>
      </c>
      <c r="DN11" s="637"/>
      <c r="DO11" s="637"/>
      <c r="DP11" s="637"/>
      <c r="DQ11" s="637"/>
      <c r="DR11" s="637"/>
      <c r="DS11" s="637"/>
      <c r="DT11" s="637"/>
      <c r="DU11" s="637"/>
      <c r="DV11" s="637"/>
      <c r="DW11" s="636" t="s">
        <v>289</v>
      </c>
      <c r="DX11" s="637"/>
      <c r="DY11" s="637"/>
      <c r="DZ11" s="637"/>
      <c r="EA11" s="637"/>
      <c r="EB11" s="637"/>
      <c r="EC11" s="637"/>
      <c r="ED11" s="637"/>
      <c r="EE11" s="637"/>
      <c r="EF11" s="638"/>
      <c r="EK11" s="50"/>
    </row>
    <row r="12" spans="1:145" ht="15.75" thickBot="1">
      <c r="A12" s="44">
        <v>1</v>
      </c>
      <c r="B12" s="256">
        <v>734835</v>
      </c>
      <c r="C12" s="254" t="s">
        <v>40</v>
      </c>
      <c r="D12" s="254" t="s">
        <v>41</v>
      </c>
      <c r="E12" s="258">
        <v>69.5</v>
      </c>
      <c r="F12" s="259">
        <v>149</v>
      </c>
      <c r="G12" s="38">
        <f t="shared" ref="G12:M12" si="0">SUM(DW12,DM12,DC12,CS12,CI12,BY12,BO12,BE12,AU12,AK12,AA12,Q12)</f>
        <v>2</v>
      </c>
      <c r="H12" s="39">
        <f t="shared" si="0"/>
        <v>1</v>
      </c>
      <c r="I12" s="39">
        <f t="shared" si="0"/>
        <v>0</v>
      </c>
      <c r="J12" s="39">
        <f t="shared" si="0"/>
        <v>0</v>
      </c>
      <c r="K12" s="38">
        <f t="shared" si="0"/>
        <v>0</v>
      </c>
      <c r="L12" s="39">
        <f t="shared" si="0"/>
        <v>2</v>
      </c>
      <c r="M12" s="39">
        <f t="shared" si="0"/>
        <v>0</v>
      </c>
      <c r="N12" s="39">
        <v>1</v>
      </c>
      <c r="O12" s="39">
        <f>SUM(G12:N12)</f>
        <v>6</v>
      </c>
      <c r="P12" s="40">
        <f>AVERAGE(G12:N12)</f>
        <v>0.75</v>
      </c>
      <c r="Q12" s="44">
        <v>0</v>
      </c>
      <c r="R12" s="256">
        <v>1</v>
      </c>
      <c r="S12" s="256">
        <v>0</v>
      </c>
      <c r="T12" s="256">
        <v>0</v>
      </c>
      <c r="U12" s="256">
        <v>0</v>
      </c>
      <c r="V12" s="256">
        <v>1</v>
      </c>
      <c r="W12" s="256">
        <v>0</v>
      </c>
      <c r="X12" s="256">
        <v>0</v>
      </c>
      <c r="Y12" s="260">
        <f>SUM(Q12:X12)</f>
        <v>2</v>
      </c>
      <c r="Z12" s="261">
        <f>AVERAGE(Q12:X12)</f>
        <v>0.25</v>
      </c>
      <c r="AA12" s="35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56">
        <f>SUM(AA12:AH12)</f>
        <v>0</v>
      </c>
      <c r="AJ12" s="48">
        <f>AVERAGE(AA12:AH12)</f>
        <v>0</v>
      </c>
      <c r="AK12" s="35">
        <v>1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277">
        <v>0</v>
      </c>
      <c r="AR12" s="277">
        <v>0</v>
      </c>
      <c r="AS12" s="56">
        <f>SUM(AK12:AR12)</f>
        <v>1</v>
      </c>
      <c r="AT12" s="48">
        <f>AVERAGE(AK12:AR12)</f>
        <v>0.125</v>
      </c>
      <c r="AU12" s="198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1</v>
      </c>
      <c r="BA12" s="36">
        <v>0</v>
      </c>
      <c r="BB12" s="277">
        <v>1</v>
      </c>
      <c r="BC12" s="56">
        <f>SUM(AU12:BB12)</f>
        <v>2</v>
      </c>
      <c r="BD12" s="209">
        <f>AVERAGE(AU12:BB12)</f>
        <v>0.25</v>
      </c>
      <c r="BE12" s="35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0</v>
      </c>
      <c r="BM12" s="56">
        <f>SUM(BF12:BL12)</f>
        <v>0</v>
      </c>
      <c r="BN12" s="48">
        <f>AVERAGE(BE12:BL12)</f>
        <v>0</v>
      </c>
      <c r="BO12" s="198">
        <v>0</v>
      </c>
      <c r="BP12" s="36">
        <v>0</v>
      </c>
      <c r="BQ12" s="36">
        <v>0</v>
      </c>
      <c r="BR12" s="36">
        <v>0</v>
      </c>
      <c r="BS12" s="36">
        <v>0</v>
      </c>
      <c r="BT12" s="36">
        <v>0</v>
      </c>
      <c r="BU12" s="277">
        <v>0</v>
      </c>
      <c r="BV12" s="277">
        <v>0</v>
      </c>
      <c r="BW12" s="56">
        <f>SUM(BO12:BV12)</f>
        <v>0</v>
      </c>
      <c r="BX12" s="209">
        <f>AVERAGE(BO12:BV12)</f>
        <v>0</v>
      </c>
      <c r="BY12" s="35">
        <v>1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277">
        <v>0</v>
      </c>
      <c r="CF12" s="277">
        <v>0</v>
      </c>
      <c r="CG12" s="56">
        <f>SUM(BY12:CF12)</f>
        <v>1</v>
      </c>
      <c r="CH12" s="48">
        <f>AVERAGE(BY12:CF12)</f>
        <v>0.125</v>
      </c>
      <c r="CI12" s="198">
        <v>0</v>
      </c>
      <c r="CJ12" s="36">
        <v>0</v>
      </c>
      <c r="CK12" s="36">
        <v>0</v>
      </c>
      <c r="CL12" s="36">
        <v>0</v>
      </c>
      <c r="CM12" s="36">
        <v>0</v>
      </c>
      <c r="CN12" s="36">
        <v>0</v>
      </c>
      <c r="CO12" s="277">
        <v>0</v>
      </c>
      <c r="CP12" s="277">
        <v>0</v>
      </c>
      <c r="CQ12" s="56">
        <f>SUM(CI12:CP12)</f>
        <v>0</v>
      </c>
      <c r="CR12" s="209">
        <f>AVERAGE(CI12:CP12)</f>
        <v>0</v>
      </c>
      <c r="CS12" s="35">
        <v>0</v>
      </c>
      <c r="CT12" s="36">
        <v>0</v>
      </c>
      <c r="CU12" s="36">
        <v>0</v>
      </c>
      <c r="CV12" s="36">
        <v>0</v>
      </c>
      <c r="CW12" s="36">
        <v>0</v>
      </c>
      <c r="CX12" s="36">
        <v>0</v>
      </c>
      <c r="CY12" s="277">
        <v>0</v>
      </c>
      <c r="CZ12" s="277">
        <v>0</v>
      </c>
      <c r="DA12" s="56">
        <f>SUM(CS12:CZ12)</f>
        <v>0</v>
      </c>
      <c r="DB12" s="48">
        <f>AVERAGE(CS12:CZ12)</f>
        <v>0</v>
      </c>
      <c r="DC12" s="198">
        <v>0</v>
      </c>
      <c r="DD12" s="36">
        <v>0</v>
      </c>
      <c r="DE12" s="36">
        <v>0</v>
      </c>
      <c r="DF12" s="36">
        <v>0</v>
      </c>
      <c r="DG12" s="36">
        <v>0</v>
      </c>
      <c r="DH12" s="36">
        <v>0</v>
      </c>
      <c r="DI12" s="277">
        <v>0</v>
      </c>
      <c r="DJ12" s="277">
        <v>0</v>
      </c>
      <c r="DK12" s="56">
        <f>SUM(DC12:DJ12)</f>
        <v>0</v>
      </c>
      <c r="DL12" s="209">
        <f>AVERAGE(DC12:DJ12)</f>
        <v>0</v>
      </c>
      <c r="DM12" s="35">
        <v>0</v>
      </c>
      <c r="DN12" s="36">
        <v>0</v>
      </c>
      <c r="DO12" s="36">
        <v>0</v>
      </c>
      <c r="DP12" s="36">
        <v>0</v>
      </c>
      <c r="DQ12" s="36">
        <v>0</v>
      </c>
      <c r="DR12" s="36">
        <v>0</v>
      </c>
      <c r="DS12" s="277">
        <v>0</v>
      </c>
      <c r="DT12" s="277">
        <v>0</v>
      </c>
      <c r="DU12" s="56">
        <f>SUM(DM12:DT12)</f>
        <v>0</v>
      </c>
      <c r="DV12" s="48">
        <f>AVERAGE(DM12:DT12)</f>
        <v>0</v>
      </c>
      <c r="DW12" s="35">
        <v>0</v>
      </c>
      <c r="DX12" s="36">
        <v>0</v>
      </c>
      <c r="DY12" s="36">
        <v>0</v>
      </c>
      <c r="DZ12" s="36">
        <v>0</v>
      </c>
      <c r="EA12" s="36">
        <v>0</v>
      </c>
      <c r="EB12" s="36">
        <v>0</v>
      </c>
      <c r="EC12" s="277">
        <v>0</v>
      </c>
      <c r="ED12" s="277">
        <v>0</v>
      </c>
      <c r="EE12" s="56">
        <f>SUM(DW12:ED12)</f>
        <v>0</v>
      </c>
      <c r="EF12" s="48">
        <f>AVERAGE(DW12:ED12)</f>
        <v>0</v>
      </c>
      <c r="EK12" s="262">
        <f t="shared" ref="EK12:EK43" si="1">MAX(DW12:DZ12,DM12:DP12,DC12:DF12,CS12:CV12,CI12:CL12,BY12:CB12,BO12:BR12,BE12:BH12,AU12:AX12,AK12:AN12,AA12:AD12,Q12:T12)</f>
        <v>1</v>
      </c>
      <c r="EL12" s="5" t="e">
        <f>IF(#REF!=0,"Not Moving","OK")</f>
        <v>#REF!</v>
      </c>
    </row>
    <row r="13" spans="1:145" ht="16.5" thickTop="1" thickBot="1">
      <c r="A13" s="45">
        <v>2</v>
      </c>
      <c r="B13" s="257">
        <v>734836</v>
      </c>
      <c r="C13" s="255" t="s">
        <v>42</v>
      </c>
      <c r="D13" s="255" t="s">
        <v>43</v>
      </c>
      <c r="E13" s="263">
        <v>69.5</v>
      </c>
      <c r="F13" s="264">
        <v>149</v>
      </c>
      <c r="G13" s="38">
        <f t="shared" ref="G13:G76" si="2">SUM(DW13,DM13,DC13,CS13,CI13,BY13,BO13,BE13,AU13,AK13,AA13,Q13)</f>
        <v>4</v>
      </c>
      <c r="H13" s="39">
        <f t="shared" ref="H13:H76" si="3">SUM(DX13,DN13,DD13,CT13,CJ13,BZ13,BP13,BF13,AV13,AL13,AB13,R13)</f>
        <v>5</v>
      </c>
      <c r="I13" s="39">
        <f t="shared" ref="I13:I76" si="4">SUM(DY13,DO13,DE13,CU13,CK13,CA13,BQ13,BG13,AW13,AM13,AC13,S13)</f>
        <v>2</v>
      </c>
      <c r="J13" s="39">
        <f t="shared" ref="J13:J76" si="5">SUM(DZ13,DP13,DF13,CV13,CL13,CB13,BR13,BH13,AX13,AN13,AD13,T13)</f>
        <v>4</v>
      </c>
      <c r="K13" s="38">
        <f t="shared" ref="K13:K76" si="6">SUM(EA13,DQ13,DG13,CW13,CM13,CC13,BS13,BI13,AY13,AO13,AE13,U13)</f>
        <v>2</v>
      </c>
      <c r="L13" s="39">
        <f t="shared" ref="L13:L76" si="7">SUM(EB13,DR13,DH13,CX13,CN13,CD13,BT13,BJ13,AZ13,AP13,AF13,V13)</f>
        <v>1</v>
      </c>
      <c r="M13" s="39">
        <f t="shared" ref="M13:M76" si="8">SUM(EC13,DS13,DI13,CY13,CO13,CE13,BU13,BK13,BA13,AQ13,AG13,W13)</f>
        <v>4</v>
      </c>
      <c r="N13" s="39">
        <v>2</v>
      </c>
      <c r="O13" s="39">
        <f t="shared" ref="O13:O76" si="9">SUM(G13:N13)</f>
        <v>24</v>
      </c>
      <c r="P13" s="40">
        <f t="shared" ref="P13:P76" si="10">AVERAGE(G13:N13)</f>
        <v>3</v>
      </c>
      <c r="Q13" s="45">
        <v>0</v>
      </c>
      <c r="R13" s="257">
        <v>0</v>
      </c>
      <c r="S13" s="265">
        <v>2</v>
      </c>
      <c r="T13" s="265">
        <v>1</v>
      </c>
      <c r="U13" s="265">
        <v>0</v>
      </c>
      <c r="V13" s="265">
        <v>0</v>
      </c>
      <c r="W13" s="265">
        <v>1</v>
      </c>
      <c r="X13" s="265">
        <v>1</v>
      </c>
      <c r="Y13" s="260">
        <f t="shared" ref="Y13:Y76" si="11">SUM(Q13:X13)</f>
        <v>5</v>
      </c>
      <c r="Z13" s="261">
        <f t="shared" ref="Z13:Z76" si="12">AVERAGE(Q13:X13)</f>
        <v>0.625</v>
      </c>
      <c r="AA13" s="37">
        <v>0</v>
      </c>
      <c r="AB13" s="18">
        <v>0</v>
      </c>
      <c r="AC13" s="187">
        <v>0</v>
      </c>
      <c r="AD13" s="187">
        <v>0</v>
      </c>
      <c r="AE13" s="187">
        <v>0</v>
      </c>
      <c r="AF13" s="187">
        <v>1</v>
      </c>
      <c r="AG13" s="187">
        <v>1</v>
      </c>
      <c r="AH13" s="187">
        <v>0</v>
      </c>
      <c r="AI13" s="56">
        <f t="shared" ref="AI13:AI76" si="13">SUM(AA13:AH13)</f>
        <v>2</v>
      </c>
      <c r="AJ13" s="48">
        <f t="shared" ref="AJ13:AJ76" si="14">AVERAGE(AA13:AH13)</f>
        <v>0.25</v>
      </c>
      <c r="AK13" s="37">
        <v>2</v>
      </c>
      <c r="AL13" s="18">
        <v>2</v>
      </c>
      <c r="AM13" s="187">
        <v>0</v>
      </c>
      <c r="AN13" s="187">
        <v>1</v>
      </c>
      <c r="AO13" s="187">
        <v>1</v>
      </c>
      <c r="AP13" s="187">
        <v>0</v>
      </c>
      <c r="AQ13" s="278">
        <v>0</v>
      </c>
      <c r="AR13" s="278">
        <v>0</v>
      </c>
      <c r="AS13" s="56">
        <f t="shared" ref="AS13:AS76" si="15">SUM(AK13:AR13)</f>
        <v>6</v>
      </c>
      <c r="AT13" s="48">
        <f t="shared" ref="AT13:AT76" si="16">AVERAGE(AK13:AR13)</f>
        <v>0.75</v>
      </c>
      <c r="AU13" s="199">
        <v>0</v>
      </c>
      <c r="AV13" s="18">
        <v>0</v>
      </c>
      <c r="AW13" s="187">
        <v>0</v>
      </c>
      <c r="AX13" s="187">
        <v>0</v>
      </c>
      <c r="AY13" s="187">
        <v>0</v>
      </c>
      <c r="AZ13" s="187">
        <v>0</v>
      </c>
      <c r="BA13" s="187">
        <v>0</v>
      </c>
      <c r="BB13" s="278">
        <v>0</v>
      </c>
      <c r="BC13" s="56">
        <f t="shared" ref="BC13:BC76" si="17">SUM(AU13:BB13)</f>
        <v>0</v>
      </c>
      <c r="BD13" s="209">
        <f t="shared" ref="BD13:BD76" si="18">AVERAGE(AU13:BB13)</f>
        <v>0</v>
      </c>
      <c r="BE13" s="37">
        <v>1</v>
      </c>
      <c r="BF13" s="18">
        <v>1</v>
      </c>
      <c r="BG13" s="187">
        <v>0</v>
      </c>
      <c r="BH13" s="187">
        <v>0</v>
      </c>
      <c r="BI13" s="187">
        <v>0</v>
      </c>
      <c r="BJ13" s="187">
        <v>0</v>
      </c>
      <c r="BK13" s="187">
        <v>0</v>
      </c>
      <c r="BL13" s="187">
        <v>0</v>
      </c>
      <c r="BM13" s="56">
        <f t="shared" ref="BM13:BM76" si="19">SUM(BF13:BL13)</f>
        <v>1</v>
      </c>
      <c r="BN13" s="48">
        <f t="shared" ref="BN13:BN76" si="20">AVERAGE(BE13:BL13)</f>
        <v>0.25</v>
      </c>
      <c r="BO13" s="199">
        <v>0</v>
      </c>
      <c r="BP13" s="18">
        <v>0</v>
      </c>
      <c r="BQ13" s="187">
        <v>0</v>
      </c>
      <c r="BR13" s="187">
        <v>0</v>
      </c>
      <c r="BS13" s="187">
        <v>0</v>
      </c>
      <c r="BT13" s="187">
        <v>0</v>
      </c>
      <c r="BU13" s="278">
        <v>0</v>
      </c>
      <c r="BV13" s="278">
        <v>0</v>
      </c>
      <c r="BW13" s="56">
        <f t="shared" ref="BW13:BW76" si="21">SUM(BO13:BV13)</f>
        <v>0</v>
      </c>
      <c r="BX13" s="209">
        <f t="shared" ref="BX13:BX76" si="22">AVERAGE(BO13:BV13)</f>
        <v>0</v>
      </c>
      <c r="BY13" s="37">
        <v>1</v>
      </c>
      <c r="BZ13" s="18">
        <v>0</v>
      </c>
      <c r="CA13" s="187">
        <v>0</v>
      </c>
      <c r="CB13" s="187">
        <v>0</v>
      </c>
      <c r="CC13" s="187">
        <v>0</v>
      </c>
      <c r="CD13" s="187">
        <v>0</v>
      </c>
      <c r="CE13" s="278">
        <v>0</v>
      </c>
      <c r="CF13" s="278">
        <v>1</v>
      </c>
      <c r="CG13" s="56">
        <f t="shared" ref="CG13:CG76" si="23">SUM(BY13:CF13)</f>
        <v>2</v>
      </c>
      <c r="CH13" s="48">
        <f t="shared" ref="CH13:CH76" si="24">AVERAGE(BY13:CF13)</f>
        <v>0.25</v>
      </c>
      <c r="CI13" s="199">
        <v>0</v>
      </c>
      <c r="CJ13" s="18">
        <v>2</v>
      </c>
      <c r="CK13" s="187">
        <v>0</v>
      </c>
      <c r="CL13" s="187">
        <v>1</v>
      </c>
      <c r="CM13" s="187">
        <v>1</v>
      </c>
      <c r="CN13" s="187">
        <v>0</v>
      </c>
      <c r="CO13" s="278">
        <v>2</v>
      </c>
      <c r="CP13" s="278">
        <v>0</v>
      </c>
      <c r="CQ13" s="56">
        <f t="shared" ref="CQ13:CQ76" si="25">SUM(CI13:CP13)</f>
        <v>6</v>
      </c>
      <c r="CR13" s="209">
        <f t="shared" ref="CR13:CR76" si="26">AVERAGE(CI13:CP13)</f>
        <v>0.75</v>
      </c>
      <c r="CS13" s="37">
        <v>0</v>
      </c>
      <c r="CT13" s="18">
        <v>0</v>
      </c>
      <c r="CU13" s="187">
        <v>0</v>
      </c>
      <c r="CV13" s="187">
        <v>1</v>
      </c>
      <c r="CW13" s="187">
        <v>0</v>
      </c>
      <c r="CX13" s="187">
        <v>0</v>
      </c>
      <c r="CY13" s="278">
        <v>0</v>
      </c>
      <c r="CZ13" s="278">
        <v>0</v>
      </c>
      <c r="DA13" s="56">
        <f t="shared" ref="DA13:DA76" si="27">SUM(CS13:CZ13)</f>
        <v>1</v>
      </c>
      <c r="DB13" s="48">
        <f t="shared" ref="DB13:DB76" si="28">AVERAGE(CS13:CZ13)</f>
        <v>0.125</v>
      </c>
      <c r="DC13" s="199">
        <v>0</v>
      </c>
      <c r="DD13" s="18">
        <v>0</v>
      </c>
      <c r="DE13" s="187">
        <v>0</v>
      </c>
      <c r="DF13" s="187">
        <v>0</v>
      </c>
      <c r="DG13" s="187">
        <v>0</v>
      </c>
      <c r="DH13" s="187">
        <v>0</v>
      </c>
      <c r="DI13" s="278">
        <v>0</v>
      </c>
      <c r="DJ13" s="278">
        <v>0</v>
      </c>
      <c r="DK13" s="56">
        <f t="shared" ref="DK13:DK76" si="29">SUM(DC13:DJ13)</f>
        <v>0</v>
      </c>
      <c r="DL13" s="209">
        <f t="shared" ref="DL13:DL76" si="30">AVERAGE(DC13:DJ13)</f>
        <v>0</v>
      </c>
      <c r="DM13" s="37">
        <v>0</v>
      </c>
      <c r="DN13" s="18">
        <v>0</v>
      </c>
      <c r="DO13" s="187">
        <v>0</v>
      </c>
      <c r="DP13" s="187">
        <v>0</v>
      </c>
      <c r="DQ13" s="187">
        <v>0</v>
      </c>
      <c r="DR13" s="187">
        <v>0</v>
      </c>
      <c r="DS13" s="278">
        <v>0</v>
      </c>
      <c r="DT13" s="278">
        <v>0</v>
      </c>
      <c r="DU13" s="56">
        <f t="shared" ref="DU13:DU76" si="31">SUM(DM13:DT13)</f>
        <v>0</v>
      </c>
      <c r="DV13" s="48">
        <f t="shared" ref="DV13:DV76" si="32">AVERAGE(DM13:DT13)</f>
        <v>0</v>
      </c>
      <c r="DW13" s="37">
        <v>0</v>
      </c>
      <c r="DX13" s="18">
        <v>0</v>
      </c>
      <c r="DY13" s="187">
        <v>0</v>
      </c>
      <c r="DZ13" s="187">
        <v>0</v>
      </c>
      <c r="EA13" s="187">
        <v>0</v>
      </c>
      <c r="EB13" s="187">
        <v>0</v>
      </c>
      <c r="EC13" s="278">
        <v>0</v>
      </c>
      <c r="ED13" s="278">
        <v>0</v>
      </c>
      <c r="EE13" s="56">
        <f t="shared" ref="EE13:EE76" si="33">SUM(DW13:ED13)</f>
        <v>0</v>
      </c>
      <c r="EF13" s="48">
        <f t="shared" ref="EF13:EF76" si="34">AVERAGE(DW13:ED13)</f>
        <v>0</v>
      </c>
      <c r="EI13" s="5" t="str">
        <f>IF(EK14=21,"ok","not")</f>
        <v>ok</v>
      </c>
      <c r="EK13" s="262">
        <f t="shared" si="1"/>
        <v>2</v>
      </c>
      <c r="EL13" s="5" t="e">
        <f>IF(#REF!=0,"Not Moving","OK")</f>
        <v>#REF!</v>
      </c>
    </row>
    <row r="14" spans="1:145" ht="16.5" thickTop="1" thickBot="1">
      <c r="A14" s="45">
        <v>3</v>
      </c>
      <c r="B14" s="257">
        <v>734837</v>
      </c>
      <c r="C14" s="255" t="s">
        <v>44</v>
      </c>
      <c r="D14" s="255" t="s">
        <v>45</v>
      </c>
      <c r="E14" s="263">
        <v>24.5</v>
      </c>
      <c r="F14" s="264">
        <v>49</v>
      </c>
      <c r="G14" s="38">
        <f t="shared" si="2"/>
        <v>54</v>
      </c>
      <c r="H14" s="39">
        <f t="shared" si="3"/>
        <v>18</v>
      </c>
      <c r="I14" s="39">
        <f t="shared" si="4"/>
        <v>19</v>
      </c>
      <c r="J14" s="39">
        <f t="shared" si="5"/>
        <v>12</v>
      </c>
      <c r="K14" s="38">
        <f t="shared" si="6"/>
        <v>26</v>
      </c>
      <c r="L14" s="39">
        <f t="shared" si="7"/>
        <v>26</v>
      </c>
      <c r="M14" s="39">
        <f t="shared" si="8"/>
        <v>29</v>
      </c>
      <c r="N14" s="39">
        <v>15</v>
      </c>
      <c r="O14" s="39">
        <f t="shared" si="9"/>
        <v>199</v>
      </c>
      <c r="P14" s="40">
        <f t="shared" si="10"/>
        <v>24.875</v>
      </c>
      <c r="Q14" s="45">
        <v>8</v>
      </c>
      <c r="R14" s="257">
        <v>1</v>
      </c>
      <c r="S14" s="265">
        <v>4</v>
      </c>
      <c r="T14" s="265">
        <v>0</v>
      </c>
      <c r="U14" s="265">
        <v>1</v>
      </c>
      <c r="V14" s="265">
        <v>3</v>
      </c>
      <c r="W14" s="265">
        <v>6</v>
      </c>
      <c r="X14" s="265">
        <v>1</v>
      </c>
      <c r="Y14" s="260">
        <f t="shared" si="11"/>
        <v>24</v>
      </c>
      <c r="Z14" s="261">
        <f t="shared" si="12"/>
        <v>3</v>
      </c>
      <c r="AA14" s="37">
        <v>21</v>
      </c>
      <c r="AB14" s="18">
        <v>2</v>
      </c>
      <c r="AC14" s="187">
        <v>6</v>
      </c>
      <c r="AD14" s="187">
        <v>2</v>
      </c>
      <c r="AE14" s="187">
        <v>12</v>
      </c>
      <c r="AF14" s="187">
        <v>7</v>
      </c>
      <c r="AG14" s="187">
        <v>9</v>
      </c>
      <c r="AH14" s="187">
        <v>4</v>
      </c>
      <c r="AI14" s="56">
        <f t="shared" si="13"/>
        <v>63</v>
      </c>
      <c r="AJ14" s="48">
        <f t="shared" si="14"/>
        <v>7.875</v>
      </c>
      <c r="AK14" s="37">
        <v>10</v>
      </c>
      <c r="AL14" s="18">
        <v>3</v>
      </c>
      <c r="AM14" s="187">
        <v>2</v>
      </c>
      <c r="AN14" s="187">
        <v>4</v>
      </c>
      <c r="AO14" s="187">
        <v>5</v>
      </c>
      <c r="AP14" s="187">
        <v>3</v>
      </c>
      <c r="AQ14" s="278">
        <v>5</v>
      </c>
      <c r="AR14" s="278">
        <v>4</v>
      </c>
      <c r="AS14" s="56">
        <f t="shared" si="15"/>
        <v>36</v>
      </c>
      <c r="AT14" s="48">
        <f t="shared" si="16"/>
        <v>4.5</v>
      </c>
      <c r="AU14" s="199">
        <v>0</v>
      </c>
      <c r="AV14" s="18">
        <v>0</v>
      </c>
      <c r="AW14" s="187">
        <v>0</v>
      </c>
      <c r="AX14" s="187">
        <v>0</v>
      </c>
      <c r="AY14" s="187">
        <v>0</v>
      </c>
      <c r="AZ14" s="187">
        <v>0</v>
      </c>
      <c r="BA14" s="187">
        <v>0</v>
      </c>
      <c r="BB14" s="278">
        <v>0</v>
      </c>
      <c r="BC14" s="56">
        <f t="shared" si="17"/>
        <v>0</v>
      </c>
      <c r="BD14" s="209">
        <f t="shared" si="18"/>
        <v>0</v>
      </c>
      <c r="BE14" s="37">
        <v>3</v>
      </c>
      <c r="BF14" s="18">
        <v>5</v>
      </c>
      <c r="BG14" s="187">
        <v>1</v>
      </c>
      <c r="BH14" s="187">
        <v>2</v>
      </c>
      <c r="BI14" s="187">
        <v>1</v>
      </c>
      <c r="BJ14" s="187">
        <v>2</v>
      </c>
      <c r="BK14" s="187">
        <v>1</v>
      </c>
      <c r="BL14" s="187">
        <v>0</v>
      </c>
      <c r="BM14" s="56">
        <f t="shared" si="19"/>
        <v>12</v>
      </c>
      <c r="BN14" s="48">
        <f t="shared" si="20"/>
        <v>1.875</v>
      </c>
      <c r="BO14" s="199">
        <v>3</v>
      </c>
      <c r="BP14" s="18">
        <v>1</v>
      </c>
      <c r="BQ14" s="187">
        <v>0</v>
      </c>
      <c r="BR14" s="187">
        <v>2</v>
      </c>
      <c r="BS14" s="187">
        <v>2</v>
      </c>
      <c r="BT14" s="187">
        <v>4</v>
      </c>
      <c r="BU14" s="278">
        <v>3</v>
      </c>
      <c r="BV14" s="278">
        <v>2</v>
      </c>
      <c r="BW14" s="56">
        <f t="shared" si="21"/>
        <v>17</v>
      </c>
      <c r="BX14" s="209">
        <f t="shared" si="22"/>
        <v>2.125</v>
      </c>
      <c r="BY14" s="37">
        <v>4</v>
      </c>
      <c r="BZ14" s="18">
        <v>2</v>
      </c>
      <c r="CA14" s="187">
        <v>1</v>
      </c>
      <c r="CB14" s="187">
        <v>0</v>
      </c>
      <c r="CC14" s="187">
        <v>2</v>
      </c>
      <c r="CD14" s="187">
        <v>2</v>
      </c>
      <c r="CE14" s="278">
        <v>2</v>
      </c>
      <c r="CF14" s="278">
        <v>2</v>
      </c>
      <c r="CG14" s="56">
        <f t="shared" si="23"/>
        <v>15</v>
      </c>
      <c r="CH14" s="48">
        <f t="shared" si="24"/>
        <v>1.875</v>
      </c>
      <c r="CI14" s="199">
        <v>2</v>
      </c>
      <c r="CJ14" s="18">
        <v>2</v>
      </c>
      <c r="CK14" s="187">
        <v>0</v>
      </c>
      <c r="CL14" s="187">
        <v>0</v>
      </c>
      <c r="CM14" s="187">
        <v>2</v>
      </c>
      <c r="CN14" s="187">
        <v>1</v>
      </c>
      <c r="CO14" s="278">
        <v>0</v>
      </c>
      <c r="CP14" s="278">
        <v>0</v>
      </c>
      <c r="CQ14" s="56">
        <f t="shared" si="25"/>
        <v>7</v>
      </c>
      <c r="CR14" s="209">
        <f t="shared" si="26"/>
        <v>0.875</v>
      </c>
      <c r="CS14" s="37">
        <v>1</v>
      </c>
      <c r="CT14" s="18">
        <v>0</v>
      </c>
      <c r="CU14" s="187">
        <v>4</v>
      </c>
      <c r="CV14" s="187">
        <v>2</v>
      </c>
      <c r="CW14" s="187">
        <v>0</v>
      </c>
      <c r="CX14" s="187">
        <v>1</v>
      </c>
      <c r="CY14" s="278">
        <v>1</v>
      </c>
      <c r="CZ14" s="278">
        <v>1</v>
      </c>
      <c r="DA14" s="56">
        <f t="shared" si="27"/>
        <v>10</v>
      </c>
      <c r="DB14" s="48">
        <f t="shared" si="28"/>
        <v>1.25</v>
      </c>
      <c r="DC14" s="199">
        <v>1</v>
      </c>
      <c r="DD14" s="18">
        <v>1</v>
      </c>
      <c r="DE14" s="187">
        <v>0</v>
      </c>
      <c r="DF14" s="187">
        <v>0</v>
      </c>
      <c r="DG14" s="187">
        <v>0</v>
      </c>
      <c r="DH14" s="187">
        <v>3</v>
      </c>
      <c r="DI14" s="278">
        <v>0</v>
      </c>
      <c r="DJ14" s="278">
        <v>1</v>
      </c>
      <c r="DK14" s="56">
        <f t="shared" si="29"/>
        <v>6</v>
      </c>
      <c r="DL14" s="209">
        <f t="shared" si="30"/>
        <v>0.75</v>
      </c>
      <c r="DM14" s="37">
        <v>1</v>
      </c>
      <c r="DN14" s="18">
        <v>1</v>
      </c>
      <c r="DO14" s="187">
        <v>1</v>
      </c>
      <c r="DP14" s="187">
        <v>0</v>
      </c>
      <c r="DQ14" s="187">
        <v>1</v>
      </c>
      <c r="DR14" s="187">
        <v>0</v>
      </c>
      <c r="DS14" s="278">
        <v>1</v>
      </c>
      <c r="DT14" s="278">
        <v>0</v>
      </c>
      <c r="DU14" s="56">
        <f t="shared" si="31"/>
        <v>5</v>
      </c>
      <c r="DV14" s="48">
        <f t="shared" si="32"/>
        <v>0.625</v>
      </c>
      <c r="DW14" s="37">
        <v>0</v>
      </c>
      <c r="DX14" s="18">
        <v>0</v>
      </c>
      <c r="DY14" s="187">
        <v>0</v>
      </c>
      <c r="DZ14" s="187">
        <v>0</v>
      </c>
      <c r="EA14" s="187">
        <v>0</v>
      </c>
      <c r="EB14" s="187">
        <v>0</v>
      </c>
      <c r="EC14" s="278">
        <v>1</v>
      </c>
      <c r="ED14" s="278">
        <v>0</v>
      </c>
      <c r="EE14" s="56">
        <f t="shared" si="33"/>
        <v>1</v>
      </c>
      <c r="EF14" s="48">
        <f t="shared" si="34"/>
        <v>0.125</v>
      </c>
      <c r="EK14" s="262">
        <f t="shared" si="1"/>
        <v>21</v>
      </c>
      <c r="EL14" s="5" t="e">
        <f>IF(#REF!=0,"Not Moving","OK")</f>
        <v>#REF!</v>
      </c>
    </row>
    <row r="15" spans="1:145" ht="16.5" thickTop="1" thickBot="1">
      <c r="A15" s="45">
        <v>4</v>
      </c>
      <c r="B15" s="257">
        <v>734838</v>
      </c>
      <c r="C15" s="255" t="s">
        <v>46</v>
      </c>
      <c r="D15" s="255" t="s">
        <v>47</v>
      </c>
      <c r="E15" s="263">
        <v>24.5</v>
      </c>
      <c r="F15" s="264">
        <v>49</v>
      </c>
      <c r="G15" s="38">
        <f t="shared" si="2"/>
        <v>45</v>
      </c>
      <c r="H15" s="39">
        <f t="shared" si="3"/>
        <v>16</v>
      </c>
      <c r="I15" s="39">
        <f t="shared" si="4"/>
        <v>24</v>
      </c>
      <c r="J15" s="39">
        <f t="shared" si="5"/>
        <v>13</v>
      </c>
      <c r="K15" s="38">
        <f t="shared" si="6"/>
        <v>22</v>
      </c>
      <c r="L15" s="39">
        <f t="shared" si="7"/>
        <v>24</v>
      </c>
      <c r="M15" s="39">
        <f t="shared" si="8"/>
        <v>12</v>
      </c>
      <c r="N15" s="39">
        <v>19</v>
      </c>
      <c r="O15" s="39">
        <f t="shared" si="9"/>
        <v>175</v>
      </c>
      <c r="P15" s="40">
        <f t="shared" si="10"/>
        <v>21.875</v>
      </c>
      <c r="Q15" s="45">
        <v>3</v>
      </c>
      <c r="R15" s="257">
        <v>0</v>
      </c>
      <c r="S15" s="265">
        <v>0</v>
      </c>
      <c r="T15" s="265">
        <v>0</v>
      </c>
      <c r="U15" s="265">
        <v>2</v>
      </c>
      <c r="V15" s="265">
        <v>4</v>
      </c>
      <c r="W15" s="265">
        <v>0</v>
      </c>
      <c r="X15" s="265">
        <v>4</v>
      </c>
      <c r="Y15" s="260">
        <f t="shared" si="11"/>
        <v>13</v>
      </c>
      <c r="Z15" s="261">
        <f t="shared" si="12"/>
        <v>1.625</v>
      </c>
      <c r="AA15" s="37">
        <v>9</v>
      </c>
      <c r="AB15" s="18">
        <v>7</v>
      </c>
      <c r="AC15" s="187">
        <v>7</v>
      </c>
      <c r="AD15" s="187">
        <v>2</v>
      </c>
      <c r="AE15" s="187">
        <v>6</v>
      </c>
      <c r="AF15" s="187">
        <v>4</v>
      </c>
      <c r="AG15" s="187">
        <v>4</v>
      </c>
      <c r="AH15" s="187">
        <v>4</v>
      </c>
      <c r="AI15" s="56">
        <f t="shared" si="13"/>
        <v>43</v>
      </c>
      <c r="AJ15" s="48">
        <f t="shared" si="14"/>
        <v>5.375</v>
      </c>
      <c r="AK15" s="37">
        <v>14</v>
      </c>
      <c r="AL15" s="18">
        <v>1</v>
      </c>
      <c r="AM15" s="187">
        <v>0</v>
      </c>
      <c r="AN15" s="187">
        <v>5</v>
      </c>
      <c r="AO15" s="187">
        <v>9</v>
      </c>
      <c r="AP15" s="187">
        <v>4</v>
      </c>
      <c r="AQ15" s="278">
        <v>3</v>
      </c>
      <c r="AR15" s="278">
        <v>0</v>
      </c>
      <c r="AS15" s="56">
        <f t="shared" si="15"/>
        <v>36</v>
      </c>
      <c r="AT15" s="48">
        <f t="shared" si="16"/>
        <v>4.5</v>
      </c>
      <c r="AU15" s="199">
        <v>0</v>
      </c>
      <c r="AV15" s="18">
        <v>0</v>
      </c>
      <c r="AW15" s="187">
        <v>0</v>
      </c>
      <c r="AX15" s="187">
        <v>0</v>
      </c>
      <c r="AY15" s="187">
        <v>0</v>
      </c>
      <c r="AZ15" s="187">
        <v>0</v>
      </c>
      <c r="BA15" s="187">
        <v>0</v>
      </c>
      <c r="BB15" s="278">
        <v>0</v>
      </c>
      <c r="BC15" s="56">
        <f t="shared" si="17"/>
        <v>0</v>
      </c>
      <c r="BD15" s="209">
        <f t="shared" si="18"/>
        <v>0</v>
      </c>
      <c r="BE15" s="37">
        <v>5</v>
      </c>
      <c r="BF15" s="18">
        <v>6</v>
      </c>
      <c r="BG15" s="187">
        <v>2</v>
      </c>
      <c r="BH15" s="187">
        <v>1</v>
      </c>
      <c r="BI15" s="187">
        <v>0</v>
      </c>
      <c r="BJ15" s="187">
        <v>2</v>
      </c>
      <c r="BK15" s="187">
        <v>0</v>
      </c>
      <c r="BL15" s="187">
        <v>5</v>
      </c>
      <c r="BM15" s="56">
        <f t="shared" si="19"/>
        <v>16</v>
      </c>
      <c r="BN15" s="48">
        <f t="shared" si="20"/>
        <v>2.625</v>
      </c>
      <c r="BO15" s="199">
        <v>6</v>
      </c>
      <c r="BP15" s="18">
        <v>0</v>
      </c>
      <c r="BQ15" s="187">
        <v>3</v>
      </c>
      <c r="BR15" s="187">
        <v>0</v>
      </c>
      <c r="BS15" s="187">
        <v>3</v>
      </c>
      <c r="BT15" s="187">
        <v>4</v>
      </c>
      <c r="BU15" s="278">
        <v>2</v>
      </c>
      <c r="BV15" s="278">
        <v>1</v>
      </c>
      <c r="BW15" s="56">
        <f t="shared" si="21"/>
        <v>19</v>
      </c>
      <c r="BX15" s="209">
        <f t="shared" si="22"/>
        <v>2.375</v>
      </c>
      <c r="BY15" s="37">
        <v>4</v>
      </c>
      <c r="BZ15" s="18">
        <v>1</v>
      </c>
      <c r="CA15" s="187">
        <v>5</v>
      </c>
      <c r="CB15" s="187">
        <v>4</v>
      </c>
      <c r="CC15" s="187">
        <v>1</v>
      </c>
      <c r="CD15" s="187">
        <v>2</v>
      </c>
      <c r="CE15" s="278">
        <v>2</v>
      </c>
      <c r="CF15" s="278">
        <v>2</v>
      </c>
      <c r="CG15" s="56">
        <f t="shared" si="23"/>
        <v>21</v>
      </c>
      <c r="CH15" s="48">
        <f t="shared" si="24"/>
        <v>2.625</v>
      </c>
      <c r="CI15" s="199">
        <v>2</v>
      </c>
      <c r="CJ15" s="18">
        <v>0</v>
      </c>
      <c r="CK15" s="187">
        <v>2</v>
      </c>
      <c r="CL15" s="187">
        <v>0</v>
      </c>
      <c r="CM15" s="187">
        <v>0</v>
      </c>
      <c r="CN15" s="187">
        <v>0</v>
      </c>
      <c r="CO15" s="278">
        <v>0</v>
      </c>
      <c r="CP15" s="278">
        <v>2</v>
      </c>
      <c r="CQ15" s="56">
        <f t="shared" si="25"/>
        <v>6</v>
      </c>
      <c r="CR15" s="209">
        <f t="shared" si="26"/>
        <v>0.75</v>
      </c>
      <c r="CS15" s="37">
        <v>0</v>
      </c>
      <c r="CT15" s="18">
        <v>0</v>
      </c>
      <c r="CU15" s="187">
        <v>4</v>
      </c>
      <c r="CV15" s="187">
        <v>0</v>
      </c>
      <c r="CW15" s="187">
        <v>0</v>
      </c>
      <c r="CX15" s="187">
        <v>2</v>
      </c>
      <c r="CY15" s="278">
        <v>1</v>
      </c>
      <c r="CZ15" s="278">
        <v>0</v>
      </c>
      <c r="DA15" s="56">
        <f t="shared" si="27"/>
        <v>7</v>
      </c>
      <c r="DB15" s="48">
        <f t="shared" si="28"/>
        <v>0.875</v>
      </c>
      <c r="DC15" s="199">
        <v>1</v>
      </c>
      <c r="DD15" s="18">
        <v>0</v>
      </c>
      <c r="DE15" s="187">
        <v>1</v>
      </c>
      <c r="DF15" s="187">
        <v>0</v>
      </c>
      <c r="DG15" s="187">
        <v>1</v>
      </c>
      <c r="DH15" s="187">
        <v>2</v>
      </c>
      <c r="DI15" s="278">
        <v>0</v>
      </c>
      <c r="DJ15" s="278">
        <v>1</v>
      </c>
      <c r="DK15" s="56">
        <f t="shared" si="29"/>
        <v>6</v>
      </c>
      <c r="DL15" s="209">
        <f t="shared" si="30"/>
        <v>0.75</v>
      </c>
      <c r="DM15" s="37">
        <v>1</v>
      </c>
      <c r="DN15" s="18">
        <v>1</v>
      </c>
      <c r="DO15" s="187">
        <v>0</v>
      </c>
      <c r="DP15" s="187">
        <v>1</v>
      </c>
      <c r="DQ15" s="187">
        <v>0</v>
      </c>
      <c r="DR15" s="187">
        <v>0</v>
      </c>
      <c r="DS15" s="278">
        <v>0</v>
      </c>
      <c r="DT15" s="278">
        <v>0</v>
      </c>
      <c r="DU15" s="56">
        <f t="shared" si="31"/>
        <v>3</v>
      </c>
      <c r="DV15" s="48">
        <f t="shared" si="32"/>
        <v>0.375</v>
      </c>
      <c r="DW15" s="37">
        <v>0</v>
      </c>
      <c r="DX15" s="18">
        <v>0</v>
      </c>
      <c r="DY15" s="187">
        <v>0</v>
      </c>
      <c r="DZ15" s="187">
        <v>0</v>
      </c>
      <c r="EA15" s="187">
        <v>0</v>
      </c>
      <c r="EB15" s="187">
        <v>0</v>
      </c>
      <c r="EC15" s="278">
        <v>0</v>
      </c>
      <c r="ED15" s="278">
        <v>0</v>
      </c>
      <c r="EE15" s="56">
        <f t="shared" si="33"/>
        <v>0</v>
      </c>
      <c r="EF15" s="48">
        <f t="shared" si="34"/>
        <v>0</v>
      </c>
      <c r="EK15" s="262">
        <f t="shared" si="1"/>
        <v>14</v>
      </c>
      <c r="EL15" s="5" t="e">
        <f>IF(#REF!=0,"Not Moving","OK")</f>
        <v>#REF!</v>
      </c>
    </row>
    <row r="16" spans="1:145" ht="16.5" thickTop="1" thickBot="1">
      <c r="A16" s="45">
        <v>5</v>
      </c>
      <c r="B16" s="257">
        <v>734839</v>
      </c>
      <c r="C16" s="255" t="s">
        <v>48</v>
      </c>
      <c r="D16" s="255" t="s">
        <v>49</v>
      </c>
      <c r="E16" s="263">
        <v>129.5</v>
      </c>
      <c r="F16" s="264">
        <v>269</v>
      </c>
      <c r="G16" s="38">
        <f t="shared" si="2"/>
        <v>0</v>
      </c>
      <c r="H16" s="39">
        <f t="shared" si="3"/>
        <v>0</v>
      </c>
      <c r="I16" s="39">
        <f t="shared" si="4"/>
        <v>0</v>
      </c>
      <c r="J16" s="39">
        <f t="shared" si="5"/>
        <v>0</v>
      </c>
      <c r="K16" s="38">
        <f t="shared" si="6"/>
        <v>0</v>
      </c>
      <c r="L16" s="39">
        <f t="shared" si="7"/>
        <v>0</v>
      </c>
      <c r="M16" s="39">
        <f t="shared" si="8"/>
        <v>0</v>
      </c>
      <c r="N16" s="39">
        <v>0</v>
      </c>
      <c r="O16" s="39">
        <f t="shared" si="9"/>
        <v>0</v>
      </c>
      <c r="P16" s="40">
        <f t="shared" si="10"/>
        <v>0</v>
      </c>
      <c r="Q16" s="45">
        <v>0</v>
      </c>
      <c r="R16" s="257">
        <v>0</v>
      </c>
      <c r="S16" s="265">
        <v>0</v>
      </c>
      <c r="T16" s="265">
        <v>0</v>
      </c>
      <c r="U16" s="265">
        <v>0</v>
      </c>
      <c r="V16" s="265">
        <v>0</v>
      </c>
      <c r="W16" s="265">
        <v>0</v>
      </c>
      <c r="X16" s="265">
        <v>0</v>
      </c>
      <c r="Y16" s="260">
        <f t="shared" si="11"/>
        <v>0</v>
      </c>
      <c r="Z16" s="261">
        <f t="shared" si="12"/>
        <v>0</v>
      </c>
      <c r="AA16" s="37">
        <v>0</v>
      </c>
      <c r="AB16" s="18">
        <v>0</v>
      </c>
      <c r="AC16" s="187">
        <v>0</v>
      </c>
      <c r="AD16" s="187">
        <v>0</v>
      </c>
      <c r="AE16" s="187">
        <v>0</v>
      </c>
      <c r="AF16" s="187">
        <v>0</v>
      </c>
      <c r="AG16" s="187">
        <v>0</v>
      </c>
      <c r="AH16" s="187">
        <v>0</v>
      </c>
      <c r="AI16" s="56">
        <f t="shared" si="13"/>
        <v>0</v>
      </c>
      <c r="AJ16" s="48">
        <f t="shared" si="14"/>
        <v>0</v>
      </c>
      <c r="AK16" s="37">
        <v>0</v>
      </c>
      <c r="AL16" s="18">
        <v>0</v>
      </c>
      <c r="AM16" s="187">
        <v>0</v>
      </c>
      <c r="AN16" s="187">
        <v>0</v>
      </c>
      <c r="AO16" s="187">
        <v>0</v>
      </c>
      <c r="AP16" s="187">
        <v>0</v>
      </c>
      <c r="AQ16" s="278">
        <v>0</v>
      </c>
      <c r="AR16" s="278">
        <v>0</v>
      </c>
      <c r="AS16" s="56">
        <f t="shared" si="15"/>
        <v>0</v>
      </c>
      <c r="AT16" s="48">
        <f t="shared" si="16"/>
        <v>0</v>
      </c>
      <c r="AU16" s="199">
        <v>0</v>
      </c>
      <c r="AV16" s="18">
        <v>0</v>
      </c>
      <c r="AW16" s="187">
        <v>0</v>
      </c>
      <c r="AX16" s="187">
        <v>0</v>
      </c>
      <c r="AY16" s="187">
        <v>0</v>
      </c>
      <c r="AZ16" s="187">
        <v>0</v>
      </c>
      <c r="BA16" s="187">
        <v>0</v>
      </c>
      <c r="BB16" s="278">
        <v>0</v>
      </c>
      <c r="BC16" s="56">
        <f t="shared" si="17"/>
        <v>0</v>
      </c>
      <c r="BD16" s="209">
        <f t="shared" si="18"/>
        <v>0</v>
      </c>
      <c r="BE16" s="37">
        <v>0</v>
      </c>
      <c r="BF16" s="18">
        <v>0</v>
      </c>
      <c r="BG16" s="187">
        <v>0</v>
      </c>
      <c r="BH16" s="187">
        <v>0</v>
      </c>
      <c r="BI16" s="187">
        <v>0</v>
      </c>
      <c r="BJ16" s="187">
        <v>0</v>
      </c>
      <c r="BK16" s="187">
        <v>0</v>
      </c>
      <c r="BL16" s="187">
        <v>0</v>
      </c>
      <c r="BM16" s="56">
        <f t="shared" si="19"/>
        <v>0</v>
      </c>
      <c r="BN16" s="48">
        <f t="shared" si="20"/>
        <v>0</v>
      </c>
      <c r="BO16" s="199">
        <v>0</v>
      </c>
      <c r="BP16" s="18">
        <v>0</v>
      </c>
      <c r="BQ16" s="187">
        <v>0</v>
      </c>
      <c r="BR16" s="187">
        <v>0</v>
      </c>
      <c r="BS16" s="187">
        <v>0</v>
      </c>
      <c r="BT16" s="187">
        <v>0</v>
      </c>
      <c r="BU16" s="278">
        <v>0</v>
      </c>
      <c r="BV16" s="278">
        <v>0</v>
      </c>
      <c r="BW16" s="56">
        <f t="shared" si="21"/>
        <v>0</v>
      </c>
      <c r="BX16" s="209">
        <f t="shared" si="22"/>
        <v>0</v>
      </c>
      <c r="BY16" s="37">
        <v>0</v>
      </c>
      <c r="BZ16" s="18">
        <v>0</v>
      </c>
      <c r="CA16" s="187">
        <v>0</v>
      </c>
      <c r="CB16" s="187">
        <v>0</v>
      </c>
      <c r="CC16" s="187">
        <v>0</v>
      </c>
      <c r="CD16" s="187">
        <v>0</v>
      </c>
      <c r="CE16" s="278">
        <v>0</v>
      </c>
      <c r="CF16" s="278">
        <v>0</v>
      </c>
      <c r="CG16" s="56">
        <f t="shared" si="23"/>
        <v>0</v>
      </c>
      <c r="CH16" s="48">
        <f t="shared" si="24"/>
        <v>0</v>
      </c>
      <c r="CI16" s="199">
        <v>0</v>
      </c>
      <c r="CJ16" s="18">
        <v>0</v>
      </c>
      <c r="CK16" s="187">
        <v>0</v>
      </c>
      <c r="CL16" s="187">
        <v>0</v>
      </c>
      <c r="CM16" s="187">
        <v>0</v>
      </c>
      <c r="CN16" s="187">
        <v>0</v>
      </c>
      <c r="CO16" s="278">
        <v>0</v>
      </c>
      <c r="CP16" s="278">
        <v>0</v>
      </c>
      <c r="CQ16" s="56">
        <f t="shared" si="25"/>
        <v>0</v>
      </c>
      <c r="CR16" s="209">
        <f t="shared" si="26"/>
        <v>0</v>
      </c>
      <c r="CS16" s="37">
        <v>0</v>
      </c>
      <c r="CT16" s="18">
        <v>0</v>
      </c>
      <c r="CU16" s="187">
        <v>0</v>
      </c>
      <c r="CV16" s="187">
        <v>0</v>
      </c>
      <c r="CW16" s="187">
        <v>0</v>
      </c>
      <c r="CX16" s="187">
        <v>0</v>
      </c>
      <c r="CY16" s="278">
        <v>0</v>
      </c>
      <c r="CZ16" s="278">
        <v>0</v>
      </c>
      <c r="DA16" s="56">
        <f t="shared" si="27"/>
        <v>0</v>
      </c>
      <c r="DB16" s="48">
        <f t="shared" si="28"/>
        <v>0</v>
      </c>
      <c r="DC16" s="199">
        <v>0</v>
      </c>
      <c r="DD16" s="18">
        <v>0</v>
      </c>
      <c r="DE16" s="187">
        <v>0</v>
      </c>
      <c r="DF16" s="187">
        <v>0</v>
      </c>
      <c r="DG16" s="187">
        <v>0</v>
      </c>
      <c r="DH16" s="187">
        <v>0</v>
      </c>
      <c r="DI16" s="278">
        <v>0</v>
      </c>
      <c r="DJ16" s="278">
        <v>0</v>
      </c>
      <c r="DK16" s="56">
        <f t="shared" si="29"/>
        <v>0</v>
      </c>
      <c r="DL16" s="209">
        <f t="shared" si="30"/>
        <v>0</v>
      </c>
      <c r="DM16" s="37">
        <v>0</v>
      </c>
      <c r="DN16" s="18">
        <v>0</v>
      </c>
      <c r="DO16" s="187">
        <v>0</v>
      </c>
      <c r="DP16" s="187">
        <v>0</v>
      </c>
      <c r="DQ16" s="187">
        <v>0</v>
      </c>
      <c r="DR16" s="187">
        <v>0</v>
      </c>
      <c r="DS16" s="278">
        <v>0</v>
      </c>
      <c r="DT16" s="278">
        <v>0</v>
      </c>
      <c r="DU16" s="56">
        <f t="shared" si="31"/>
        <v>0</v>
      </c>
      <c r="DV16" s="48">
        <f t="shared" si="32"/>
        <v>0</v>
      </c>
      <c r="DW16" s="37">
        <v>0</v>
      </c>
      <c r="DX16" s="18">
        <v>0</v>
      </c>
      <c r="DY16" s="187">
        <v>0</v>
      </c>
      <c r="DZ16" s="187">
        <v>0</v>
      </c>
      <c r="EA16" s="187">
        <v>0</v>
      </c>
      <c r="EB16" s="187">
        <v>0</v>
      </c>
      <c r="EC16" s="278">
        <v>0</v>
      </c>
      <c r="ED16" s="278">
        <v>0</v>
      </c>
      <c r="EE16" s="56">
        <f t="shared" si="33"/>
        <v>0</v>
      </c>
      <c r="EF16" s="48">
        <f t="shared" si="34"/>
        <v>0</v>
      </c>
      <c r="EK16" s="262">
        <f t="shared" si="1"/>
        <v>0</v>
      </c>
      <c r="EL16" s="5" t="e">
        <f>IF(#REF!=0,"Not Moving","OK")</f>
        <v>#REF!</v>
      </c>
    </row>
    <row r="17" spans="1:142" ht="16.5" thickTop="1" thickBot="1">
      <c r="A17" s="45">
        <v>6</v>
      </c>
      <c r="B17" s="257">
        <v>734840</v>
      </c>
      <c r="C17" s="255" t="s">
        <v>50</v>
      </c>
      <c r="D17" s="255" t="s">
        <v>51</v>
      </c>
      <c r="E17" s="263">
        <v>129.5</v>
      </c>
      <c r="F17" s="264">
        <v>269</v>
      </c>
      <c r="G17" s="38">
        <f t="shared" si="2"/>
        <v>0</v>
      </c>
      <c r="H17" s="39">
        <f t="shared" si="3"/>
        <v>0</v>
      </c>
      <c r="I17" s="39">
        <f t="shared" si="4"/>
        <v>0</v>
      </c>
      <c r="J17" s="39">
        <f t="shared" si="5"/>
        <v>0</v>
      </c>
      <c r="K17" s="38">
        <f t="shared" si="6"/>
        <v>0</v>
      </c>
      <c r="L17" s="39">
        <f t="shared" si="7"/>
        <v>0</v>
      </c>
      <c r="M17" s="39">
        <f t="shared" si="8"/>
        <v>0</v>
      </c>
      <c r="N17" s="39">
        <v>0</v>
      </c>
      <c r="O17" s="39">
        <f t="shared" si="9"/>
        <v>0</v>
      </c>
      <c r="P17" s="40">
        <f t="shared" si="10"/>
        <v>0</v>
      </c>
      <c r="Q17" s="45">
        <v>0</v>
      </c>
      <c r="R17" s="257">
        <v>0</v>
      </c>
      <c r="S17" s="265">
        <v>0</v>
      </c>
      <c r="T17" s="265">
        <v>0</v>
      </c>
      <c r="U17" s="265">
        <v>0</v>
      </c>
      <c r="V17" s="265">
        <v>0</v>
      </c>
      <c r="W17" s="265">
        <v>0</v>
      </c>
      <c r="X17" s="265">
        <v>0</v>
      </c>
      <c r="Y17" s="260">
        <f t="shared" si="11"/>
        <v>0</v>
      </c>
      <c r="Z17" s="261">
        <f t="shared" si="12"/>
        <v>0</v>
      </c>
      <c r="AA17" s="37">
        <v>0</v>
      </c>
      <c r="AB17" s="18">
        <v>0</v>
      </c>
      <c r="AC17" s="187">
        <v>0</v>
      </c>
      <c r="AD17" s="187">
        <v>0</v>
      </c>
      <c r="AE17" s="187">
        <v>0</v>
      </c>
      <c r="AF17" s="187">
        <v>0</v>
      </c>
      <c r="AG17" s="187">
        <v>0</v>
      </c>
      <c r="AH17" s="187">
        <v>0</v>
      </c>
      <c r="AI17" s="56">
        <f t="shared" si="13"/>
        <v>0</v>
      </c>
      <c r="AJ17" s="48">
        <f t="shared" si="14"/>
        <v>0</v>
      </c>
      <c r="AK17" s="37">
        <v>0</v>
      </c>
      <c r="AL17" s="18">
        <v>0</v>
      </c>
      <c r="AM17" s="187">
        <v>0</v>
      </c>
      <c r="AN17" s="187">
        <v>0</v>
      </c>
      <c r="AO17" s="187">
        <v>0</v>
      </c>
      <c r="AP17" s="187">
        <v>0</v>
      </c>
      <c r="AQ17" s="278">
        <v>0</v>
      </c>
      <c r="AR17" s="278">
        <v>0</v>
      </c>
      <c r="AS17" s="56">
        <f t="shared" si="15"/>
        <v>0</v>
      </c>
      <c r="AT17" s="48">
        <f t="shared" si="16"/>
        <v>0</v>
      </c>
      <c r="AU17" s="199">
        <v>0</v>
      </c>
      <c r="AV17" s="18">
        <v>0</v>
      </c>
      <c r="AW17" s="187">
        <v>0</v>
      </c>
      <c r="AX17" s="187">
        <v>0</v>
      </c>
      <c r="AY17" s="187">
        <v>0</v>
      </c>
      <c r="AZ17" s="187">
        <v>0</v>
      </c>
      <c r="BA17" s="187">
        <v>0</v>
      </c>
      <c r="BB17" s="278">
        <v>0</v>
      </c>
      <c r="BC17" s="56">
        <f t="shared" si="17"/>
        <v>0</v>
      </c>
      <c r="BD17" s="209">
        <f t="shared" si="18"/>
        <v>0</v>
      </c>
      <c r="BE17" s="37">
        <v>0</v>
      </c>
      <c r="BF17" s="18">
        <v>0</v>
      </c>
      <c r="BG17" s="187">
        <v>0</v>
      </c>
      <c r="BH17" s="187">
        <v>0</v>
      </c>
      <c r="BI17" s="187">
        <v>0</v>
      </c>
      <c r="BJ17" s="187">
        <v>0</v>
      </c>
      <c r="BK17" s="187">
        <v>0</v>
      </c>
      <c r="BL17" s="187">
        <v>0</v>
      </c>
      <c r="BM17" s="56">
        <f t="shared" si="19"/>
        <v>0</v>
      </c>
      <c r="BN17" s="48">
        <f t="shared" si="20"/>
        <v>0</v>
      </c>
      <c r="BO17" s="199">
        <v>0</v>
      </c>
      <c r="BP17" s="18">
        <v>0</v>
      </c>
      <c r="BQ17" s="187">
        <v>0</v>
      </c>
      <c r="BR17" s="187">
        <v>0</v>
      </c>
      <c r="BS17" s="187">
        <v>0</v>
      </c>
      <c r="BT17" s="187">
        <v>0</v>
      </c>
      <c r="BU17" s="278">
        <v>0</v>
      </c>
      <c r="BV17" s="278">
        <v>0</v>
      </c>
      <c r="BW17" s="56">
        <f t="shared" si="21"/>
        <v>0</v>
      </c>
      <c r="BX17" s="209">
        <f t="shared" si="22"/>
        <v>0</v>
      </c>
      <c r="BY17" s="37">
        <v>0</v>
      </c>
      <c r="BZ17" s="18">
        <v>0</v>
      </c>
      <c r="CA17" s="187">
        <v>0</v>
      </c>
      <c r="CB17" s="187">
        <v>0</v>
      </c>
      <c r="CC17" s="187">
        <v>0</v>
      </c>
      <c r="CD17" s="187">
        <v>0</v>
      </c>
      <c r="CE17" s="278">
        <v>0</v>
      </c>
      <c r="CF17" s="278">
        <v>0</v>
      </c>
      <c r="CG17" s="56">
        <f t="shared" si="23"/>
        <v>0</v>
      </c>
      <c r="CH17" s="48">
        <f t="shared" si="24"/>
        <v>0</v>
      </c>
      <c r="CI17" s="199">
        <v>0</v>
      </c>
      <c r="CJ17" s="18">
        <v>0</v>
      </c>
      <c r="CK17" s="187">
        <v>0</v>
      </c>
      <c r="CL17" s="187">
        <v>0</v>
      </c>
      <c r="CM17" s="187">
        <v>0</v>
      </c>
      <c r="CN17" s="187">
        <v>0</v>
      </c>
      <c r="CO17" s="278">
        <v>0</v>
      </c>
      <c r="CP17" s="278">
        <v>0</v>
      </c>
      <c r="CQ17" s="56">
        <f t="shared" si="25"/>
        <v>0</v>
      </c>
      <c r="CR17" s="209">
        <f t="shared" si="26"/>
        <v>0</v>
      </c>
      <c r="CS17" s="37">
        <v>0</v>
      </c>
      <c r="CT17" s="18">
        <v>0</v>
      </c>
      <c r="CU17" s="187">
        <v>0</v>
      </c>
      <c r="CV17" s="187">
        <v>0</v>
      </c>
      <c r="CW17" s="187">
        <v>0</v>
      </c>
      <c r="CX17" s="187">
        <v>0</v>
      </c>
      <c r="CY17" s="278">
        <v>0</v>
      </c>
      <c r="CZ17" s="278">
        <v>0</v>
      </c>
      <c r="DA17" s="56">
        <f t="shared" si="27"/>
        <v>0</v>
      </c>
      <c r="DB17" s="48">
        <f t="shared" si="28"/>
        <v>0</v>
      </c>
      <c r="DC17" s="199">
        <v>0</v>
      </c>
      <c r="DD17" s="18">
        <v>0</v>
      </c>
      <c r="DE17" s="187">
        <v>0</v>
      </c>
      <c r="DF17" s="187">
        <v>0</v>
      </c>
      <c r="DG17" s="187">
        <v>0</v>
      </c>
      <c r="DH17" s="187">
        <v>0</v>
      </c>
      <c r="DI17" s="278">
        <v>0</v>
      </c>
      <c r="DJ17" s="278">
        <v>0</v>
      </c>
      <c r="DK17" s="56">
        <f t="shared" si="29"/>
        <v>0</v>
      </c>
      <c r="DL17" s="209">
        <f t="shared" si="30"/>
        <v>0</v>
      </c>
      <c r="DM17" s="37">
        <v>0</v>
      </c>
      <c r="DN17" s="18">
        <v>0</v>
      </c>
      <c r="DO17" s="187">
        <v>0</v>
      </c>
      <c r="DP17" s="187">
        <v>0</v>
      </c>
      <c r="DQ17" s="187">
        <v>0</v>
      </c>
      <c r="DR17" s="187">
        <v>0</v>
      </c>
      <c r="DS17" s="278">
        <v>0</v>
      </c>
      <c r="DT17" s="278">
        <v>0</v>
      </c>
      <c r="DU17" s="56">
        <f t="shared" si="31"/>
        <v>0</v>
      </c>
      <c r="DV17" s="48">
        <f t="shared" si="32"/>
        <v>0</v>
      </c>
      <c r="DW17" s="37">
        <v>0</v>
      </c>
      <c r="DX17" s="18">
        <v>0</v>
      </c>
      <c r="DY17" s="187">
        <v>0</v>
      </c>
      <c r="DZ17" s="187">
        <v>0</v>
      </c>
      <c r="EA17" s="187">
        <v>0</v>
      </c>
      <c r="EB17" s="187">
        <v>0</v>
      </c>
      <c r="EC17" s="278">
        <v>0</v>
      </c>
      <c r="ED17" s="278">
        <v>0</v>
      </c>
      <c r="EE17" s="56">
        <f t="shared" si="33"/>
        <v>0</v>
      </c>
      <c r="EF17" s="48">
        <f t="shared" si="34"/>
        <v>0</v>
      </c>
      <c r="EK17" s="262">
        <f t="shared" si="1"/>
        <v>0</v>
      </c>
      <c r="EL17" s="5" t="e">
        <f>IF(#REF!=0,"Not Moving","OK")</f>
        <v>#REF!</v>
      </c>
    </row>
    <row r="18" spans="1:142" ht="16.5" thickTop="1" thickBot="1">
      <c r="A18" s="45">
        <v>7</v>
      </c>
      <c r="B18" s="257">
        <v>734841</v>
      </c>
      <c r="C18" s="255" t="s">
        <v>52</v>
      </c>
      <c r="D18" s="255" t="s">
        <v>53</v>
      </c>
      <c r="E18" s="263">
        <v>29.5</v>
      </c>
      <c r="F18" s="264">
        <v>59</v>
      </c>
      <c r="G18" s="38">
        <f t="shared" si="2"/>
        <v>0</v>
      </c>
      <c r="H18" s="39">
        <f t="shared" si="3"/>
        <v>0</v>
      </c>
      <c r="I18" s="39">
        <f t="shared" si="4"/>
        <v>0</v>
      </c>
      <c r="J18" s="39">
        <f t="shared" si="5"/>
        <v>0</v>
      </c>
      <c r="K18" s="38">
        <f t="shared" si="6"/>
        <v>0</v>
      </c>
      <c r="L18" s="39">
        <f t="shared" si="7"/>
        <v>0</v>
      </c>
      <c r="M18" s="39">
        <f t="shared" si="8"/>
        <v>0</v>
      </c>
      <c r="N18" s="39">
        <v>0</v>
      </c>
      <c r="O18" s="39">
        <f t="shared" si="9"/>
        <v>0</v>
      </c>
      <c r="P18" s="40">
        <f t="shared" si="10"/>
        <v>0</v>
      </c>
      <c r="Q18" s="45">
        <v>0</v>
      </c>
      <c r="R18" s="257">
        <v>0</v>
      </c>
      <c r="S18" s="265">
        <v>0</v>
      </c>
      <c r="T18" s="265">
        <v>0</v>
      </c>
      <c r="U18" s="265">
        <v>0</v>
      </c>
      <c r="V18" s="265">
        <v>0</v>
      </c>
      <c r="W18" s="265">
        <v>0</v>
      </c>
      <c r="X18" s="265">
        <v>0</v>
      </c>
      <c r="Y18" s="260">
        <f t="shared" si="11"/>
        <v>0</v>
      </c>
      <c r="Z18" s="261">
        <f t="shared" si="12"/>
        <v>0</v>
      </c>
      <c r="AA18" s="37">
        <v>0</v>
      </c>
      <c r="AB18" s="18">
        <v>0</v>
      </c>
      <c r="AC18" s="187">
        <v>0</v>
      </c>
      <c r="AD18" s="187">
        <v>0</v>
      </c>
      <c r="AE18" s="187">
        <v>0</v>
      </c>
      <c r="AF18" s="187">
        <v>0</v>
      </c>
      <c r="AG18" s="187">
        <v>0</v>
      </c>
      <c r="AH18" s="187">
        <v>0</v>
      </c>
      <c r="AI18" s="56">
        <f t="shared" si="13"/>
        <v>0</v>
      </c>
      <c r="AJ18" s="48">
        <f t="shared" si="14"/>
        <v>0</v>
      </c>
      <c r="AK18" s="37">
        <v>0</v>
      </c>
      <c r="AL18" s="18">
        <v>0</v>
      </c>
      <c r="AM18" s="187">
        <v>0</v>
      </c>
      <c r="AN18" s="187">
        <v>0</v>
      </c>
      <c r="AO18" s="187">
        <v>0</v>
      </c>
      <c r="AP18" s="187">
        <v>0</v>
      </c>
      <c r="AQ18" s="278">
        <v>0</v>
      </c>
      <c r="AR18" s="278">
        <v>0</v>
      </c>
      <c r="AS18" s="56">
        <f t="shared" si="15"/>
        <v>0</v>
      </c>
      <c r="AT18" s="48">
        <f t="shared" si="16"/>
        <v>0</v>
      </c>
      <c r="AU18" s="199">
        <v>0</v>
      </c>
      <c r="AV18" s="18">
        <v>0</v>
      </c>
      <c r="AW18" s="187">
        <v>0</v>
      </c>
      <c r="AX18" s="187">
        <v>0</v>
      </c>
      <c r="AY18" s="187">
        <v>0</v>
      </c>
      <c r="AZ18" s="187">
        <v>0</v>
      </c>
      <c r="BA18" s="187">
        <v>0</v>
      </c>
      <c r="BB18" s="278">
        <v>0</v>
      </c>
      <c r="BC18" s="56">
        <f t="shared" si="17"/>
        <v>0</v>
      </c>
      <c r="BD18" s="209">
        <f t="shared" si="18"/>
        <v>0</v>
      </c>
      <c r="BE18" s="37">
        <v>0</v>
      </c>
      <c r="BF18" s="18">
        <v>0</v>
      </c>
      <c r="BG18" s="187">
        <v>0</v>
      </c>
      <c r="BH18" s="187">
        <v>0</v>
      </c>
      <c r="BI18" s="187">
        <v>0</v>
      </c>
      <c r="BJ18" s="187">
        <v>0</v>
      </c>
      <c r="BK18" s="187">
        <v>0</v>
      </c>
      <c r="BL18" s="187">
        <v>0</v>
      </c>
      <c r="BM18" s="56">
        <f t="shared" si="19"/>
        <v>0</v>
      </c>
      <c r="BN18" s="48">
        <f t="shared" si="20"/>
        <v>0</v>
      </c>
      <c r="BO18" s="199">
        <v>0</v>
      </c>
      <c r="BP18" s="18">
        <v>0</v>
      </c>
      <c r="BQ18" s="187">
        <v>0</v>
      </c>
      <c r="BR18" s="187">
        <v>0</v>
      </c>
      <c r="BS18" s="187">
        <v>0</v>
      </c>
      <c r="BT18" s="187">
        <v>0</v>
      </c>
      <c r="BU18" s="278">
        <v>0</v>
      </c>
      <c r="BV18" s="278">
        <v>0</v>
      </c>
      <c r="BW18" s="56">
        <f t="shared" si="21"/>
        <v>0</v>
      </c>
      <c r="BX18" s="209">
        <f t="shared" si="22"/>
        <v>0</v>
      </c>
      <c r="BY18" s="37">
        <v>0</v>
      </c>
      <c r="BZ18" s="18">
        <v>0</v>
      </c>
      <c r="CA18" s="187">
        <v>0</v>
      </c>
      <c r="CB18" s="187">
        <v>0</v>
      </c>
      <c r="CC18" s="187">
        <v>0</v>
      </c>
      <c r="CD18" s="187">
        <v>0</v>
      </c>
      <c r="CE18" s="278">
        <v>0</v>
      </c>
      <c r="CF18" s="278">
        <v>0</v>
      </c>
      <c r="CG18" s="56">
        <f t="shared" si="23"/>
        <v>0</v>
      </c>
      <c r="CH18" s="48">
        <f t="shared" si="24"/>
        <v>0</v>
      </c>
      <c r="CI18" s="199">
        <v>0</v>
      </c>
      <c r="CJ18" s="18">
        <v>0</v>
      </c>
      <c r="CK18" s="187">
        <v>0</v>
      </c>
      <c r="CL18" s="187">
        <v>0</v>
      </c>
      <c r="CM18" s="187">
        <v>0</v>
      </c>
      <c r="CN18" s="187">
        <v>0</v>
      </c>
      <c r="CO18" s="278">
        <v>0</v>
      </c>
      <c r="CP18" s="278">
        <v>0</v>
      </c>
      <c r="CQ18" s="56">
        <f t="shared" si="25"/>
        <v>0</v>
      </c>
      <c r="CR18" s="209">
        <f t="shared" si="26"/>
        <v>0</v>
      </c>
      <c r="CS18" s="37">
        <v>0</v>
      </c>
      <c r="CT18" s="18">
        <v>0</v>
      </c>
      <c r="CU18" s="187">
        <v>0</v>
      </c>
      <c r="CV18" s="187">
        <v>0</v>
      </c>
      <c r="CW18" s="187">
        <v>0</v>
      </c>
      <c r="CX18" s="187">
        <v>0</v>
      </c>
      <c r="CY18" s="278">
        <v>0</v>
      </c>
      <c r="CZ18" s="278">
        <v>0</v>
      </c>
      <c r="DA18" s="56">
        <f t="shared" si="27"/>
        <v>0</v>
      </c>
      <c r="DB18" s="48">
        <f t="shared" si="28"/>
        <v>0</v>
      </c>
      <c r="DC18" s="199">
        <v>0</v>
      </c>
      <c r="DD18" s="18">
        <v>0</v>
      </c>
      <c r="DE18" s="187">
        <v>0</v>
      </c>
      <c r="DF18" s="187">
        <v>0</v>
      </c>
      <c r="DG18" s="187">
        <v>0</v>
      </c>
      <c r="DH18" s="187">
        <v>0</v>
      </c>
      <c r="DI18" s="278">
        <v>0</v>
      </c>
      <c r="DJ18" s="278">
        <v>0</v>
      </c>
      <c r="DK18" s="56">
        <f t="shared" si="29"/>
        <v>0</v>
      </c>
      <c r="DL18" s="209">
        <f t="shared" si="30"/>
        <v>0</v>
      </c>
      <c r="DM18" s="37">
        <v>0</v>
      </c>
      <c r="DN18" s="18">
        <v>0</v>
      </c>
      <c r="DO18" s="187">
        <v>0</v>
      </c>
      <c r="DP18" s="187">
        <v>0</v>
      </c>
      <c r="DQ18" s="187">
        <v>0</v>
      </c>
      <c r="DR18" s="187">
        <v>0</v>
      </c>
      <c r="DS18" s="278">
        <v>0</v>
      </c>
      <c r="DT18" s="278">
        <v>0</v>
      </c>
      <c r="DU18" s="56">
        <f t="shared" si="31"/>
        <v>0</v>
      </c>
      <c r="DV18" s="48">
        <f t="shared" si="32"/>
        <v>0</v>
      </c>
      <c r="DW18" s="37">
        <v>0</v>
      </c>
      <c r="DX18" s="18">
        <v>0</v>
      </c>
      <c r="DY18" s="187">
        <v>0</v>
      </c>
      <c r="DZ18" s="187">
        <v>0</v>
      </c>
      <c r="EA18" s="187">
        <v>0</v>
      </c>
      <c r="EB18" s="187">
        <v>0</v>
      </c>
      <c r="EC18" s="278">
        <v>0</v>
      </c>
      <c r="ED18" s="278">
        <v>0</v>
      </c>
      <c r="EE18" s="56">
        <f t="shared" si="33"/>
        <v>0</v>
      </c>
      <c r="EF18" s="48">
        <f t="shared" si="34"/>
        <v>0</v>
      </c>
      <c r="EK18" s="262">
        <f t="shared" si="1"/>
        <v>0</v>
      </c>
      <c r="EL18" s="5" t="e">
        <f>IF(#REF!=0,"Not Moving","OK")</f>
        <v>#REF!</v>
      </c>
    </row>
    <row r="19" spans="1:142" ht="16.5" thickTop="1" thickBot="1">
      <c r="A19" s="45">
        <v>8</v>
      </c>
      <c r="B19" s="257">
        <v>734843</v>
      </c>
      <c r="C19" s="255" t="s">
        <v>54</v>
      </c>
      <c r="D19" s="255" t="s">
        <v>55</v>
      </c>
      <c r="E19" s="263">
        <v>29.5</v>
      </c>
      <c r="F19" s="264">
        <v>59</v>
      </c>
      <c r="G19" s="38">
        <f t="shared" si="2"/>
        <v>0</v>
      </c>
      <c r="H19" s="39">
        <f t="shared" si="3"/>
        <v>0</v>
      </c>
      <c r="I19" s="39">
        <f t="shared" si="4"/>
        <v>0</v>
      </c>
      <c r="J19" s="39">
        <f t="shared" si="5"/>
        <v>0</v>
      </c>
      <c r="K19" s="38">
        <f t="shared" si="6"/>
        <v>0</v>
      </c>
      <c r="L19" s="39">
        <f t="shared" si="7"/>
        <v>0</v>
      </c>
      <c r="M19" s="39">
        <f t="shared" si="8"/>
        <v>0</v>
      </c>
      <c r="N19" s="39">
        <v>0</v>
      </c>
      <c r="O19" s="39">
        <f t="shared" si="9"/>
        <v>0</v>
      </c>
      <c r="P19" s="40">
        <f t="shared" si="10"/>
        <v>0</v>
      </c>
      <c r="Q19" s="45">
        <v>0</v>
      </c>
      <c r="R19" s="257">
        <v>0</v>
      </c>
      <c r="S19" s="265">
        <v>0</v>
      </c>
      <c r="T19" s="265">
        <v>0</v>
      </c>
      <c r="U19" s="265">
        <v>0</v>
      </c>
      <c r="V19" s="265">
        <v>0</v>
      </c>
      <c r="W19" s="265">
        <v>0</v>
      </c>
      <c r="X19" s="265">
        <v>0</v>
      </c>
      <c r="Y19" s="260">
        <f t="shared" si="11"/>
        <v>0</v>
      </c>
      <c r="Z19" s="261">
        <f t="shared" si="12"/>
        <v>0</v>
      </c>
      <c r="AA19" s="37">
        <v>0</v>
      </c>
      <c r="AB19" s="18">
        <v>0</v>
      </c>
      <c r="AC19" s="187">
        <v>0</v>
      </c>
      <c r="AD19" s="187">
        <v>0</v>
      </c>
      <c r="AE19" s="187">
        <v>0</v>
      </c>
      <c r="AF19" s="187">
        <v>0</v>
      </c>
      <c r="AG19" s="187">
        <v>0</v>
      </c>
      <c r="AH19" s="187">
        <v>0</v>
      </c>
      <c r="AI19" s="56">
        <f t="shared" si="13"/>
        <v>0</v>
      </c>
      <c r="AJ19" s="48">
        <f t="shared" si="14"/>
        <v>0</v>
      </c>
      <c r="AK19" s="37">
        <v>0</v>
      </c>
      <c r="AL19" s="18">
        <v>0</v>
      </c>
      <c r="AM19" s="187">
        <v>0</v>
      </c>
      <c r="AN19" s="187">
        <v>0</v>
      </c>
      <c r="AO19" s="187">
        <v>0</v>
      </c>
      <c r="AP19" s="187">
        <v>0</v>
      </c>
      <c r="AQ19" s="278">
        <v>0</v>
      </c>
      <c r="AR19" s="278">
        <v>0</v>
      </c>
      <c r="AS19" s="56">
        <f t="shared" si="15"/>
        <v>0</v>
      </c>
      <c r="AT19" s="48">
        <f t="shared" si="16"/>
        <v>0</v>
      </c>
      <c r="AU19" s="199">
        <v>0</v>
      </c>
      <c r="AV19" s="18">
        <v>0</v>
      </c>
      <c r="AW19" s="187">
        <v>0</v>
      </c>
      <c r="AX19" s="187">
        <v>0</v>
      </c>
      <c r="AY19" s="187">
        <v>0</v>
      </c>
      <c r="AZ19" s="187">
        <v>0</v>
      </c>
      <c r="BA19" s="187">
        <v>0</v>
      </c>
      <c r="BB19" s="278">
        <v>0</v>
      </c>
      <c r="BC19" s="56">
        <f t="shared" si="17"/>
        <v>0</v>
      </c>
      <c r="BD19" s="209">
        <f t="shared" si="18"/>
        <v>0</v>
      </c>
      <c r="BE19" s="37">
        <v>0</v>
      </c>
      <c r="BF19" s="18">
        <v>0</v>
      </c>
      <c r="BG19" s="187">
        <v>0</v>
      </c>
      <c r="BH19" s="187">
        <v>0</v>
      </c>
      <c r="BI19" s="187">
        <v>0</v>
      </c>
      <c r="BJ19" s="187">
        <v>0</v>
      </c>
      <c r="BK19" s="187">
        <v>0</v>
      </c>
      <c r="BL19" s="187">
        <v>0</v>
      </c>
      <c r="BM19" s="56">
        <f t="shared" si="19"/>
        <v>0</v>
      </c>
      <c r="BN19" s="48">
        <f t="shared" si="20"/>
        <v>0</v>
      </c>
      <c r="BO19" s="199">
        <v>0</v>
      </c>
      <c r="BP19" s="18">
        <v>0</v>
      </c>
      <c r="BQ19" s="187">
        <v>0</v>
      </c>
      <c r="BR19" s="187">
        <v>0</v>
      </c>
      <c r="BS19" s="187">
        <v>0</v>
      </c>
      <c r="BT19" s="187">
        <v>0</v>
      </c>
      <c r="BU19" s="278">
        <v>0</v>
      </c>
      <c r="BV19" s="278">
        <v>0</v>
      </c>
      <c r="BW19" s="56">
        <f t="shared" si="21"/>
        <v>0</v>
      </c>
      <c r="BX19" s="209">
        <f t="shared" si="22"/>
        <v>0</v>
      </c>
      <c r="BY19" s="37">
        <v>0</v>
      </c>
      <c r="BZ19" s="18">
        <v>0</v>
      </c>
      <c r="CA19" s="187">
        <v>0</v>
      </c>
      <c r="CB19" s="187">
        <v>0</v>
      </c>
      <c r="CC19" s="187">
        <v>0</v>
      </c>
      <c r="CD19" s="187">
        <v>0</v>
      </c>
      <c r="CE19" s="278">
        <v>0</v>
      </c>
      <c r="CF19" s="278">
        <v>0</v>
      </c>
      <c r="CG19" s="56">
        <f t="shared" si="23"/>
        <v>0</v>
      </c>
      <c r="CH19" s="48">
        <f t="shared" si="24"/>
        <v>0</v>
      </c>
      <c r="CI19" s="199">
        <v>0</v>
      </c>
      <c r="CJ19" s="18">
        <v>0</v>
      </c>
      <c r="CK19" s="187">
        <v>0</v>
      </c>
      <c r="CL19" s="187">
        <v>0</v>
      </c>
      <c r="CM19" s="187">
        <v>0</v>
      </c>
      <c r="CN19" s="187">
        <v>0</v>
      </c>
      <c r="CO19" s="278">
        <v>0</v>
      </c>
      <c r="CP19" s="278">
        <v>0</v>
      </c>
      <c r="CQ19" s="56">
        <f t="shared" si="25"/>
        <v>0</v>
      </c>
      <c r="CR19" s="209">
        <f t="shared" si="26"/>
        <v>0</v>
      </c>
      <c r="CS19" s="37">
        <v>0</v>
      </c>
      <c r="CT19" s="18">
        <v>0</v>
      </c>
      <c r="CU19" s="187">
        <v>0</v>
      </c>
      <c r="CV19" s="187">
        <v>0</v>
      </c>
      <c r="CW19" s="187">
        <v>0</v>
      </c>
      <c r="CX19" s="187">
        <v>0</v>
      </c>
      <c r="CY19" s="278">
        <v>0</v>
      </c>
      <c r="CZ19" s="278">
        <v>0</v>
      </c>
      <c r="DA19" s="56">
        <f t="shared" si="27"/>
        <v>0</v>
      </c>
      <c r="DB19" s="48">
        <f t="shared" si="28"/>
        <v>0</v>
      </c>
      <c r="DC19" s="199">
        <v>0</v>
      </c>
      <c r="DD19" s="18">
        <v>0</v>
      </c>
      <c r="DE19" s="187">
        <v>0</v>
      </c>
      <c r="DF19" s="187">
        <v>0</v>
      </c>
      <c r="DG19" s="187">
        <v>0</v>
      </c>
      <c r="DH19" s="187">
        <v>0</v>
      </c>
      <c r="DI19" s="278">
        <v>0</v>
      </c>
      <c r="DJ19" s="278">
        <v>0</v>
      </c>
      <c r="DK19" s="56">
        <f t="shared" si="29"/>
        <v>0</v>
      </c>
      <c r="DL19" s="209">
        <f t="shared" si="30"/>
        <v>0</v>
      </c>
      <c r="DM19" s="37">
        <v>0</v>
      </c>
      <c r="DN19" s="18">
        <v>0</v>
      </c>
      <c r="DO19" s="187">
        <v>0</v>
      </c>
      <c r="DP19" s="187">
        <v>0</v>
      </c>
      <c r="DQ19" s="187">
        <v>0</v>
      </c>
      <c r="DR19" s="187">
        <v>0</v>
      </c>
      <c r="DS19" s="278">
        <v>0</v>
      </c>
      <c r="DT19" s="278">
        <v>0</v>
      </c>
      <c r="DU19" s="56">
        <f t="shared" si="31"/>
        <v>0</v>
      </c>
      <c r="DV19" s="48">
        <f t="shared" si="32"/>
        <v>0</v>
      </c>
      <c r="DW19" s="37">
        <v>0</v>
      </c>
      <c r="DX19" s="18">
        <v>0</v>
      </c>
      <c r="DY19" s="187">
        <v>0</v>
      </c>
      <c r="DZ19" s="187">
        <v>0</v>
      </c>
      <c r="EA19" s="187">
        <v>0</v>
      </c>
      <c r="EB19" s="187">
        <v>0</v>
      </c>
      <c r="EC19" s="278">
        <v>0</v>
      </c>
      <c r="ED19" s="278">
        <v>0</v>
      </c>
      <c r="EE19" s="56">
        <f t="shared" si="33"/>
        <v>0</v>
      </c>
      <c r="EF19" s="48">
        <f t="shared" si="34"/>
        <v>0</v>
      </c>
      <c r="EK19" s="262">
        <f t="shared" si="1"/>
        <v>0</v>
      </c>
      <c r="EL19" s="5" t="e">
        <f>IF(#REF!=0,"Not Moving","OK")</f>
        <v>#REF!</v>
      </c>
    </row>
    <row r="20" spans="1:142" ht="16.5" thickTop="1" thickBot="1">
      <c r="A20" s="45">
        <v>9</v>
      </c>
      <c r="B20" s="257">
        <v>734845</v>
      </c>
      <c r="C20" s="255" t="s">
        <v>56</v>
      </c>
      <c r="D20" s="255" t="s">
        <v>57</v>
      </c>
      <c r="E20" s="263">
        <v>29.5</v>
      </c>
      <c r="F20" s="264">
        <v>59</v>
      </c>
      <c r="G20" s="38">
        <f t="shared" si="2"/>
        <v>0</v>
      </c>
      <c r="H20" s="39">
        <f t="shared" si="3"/>
        <v>0</v>
      </c>
      <c r="I20" s="39">
        <f t="shared" si="4"/>
        <v>0</v>
      </c>
      <c r="J20" s="39">
        <f t="shared" si="5"/>
        <v>0</v>
      </c>
      <c r="K20" s="38">
        <f t="shared" si="6"/>
        <v>0</v>
      </c>
      <c r="L20" s="39">
        <f t="shared" si="7"/>
        <v>0</v>
      </c>
      <c r="M20" s="39">
        <f t="shared" si="8"/>
        <v>0</v>
      </c>
      <c r="N20" s="39">
        <v>0</v>
      </c>
      <c r="O20" s="39">
        <f t="shared" si="9"/>
        <v>0</v>
      </c>
      <c r="P20" s="40">
        <f t="shared" si="10"/>
        <v>0</v>
      </c>
      <c r="Q20" s="45">
        <v>0</v>
      </c>
      <c r="R20" s="257">
        <v>0</v>
      </c>
      <c r="S20" s="265">
        <v>0</v>
      </c>
      <c r="T20" s="265">
        <v>0</v>
      </c>
      <c r="U20" s="265">
        <v>0</v>
      </c>
      <c r="V20" s="265">
        <v>0</v>
      </c>
      <c r="W20" s="265">
        <v>0</v>
      </c>
      <c r="X20" s="265">
        <v>0</v>
      </c>
      <c r="Y20" s="260">
        <f t="shared" si="11"/>
        <v>0</v>
      </c>
      <c r="Z20" s="261">
        <f t="shared" si="12"/>
        <v>0</v>
      </c>
      <c r="AA20" s="37">
        <v>0</v>
      </c>
      <c r="AB20" s="18">
        <v>0</v>
      </c>
      <c r="AC20" s="187">
        <v>0</v>
      </c>
      <c r="AD20" s="187">
        <v>0</v>
      </c>
      <c r="AE20" s="187">
        <v>0</v>
      </c>
      <c r="AF20" s="187">
        <v>0</v>
      </c>
      <c r="AG20" s="187">
        <v>0</v>
      </c>
      <c r="AH20" s="187">
        <v>0</v>
      </c>
      <c r="AI20" s="56">
        <f t="shared" si="13"/>
        <v>0</v>
      </c>
      <c r="AJ20" s="48">
        <f t="shared" si="14"/>
        <v>0</v>
      </c>
      <c r="AK20" s="37">
        <v>0</v>
      </c>
      <c r="AL20" s="18">
        <v>0</v>
      </c>
      <c r="AM20" s="187">
        <v>0</v>
      </c>
      <c r="AN20" s="187">
        <v>0</v>
      </c>
      <c r="AO20" s="187">
        <v>0</v>
      </c>
      <c r="AP20" s="187">
        <v>0</v>
      </c>
      <c r="AQ20" s="278">
        <v>0</v>
      </c>
      <c r="AR20" s="278">
        <v>0</v>
      </c>
      <c r="AS20" s="56">
        <f t="shared" si="15"/>
        <v>0</v>
      </c>
      <c r="AT20" s="48">
        <f t="shared" si="16"/>
        <v>0</v>
      </c>
      <c r="AU20" s="199">
        <v>0</v>
      </c>
      <c r="AV20" s="18">
        <v>0</v>
      </c>
      <c r="AW20" s="187">
        <v>0</v>
      </c>
      <c r="AX20" s="187">
        <v>0</v>
      </c>
      <c r="AY20" s="187">
        <v>0</v>
      </c>
      <c r="AZ20" s="187">
        <v>0</v>
      </c>
      <c r="BA20" s="187">
        <v>0</v>
      </c>
      <c r="BB20" s="278">
        <v>0</v>
      </c>
      <c r="BC20" s="56">
        <f t="shared" si="17"/>
        <v>0</v>
      </c>
      <c r="BD20" s="209">
        <f t="shared" si="18"/>
        <v>0</v>
      </c>
      <c r="BE20" s="37">
        <v>0</v>
      </c>
      <c r="BF20" s="18">
        <v>0</v>
      </c>
      <c r="BG20" s="187">
        <v>0</v>
      </c>
      <c r="BH20" s="187">
        <v>0</v>
      </c>
      <c r="BI20" s="187">
        <v>0</v>
      </c>
      <c r="BJ20" s="187">
        <v>0</v>
      </c>
      <c r="BK20" s="187">
        <v>0</v>
      </c>
      <c r="BL20" s="187">
        <v>0</v>
      </c>
      <c r="BM20" s="56">
        <f t="shared" si="19"/>
        <v>0</v>
      </c>
      <c r="BN20" s="48">
        <f t="shared" si="20"/>
        <v>0</v>
      </c>
      <c r="BO20" s="199">
        <v>0</v>
      </c>
      <c r="BP20" s="18">
        <v>0</v>
      </c>
      <c r="BQ20" s="187">
        <v>0</v>
      </c>
      <c r="BR20" s="187">
        <v>0</v>
      </c>
      <c r="BS20" s="187">
        <v>0</v>
      </c>
      <c r="BT20" s="187">
        <v>0</v>
      </c>
      <c r="BU20" s="278">
        <v>0</v>
      </c>
      <c r="BV20" s="278">
        <v>0</v>
      </c>
      <c r="BW20" s="56">
        <f t="shared" si="21"/>
        <v>0</v>
      </c>
      <c r="BX20" s="209">
        <f t="shared" si="22"/>
        <v>0</v>
      </c>
      <c r="BY20" s="37">
        <v>0</v>
      </c>
      <c r="BZ20" s="18">
        <v>0</v>
      </c>
      <c r="CA20" s="187">
        <v>0</v>
      </c>
      <c r="CB20" s="187">
        <v>0</v>
      </c>
      <c r="CC20" s="187">
        <v>0</v>
      </c>
      <c r="CD20" s="187">
        <v>0</v>
      </c>
      <c r="CE20" s="278">
        <v>0</v>
      </c>
      <c r="CF20" s="278">
        <v>0</v>
      </c>
      <c r="CG20" s="56">
        <f t="shared" si="23"/>
        <v>0</v>
      </c>
      <c r="CH20" s="48">
        <f t="shared" si="24"/>
        <v>0</v>
      </c>
      <c r="CI20" s="199">
        <v>0</v>
      </c>
      <c r="CJ20" s="18">
        <v>0</v>
      </c>
      <c r="CK20" s="187">
        <v>0</v>
      </c>
      <c r="CL20" s="187">
        <v>0</v>
      </c>
      <c r="CM20" s="187">
        <v>0</v>
      </c>
      <c r="CN20" s="187">
        <v>0</v>
      </c>
      <c r="CO20" s="278">
        <v>0</v>
      </c>
      <c r="CP20" s="278">
        <v>0</v>
      </c>
      <c r="CQ20" s="56">
        <f t="shared" si="25"/>
        <v>0</v>
      </c>
      <c r="CR20" s="209">
        <f t="shared" si="26"/>
        <v>0</v>
      </c>
      <c r="CS20" s="37">
        <v>0</v>
      </c>
      <c r="CT20" s="18">
        <v>0</v>
      </c>
      <c r="CU20" s="187">
        <v>0</v>
      </c>
      <c r="CV20" s="187">
        <v>0</v>
      </c>
      <c r="CW20" s="187">
        <v>0</v>
      </c>
      <c r="CX20" s="187">
        <v>0</v>
      </c>
      <c r="CY20" s="278">
        <v>0</v>
      </c>
      <c r="CZ20" s="278">
        <v>0</v>
      </c>
      <c r="DA20" s="56">
        <f t="shared" si="27"/>
        <v>0</v>
      </c>
      <c r="DB20" s="48">
        <f t="shared" si="28"/>
        <v>0</v>
      </c>
      <c r="DC20" s="199">
        <v>0</v>
      </c>
      <c r="DD20" s="18">
        <v>0</v>
      </c>
      <c r="DE20" s="187">
        <v>0</v>
      </c>
      <c r="DF20" s="187">
        <v>0</v>
      </c>
      <c r="DG20" s="187">
        <v>0</v>
      </c>
      <c r="DH20" s="187">
        <v>0</v>
      </c>
      <c r="DI20" s="278">
        <v>0</v>
      </c>
      <c r="DJ20" s="278">
        <v>0</v>
      </c>
      <c r="DK20" s="56">
        <f t="shared" si="29"/>
        <v>0</v>
      </c>
      <c r="DL20" s="209">
        <f t="shared" si="30"/>
        <v>0</v>
      </c>
      <c r="DM20" s="37">
        <v>0</v>
      </c>
      <c r="DN20" s="18">
        <v>0</v>
      </c>
      <c r="DO20" s="187">
        <v>0</v>
      </c>
      <c r="DP20" s="187">
        <v>0</v>
      </c>
      <c r="DQ20" s="187">
        <v>0</v>
      </c>
      <c r="DR20" s="187">
        <v>0</v>
      </c>
      <c r="DS20" s="278">
        <v>0</v>
      </c>
      <c r="DT20" s="278">
        <v>0</v>
      </c>
      <c r="DU20" s="56">
        <f t="shared" si="31"/>
        <v>0</v>
      </c>
      <c r="DV20" s="48">
        <f t="shared" si="32"/>
        <v>0</v>
      </c>
      <c r="DW20" s="37">
        <v>0</v>
      </c>
      <c r="DX20" s="18">
        <v>0</v>
      </c>
      <c r="DY20" s="187">
        <v>0</v>
      </c>
      <c r="DZ20" s="187">
        <v>0</v>
      </c>
      <c r="EA20" s="187">
        <v>0</v>
      </c>
      <c r="EB20" s="187">
        <v>0</v>
      </c>
      <c r="EC20" s="278">
        <v>0</v>
      </c>
      <c r="ED20" s="278">
        <v>0</v>
      </c>
      <c r="EE20" s="56">
        <f t="shared" si="33"/>
        <v>0</v>
      </c>
      <c r="EF20" s="48">
        <f t="shared" si="34"/>
        <v>0</v>
      </c>
      <c r="EK20" s="262">
        <f t="shared" si="1"/>
        <v>0</v>
      </c>
      <c r="EL20" s="5" t="e">
        <f>IF(#REF!=0,"Not Moving","OK")</f>
        <v>#REF!</v>
      </c>
    </row>
    <row r="21" spans="1:142" ht="16.5" thickTop="1" thickBot="1">
      <c r="A21" s="45">
        <v>10</v>
      </c>
      <c r="B21" s="257">
        <v>734848</v>
      </c>
      <c r="C21" s="255" t="s">
        <v>58</v>
      </c>
      <c r="D21" s="255" t="s">
        <v>59</v>
      </c>
      <c r="E21" s="263">
        <v>29.5</v>
      </c>
      <c r="F21" s="264">
        <v>59</v>
      </c>
      <c r="G21" s="38">
        <f t="shared" si="2"/>
        <v>0</v>
      </c>
      <c r="H21" s="39">
        <f t="shared" si="3"/>
        <v>0</v>
      </c>
      <c r="I21" s="39">
        <f t="shared" si="4"/>
        <v>0</v>
      </c>
      <c r="J21" s="39">
        <f t="shared" si="5"/>
        <v>0</v>
      </c>
      <c r="K21" s="38">
        <f t="shared" si="6"/>
        <v>0</v>
      </c>
      <c r="L21" s="39">
        <f t="shared" si="7"/>
        <v>0</v>
      </c>
      <c r="M21" s="39">
        <f t="shared" si="8"/>
        <v>0</v>
      </c>
      <c r="N21" s="39">
        <v>0</v>
      </c>
      <c r="O21" s="39">
        <f t="shared" si="9"/>
        <v>0</v>
      </c>
      <c r="P21" s="40">
        <f t="shared" si="10"/>
        <v>0</v>
      </c>
      <c r="Q21" s="45">
        <v>0</v>
      </c>
      <c r="R21" s="257">
        <v>0</v>
      </c>
      <c r="S21" s="265">
        <v>0</v>
      </c>
      <c r="T21" s="265">
        <v>0</v>
      </c>
      <c r="U21" s="265">
        <v>0</v>
      </c>
      <c r="V21" s="265">
        <v>0</v>
      </c>
      <c r="W21" s="265">
        <v>0</v>
      </c>
      <c r="X21" s="265">
        <v>0</v>
      </c>
      <c r="Y21" s="260">
        <f t="shared" si="11"/>
        <v>0</v>
      </c>
      <c r="Z21" s="261">
        <f t="shared" si="12"/>
        <v>0</v>
      </c>
      <c r="AA21" s="37">
        <v>0</v>
      </c>
      <c r="AB21" s="18">
        <v>0</v>
      </c>
      <c r="AC21" s="187">
        <v>0</v>
      </c>
      <c r="AD21" s="187">
        <v>0</v>
      </c>
      <c r="AE21" s="187">
        <v>0</v>
      </c>
      <c r="AF21" s="187">
        <v>0</v>
      </c>
      <c r="AG21" s="187">
        <v>0</v>
      </c>
      <c r="AH21" s="187">
        <v>0</v>
      </c>
      <c r="AI21" s="56">
        <f t="shared" si="13"/>
        <v>0</v>
      </c>
      <c r="AJ21" s="48">
        <f t="shared" si="14"/>
        <v>0</v>
      </c>
      <c r="AK21" s="37">
        <v>0</v>
      </c>
      <c r="AL21" s="18">
        <v>0</v>
      </c>
      <c r="AM21" s="187">
        <v>0</v>
      </c>
      <c r="AN21" s="187">
        <v>0</v>
      </c>
      <c r="AO21" s="187">
        <v>0</v>
      </c>
      <c r="AP21" s="187">
        <v>0</v>
      </c>
      <c r="AQ21" s="278">
        <v>0</v>
      </c>
      <c r="AR21" s="278">
        <v>0</v>
      </c>
      <c r="AS21" s="56">
        <f t="shared" si="15"/>
        <v>0</v>
      </c>
      <c r="AT21" s="48">
        <f t="shared" si="16"/>
        <v>0</v>
      </c>
      <c r="AU21" s="199">
        <v>0</v>
      </c>
      <c r="AV21" s="18">
        <v>0</v>
      </c>
      <c r="AW21" s="187">
        <v>0</v>
      </c>
      <c r="AX21" s="187">
        <v>0</v>
      </c>
      <c r="AY21" s="187">
        <v>0</v>
      </c>
      <c r="AZ21" s="187">
        <v>0</v>
      </c>
      <c r="BA21" s="187">
        <v>0</v>
      </c>
      <c r="BB21" s="278">
        <v>0</v>
      </c>
      <c r="BC21" s="56">
        <f t="shared" si="17"/>
        <v>0</v>
      </c>
      <c r="BD21" s="209">
        <f t="shared" si="18"/>
        <v>0</v>
      </c>
      <c r="BE21" s="37">
        <v>0</v>
      </c>
      <c r="BF21" s="18">
        <v>0</v>
      </c>
      <c r="BG21" s="187">
        <v>0</v>
      </c>
      <c r="BH21" s="187">
        <v>0</v>
      </c>
      <c r="BI21" s="187">
        <v>0</v>
      </c>
      <c r="BJ21" s="187">
        <v>0</v>
      </c>
      <c r="BK21" s="187">
        <v>0</v>
      </c>
      <c r="BL21" s="187">
        <v>0</v>
      </c>
      <c r="BM21" s="56">
        <f t="shared" si="19"/>
        <v>0</v>
      </c>
      <c r="BN21" s="48">
        <f t="shared" si="20"/>
        <v>0</v>
      </c>
      <c r="BO21" s="199">
        <v>0</v>
      </c>
      <c r="BP21" s="18">
        <v>0</v>
      </c>
      <c r="BQ21" s="187">
        <v>0</v>
      </c>
      <c r="BR21" s="187">
        <v>0</v>
      </c>
      <c r="BS21" s="187">
        <v>0</v>
      </c>
      <c r="BT21" s="187">
        <v>0</v>
      </c>
      <c r="BU21" s="278">
        <v>0</v>
      </c>
      <c r="BV21" s="278">
        <v>0</v>
      </c>
      <c r="BW21" s="56">
        <f t="shared" si="21"/>
        <v>0</v>
      </c>
      <c r="BX21" s="209">
        <f t="shared" si="22"/>
        <v>0</v>
      </c>
      <c r="BY21" s="37">
        <v>0</v>
      </c>
      <c r="BZ21" s="18">
        <v>0</v>
      </c>
      <c r="CA21" s="187">
        <v>0</v>
      </c>
      <c r="CB21" s="187">
        <v>0</v>
      </c>
      <c r="CC21" s="187">
        <v>0</v>
      </c>
      <c r="CD21" s="187">
        <v>0</v>
      </c>
      <c r="CE21" s="278">
        <v>0</v>
      </c>
      <c r="CF21" s="278">
        <v>0</v>
      </c>
      <c r="CG21" s="56">
        <f t="shared" si="23"/>
        <v>0</v>
      </c>
      <c r="CH21" s="48">
        <f t="shared" si="24"/>
        <v>0</v>
      </c>
      <c r="CI21" s="199">
        <v>0</v>
      </c>
      <c r="CJ21" s="18">
        <v>0</v>
      </c>
      <c r="CK21" s="187">
        <v>0</v>
      </c>
      <c r="CL21" s="187">
        <v>0</v>
      </c>
      <c r="CM21" s="187">
        <v>0</v>
      </c>
      <c r="CN21" s="187">
        <v>0</v>
      </c>
      <c r="CO21" s="278">
        <v>0</v>
      </c>
      <c r="CP21" s="278">
        <v>0</v>
      </c>
      <c r="CQ21" s="56">
        <f t="shared" si="25"/>
        <v>0</v>
      </c>
      <c r="CR21" s="209">
        <f t="shared" si="26"/>
        <v>0</v>
      </c>
      <c r="CS21" s="37">
        <v>0</v>
      </c>
      <c r="CT21" s="18">
        <v>0</v>
      </c>
      <c r="CU21" s="187">
        <v>0</v>
      </c>
      <c r="CV21" s="187">
        <v>0</v>
      </c>
      <c r="CW21" s="187">
        <v>0</v>
      </c>
      <c r="CX21" s="187">
        <v>0</v>
      </c>
      <c r="CY21" s="278">
        <v>0</v>
      </c>
      <c r="CZ21" s="278">
        <v>0</v>
      </c>
      <c r="DA21" s="56">
        <f t="shared" si="27"/>
        <v>0</v>
      </c>
      <c r="DB21" s="48">
        <f t="shared" si="28"/>
        <v>0</v>
      </c>
      <c r="DC21" s="199">
        <v>0</v>
      </c>
      <c r="DD21" s="18">
        <v>0</v>
      </c>
      <c r="DE21" s="187">
        <v>0</v>
      </c>
      <c r="DF21" s="187">
        <v>0</v>
      </c>
      <c r="DG21" s="187">
        <v>0</v>
      </c>
      <c r="DH21" s="187">
        <v>0</v>
      </c>
      <c r="DI21" s="278">
        <v>0</v>
      </c>
      <c r="DJ21" s="278">
        <v>0</v>
      </c>
      <c r="DK21" s="56">
        <f t="shared" si="29"/>
        <v>0</v>
      </c>
      <c r="DL21" s="209">
        <f t="shared" si="30"/>
        <v>0</v>
      </c>
      <c r="DM21" s="37">
        <v>0</v>
      </c>
      <c r="DN21" s="18">
        <v>0</v>
      </c>
      <c r="DO21" s="187">
        <v>0</v>
      </c>
      <c r="DP21" s="187">
        <v>0</v>
      </c>
      <c r="DQ21" s="187">
        <v>0</v>
      </c>
      <c r="DR21" s="187">
        <v>0</v>
      </c>
      <c r="DS21" s="278">
        <v>0</v>
      </c>
      <c r="DT21" s="278">
        <v>0</v>
      </c>
      <c r="DU21" s="56">
        <f t="shared" si="31"/>
        <v>0</v>
      </c>
      <c r="DV21" s="48">
        <f t="shared" si="32"/>
        <v>0</v>
      </c>
      <c r="DW21" s="37">
        <v>0</v>
      </c>
      <c r="DX21" s="18">
        <v>0</v>
      </c>
      <c r="DY21" s="187">
        <v>0</v>
      </c>
      <c r="DZ21" s="187">
        <v>0</v>
      </c>
      <c r="EA21" s="187">
        <v>0</v>
      </c>
      <c r="EB21" s="187">
        <v>0</v>
      </c>
      <c r="EC21" s="278">
        <v>0</v>
      </c>
      <c r="ED21" s="278">
        <v>0</v>
      </c>
      <c r="EE21" s="56">
        <f t="shared" si="33"/>
        <v>0</v>
      </c>
      <c r="EF21" s="48">
        <f t="shared" si="34"/>
        <v>0</v>
      </c>
      <c r="EK21" s="262">
        <f t="shared" si="1"/>
        <v>0</v>
      </c>
      <c r="EL21" s="5" t="e">
        <f>IF(#REF!=0,"Not Moving","OK")</f>
        <v>#REF!</v>
      </c>
    </row>
    <row r="22" spans="1:142" ht="16.5" thickTop="1" thickBot="1">
      <c r="A22" s="45">
        <v>11</v>
      </c>
      <c r="B22" s="257">
        <v>734864</v>
      </c>
      <c r="C22" s="255" t="s">
        <v>60</v>
      </c>
      <c r="D22" s="255" t="s">
        <v>61</v>
      </c>
      <c r="E22" s="263">
        <v>24.5</v>
      </c>
      <c r="F22" s="264">
        <v>49</v>
      </c>
      <c r="G22" s="38">
        <f t="shared" si="2"/>
        <v>0</v>
      </c>
      <c r="H22" s="39">
        <f t="shared" si="3"/>
        <v>0</v>
      </c>
      <c r="I22" s="39">
        <f t="shared" si="4"/>
        <v>1</v>
      </c>
      <c r="J22" s="39">
        <f t="shared" si="5"/>
        <v>0</v>
      </c>
      <c r="K22" s="38">
        <f t="shared" si="6"/>
        <v>1</v>
      </c>
      <c r="L22" s="39">
        <f t="shared" si="7"/>
        <v>1</v>
      </c>
      <c r="M22" s="39">
        <f t="shared" si="8"/>
        <v>0</v>
      </c>
      <c r="N22" s="39">
        <v>1</v>
      </c>
      <c r="O22" s="39">
        <f t="shared" si="9"/>
        <v>4</v>
      </c>
      <c r="P22" s="40">
        <f t="shared" si="10"/>
        <v>0.5</v>
      </c>
      <c r="Q22" s="45">
        <v>0</v>
      </c>
      <c r="R22" s="257">
        <v>0</v>
      </c>
      <c r="S22" s="265">
        <v>0</v>
      </c>
      <c r="T22" s="265">
        <v>0</v>
      </c>
      <c r="U22" s="265">
        <v>0</v>
      </c>
      <c r="V22" s="265">
        <v>0</v>
      </c>
      <c r="W22" s="265">
        <v>0</v>
      </c>
      <c r="X22" s="265">
        <v>0</v>
      </c>
      <c r="Y22" s="260">
        <f t="shared" si="11"/>
        <v>0</v>
      </c>
      <c r="Z22" s="261">
        <f t="shared" si="12"/>
        <v>0</v>
      </c>
      <c r="AA22" s="37">
        <v>0</v>
      </c>
      <c r="AB22" s="18">
        <v>0</v>
      </c>
      <c r="AC22" s="187">
        <v>0</v>
      </c>
      <c r="AD22" s="187">
        <v>0</v>
      </c>
      <c r="AE22" s="187">
        <v>1</v>
      </c>
      <c r="AF22" s="187">
        <v>1</v>
      </c>
      <c r="AG22" s="187">
        <v>0</v>
      </c>
      <c r="AH22" s="187">
        <v>0</v>
      </c>
      <c r="AI22" s="56">
        <f t="shared" si="13"/>
        <v>2</v>
      </c>
      <c r="AJ22" s="48">
        <f t="shared" si="14"/>
        <v>0.25</v>
      </c>
      <c r="AK22" s="37">
        <v>0</v>
      </c>
      <c r="AL22" s="18">
        <v>0</v>
      </c>
      <c r="AM22" s="187">
        <v>0</v>
      </c>
      <c r="AN22" s="187">
        <v>0</v>
      </c>
      <c r="AO22" s="187">
        <v>0</v>
      </c>
      <c r="AP22" s="187">
        <v>0</v>
      </c>
      <c r="AQ22" s="278">
        <v>0</v>
      </c>
      <c r="AR22" s="278">
        <v>1</v>
      </c>
      <c r="AS22" s="56">
        <f t="shared" si="15"/>
        <v>1</v>
      </c>
      <c r="AT22" s="48">
        <f t="shared" si="16"/>
        <v>0.125</v>
      </c>
      <c r="AU22" s="199">
        <v>0</v>
      </c>
      <c r="AV22" s="18">
        <v>0</v>
      </c>
      <c r="AW22" s="187">
        <v>1</v>
      </c>
      <c r="AX22" s="187">
        <v>0</v>
      </c>
      <c r="AY22" s="187">
        <v>0</v>
      </c>
      <c r="AZ22" s="187">
        <v>0</v>
      </c>
      <c r="BA22" s="187">
        <v>0</v>
      </c>
      <c r="BB22" s="278">
        <v>0</v>
      </c>
      <c r="BC22" s="56">
        <f t="shared" si="17"/>
        <v>1</v>
      </c>
      <c r="BD22" s="209">
        <f t="shared" si="18"/>
        <v>0.125</v>
      </c>
      <c r="BE22" s="37">
        <v>0</v>
      </c>
      <c r="BF22" s="18">
        <v>0</v>
      </c>
      <c r="BG22" s="187">
        <v>0</v>
      </c>
      <c r="BH22" s="187">
        <v>0</v>
      </c>
      <c r="BI22" s="187">
        <v>0</v>
      </c>
      <c r="BJ22" s="187">
        <v>0</v>
      </c>
      <c r="BK22" s="187">
        <v>0</v>
      </c>
      <c r="BL22" s="187">
        <v>0</v>
      </c>
      <c r="BM22" s="56">
        <f t="shared" si="19"/>
        <v>0</v>
      </c>
      <c r="BN22" s="48">
        <f t="shared" si="20"/>
        <v>0</v>
      </c>
      <c r="BO22" s="199">
        <v>0</v>
      </c>
      <c r="BP22" s="18">
        <v>0</v>
      </c>
      <c r="BQ22" s="187">
        <v>0</v>
      </c>
      <c r="BR22" s="187">
        <v>0</v>
      </c>
      <c r="BS22" s="187">
        <v>0</v>
      </c>
      <c r="BT22" s="187">
        <v>0</v>
      </c>
      <c r="BU22" s="278">
        <v>0</v>
      </c>
      <c r="BV22" s="278">
        <v>0</v>
      </c>
      <c r="BW22" s="56">
        <f t="shared" si="21"/>
        <v>0</v>
      </c>
      <c r="BX22" s="209">
        <f t="shared" si="22"/>
        <v>0</v>
      </c>
      <c r="BY22" s="37">
        <v>0</v>
      </c>
      <c r="BZ22" s="18">
        <v>0</v>
      </c>
      <c r="CA22" s="187">
        <v>0</v>
      </c>
      <c r="CB22" s="187">
        <v>0</v>
      </c>
      <c r="CC22" s="187">
        <v>0</v>
      </c>
      <c r="CD22" s="187">
        <v>0</v>
      </c>
      <c r="CE22" s="278">
        <v>0</v>
      </c>
      <c r="CF22" s="278">
        <v>0</v>
      </c>
      <c r="CG22" s="56">
        <f t="shared" si="23"/>
        <v>0</v>
      </c>
      <c r="CH22" s="48">
        <f t="shared" si="24"/>
        <v>0</v>
      </c>
      <c r="CI22" s="199">
        <v>0</v>
      </c>
      <c r="CJ22" s="18">
        <v>0</v>
      </c>
      <c r="CK22" s="187">
        <v>0</v>
      </c>
      <c r="CL22" s="187">
        <v>0</v>
      </c>
      <c r="CM22" s="187">
        <v>0</v>
      </c>
      <c r="CN22" s="187">
        <v>0</v>
      </c>
      <c r="CO22" s="278">
        <v>0</v>
      </c>
      <c r="CP22" s="278">
        <v>0</v>
      </c>
      <c r="CQ22" s="56">
        <f t="shared" si="25"/>
        <v>0</v>
      </c>
      <c r="CR22" s="209">
        <f t="shared" si="26"/>
        <v>0</v>
      </c>
      <c r="CS22" s="37">
        <v>0</v>
      </c>
      <c r="CT22" s="18">
        <v>0</v>
      </c>
      <c r="CU22" s="187">
        <v>0</v>
      </c>
      <c r="CV22" s="187">
        <v>0</v>
      </c>
      <c r="CW22" s="187">
        <v>0</v>
      </c>
      <c r="CX22" s="187">
        <v>0</v>
      </c>
      <c r="CY22" s="278">
        <v>0</v>
      </c>
      <c r="CZ22" s="278">
        <v>0</v>
      </c>
      <c r="DA22" s="56">
        <f t="shared" si="27"/>
        <v>0</v>
      </c>
      <c r="DB22" s="48">
        <f t="shared" si="28"/>
        <v>0</v>
      </c>
      <c r="DC22" s="199">
        <v>0</v>
      </c>
      <c r="DD22" s="18">
        <v>0</v>
      </c>
      <c r="DE22" s="187">
        <v>0</v>
      </c>
      <c r="DF22" s="187">
        <v>0</v>
      </c>
      <c r="DG22" s="187">
        <v>0</v>
      </c>
      <c r="DH22" s="187">
        <v>0</v>
      </c>
      <c r="DI22" s="278">
        <v>0</v>
      </c>
      <c r="DJ22" s="278">
        <v>0</v>
      </c>
      <c r="DK22" s="56">
        <f t="shared" si="29"/>
        <v>0</v>
      </c>
      <c r="DL22" s="209">
        <f t="shared" si="30"/>
        <v>0</v>
      </c>
      <c r="DM22" s="37">
        <v>0</v>
      </c>
      <c r="DN22" s="18">
        <v>0</v>
      </c>
      <c r="DO22" s="187">
        <v>0</v>
      </c>
      <c r="DP22" s="187">
        <v>0</v>
      </c>
      <c r="DQ22" s="187">
        <v>0</v>
      </c>
      <c r="DR22" s="187">
        <v>0</v>
      </c>
      <c r="DS22" s="278">
        <v>0</v>
      </c>
      <c r="DT22" s="278">
        <v>0</v>
      </c>
      <c r="DU22" s="56">
        <f t="shared" si="31"/>
        <v>0</v>
      </c>
      <c r="DV22" s="48">
        <f t="shared" si="32"/>
        <v>0</v>
      </c>
      <c r="DW22" s="37">
        <v>0</v>
      </c>
      <c r="DX22" s="18">
        <v>0</v>
      </c>
      <c r="DY22" s="187">
        <v>0</v>
      </c>
      <c r="DZ22" s="187">
        <v>0</v>
      </c>
      <c r="EA22" s="187">
        <v>0</v>
      </c>
      <c r="EB22" s="187">
        <v>0</v>
      </c>
      <c r="EC22" s="278">
        <v>0</v>
      </c>
      <c r="ED22" s="278">
        <v>0</v>
      </c>
      <c r="EE22" s="56">
        <f t="shared" si="33"/>
        <v>0</v>
      </c>
      <c r="EF22" s="48">
        <f t="shared" si="34"/>
        <v>0</v>
      </c>
      <c r="EK22" s="262">
        <f t="shared" si="1"/>
        <v>1</v>
      </c>
      <c r="EL22" s="5" t="e">
        <f>IF(#REF!=0,"Not Moving","OK")</f>
        <v>#REF!</v>
      </c>
    </row>
    <row r="23" spans="1:142" ht="16.5" thickTop="1" thickBot="1">
      <c r="A23" s="45">
        <v>12</v>
      </c>
      <c r="B23" s="257">
        <v>734865</v>
      </c>
      <c r="C23" s="255" t="s">
        <v>62</v>
      </c>
      <c r="D23" s="255" t="s">
        <v>63</v>
      </c>
      <c r="E23" s="263">
        <v>24.5</v>
      </c>
      <c r="F23" s="264">
        <v>49</v>
      </c>
      <c r="G23" s="38">
        <f t="shared" si="2"/>
        <v>1</v>
      </c>
      <c r="H23" s="39">
        <f t="shared" si="3"/>
        <v>1</v>
      </c>
      <c r="I23" s="39">
        <f t="shared" si="4"/>
        <v>3</v>
      </c>
      <c r="J23" s="39">
        <f t="shared" si="5"/>
        <v>1</v>
      </c>
      <c r="K23" s="38">
        <f t="shared" si="6"/>
        <v>0</v>
      </c>
      <c r="L23" s="39">
        <f t="shared" si="7"/>
        <v>0</v>
      </c>
      <c r="M23" s="39">
        <f t="shared" si="8"/>
        <v>1</v>
      </c>
      <c r="N23" s="39">
        <v>1</v>
      </c>
      <c r="O23" s="39">
        <f t="shared" si="9"/>
        <v>8</v>
      </c>
      <c r="P23" s="40">
        <f t="shared" si="10"/>
        <v>1</v>
      </c>
      <c r="Q23" s="45">
        <v>0</v>
      </c>
      <c r="R23" s="257">
        <v>0</v>
      </c>
      <c r="S23" s="265">
        <v>1</v>
      </c>
      <c r="T23" s="265">
        <v>0</v>
      </c>
      <c r="U23" s="265">
        <v>0</v>
      </c>
      <c r="V23" s="265">
        <v>0</v>
      </c>
      <c r="W23" s="265">
        <v>0</v>
      </c>
      <c r="X23" s="265">
        <v>0</v>
      </c>
      <c r="Y23" s="260">
        <f t="shared" si="11"/>
        <v>1</v>
      </c>
      <c r="Z23" s="261">
        <f t="shared" si="12"/>
        <v>0.125</v>
      </c>
      <c r="AA23" s="37">
        <v>1</v>
      </c>
      <c r="AB23" s="18">
        <v>1</v>
      </c>
      <c r="AC23" s="187">
        <v>2</v>
      </c>
      <c r="AD23" s="187">
        <v>1</v>
      </c>
      <c r="AE23" s="187">
        <v>0</v>
      </c>
      <c r="AF23" s="187">
        <v>0</v>
      </c>
      <c r="AG23" s="187">
        <v>0</v>
      </c>
      <c r="AH23" s="187">
        <v>1</v>
      </c>
      <c r="AI23" s="56">
        <f t="shared" si="13"/>
        <v>6</v>
      </c>
      <c r="AJ23" s="48">
        <f t="shared" si="14"/>
        <v>0.75</v>
      </c>
      <c r="AK23" s="37">
        <v>0</v>
      </c>
      <c r="AL23" s="18">
        <v>0</v>
      </c>
      <c r="AM23" s="187">
        <v>0</v>
      </c>
      <c r="AN23" s="187">
        <v>0</v>
      </c>
      <c r="AO23" s="187">
        <v>0</v>
      </c>
      <c r="AP23" s="187">
        <v>0</v>
      </c>
      <c r="AQ23" s="278">
        <v>1</v>
      </c>
      <c r="AR23" s="278">
        <v>0</v>
      </c>
      <c r="AS23" s="56">
        <f t="shared" si="15"/>
        <v>1</v>
      </c>
      <c r="AT23" s="48">
        <f t="shared" si="16"/>
        <v>0.125</v>
      </c>
      <c r="AU23" s="199">
        <v>0</v>
      </c>
      <c r="AV23" s="18">
        <v>0</v>
      </c>
      <c r="AW23" s="187">
        <v>0</v>
      </c>
      <c r="AX23" s="187">
        <v>0</v>
      </c>
      <c r="AY23" s="187">
        <v>0</v>
      </c>
      <c r="AZ23" s="187">
        <v>0</v>
      </c>
      <c r="BA23" s="187">
        <v>0</v>
      </c>
      <c r="BB23" s="278">
        <v>0</v>
      </c>
      <c r="BC23" s="56">
        <f t="shared" si="17"/>
        <v>0</v>
      </c>
      <c r="BD23" s="209">
        <f t="shared" si="18"/>
        <v>0</v>
      </c>
      <c r="BE23" s="37">
        <v>0</v>
      </c>
      <c r="BF23" s="18">
        <v>0</v>
      </c>
      <c r="BG23" s="187">
        <v>0</v>
      </c>
      <c r="BH23" s="187">
        <v>0</v>
      </c>
      <c r="BI23" s="187">
        <v>0</v>
      </c>
      <c r="BJ23" s="187">
        <v>0</v>
      </c>
      <c r="BK23" s="187">
        <v>0</v>
      </c>
      <c r="BL23" s="187">
        <v>0</v>
      </c>
      <c r="BM23" s="56">
        <f t="shared" si="19"/>
        <v>0</v>
      </c>
      <c r="BN23" s="48">
        <f t="shared" si="20"/>
        <v>0</v>
      </c>
      <c r="BO23" s="199">
        <v>0</v>
      </c>
      <c r="BP23" s="18">
        <v>0</v>
      </c>
      <c r="BQ23" s="187">
        <v>0</v>
      </c>
      <c r="BR23" s="187">
        <v>0</v>
      </c>
      <c r="BS23" s="187">
        <v>0</v>
      </c>
      <c r="BT23" s="187">
        <v>0</v>
      </c>
      <c r="BU23" s="278">
        <v>0</v>
      </c>
      <c r="BV23" s="278">
        <v>0</v>
      </c>
      <c r="BW23" s="56">
        <f t="shared" si="21"/>
        <v>0</v>
      </c>
      <c r="BX23" s="209">
        <f t="shared" si="22"/>
        <v>0</v>
      </c>
      <c r="BY23" s="37">
        <v>0</v>
      </c>
      <c r="BZ23" s="18">
        <v>0</v>
      </c>
      <c r="CA23" s="187">
        <v>0</v>
      </c>
      <c r="CB23" s="187">
        <v>0</v>
      </c>
      <c r="CC23" s="187">
        <v>0</v>
      </c>
      <c r="CD23" s="187">
        <v>0</v>
      </c>
      <c r="CE23" s="278">
        <v>0</v>
      </c>
      <c r="CF23" s="278">
        <v>0</v>
      </c>
      <c r="CG23" s="56">
        <f t="shared" si="23"/>
        <v>0</v>
      </c>
      <c r="CH23" s="48">
        <f t="shared" si="24"/>
        <v>0</v>
      </c>
      <c r="CI23" s="199">
        <v>0</v>
      </c>
      <c r="CJ23" s="18">
        <v>0</v>
      </c>
      <c r="CK23" s="187">
        <v>0</v>
      </c>
      <c r="CL23" s="187">
        <v>0</v>
      </c>
      <c r="CM23" s="187">
        <v>0</v>
      </c>
      <c r="CN23" s="187">
        <v>0</v>
      </c>
      <c r="CO23" s="278">
        <v>0</v>
      </c>
      <c r="CP23" s="278">
        <v>0</v>
      </c>
      <c r="CQ23" s="56">
        <f t="shared" si="25"/>
        <v>0</v>
      </c>
      <c r="CR23" s="209">
        <f t="shared" si="26"/>
        <v>0</v>
      </c>
      <c r="CS23" s="37">
        <v>0</v>
      </c>
      <c r="CT23" s="18">
        <v>0</v>
      </c>
      <c r="CU23" s="187">
        <v>0</v>
      </c>
      <c r="CV23" s="187">
        <v>0</v>
      </c>
      <c r="CW23" s="187">
        <v>0</v>
      </c>
      <c r="CX23" s="187">
        <v>0</v>
      </c>
      <c r="CY23" s="278">
        <v>0</v>
      </c>
      <c r="CZ23" s="278">
        <v>0</v>
      </c>
      <c r="DA23" s="56">
        <f t="shared" si="27"/>
        <v>0</v>
      </c>
      <c r="DB23" s="48">
        <f t="shared" si="28"/>
        <v>0</v>
      </c>
      <c r="DC23" s="199">
        <v>0</v>
      </c>
      <c r="DD23" s="18">
        <v>0</v>
      </c>
      <c r="DE23" s="187">
        <v>0</v>
      </c>
      <c r="DF23" s="187">
        <v>0</v>
      </c>
      <c r="DG23" s="187">
        <v>0</v>
      </c>
      <c r="DH23" s="187">
        <v>0</v>
      </c>
      <c r="DI23" s="278">
        <v>0</v>
      </c>
      <c r="DJ23" s="278">
        <v>0</v>
      </c>
      <c r="DK23" s="56">
        <f t="shared" si="29"/>
        <v>0</v>
      </c>
      <c r="DL23" s="209">
        <f t="shared" si="30"/>
        <v>0</v>
      </c>
      <c r="DM23" s="37">
        <v>0</v>
      </c>
      <c r="DN23" s="18">
        <v>0</v>
      </c>
      <c r="DO23" s="187">
        <v>0</v>
      </c>
      <c r="DP23" s="187">
        <v>0</v>
      </c>
      <c r="DQ23" s="187">
        <v>0</v>
      </c>
      <c r="DR23" s="187">
        <v>0</v>
      </c>
      <c r="DS23" s="278">
        <v>0</v>
      </c>
      <c r="DT23" s="278">
        <v>0</v>
      </c>
      <c r="DU23" s="56">
        <f t="shared" si="31"/>
        <v>0</v>
      </c>
      <c r="DV23" s="48">
        <f t="shared" si="32"/>
        <v>0</v>
      </c>
      <c r="DW23" s="37">
        <v>0</v>
      </c>
      <c r="DX23" s="18">
        <v>0</v>
      </c>
      <c r="DY23" s="187">
        <v>0</v>
      </c>
      <c r="DZ23" s="187">
        <v>0</v>
      </c>
      <c r="EA23" s="187">
        <v>0</v>
      </c>
      <c r="EB23" s="187">
        <v>0</v>
      </c>
      <c r="EC23" s="278">
        <v>0</v>
      </c>
      <c r="ED23" s="278">
        <v>0</v>
      </c>
      <c r="EE23" s="56">
        <f t="shared" si="33"/>
        <v>0</v>
      </c>
      <c r="EF23" s="48">
        <f t="shared" si="34"/>
        <v>0</v>
      </c>
      <c r="EK23" s="262">
        <f t="shared" si="1"/>
        <v>2</v>
      </c>
      <c r="EL23" s="5" t="e">
        <f>IF(#REF!=0,"Not Moving","OK")</f>
        <v>#REF!</v>
      </c>
    </row>
    <row r="24" spans="1:142" ht="16.5" thickTop="1" thickBot="1">
      <c r="A24" s="45">
        <v>13</v>
      </c>
      <c r="B24" s="257">
        <v>734866</v>
      </c>
      <c r="C24" s="255" t="s">
        <v>64</v>
      </c>
      <c r="D24" s="255" t="s">
        <v>65</v>
      </c>
      <c r="E24" s="263">
        <v>24.5</v>
      </c>
      <c r="F24" s="264">
        <v>49</v>
      </c>
      <c r="G24" s="38">
        <f t="shared" si="2"/>
        <v>2</v>
      </c>
      <c r="H24" s="39">
        <f t="shared" si="3"/>
        <v>0</v>
      </c>
      <c r="I24" s="39">
        <f t="shared" si="4"/>
        <v>2</v>
      </c>
      <c r="J24" s="39">
        <f t="shared" si="5"/>
        <v>1</v>
      </c>
      <c r="K24" s="38">
        <f t="shared" si="6"/>
        <v>0</v>
      </c>
      <c r="L24" s="39">
        <f t="shared" si="7"/>
        <v>1</v>
      </c>
      <c r="M24" s="39">
        <f t="shared" si="8"/>
        <v>0</v>
      </c>
      <c r="N24" s="39">
        <v>1</v>
      </c>
      <c r="O24" s="39">
        <f t="shared" si="9"/>
        <v>7</v>
      </c>
      <c r="P24" s="40">
        <f t="shared" si="10"/>
        <v>0.875</v>
      </c>
      <c r="Q24" s="45">
        <v>0</v>
      </c>
      <c r="R24" s="257">
        <v>0</v>
      </c>
      <c r="S24" s="265">
        <v>0</v>
      </c>
      <c r="T24" s="265">
        <v>1</v>
      </c>
      <c r="U24" s="265">
        <v>0</v>
      </c>
      <c r="V24" s="265">
        <v>0</v>
      </c>
      <c r="W24" s="265">
        <v>0</v>
      </c>
      <c r="X24" s="265">
        <v>1</v>
      </c>
      <c r="Y24" s="260">
        <f t="shared" si="11"/>
        <v>2</v>
      </c>
      <c r="Z24" s="261">
        <f t="shared" si="12"/>
        <v>0.25</v>
      </c>
      <c r="AA24" s="37">
        <v>2</v>
      </c>
      <c r="AB24" s="18">
        <v>0</v>
      </c>
      <c r="AC24" s="187">
        <v>1</v>
      </c>
      <c r="AD24" s="187">
        <v>0</v>
      </c>
      <c r="AE24" s="187">
        <v>0</v>
      </c>
      <c r="AF24" s="187">
        <v>1</v>
      </c>
      <c r="AG24" s="187">
        <v>0</v>
      </c>
      <c r="AH24" s="187">
        <v>0</v>
      </c>
      <c r="AI24" s="56">
        <f t="shared" si="13"/>
        <v>4</v>
      </c>
      <c r="AJ24" s="48">
        <f t="shared" si="14"/>
        <v>0.5</v>
      </c>
      <c r="AK24" s="37">
        <v>0</v>
      </c>
      <c r="AL24" s="18">
        <v>0</v>
      </c>
      <c r="AM24" s="187">
        <v>1</v>
      </c>
      <c r="AN24" s="187">
        <v>0</v>
      </c>
      <c r="AO24" s="187">
        <v>0</v>
      </c>
      <c r="AP24" s="187">
        <v>0</v>
      </c>
      <c r="AQ24" s="278">
        <v>0</v>
      </c>
      <c r="AR24" s="278">
        <v>0</v>
      </c>
      <c r="AS24" s="56">
        <f t="shared" si="15"/>
        <v>1</v>
      </c>
      <c r="AT24" s="48">
        <f t="shared" si="16"/>
        <v>0.125</v>
      </c>
      <c r="AU24" s="199">
        <v>0</v>
      </c>
      <c r="AV24" s="18">
        <v>0</v>
      </c>
      <c r="AW24" s="187">
        <v>0</v>
      </c>
      <c r="AX24" s="187">
        <v>0</v>
      </c>
      <c r="AY24" s="187">
        <v>0</v>
      </c>
      <c r="AZ24" s="187">
        <v>0</v>
      </c>
      <c r="BA24" s="187">
        <v>0</v>
      </c>
      <c r="BB24" s="278">
        <v>0</v>
      </c>
      <c r="BC24" s="56">
        <f t="shared" si="17"/>
        <v>0</v>
      </c>
      <c r="BD24" s="209">
        <f t="shared" si="18"/>
        <v>0</v>
      </c>
      <c r="BE24" s="37">
        <v>0</v>
      </c>
      <c r="BF24" s="18">
        <v>0</v>
      </c>
      <c r="BG24" s="187">
        <v>0</v>
      </c>
      <c r="BH24" s="187">
        <v>0</v>
      </c>
      <c r="BI24" s="187">
        <v>0</v>
      </c>
      <c r="BJ24" s="187">
        <v>0</v>
      </c>
      <c r="BK24" s="187">
        <v>0</v>
      </c>
      <c r="BL24" s="187">
        <v>0</v>
      </c>
      <c r="BM24" s="56">
        <f t="shared" si="19"/>
        <v>0</v>
      </c>
      <c r="BN24" s="48">
        <f t="shared" si="20"/>
        <v>0</v>
      </c>
      <c r="BO24" s="199">
        <v>0</v>
      </c>
      <c r="BP24" s="18">
        <v>0</v>
      </c>
      <c r="BQ24" s="187">
        <v>0</v>
      </c>
      <c r="BR24" s="187">
        <v>0</v>
      </c>
      <c r="BS24" s="187">
        <v>0</v>
      </c>
      <c r="BT24" s="187">
        <v>0</v>
      </c>
      <c r="BU24" s="278">
        <v>0</v>
      </c>
      <c r="BV24" s="278">
        <v>0</v>
      </c>
      <c r="BW24" s="56">
        <f t="shared" si="21"/>
        <v>0</v>
      </c>
      <c r="BX24" s="209">
        <f t="shared" si="22"/>
        <v>0</v>
      </c>
      <c r="BY24" s="37">
        <v>0</v>
      </c>
      <c r="BZ24" s="18">
        <v>0</v>
      </c>
      <c r="CA24" s="187">
        <v>0</v>
      </c>
      <c r="CB24" s="187">
        <v>0</v>
      </c>
      <c r="CC24" s="187">
        <v>0</v>
      </c>
      <c r="CD24" s="187">
        <v>0</v>
      </c>
      <c r="CE24" s="278">
        <v>0</v>
      </c>
      <c r="CF24" s="278">
        <v>0</v>
      </c>
      <c r="CG24" s="56">
        <f t="shared" si="23"/>
        <v>0</v>
      </c>
      <c r="CH24" s="48">
        <f t="shared" si="24"/>
        <v>0</v>
      </c>
      <c r="CI24" s="199">
        <v>0</v>
      </c>
      <c r="CJ24" s="18">
        <v>0</v>
      </c>
      <c r="CK24" s="187">
        <v>0</v>
      </c>
      <c r="CL24" s="187">
        <v>0</v>
      </c>
      <c r="CM24" s="187">
        <v>0</v>
      </c>
      <c r="CN24" s="187">
        <v>0</v>
      </c>
      <c r="CO24" s="278">
        <v>0</v>
      </c>
      <c r="CP24" s="278">
        <v>0</v>
      </c>
      <c r="CQ24" s="56">
        <f t="shared" si="25"/>
        <v>0</v>
      </c>
      <c r="CR24" s="209">
        <f t="shared" si="26"/>
        <v>0</v>
      </c>
      <c r="CS24" s="37">
        <v>0</v>
      </c>
      <c r="CT24" s="18">
        <v>0</v>
      </c>
      <c r="CU24" s="187">
        <v>0</v>
      </c>
      <c r="CV24" s="187">
        <v>0</v>
      </c>
      <c r="CW24" s="187">
        <v>0</v>
      </c>
      <c r="CX24" s="187">
        <v>0</v>
      </c>
      <c r="CY24" s="278">
        <v>0</v>
      </c>
      <c r="CZ24" s="278">
        <v>0</v>
      </c>
      <c r="DA24" s="56">
        <f t="shared" si="27"/>
        <v>0</v>
      </c>
      <c r="DB24" s="48">
        <f t="shared" si="28"/>
        <v>0</v>
      </c>
      <c r="DC24" s="199">
        <v>0</v>
      </c>
      <c r="DD24" s="18">
        <v>0</v>
      </c>
      <c r="DE24" s="187">
        <v>0</v>
      </c>
      <c r="DF24" s="187">
        <v>0</v>
      </c>
      <c r="DG24" s="187">
        <v>0</v>
      </c>
      <c r="DH24" s="187">
        <v>0</v>
      </c>
      <c r="DI24" s="278">
        <v>0</v>
      </c>
      <c r="DJ24" s="278">
        <v>0</v>
      </c>
      <c r="DK24" s="56">
        <f t="shared" si="29"/>
        <v>0</v>
      </c>
      <c r="DL24" s="209">
        <f t="shared" si="30"/>
        <v>0</v>
      </c>
      <c r="DM24" s="37">
        <v>0</v>
      </c>
      <c r="DN24" s="18">
        <v>0</v>
      </c>
      <c r="DO24" s="187">
        <v>0</v>
      </c>
      <c r="DP24" s="187">
        <v>0</v>
      </c>
      <c r="DQ24" s="187">
        <v>0</v>
      </c>
      <c r="DR24" s="187">
        <v>0</v>
      </c>
      <c r="DS24" s="278">
        <v>0</v>
      </c>
      <c r="DT24" s="278">
        <v>0</v>
      </c>
      <c r="DU24" s="56">
        <f t="shared" si="31"/>
        <v>0</v>
      </c>
      <c r="DV24" s="48">
        <f t="shared" si="32"/>
        <v>0</v>
      </c>
      <c r="DW24" s="37">
        <v>0</v>
      </c>
      <c r="DX24" s="18">
        <v>0</v>
      </c>
      <c r="DY24" s="187">
        <v>0</v>
      </c>
      <c r="DZ24" s="187">
        <v>0</v>
      </c>
      <c r="EA24" s="187">
        <v>0</v>
      </c>
      <c r="EB24" s="187">
        <v>0</v>
      </c>
      <c r="EC24" s="278">
        <v>0</v>
      </c>
      <c r="ED24" s="278">
        <v>0</v>
      </c>
      <c r="EE24" s="56">
        <f t="shared" si="33"/>
        <v>0</v>
      </c>
      <c r="EF24" s="48">
        <f t="shared" si="34"/>
        <v>0</v>
      </c>
      <c r="EK24" s="262">
        <f t="shared" si="1"/>
        <v>2</v>
      </c>
      <c r="EL24" s="5" t="e">
        <f>IF(#REF!=0,"Not Moving","OK")</f>
        <v>#REF!</v>
      </c>
    </row>
    <row r="25" spans="1:142" ht="16.5" thickTop="1" thickBot="1">
      <c r="A25" s="45">
        <v>14</v>
      </c>
      <c r="B25" s="257">
        <v>734867</v>
      </c>
      <c r="C25" s="255" t="s">
        <v>66</v>
      </c>
      <c r="D25" s="255" t="s">
        <v>67</v>
      </c>
      <c r="E25" s="263">
        <v>104.5</v>
      </c>
      <c r="F25" s="264">
        <v>219</v>
      </c>
      <c r="G25" s="38">
        <f t="shared" si="2"/>
        <v>2</v>
      </c>
      <c r="H25" s="39">
        <f t="shared" si="3"/>
        <v>3</v>
      </c>
      <c r="I25" s="39">
        <f t="shared" si="4"/>
        <v>3</v>
      </c>
      <c r="J25" s="39">
        <f t="shared" si="5"/>
        <v>2</v>
      </c>
      <c r="K25" s="38">
        <f t="shared" si="6"/>
        <v>0</v>
      </c>
      <c r="L25" s="39">
        <f t="shared" si="7"/>
        <v>3</v>
      </c>
      <c r="M25" s="39">
        <f t="shared" si="8"/>
        <v>3</v>
      </c>
      <c r="N25" s="39">
        <v>0</v>
      </c>
      <c r="O25" s="39">
        <f t="shared" si="9"/>
        <v>16</v>
      </c>
      <c r="P25" s="40">
        <f t="shared" si="10"/>
        <v>2</v>
      </c>
      <c r="Q25" s="45">
        <v>0</v>
      </c>
      <c r="R25" s="257">
        <v>1</v>
      </c>
      <c r="S25" s="265">
        <v>0</v>
      </c>
      <c r="T25" s="265">
        <v>0</v>
      </c>
      <c r="U25" s="265">
        <v>0</v>
      </c>
      <c r="V25" s="265">
        <v>1</v>
      </c>
      <c r="W25" s="265">
        <v>0</v>
      </c>
      <c r="X25" s="265">
        <v>0</v>
      </c>
      <c r="Y25" s="260">
        <f t="shared" si="11"/>
        <v>2</v>
      </c>
      <c r="Z25" s="261">
        <f t="shared" si="12"/>
        <v>0.25</v>
      </c>
      <c r="AA25" s="37">
        <v>0</v>
      </c>
      <c r="AB25" s="18">
        <v>2</v>
      </c>
      <c r="AC25" s="187">
        <v>2</v>
      </c>
      <c r="AD25" s="187">
        <v>1</v>
      </c>
      <c r="AE25" s="187">
        <v>0</v>
      </c>
      <c r="AF25" s="187">
        <v>0</v>
      </c>
      <c r="AG25" s="187">
        <v>2</v>
      </c>
      <c r="AH25" s="187">
        <v>0</v>
      </c>
      <c r="AI25" s="56">
        <f t="shared" si="13"/>
        <v>7</v>
      </c>
      <c r="AJ25" s="48">
        <f t="shared" si="14"/>
        <v>0.875</v>
      </c>
      <c r="AK25" s="37">
        <v>0</v>
      </c>
      <c r="AL25" s="18">
        <v>0</v>
      </c>
      <c r="AM25" s="187">
        <v>0</v>
      </c>
      <c r="AN25" s="187">
        <v>0</v>
      </c>
      <c r="AO25" s="187">
        <v>0</v>
      </c>
      <c r="AP25" s="187">
        <v>0</v>
      </c>
      <c r="AQ25" s="278">
        <v>0</v>
      </c>
      <c r="AR25" s="278">
        <v>0</v>
      </c>
      <c r="AS25" s="56">
        <f t="shared" si="15"/>
        <v>0</v>
      </c>
      <c r="AT25" s="48">
        <f t="shared" si="16"/>
        <v>0</v>
      </c>
      <c r="AU25" s="199">
        <v>0</v>
      </c>
      <c r="AV25" s="18">
        <v>0</v>
      </c>
      <c r="AW25" s="187">
        <v>0</v>
      </c>
      <c r="AX25" s="187">
        <v>0</v>
      </c>
      <c r="AY25" s="187">
        <v>0</v>
      </c>
      <c r="AZ25" s="187">
        <v>0</v>
      </c>
      <c r="BA25" s="187">
        <v>0</v>
      </c>
      <c r="BB25" s="278">
        <v>0</v>
      </c>
      <c r="BC25" s="56">
        <f t="shared" si="17"/>
        <v>0</v>
      </c>
      <c r="BD25" s="209">
        <f t="shared" si="18"/>
        <v>0</v>
      </c>
      <c r="BE25" s="37">
        <v>0</v>
      </c>
      <c r="BF25" s="18">
        <v>0</v>
      </c>
      <c r="BG25" s="187">
        <v>0</v>
      </c>
      <c r="BH25" s="187">
        <v>0</v>
      </c>
      <c r="BI25" s="187">
        <v>0</v>
      </c>
      <c r="BJ25" s="187">
        <v>1</v>
      </c>
      <c r="BK25" s="187">
        <v>0</v>
      </c>
      <c r="BL25" s="187">
        <v>0</v>
      </c>
      <c r="BM25" s="56">
        <f t="shared" si="19"/>
        <v>1</v>
      </c>
      <c r="BN25" s="48">
        <f t="shared" si="20"/>
        <v>0.125</v>
      </c>
      <c r="BO25" s="199">
        <v>0</v>
      </c>
      <c r="BP25" s="18">
        <v>0</v>
      </c>
      <c r="BQ25" s="187">
        <v>1</v>
      </c>
      <c r="BR25" s="187">
        <v>0</v>
      </c>
      <c r="BS25" s="187">
        <v>0</v>
      </c>
      <c r="BT25" s="187">
        <v>1</v>
      </c>
      <c r="BU25" s="278">
        <v>0</v>
      </c>
      <c r="BV25" s="278">
        <v>0</v>
      </c>
      <c r="BW25" s="56">
        <f t="shared" si="21"/>
        <v>2</v>
      </c>
      <c r="BX25" s="209">
        <f t="shared" si="22"/>
        <v>0.25</v>
      </c>
      <c r="BY25" s="37">
        <v>1</v>
      </c>
      <c r="BZ25" s="18">
        <v>0</v>
      </c>
      <c r="CA25" s="187">
        <v>0</v>
      </c>
      <c r="CB25" s="187">
        <v>0</v>
      </c>
      <c r="CC25" s="187">
        <v>0</v>
      </c>
      <c r="CD25" s="187">
        <v>0</v>
      </c>
      <c r="CE25" s="278">
        <v>1</v>
      </c>
      <c r="CF25" s="278">
        <v>0</v>
      </c>
      <c r="CG25" s="56">
        <f t="shared" si="23"/>
        <v>2</v>
      </c>
      <c r="CH25" s="48">
        <f t="shared" si="24"/>
        <v>0.25</v>
      </c>
      <c r="CI25" s="199">
        <v>0</v>
      </c>
      <c r="CJ25" s="18">
        <v>0</v>
      </c>
      <c r="CK25" s="187">
        <v>0</v>
      </c>
      <c r="CL25" s="187">
        <v>1</v>
      </c>
      <c r="CM25" s="187">
        <v>0</v>
      </c>
      <c r="CN25" s="187">
        <v>0</v>
      </c>
      <c r="CO25" s="278">
        <v>0</v>
      </c>
      <c r="CP25" s="278">
        <v>0</v>
      </c>
      <c r="CQ25" s="56">
        <f t="shared" si="25"/>
        <v>1</v>
      </c>
      <c r="CR25" s="209">
        <f t="shared" si="26"/>
        <v>0.125</v>
      </c>
      <c r="CS25" s="37">
        <v>0</v>
      </c>
      <c r="CT25" s="18">
        <v>0</v>
      </c>
      <c r="CU25" s="187">
        <v>0</v>
      </c>
      <c r="CV25" s="187">
        <v>0</v>
      </c>
      <c r="CW25" s="187">
        <v>0</v>
      </c>
      <c r="CX25" s="187">
        <v>0</v>
      </c>
      <c r="CY25" s="278">
        <v>0</v>
      </c>
      <c r="CZ25" s="278">
        <v>0</v>
      </c>
      <c r="DA25" s="56">
        <f t="shared" si="27"/>
        <v>0</v>
      </c>
      <c r="DB25" s="48">
        <f t="shared" si="28"/>
        <v>0</v>
      </c>
      <c r="DC25" s="199">
        <v>0</v>
      </c>
      <c r="DD25" s="18">
        <v>0</v>
      </c>
      <c r="DE25" s="187">
        <v>0</v>
      </c>
      <c r="DF25" s="187">
        <v>0</v>
      </c>
      <c r="DG25" s="187">
        <v>0</v>
      </c>
      <c r="DH25" s="187">
        <v>0</v>
      </c>
      <c r="DI25" s="278">
        <v>0</v>
      </c>
      <c r="DJ25" s="278">
        <v>0</v>
      </c>
      <c r="DK25" s="56">
        <f t="shared" si="29"/>
        <v>0</v>
      </c>
      <c r="DL25" s="209">
        <f t="shared" si="30"/>
        <v>0</v>
      </c>
      <c r="DM25" s="37">
        <v>0</v>
      </c>
      <c r="DN25" s="18">
        <v>0</v>
      </c>
      <c r="DO25" s="187">
        <v>0</v>
      </c>
      <c r="DP25" s="187">
        <v>0</v>
      </c>
      <c r="DQ25" s="187">
        <v>0</v>
      </c>
      <c r="DR25" s="187">
        <v>0</v>
      </c>
      <c r="DS25" s="278">
        <v>0</v>
      </c>
      <c r="DT25" s="278">
        <v>0</v>
      </c>
      <c r="DU25" s="56">
        <f t="shared" si="31"/>
        <v>0</v>
      </c>
      <c r="DV25" s="48">
        <f t="shared" si="32"/>
        <v>0</v>
      </c>
      <c r="DW25" s="37">
        <v>1</v>
      </c>
      <c r="DX25" s="18">
        <v>0</v>
      </c>
      <c r="DY25" s="187">
        <v>0</v>
      </c>
      <c r="DZ25" s="187">
        <v>0</v>
      </c>
      <c r="EA25" s="187">
        <v>0</v>
      </c>
      <c r="EB25" s="187">
        <v>0</v>
      </c>
      <c r="EC25" s="278">
        <v>0</v>
      </c>
      <c r="ED25" s="278">
        <v>0</v>
      </c>
      <c r="EE25" s="56">
        <f t="shared" si="33"/>
        <v>1</v>
      </c>
      <c r="EF25" s="48">
        <f t="shared" si="34"/>
        <v>0.125</v>
      </c>
      <c r="EK25" s="262">
        <f t="shared" si="1"/>
        <v>2</v>
      </c>
      <c r="EL25" s="5" t="e">
        <f>IF(#REF!=0,"Not Moving","OK")</f>
        <v>#REF!</v>
      </c>
    </row>
    <row r="26" spans="1:142" ht="16.5" thickTop="1" thickBot="1">
      <c r="A26" s="45">
        <v>15</v>
      </c>
      <c r="B26" s="257">
        <v>734868</v>
      </c>
      <c r="C26" s="255" t="s">
        <v>68</v>
      </c>
      <c r="D26" s="255" t="s">
        <v>69</v>
      </c>
      <c r="E26" s="263">
        <v>104.5</v>
      </c>
      <c r="F26" s="264">
        <v>219</v>
      </c>
      <c r="G26" s="38">
        <f t="shared" si="2"/>
        <v>0</v>
      </c>
      <c r="H26" s="39">
        <f t="shared" si="3"/>
        <v>0</v>
      </c>
      <c r="I26" s="39">
        <f t="shared" si="4"/>
        <v>2</v>
      </c>
      <c r="J26" s="39">
        <f t="shared" si="5"/>
        <v>1</v>
      </c>
      <c r="K26" s="38">
        <f t="shared" si="6"/>
        <v>1</v>
      </c>
      <c r="L26" s="39">
        <f t="shared" si="7"/>
        <v>0</v>
      </c>
      <c r="M26" s="39">
        <f t="shared" si="8"/>
        <v>2</v>
      </c>
      <c r="N26" s="39">
        <v>0</v>
      </c>
      <c r="O26" s="39">
        <f t="shared" si="9"/>
        <v>6</v>
      </c>
      <c r="P26" s="40">
        <f t="shared" si="10"/>
        <v>0.75</v>
      </c>
      <c r="Q26" s="45">
        <v>0</v>
      </c>
      <c r="R26" s="257" t="s">
        <v>550</v>
      </c>
      <c r="S26" s="265">
        <v>0</v>
      </c>
      <c r="T26" s="265">
        <v>0</v>
      </c>
      <c r="U26" s="265">
        <v>0</v>
      </c>
      <c r="V26" s="265">
        <v>0</v>
      </c>
      <c r="W26" s="265">
        <v>0</v>
      </c>
      <c r="X26" s="265">
        <v>0</v>
      </c>
      <c r="Y26" s="260">
        <f t="shared" si="11"/>
        <v>0</v>
      </c>
      <c r="Z26" s="261">
        <f t="shared" si="12"/>
        <v>0</v>
      </c>
      <c r="AA26" s="37">
        <v>0</v>
      </c>
      <c r="AB26" s="18">
        <v>0</v>
      </c>
      <c r="AC26" s="187">
        <v>1</v>
      </c>
      <c r="AD26" s="187">
        <v>0</v>
      </c>
      <c r="AE26" s="187">
        <v>1</v>
      </c>
      <c r="AF26" s="187">
        <v>0</v>
      </c>
      <c r="AG26" s="187">
        <v>0</v>
      </c>
      <c r="AH26" s="187">
        <v>0</v>
      </c>
      <c r="AI26" s="56">
        <f t="shared" si="13"/>
        <v>2</v>
      </c>
      <c r="AJ26" s="48">
        <f t="shared" si="14"/>
        <v>0.25</v>
      </c>
      <c r="AK26" s="37">
        <v>0</v>
      </c>
      <c r="AL26" s="18">
        <v>0</v>
      </c>
      <c r="AM26" s="187">
        <v>0</v>
      </c>
      <c r="AN26" s="187">
        <v>1</v>
      </c>
      <c r="AO26" s="187">
        <v>0</v>
      </c>
      <c r="AP26" s="187">
        <v>0</v>
      </c>
      <c r="AQ26" s="278">
        <v>0</v>
      </c>
      <c r="AR26" s="278">
        <v>0</v>
      </c>
      <c r="AS26" s="56">
        <f t="shared" si="15"/>
        <v>1</v>
      </c>
      <c r="AT26" s="48">
        <f t="shared" si="16"/>
        <v>0.125</v>
      </c>
      <c r="AU26" s="199">
        <v>0</v>
      </c>
      <c r="AV26" s="18">
        <v>0</v>
      </c>
      <c r="AW26" s="187">
        <v>0</v>
      </c>
      <c r="AX26" s="187">
        <v>0</v>
      </c>
      <c r="AY26" s="187">
        <v>0</v>
      </c>
      <c r="AZ26" s="187">
        <v>0</v>
      </c>
      <c r="BA26" s="187">
        <v>1</v>
      </c>
      <c r="BB26" s="278">
        <v>0</v>
      </c>
      <c r="BC26" s="56">
        <f t="shared" si="17"/>
        <v>1</v>
      </c>
      <c r="BD26" s="209">
        <f t="shared" si="18"/>
        <v>0.125</v>
      </c>
      <c r="BE26" s="37">
        <v>0</v>
      </c>
      <c r="BF26" s="18">
        <v>0</v>
      </c>
      <c r="BG26" s="187">
        <v>0</v>
      </c>
      <c r="BH26" s="187">
        <v>0</v>
      </c>
      <c r="BI26" s="187">
        <v>0</v>
      </c>
      <c r="BJ26" s="187">
        <v>0</v>
      </c>
      <c r="BK26" s="187">
        <v>0</v>
      </c>
      <c r="BL26" s="187">
        <v>0</v>
      </c>
      <c r="BM26" s="56">
        <f t="shared" si="19"/>
        <v>0</v>
      </c>
      <c r="BN26" s="48">
        <f t="shared" si="20"/>
        <v>0</v>
      </c>
      <c r="BO26" s="199">
        <v>0</v>
      </c>
      <c r="BP26" s="18">
        <v>0</v>
      </c>
      <c r="BQ26" s="187">
        <v>0</v>
      </c>
      <c r="BR26" s="187">
        <v>0</v>
      </c>
      <c r="BS26" s="187">
        <v>0</v>
      </c>
      <c r="BT26" s="187">
        <v>0</v>
      </c>
      <c r="BU26" s="278">
        <v>0</v>
      </c>
      <c r="BV26" s="278">
        <v>0</v>
      </c>
      <c r="BW26" s="56">
        <f t="shared" si="21"/>
        <v>0</v>
      </c>
      <c r="BX26" s="209">
        <f t="shared" si="22"/>
        <v>0</v>
      </c>
      <c r="BY26" s="37">
        <v>0</v>
      </c>
      <c r="BZ26" s="18">
        <v>0</v>
      </c>
      <c r="CA26" s="187">
        <v>0</v>
      </c>
      <c r="CB26" s="187">
        <v>0</v>
      </c>
      <c r="CC26" s="187">
        <v>0</v>
      </c>
      <c r="CD26" s="187">
        <v>0</v>
      </c>
      <c r="CE26" s="278">
        <v>1</v>
      </c>
      <c r="CF26" s="278">
        <v>0</v>
      </c>
      <c r="CG26" s="56">
        <f t="shared" si="23"/>
        <v>1</v>
      </c>
      <c r="CH26" s="48">
        <f t="shared" si="24"/>
        <v>0.125</v>
      </c>
      <c r="CI26" s="199">
        <v>0</v>
      </c>
      <c r="CJ26" s="18">
        <v>0</v>
      </c>
      <c r="CK26" s="187">
        <v>0</v>
      </c>
      <c r="CL26" s="187">
        <v>0</v>
      </c>
      <c r="CM26" s="187">
        <v>0</v>
      </c>
      <c r="CN26" s="187">
        <v>0</v>
      </c>
      <c r="CO26" s="278">
        <v>0</v>
      </c>
      <c r="CP26" s="278">
        <v>0</v>
      </c>
      <c r="CQ26" s="56">
        <f t="shared" si="25"/>
        <v>0</v>
      </c>
      <c r="CR26" s="209">
        <f t="shared" si="26"/>
        <v>0</v>
      </c>
      <c r="CS26" s="37">
        <v>0</v>
      </c>
      <c r="CT26" s="18">
        <v>0</v>
      </c>
      <c r="CU26" s="187">
        <v>0</v>
      </c>
      <c r="CV26" s="187">
        <v>0</v>
      </c>
      <c r="CW26" s="187">
        <v>0</v>
      </c>
      <c r="CX26" s="187">
        <v>0</v>
      </c>
      <c r="CY26" s="278">
        <v>0</v>
      </c>
      <c r="CZ26" s="278">
        <v>0</v>
      </c>
      <c r="DA26" s="56">
        <f t="shared" si="27"/>
        <v>0</v>
      </c>
      <c r="DB26" s="48">
        <f t="shared" si="28"/>
        <v>0</v>
      </c>
      <c r="DC26" s="199">
        <v>0</v>
      </c>
      <c r="DD26" s="18">
        <v>0</v>
      </c>
      <c r="DE26" s="187">
        <v>1</v>
      </c>
      <c r="DF26" s="187">
        <v>0</v>
      </c>
      <c r="DG26" s="187">
        <v>0</v>
      </c>
      <c r="DH26" s="187">
        <v>0</v>
      </c>
      <c r="DI26" s="278">
        <v>0</v>
      </c>
      <c r="DJ26" s="278">
        <v>0</v>
      </c>
      <c r="DK26" s="56">
        <f t="shared" si="29"/>
        <v>1</v>
      </c>
      <c r="DL26" s="209">
        <f t="shared" si="30"/>
        <v>0.125</v>
      </c>
      <c r="DM26" s="37">
        <v>0</v>
      </c>
      <c r="DN26" s="18">
        <v>0</v>
      </c>
      <c r="DO26" s="187">
        <v>0</v>
      </c>
      <c r="DP26" s="187">
        <v>0</v>
      </c>
      <c r="DQ26" s="187">
        <v>0</v>
      </c>
      <c r="DR26" s="187">
        <v>0</v>
      </c>
      <c r="DS26" s="278">
        <v>0</v>
      </c>
      <c r="DT26" s="278">
        <v>0</v>
      </c>
      <c r="DU26" s="56">
        <f t="shared" si="31"/>
        <v>0</v>
      </c>
      <c r="DV26" s="48">
        <f t="shared" si="32"/>
        <v>0</v>
      </c>
      <c r="DW26" s="37">
        <v>0</v>
      </c>
      <c r="DX26" s="18">
        <v>0</v>
      </c>
      <c r="DY26" s="187">
        <v>0</v>
      </c>
      <c r="DZ26" s="187">
        <v>0</v>
      </c>
      <c r="EA26" s="187">
        <v>0</v>
      </c>
      <c r="EB26" s="187">
        <v>0</v>
      </c>
      <c r="EC26" s="278">
        <v>0</v>
      </c>
      <c r="ED26" s="278">
        <v>0</v>
      </c>
      <c r="EE26" s="56">
        <f t="shared" si="33"/>
        <v>0</v>
      </c>
      <c r="EF26" s="48">
        <f t="shared" si="34"/>
        <v>0</v>
      </c>
      <c r="EK26" s="262">
        <f t="shared" si="1"/>
        <v>1</v>
      </c>
      <c r="EL26" s="5" t="e">
        <f>IF(#REF!=0,"Not Moving","OK")</f>
        <v>#REF!</v>
      </c>
    </row>
    <row r="27" spans="1:142" ht="16.5" thickTop="1" thickBot="1">
      <c r="A27" s="45">
        <v>16</v>
      </c>
      <c r="B27" s="257">
        <v>734869</v>
      </c>
      <c r="C27" s="255" t="s">
        <v>70</v>
      </c>
      <c r="D27" s="255" t="s">
        <v>71</v>
      </c>
      <c r="E27" s="263">
        <v>99.5</v>
      </c>
      <c r="F27" s="264">
        <v>209</v>
      </c>
      <c r="G27" s="38">
        <f t="shared" si="2"/>
        <v>0</v>
      </c>
      <c r="H27" s="39">
        <f t="shared" si="3"/>
        <v>1</v>
      </c>
      <c r="I27" s="39">
        <f t="shared" si="4"/>
        <v>1</v>
      </c>
      <c r="J27" s="39">
        <f t="shared" si="5"/>
        <v>1</v>
      </c>
      <c r="K27" s="38">
        <f t="shared" si="6"/>
        <v>0</v>
      </c>
      <c r="L27" s="39">
        <f t="shared" si="7"/>
        <v>0</v>
      </c>
      <c r="M27" s="39">
        <f t="shared" si="8"/>
        <v>0</v>
      </c>
      <c r="N27" s="39">
        <v>0</v>
      </c>
      <c r="O27" s="39">
        <f t="shared" si="9"/>
        <v>3</v>
      </c>
      <c r="P27" s="40">
        <f t="shared" si="10"/>
        <v>0.375</v>
      </c>
      <c r="Q27" s="45">
        <v>0</v>
      </c>
      <c r="R27" s="257">
        <v>0</v>
      </c>
      <c r="S27" s="265">
        <v>0</v>
      </c>
      <c r="T27" s="265">
        <v>1</v>
      </c>
      <c r="U27" s="265">
        <v>0</v>
      </c>
      <c r="V27" s="265">
        <v>0</v>
      </c>
      <c r="W27" s="265">
        <v>0</v>
      </c>
      <c r="X27" s="265">
        <v>0</v>
      </c>
      <c r="Y27" s="260">
        <f t="shared" si="11"/>
        <v>1</v>
      </c>
      <c r="Z27" s="261">
        <f t="shared" si="12"/>
        <v>0.125</v>
      </c>
      <c r="AA27" s="37">
        <v>0</v>
      </c>
      <c r="AB27" s="18">
        <v>0</v>
      </c>
      <c r="AC27" s="187">
        <v>0</v>
      </c>
      <c r="AD27" s="187">
        <v>0</v>
      </c>
      <c r="AE27" s="187">
        <v>0</v>
      </c>
      <c r="AF27" s="187">
        <v>0</v>
      </c>
      <c r="AG27" s="187">
        <v>0</v>
      </c>
      <c r="AH27" s="187">
        <v>0</v>
      </c>
      <c r="AI27" s="56">
        <f t="shared" si="13"/>
        <v>0</v>
      </c>
      <c r="AJ27" s="48">
        <f t="shared" si="14"/>
        <v>0</v>
      </c>
      <c r="AK27" s="37">
        <v>0</v>
      </c>
      <c r="AL27" s="18">
        <v>0</v>
      </c>
      <c r="AM27" s="187">
        <v>0</v>
      </c>
      <c r="AN27" s="187">
        <v>0</v>
      </c>
      <c r="AO27" s="187">
        <v>0</v>
      </c>
      <c r="AP27" s="187">
        <v>0</v>
      </c>
      <c r="AQ27" s="278">
        <v>0</v>
      </c>
      <c r="AR27" s="278">
        <v>0</v>
      </c>
      <c r="AS27" s="56">
        <f t="shared" si="15"/>
        <v>0</v>
      </c>
      <c r="AT27" s="48">
        <f t="shared" si="16"/>
        <v>0</v>
      </c>
      <c r="AU27" s="199">
        <v>0</v>
      </c>
      <c r="AV27" s="18">
        <v>0</v>
      </c>
      <c r="AW27" s="187">
        <v>0</v>
      </c>
      <c r="AX27" s="187">
        <v>0</v>
      </c>
      <c r="AY27" s="187">
        <v>0</v>
      </c>
      <c r="AZ27" s="187">
        <v>0</v>
      </c>
      <c r="BA27" s="187">
        <v>0</v>
      </c>
      <c r="BB27" s="278">
        <v>0</v>
      </c>
      <c r="BC27" s="56">
        <f t="shared" si="17"/>
        <v>0</v>
      </c>
      <c r="BD27" s="209">
        <f t="shared" si="18"/>
        <v>0</v>
      </c>
      <c r="BE27" s="37">
        <v>0</v>
      </c>
      <c r="BF27" s="18">
        <v>0</v>
      </c>
      <c r="BG27" s="187">
        <v>1</v>
      </c>
      <c r="BH27" s="187">
        <v>0</v>
      </c>
      <c r="BI27" s="187">
        <v>0</v>
      </c>
      <c r="BJ27" s="187">
        <v>0</v>
      </c>
      <c r="BK27" s="187">
        <v>0</v>
      </c>
      <c r="BL27" s="187">
        <v>0</v>
      </c>
      <c r="BM27" s="56">
        <f t="shared" si="19"/>
        <v>1</v>
      </c>
      <c r="BN27" s="48">
        <f t="shared" si="20"/>
        <v>0.125</v>
      </c>
      <c r="BO27" s="199">
        <v>0</v>
      </c>
      <c r="BP27" s="18">
        <v>0</v>
      </c>
      <c r="BQ27" s="187">
        <v>0</v>
      </c>
      <c r="BR27" s="187">
        <v>0</v>
      </c>
      <c r="BS27" s="187">
        <v>0</v>
      </c>
      <c r="BT27" s="187">
        <v>0</v>
      </c>
      <c r="BU27" s="278">
        <v>0</v>
      </c>
      <c r="BV27" s="278">
        <v>0</v>
      </c>
      <c r="BW27" s="56">
        <f t="shared" si="21"/>
        <v>0</v>
      </c>
      <c r="BX27" s="209">
        <f t="shared" si="22"/>
        <v>0</v>
      </c>
      <c r="BY27" s="37">
        <v>0</v>
      </c>
      <c r="BZ27" s="18">
        <v>0</v>
      </c>
      <c r="CA27" s="187">
        <v>0</v>
      </c>
      <c r="CB27" s="187">
        <v>0</v>
      </c>
      <c r="CC27" s="187">
        <v>0</v>
      </c>
      <c r="CD27" s="187">
        <v>0</v>
      </c>
      <c r="CE27" s="278">
        <v>0</v>
      </c>
      <c r="CF27" s="278">
        <v>0</v>
      </c>
      <c r="CG27" s="56">
        <f t="shared" si="23"/>
        <v>0</v>
      </c>
      <c r="CH27" s="48">
        <f t="shared" si="24"/>
        <v>0</v>
      </c>
      <c r="CI27" s="199">
        <v>0</v>
      </c>
      <c r="CJ27" s="18">
        <v>0</v>
      </c>
      <c r="CK27" s="187">
        <v>0</v>
      </c>
      <c r="CL27" s="187">
        <v>0</v>
      </c>
      <c r="CM27" s="187">
        <v>0</v>
      </c>
      <c r="CN27" s="187">
        <v>0</v>
      </c>
      <c r="CO27" s="278">
        <v>0</v>
      </c>
      <c r="CP27" s="278">
        <v>0</v>
      </c>
      <c r="CQ27" s="56">
        <f t="shared" si="25"/>
        <v>0</v>
      </c>
      <c r="CR27" s="209">
        <f t="shared" si="26"/>
        <v>0</v>
      </c>
      <c r="CS27" s="37">
        <v>0</v>
      </c>
      <c r="CT27" s="18">
        <v>0</v>
      </c>
      <c r="CU27" s="187">
        <v>0</v>
      </c>
      <c r="CV27" s="187">
        <v>0</v>
      </c>
      <c r="CW27" s="187">
        <v>0</v>
      </c>
      <c r="CX27" s="187">
        <v>0</v>
      </c>
      <c r="CY27" s="278">
        <v>0</v>
      </c>
      <c r="CZ27" s="278">
        <v>0</v>
      </c>
      <c r="DA27" s="56">
        <f t="shared" si="27"/>
        <v>0</v>
      </c>
      <c r="DB27" s="48">
        <f t="shared" si="28"/>
        <v>0</v>
      </c>
      <c r="DC27" s="199">
        <v>0</v>
      </c>
      <c r="DD27" s="18">
        <v>0</v>
      </c>
      <c r="DE27" s="187">
        <v>0</v>
      </c>
      <c r="DF27" s="187">
        <v>0</v>
      </c>
      <c r="DG27" s="187">
        <v>0</v>
      </c>
      <c r="DH27" s="187">
        <v>0</v>
      </c>
      <c r="DI27" s="278">
        <v>0</v>
      </c>
      <c r="DJ27" s="278">
        <v>0</v>
      </c>
      <c r="DK27" s="56">
        <f t="shared" si="29"/>
        <v>0</v>
      </c>
      <c r="DL27" s="209">
        <f t="shared" si="30"/>
        <v>0</v>
      </c>
      <c r="DM27" s="37">
        <v>0</v>
      </c>
      <c r="DN27" s="18">
        <v>0</v>
      </c>
      <c r="DO27" s="187">
        <v>0</v>
      </c>
      <c r="DP27" s="187">
        <v>0</v>
      </c>
      <c r="DQ27" s="187">
        <v>0</v>
      </c>
      <c r="DR27" s="187">
        <v>0</v>
      </c>
      <c r="DS27" s="278">
        <v>0</v>
      </c>
      <c r="DT27" s="278">
        <v>0</v>
      </c>
      <c r="DU27" s="56">
        <f t="shared" si="31"/>
        <v>0</v>
      </c>
      <c r="DV27" s="48">
        <f t="shared" si="32"/>
        <v>0</v>
      </c>
      <c r="DW27" s="37">
        <v>0</v>
      </c>
      <c r="DX27" s="18">
        <v>1</v>
      </c>
      <c r="DY27" s="187">
        <v>0</v>
      </c>
      <c r="DZ27" s="187">
        <v>0</v>
      </c>
      <c r="EA27" s="187">
        <v>0</v>
      </c>
      <c r="EB27" s="187">
        <v>0</v>
      </c>
      <c r="EC27" s="278">
        <v>0</v>
      </c>
      <c r="ED27" s="278">
        <v>0</v>
      </c>
      <c r="EE27" s="56">
        <f t="shared" si="33"/>
        <v>1</v>
      </c>
      <c r="EF27" s="48">
        <f t="shared" si="34"/>
        <v>0.125</v>
      </c>
      <c r="EK27" s="262">
        <f t="shared" si="1"/>
        <v>1</v>
      </c>
      <c r="EL27" s="5" t="e">
        <f>IF(#REF!=0,"Not Moving","OK")</f>
        <v>#REF!</v>
      </c>
    </row>
    <row r="28" spans="1:142" ht="16.5" thickTop="1" thickBot="1">
      <c r="A28" s="45">
        <v>17</v>
      </c>
      <c r="B28" s="257">
        <v>734870</v>
      </c>
      <c r="C28" s="255" t="s">
        <v>72</v>
      </c>
      <c r="D28" s="255" t="s">
        <v>73</v>
      </c>
      <c r="E28" s="263">
        <v>99.5</v>
      </c>
      <c r="F28" s="264">
        <v>209</v>
      </c>
      <c r="G28" s="38">
        <f t="shared" si="2"/>
        <v>0</v>
      </c>
      <c r="H28" s="39">
        <f t="shared" si="3"/>
        <v>0</v>
      </c>
      <c r="I28" s="39">
        <f t="shared" si="4"/>
        <v>0</v>
      </c>
      <c r="J28" s="39">
        <f t="shared" si="5"/>
        <v>0</v>
      </c>
      <c r="K28" s="38">
        <f t="shared" si="6"/>
        <v>0</v>
      </c>
      <c r="L28" s="39">
        <f t="shared" si="7"/>
        <v>0</v>
      </c>
      <c r="M28" s="39">
        <f t="shared" si="8"/>
        <v>0</v>
      </c>
      <c r="N28" s="39">
        <v>0</v>
      </c>
      <c r="O28" s="39">
        <f t="shared" si="9"/>
        <v>0</v>
      </c>
      <c r="P28" s="40">
        <f t="shared" si="10"/>
        <v>0</v>
      </c>
      <c r="Q28" s="45">
        <v>0</v>
      </c>
      <c r="R28" s="257">
        <v>0</v>
      </c>
      <c r="S28" s="265">
        <v>0</v>
      </c>
      <c r="T28" s="265">
        <v>0</v>
      </c>
      <c r="U28" s="265">
        <v>0</v>
      </c>
      <c r="V28" s="265">
        <v>0</v>
      </c>
      <c r="W28" s="265">
        <v>0</v>
      </c>
      <c r="X28" s="265">
        <v>0</v>
      </c>
      <c r="Y28" s="260">
        <f t="shared" si="11"/>
        <v>0</v>
      </c>
      <c r="Z28" s="261">
        <f t="shared" si="12"/>
        <v>0</v>
      </c>
      <c r="AA28" s="37">
        <v>0</v>
      </c>
      <c r="AB28" s="18">
        <v>0</v>
      </c>
      <c r="AC28" s="187">
        <v>0</v>
      </c>
      <c r="AD28" s="187">
        <v>0</v>
      </c>
      <c r="AE28" s="187">
        <v>0</v>
      </c>
      <c r="AF28" s="187">
        <v>0</v>
      </c>
      <c r="AG28" s="187">
        <v>0</v>
      </c>
      <c r="AH28" s="187">
        <v>0</v>
      </c>
      <c r="AI28" s="56">
        <f t="shared" si="13"/>
        <v>0</v>
      </c>
      <c r="AJ28" s="48">
        <f t="shared" si="14"/>
        <v>0</v>
      </c>
      <c r="AK28" s="37">
        <v>0</v>
      </c>
      <c r="AL28" s="18">
        <v>0</v>
      </c>
      <c r="AM28" s="187">
        <v>0</v>
      </c>
      <c r="AN28" s="187">
        <v>0</v>
      </c>
      <c r="AO28" s="187">
        <v>0</v>
      </c>
      <c r="AP28" s="187">
        <v>0</v>
      </c>
      <c r="AQ28" s="278">
        <v>0</v>
      </c>
      <c r="AR28" s="278">
        <v>0</v>
      </c>
      <c r="AS28" s="56">
        <f t="shared" si="15"/>
        <v>0</v>
      </c>
      <c r="AT28" s="48">
        <f t="shared" si="16"/>
        <v>0</v>
      </c>
      <c r="AU28" s="199">
        <v>0</v>
      </c>
      <c r="AV28" s="18">
        <v>0</v>
      </c>
      <c r="AW28" s="187">
        <v>0</v>
      </c>
      <c r="AX28" s="187">
        <v>0</v>
      </c>
      <c r="AY28" s="187">
        <v>0</v>
      </c>
      <c r="AZ28" s="187">
        <v>0</v>
      </c>
      <c r="BA28" s="187">
        <v>0</v>
      </c>
      <c r="BB28" s="278">
        <v>0</v>
      </c>
      <c r="BC28" s="56">
        <f t="shared" si="17"/>
        <v>0</v>
      </c>
      <c r="BD28" s="209">
        <f t="shared" si="18"/>
        <v>0</v>
      </c>
      <c r="BE28" s="37">
        <v>0</v>
      </c>
      <c r="BF28" s="18">
        <v>0</v>
      </c>
      <c r="BG28" s="187">
        <v>0</v>
      </c>
      <c r="BH28" s="187">
        <v>0</v>
      </c>
      <c r="BI28" s="187">
        <v>0</v>
      </c>
      <c r="BJ28" s="187">
        <v>0</v>
      </c>
      <c r="BK28" s="187">
        <v>0</v>
      </c>
      <c r="BL28" s="187">
        <v>0</v>
      </c>
      <c r="BM28" s="56">
        <f t="shared" si="19"/>
        <v>0</v>
      </c>
      <c r="BN28" s="48">
        <f t="shared" si="20"/>
        <v>0</v>
      </c>
      <c r="BO28" s="199">
        <v>0</v>
      </c>
      <c r="BP28" s="18">
        <v>0</v>
      </c>
      <c r="BQ28" s="187">
        <v>0</v>
      </c>
      <c r="BR28" s="187">
        <v>0</v>
      </c>
      <c r="BS28" s="187">
        <v>0</v>
      </c>
      <c r="BT28" s="187">
        <v>0</v>
      </c>
      <c r="BU28" s="278">
        <v>0</v>
      </c>
      <c r="BV28" s="278">
        <v>0</v>
      </c>
      <c r="BW28" s="56">
        <f t="shared" si="21"/>
        <v>0</v>
      </c>
      <c r="BX28" s="209">
        <f t="shared" si="22"/>
        <v>0</v>
      </c>
      <c r="BY28" s="37">
        <v>0</v>
      </c>
      <c r="BZ28" s="18">
        <v>0</v>
      </c>
      <c r="CA28" s="187">
        <v>0</v>
      </c>
      <c r="CB28" s="187">
        <v>0</v>
      </c>
      <c r="CC28" s="187">
        <v>0</v>
      </c>
      <c r="CD28" s="187">
        <v>0</v>
      </c>
      <c r="CE28" s="278">
        <v>0</v>
      </c>
      <c r="CF28" s="278">
        <v>0</v>
      </c>
      <c r="CG28" s="56">
        <f t="shared" si="23"/>
        <v>0</v>
      </c>
      <c r="CH28" s="48">
        <f t="shared" si="24"/>
        <v>0</v>
      </c>
      <c r="CI28" s="199">
        <v>0</v>
      </c>
      <c r="CJ28" s="18">
        <v>0</v>
      </c>
      <c r="CK28" s="187">
        <v>0</v>
      </c>
      <c r="CL28" s="187">
        <v>0</v>
      </c>
      <c r="CM28" s="187">
        <v>0</v>
      </c>
      <c r="CN28" s="187">
        <v>0</v>
      </c>
      <c r="CO28" s="278">
        <v>0</v>
      </c>
      <c r="CP28" s="278">
        <v>0</v>
      </c>
      <c r="CQ28" s="56">
        <f t="shared" si="25"/>
        <v>0</v>
      </c>
      <c r="CR28" s="209">
        <f t="shared" si="26"/>
        <v>0</v>
      </c>
      <c r="CS28" s="37">
        <v>0</v>
      </c>
      <c r="CT28" s="18">
        <v>0</v>
      </c>
      <c r="CU28" s="187">
        <v>0</v>
      </c>
      <c r="CV28" s="187">
        <v>0</v>
      </c>
      <c r="CW28" s="187">
        <v>0</v>
      </c>
      <c r="CX28" s="187">
        <v>0</v>
      </c>
      <c r="CY28" s="278">
        <v>0</v>
      </c>
      <c r="CZ28" s="278">
        <v>0</v>
      </c>
      <c r="DA28" s="56">
        <f t="shared" si="27"/>
        <v>0</v>
      </c>
      <c r="DB28" s="48">
        <f t="shared" si="28"/>
        <v>0</v>
      </c>
      <c r="DC28" s="199">
        <v>0</v>
      </c>
      <c r="DD28" s="18">
        <v>0</v>
      </c>
      <c r="DE28" s="187">
        <v>0</v>
      </c>
      <c r="DF28" s="187">
        <v>0</v>
      </c>
      <c r="DG28" s="187">
        <v>0</v>
      </c>
      <c r="DH28" s="187">
        <v>0</v>
      </c>
      <c r="DI28" s="278">
        <v>0</v>
      </c>
      <c r="DJ28" s="278">
        <v>0</v>
      </c>
      <c r="DK28" s="56">
        <f t="shared" si="29"/>
        <v>0</v>
      </c>
      <c r="DL28" s="209">
        <f t="shared" si="30"/>
        <v>0</v>
      </c>
      <c r="DM28" s="37">
        <v>0</v>
      </c>
      <c r="DN28" s="18">
        <v>0</v>
      </c>
      <c r="DO28" s="187">
        <v>0</v>
      </c>
      <c r="DP28" s="187">
        <v>0</v>
      </c>
      <c r="DQ28" s="187">
        <v>0</v>
      </c>
      <c r="DR28" s="187">
        <v>0</v>
      </c>
      <c r="DS28" s="278">
        <v>0</v>
      </c>
      <c r="DT28" s="278">
        <v>0</v>
      </c>
      <c r="DU28" s="56">
        <f t="shared" si="31"/>
        <v>0</v>
      </c>
      <c r="DV28" s="48">
        <f t="shared" si="32"/>
        <v>0</v>
      </c>
      <c r="DW28" s="37">
        <v>0</v>
      </c>
      <c r="DX28" s="18">
        <v>0</v>
      </c>
      <c r="DY28" s="187">
        <v>0</v>
      </c>
      <c r="DZ28" s="187">
        <v>0</v>
      </c>
      <c r="EA28" s="187">
        <v>0</v>
      </c>
      <c r="EB28" s="187">
        <v>0</v>
      </c>
      <c r="EC28" s="278">
        <v>0</v>
      </c>
      <c r="ED28" s="278">
        <v>0</v>
      </c>
      <c r="EE28" s="56">
        <f t="shared" si="33"/>
        <v>0</v>
      </c>
      <c r="EF28" s="48">
        <f t="shared" si="34"/>
        <v>0</v>
      </c>
      <c r="EK28" s="262">
        <f t="shared" si="1"/>
        <v>0</v>
      </c>
      <c r="EL28" s="5" t="e">
        <f>IF(#REF!=0,"Not Moving","OK")</f>
        <v>#REF!</v>
      </c>
    </row>
    <row r="29" spans="1:142" ht="16.5" thickTop="1" thickBot="1">
      <c r="A29" s="45">
        <v>18</v>
      </c>
      <c r="B29" s="257">
        <v>734871</v>
      </c>
      <c r="C29" s="255" t="s">
        <v>74</v>
      </c>
      <c r="D29" s="255" t="s">
        <v>75</v>
      </c>
      <c r="E29" s="263">
        <v>79.5</v>
      </c>
      <c r="F29" s="264">
        <v>169</v>
      </c>
      <c r="G29" s="38">
        <f t="shared" si="2"/>
        <v>1</v>
      </c>
      <c r="H29" s="39">
        <f t="shared" si="3"/>
        <v>0</v>
      </c>
      <c r="I29" s="39">
        <f t="shared" si="4"/>
        <v>0</v>
      </c>
      <c r="J29" s="39">
        <f t="shared" si="5"/>
        <v>0</v>
      </c>
      <c r="K29" s="38">
        <f t="shared" si="6"/>
        <v>1</v>
      </c>
      <c r="L29" s="39">
        <f t="shared" si="7"/>
        <v>0</v>
      </c>
      <c r="M29" s="39">
        <f t="shared" si="8"/>
        <v>3</v>
      </c>
      <c r="N29" s="39">
        <v>0</v>
      </c>
      <c r="O29" s="39">
        <f t="shared" si="9"/>
        <v>5</v>
      </c>
      <c r="P29" s="40">
        <f t="shared" si="10"/>
        <v>0.625</v>
      </c>
      <c r="Q29" s="45">
        <v>0</v>
      </c>
      <c r="R29" s="257">
        <v>0</v>
      </c>
      <c r="S29" s="265">
        <v>0</v>
      </c>
      <c r="T29" s="265">
        <v>0</v>
      </c>
      <c r="U29" s="265">
        <v>0</v>
      </c>
      <c r="V29" s="265">
        <v>0</v>
      </c>
      <c r="W29" s="265">
        <v>0</v>
      </c>
      <c r="X29" s="265">
        <v>0</v>
      </c>
      <c r="Y29" s="260">
        <f t="shared" si="11"/>
        <v>0</v>
      </c>
      <c r="Z29" s="261">
        <f t="shared" si="12"/>
        <v>0</v>
      </c>
      <c r="AA29" s="37">
        <v>0</v>
      </c>
      <c r="AB29" s="18">
        <v>0</v>
      </c>
      <c r="AC29" s="187">
        <v>0</v>
      </c>
      <c r="AD29" s="187">
        <v>0</v>
      </c>
      <c r="AE29" s="187">
        <v>0</v>
      </c>
      <c r="AF29" s="187">
        <v>0</v>
      </c>
      <c r="AG29" s="187">
        <v>0</v>
      </c>
      <c r="AH29" s="187">
        <v>0</v>
      </c>
      <c r="AI29" s="56">
        <f t="shared" si="13"/>
        <v>0</v>
      </c>
      <c r="AJ29" s="48">
        <f t="shared" si="14"/>
        <v>0</v>
      </c>
      <c r="AK29" s="37">
        <v>0</v>
      </c>
      <c r="AL29" s="18">
        <v>0</v>
      </c>
      <c r="AM29" s="187">
        <v>0</v>
      </c>
      <c r="AN29" s="187">
        <v>0</v>
      </c>
      <c r="AO29" s="187">
        <v>0</v>
      </c>
      <c r="AP29" s="187">
        <v>0</v>
      </c>
      <c r="AQ29" s="278">
        <v>0</v>
      </c>
      <c r="AR29" s="278">
        <v>0</v>
      </c>
      <c r="AS29" s="56">
        <f t="shared" si="15"/>
        <v>0</v>
      </c>
      <c r="AT29" s="48">
        <f t="shared" si="16"/>
        <v>0</v>
      </c>
      <c r="AU29" s="199">
        <v>0</v>
      </c>
      <c r="AV29" s="18">
        <v>0</v>
      </c>
      <c r="AW29" s="187">
        <v>0</v>
      </c>
      <c r="AX29" s="187">
        <v>0</v>
      </c>
      <c r="AY29" s="187">
        <v>0</v>
      </c>
      <c r="AZ29" s="187">
        <v>0</v>
      </c>
      <c r="BA29" s="187">
        <v>0</v>
      </c>
      <c r="BB29" s="278">
        <v>0</v>
      </c>
      <c r="BC29" s="56">
        <f t="shared" si="17"/>
        <v>0</v>
      </c>
      <c r="BD29" s="209">
        <f t="shared" si="18"/>
        <v>0</v>
      </c>
      <c r="BE29" s="37">
        <v>0</v>
      </c>
      <c r="BF29" s="18">
        <v>0</v>
      </c>
      <c r="BG29" s="187">
        <v>0</v>
      </c>
      <c r="BH29" s="187">
        <v>0</v>
      </c>
      <c r="BI29" s="187">
        <v>0</v>
      </c>
      <c r="BJ29" s="187">
        <v>0</v>
      </c>
      <c r="BK29" s="187">
        <v>0</v>
      </c>
      <c r="BL29" s="187">
        <v>0</v>
      </c>
      <c r="BM29" s="56">
        <f t="shared" si="19"/>
        <v>0</v>
      </c>
      <c r="BN29" s="48">
        <f t="shared" si="20"/>
        <v>0</v>
      </c>
      <c r="BO29" s="199">
        <v>0</v>
      </c>
      <c r="BP29" s="18">
        <v>0</v>
      </c>
      <c r="BQ29" s="187">
        <v>0</v>
      </c>
      <c r="BR29" s="187">
        <v>0</v>
      </c>
      <c r="BS29" s="187">
        <v>0</v>
      </c>
      <c r="BT29" s="187">
        <v>0</v>
      </c>
      <c r="BU29" s="278">
        <v>0</v>
      </c>
      <c r="BV29" s="278">
        <v>0</v>
      </c>
      <c r="BW29" s="56">
        <f t="shared" si="21"/>
        <v>0</v>
      </c>
      <c r="BX29" s="209">
        <f t="shared" si="22"/>
        <v>0</v>
      </c>
      <c r="BY29" s="37">
        <v>0</v>
      </c>
      <c r="BZ29" s="18">
        <v>0</v>
      </c>
      <c r="CA29" s="187">
        <v>0</v>
      </c>
      <c r="CB29" s="187">
        <v>0</v>
      </c>
      <c r="CC29" s="187">
        <v>0</v>
      </c>
      <c r="CD29" s="187">
        <v>0</v>
      </c>
      <c r="CE29" s="278">
        <v>0</v>
      </c>
      <c r="CF29" s="278">
        <v>0</v>
      </c>
      <c r="CG29" s="56">
        <f t="shared" si="23"/>
        <v>0</v>
      </c>
      <c r="CH29" s="48">
        <f t="shared" si="24"/>
        <v>0</v>
      </c>
      <c r="CI29" s="199">
        <v>1</v>
      </c>
      <c r="CJ29" s="18">
        <v>0</v>
      </c>
      <c r="CK29" s="187">
        <v>0</v>
      </c>
      <c r="CL29" s="187">
        <v>0</v>
      </c>
      <c r="CM29" s="187">
        <v>0</v>
      </c>
      <c r="CN29" s="187">
        <v>0</v>
      </c>
      <c r="CO29" s="278">
        <v>0</v>
      </c>
      <c r="CP29" s="278">
        <v>0</v>
      </c>
      <c r="CQ29" s="56">
        <f t="shared" si="25"/>
        <v>1</v>
      </c>
      <c r="CR29" s="209">
        <f t="shared" si="26"/>
        <v>0.125</v>
      </c>
      <c r="CS29" s="37">
        <v>0</v>
      </c>
      <c r="CT29" s="18">
        <v>0</v>
      </c>
      <c r="CU29" s="187">
        <v>0</v>
      </c>
      <c r="CV29" s="187">
        <v>0</v>
      </c>
      <c r="CW29" s="187">
        <v>0</v>
      </c>
      <c r="CX29" s="187">
        <v>0</v>
      </c>
      <c r="CY29" s="278">
        <v>3</v>
      </c>
      <c r="CZ29" s="278">
        <v>0</v>
      </c>
      <c r="DA29" s="56">
        <f t="shared" si="27"/>
        <v>3</v>
      </c>
      <c r="DB29" s="48">
        <f t="shared" si="28"/>
        <v>0.375</v>
      </c>
      <c r="DC29" s="199">
        <v>0</v>
      </c>
      <c r="DD29" s="18">
        <v>0</v>
      </c>
      <c r="DE29" s="187">
        <v>0</v>
      </c>
      <c r="DF29" s="187">
        <v>0</v>
      </c>
      <c r="DG29" s="187">
        <v>0</v>
      </c>
      <c r="DH29" s="187">
        <v>0</v>
      </c>
      <c r="DI29" s="278">
        <v>0</v>
      </c>
      <c r="DJ29" s="278">
        <v>0</v>
      </c>
      <c r="DK29" s="56">
        <f t="shared" si="29"/>
        <v>0</v>
      </c>
      <c r="DL29" s="209">
        <f t="shared" si="30"/>
        <v>0</v>
      </c>
      <c r="DM29" s="37">
        <v>0</v>
      </c>
      <c r="DN29" s="18">
        <v>0</v>
      </c>
      <c r="DO29" s="187">
        <v>0</v>
      </c>
      <c r="DP29" s="187">
        <v>0</v>
      </c>
      <c r="DQ29" s="187">
        <v>0</v>
      </c>
      <c r="DR29" s="187">
        <v>0</v>
      </c>
      <c r="DS29" s="278">
        <v>0</v>
      </c>
      <c r="DT29" s="278">
        <v>0</v>
      </c>
      <c r="DU29" s="56">
        <f t="shared" si="31"/>
        <v>0</v>
      </c>
      <c r="DV29" s="48">
        <f t="shared" si="32"/>
        <v>0</v>
      </c>
      <c r="DW29" s="37">
        <v>0</v>
      </c>
      <c r="DX29" s="18">
        <v>0</v>
      </c>
      <c r="DY29" s="187">
        <v>0</v>
      </c>
      <c r="DZ29" s="187">
        <v>0</v>
      </c>
      <c r="EA29" s="187">
        <v>1</v>
      </c>
      <c r="EB29" s="187">
        <v>0</v>
      </c>
      <c r="EC29" s="278">
        <v>0</v>
      </c>
      <c r="ED29" s="278">
        <v>0</v>
      </c>
      <c r="EE29" s="56">
        <f t="shared" si="33"/>
        <v>1</v>
      </c>
      <c r="EF29" s="48">
        <f t="shared" si="34"/>
        <v>0.125</v>
      </c>
      <c r="EK29" s="262">
        <f t="shared" si="1"/>
        <v>1</v>
      </c>
      <c r="EL29" s="5" t="e">
        <f>IF(#REF!=0,"Not Moving","OK")</f>
        <v>#REF!</v>
      </c>
    </row>
    <row r="30" spans="1:142" ht="16.5" thickTop="1" thickBot="1">
      <c r="A30" s="45">
        <v>19</v>
      </c>
      <c r="B30" s="257">
        <v>734872</v>
      </c>
      <c r="C30" s="255" t="s">
        <v>76</v>
      </c>
      <c r="D30" s="255" t="s">
        <v>77</v>
      </c>
      <c r="E30" s="263">
        <v>79.5</v>
      </c>
      <c r="F30" s="264">
        <v>169</v>
      </c>
      <c r="G30" s="38">
        <f t="shared" si="2"/>
        <v>0</v>
      </c>
      <c r="H30" s="39">
        <f t="shared" si="3"/>
        <v>0</v>
      </c>
      <c r="I30" s="39">
        <f t="shared" si="4"/>
        <v>0</v>
      </c>
      <c r="J30" s="39">
        <f t="shared" si="5"/>
        <v>0</v>
      </c>
      <c r="K30" s="38">
        <f t="shared" si="6"/>
        <v>0</v>
      </c>
      <c r="L30" s="39">
        <f t="shared" si="7"/>
        <v>0</v>
      </c>
      <c r="M30" s="39">
        <f t="shared" si="8"/>
        <v>1</v>
      </c>
      <c r="N30" s="39">
        <v>0</v>
      </c>
      <c r="O30" s="39">
        <f t="shared" si="9"/>
        <v>1</v>
      </c>
      <c r="P30" s="40">
        <f t="shared" si="10"/>
        <v>0.125</v>
      </c>
      <c r="Q30" s="45">
        <v>0</v>
      </c>
      <c r="R30" s="257">
        <v>0</v>
      </c>
      <c r="S30" s="265">
        <v>0</v>
      </c>
      <c r="T30" s="265">
        <v>0</v>
      </c>
      <c r="U30" s="265">
        <v>0</v>
      </c>
      <c r="V30" s="265">
        <v>0</v>
      </c>
      <c r="W30" s="265">
        <v>0</v>
      </c>
      <c r="X30" s="265">
        <v>0</v>
      </c>
      <c r="Y30" s="260">
        <f t="shared" si="11"/>
        <v>0</v>
      </c>
      <c r="Z30" s="261">
        <f t="shared" si="12"/>
        <v>0</v>
      </c>
      <c r="AA30" s="37">
        <v>0</v>
      </c>
      <c r="AB30" s="18">
        <v>0</v>
      </c>
      <c r="AC30" s="187">
        <v>0</v>
      </c>
      <c r="AD30" s="187">
        <v>0</v>
      </c>
      <c r="AE30" s="187">
        <v>0</v>
      </c>
      <c r="AF30" s="187">
        <v>0</v>
      </c>
      <c r="AG30" s="187">
        <v>0</v>
      </c>
      <c r="AH30" s="187">
        <v>0</v>
      </c>
      <c r="AI30" s="56">
        <f t="shared" si="13"/>
        <v>0</v>
      </c>
      <c r="AJ30" s="48">
        <f t="shared" si="14"/>
        <v>0</v>
      </c>
      <c r="AK30" s="37">
        <v>0</v>
      </c>
      <c r="AL30" s="18">
        <v>0</v>
      </c>
      <c r="AM30" s="187">
        <v>0</v>
      </c>
      <c r="AN30" s="187">
        <v>0</v>
      </c>
      <c r="AO30" s="187">
        <v>0</v>
      </c>
      <c r="AP30" s="187">
        <v>0</v>
      </c>
      <c r="AQ30" s="278">
        <v>0</v>
      </c>
      <c r="AR30" s="278">
        <v>0</v>
      </c>
      <c r="AS30" s="56">
        <f t="shared" si="15"/>
        <v>0</v>
      </c>
      <c r="AT30" s="48">
        <f t="shared" si="16"/>
        <v>0</v>
      </c>
      <c r="AU30" s="199">
        <v>0</v>
      </c>
      <c r="AV30" s="18">
        <v>0</v>
      </c>
      <c r="AW30" s="187">
        <v>0</v>
      </c>
      <c r="AX30" s="187">
        <v>0</v>
      </c>
      <c r="AY30" s="187">
        <v>0</v>
      </c>
      <c r="AZ30" s="187">
        <v>0</v>
      </c>
      <c r="BA30" s="187">
        <v>0</v>
      </c>
      <c r="BB30" s="278">
        <v>0</v>
      </c>
      <c r="BC30" s="56">
        <f t="shared" si="17"/>
        <v>0</v>
      </c>
      <c r="BD30" s="209">
        <f t="shared" si="18"/>
        <v>0</v>
      </c>
      <c r="BE30" s="37">
        <v>0</v>
      </c>
      <c r="BF30" s="18">
        <v>0</v>
      </c>
      <c r="BG30" s="187">
        <v>0</v>
      </c>
      <c r="BH30" s="187">
        <v>0</v>
      </c>
      <c r="BI30" s="187">
        <v>0</v>
      </c>
      <c r="BJ30" s="187">
        <v>0</v>
      </c>
      <c r="BK30" s="187">
        <v>0</v>
      </c>
      <c r="BL30" s="187">
        <v>0</v>
      </c>
      <c r="BM30" s="56">
        <f t="shared" si="19"/>
        <v>0</v>
      </c>
      <c r="BN30" s="48">
        <f t="shared" si="20"/>
        <v>0</v>
      </c>
      <c r="BO30" s="199">
        <v>0</v>
      </c>
      <c r="BP30" s="18">
        <v>0</v>
      </c>
      <c r="BQ30" s="187">
        <v>0</v>
      </c>
      <c r="BR30" s="187">
        <v>0</v>
      </c>
      <c r="BS30" s="187">
        <v>0</v>
      </c>
      <c r="BT30" s="187">
        <v>0</v>
      </c>
      <c r="BU30" s="278">
        <v>0</v>
      </c>
      <c r="BV30" s="278">
        <v>0</v>
      </c>
      <c r="BW30" s="56">
        <f t="shared" si="21"/>
        <v>0</v>
      </c>
      <c r="BX30" s="209">
        <f t="shared" si="22"/>
        <v>0</v>
      </c>
      <c r="BY30" s="37">
        <v>0</v>
      </c>
      <c r="BZ30" s="18">
        <v>0</v>
      </c>
      <c r="CA30" s="187">
        <v>0</v>
      </c>
      <c r="CB30" s="187">
        <v>0</v>
      </c>
      <c r="CC30" s="187">
        <v>0</v>
      </c>
      <c r="CD30" s="187">
        <v>0</v>
      </c>
      <c r="CE30" s="278">
        <v>0</v>
      </c>
      <c r="CF30" s="278">
        <v>0</v>
      </c>
      <c r="CG30" s="56">
        <f t="shared" si="23"/>
        <v>0</v>
      </c>
      <c r="CH30" s="48">
        <f t="shared" si="24"/>
        <v>0</v>
      </c>
      <c r="CI30" s="199">
        <v>0</v>
      </c>
      <c r="CJ30" s="18">
        <v>0</v>
      </c>
      <c r="CK30" s="187">
        <v>0</v>
      </c>
      <c r="CL30" s="187">
        <v>0</v>
      </c>
      <c r="CM30" s="187">
        <v>0</v>
      </c>
      <c r="CN30" s="187">
        <v>0</v>
      </c>
      <c r="CO30" s="278">
        <v>0</v>
      </c>
      <c r="CP30" s="278">
        <v>0</v>
      </c>
      <c r="CQ30" s="56">
        <f t="shared" si="25"/>
        <v>0</v>
      </c>
      <c r="CR30" s="209">
        <f t="shared" si="26"/>
        <v>0</v>
      </c>
      <c r="CS30" s="37">
        <v>0</v>
      </c>
      <c r="CT30" s="18">
        <v>0</v>
      </c>
      <c r="CU30" s="187">
        <v>0</v>
      </c>
      <c r="CV30" s="187">
        <v>0</v>
      </c>
      <c r="CW30" s="187">
        <v>0</v>
      </c>
      <c r="CX30" s="187">
        <v>0</v>
      </c>
      <c r="CY30" s="278">
        <v>1</v>
      </c>
      <c r="CZ30" s="278">
        <v>0</v>
      </c>
      <c r="DA30" s="56">
        <f t="shared" si="27"/>
        <v>1</v>
      </c>
      <c r="DB30" s="48">
        <f t="shared" si="28"/>
        <v>0.125</v>
      </c>
      <c r="DC30" s="199">
        <v>0</v>
      </c>
      <c r="DD30" s="18">
        <v>0</v>
      </c>
      <c r="DE30" s="187">
        <v>0</v>
      </c>
      <c r="DF30" s="187">
        <v>0</v>
      </c>
      <c r="DG30" s="187">
        <v>0</v>
      </c>
      <c r="DH30" s="187">
        <v>0</v>
      </c>
      <c r="DI30" s="278">
        <v>0</v>
      </c>
      <c r="DJ30" s="278">
        <v>0</v>
      </c>
      <c r="DK30" s="56">
        <f t="shared" si="29"/>
        <v>0</v>
      </c>
      <c r="DL30" s="209">
        <f t="shared" si="30"/>
        <v>0</v>
      </c>
      <c r="DM30" s="37">
        <v>0</v>
      </c>
      <c r="DN30" s="18">
        <v>0</v>
      </c>
      <c r="DO30" s="187">
        <v>0</v>
      </c>
      <c r="DP30" s="187">
        <v>0</v>
      </c>
      <c r="DQ30" s="187">
        <v>0</v>
      </c>
      <c r="DR30" s="187">
        <v>0</v>
      </c>
      <c r="DS30" s="278">
        <v>0</v>
      </c>
      <c r="DT30" s="278">
        <v>0</v>
      </c>
      <c r="DU30" s="56">
        <f t="shared" si="31"/>
        <v>0</v>
      </c>
      <c r="DV30" s="48">
        <f t="shared" si="32"/>
        <v>0</v>
      </c>
      <c r="DW30" s="37">
        <v>0</v>
      </c>
      <c r="DX30" s="18">
        <v>0</v>
      </c>
      <c r="DY30" s="187">
        <v>0</v>
      </c>
      <c r="DZ30" s="187">
        <v>0</v>
      </c>
      <c r="EA30" s="187">
        <v>0</v>
      </c>
      <c r="EB30" s="187">
        <v>0</v>
      </c>
      <c r="EC30" s="278">
        <v>0</v>
      </c>
      <c r="ED30" s="278">
        <v>0</v>
      </c>
      <c r="EE30" s="56">
        <f t="shared" si="33"/>
        <v>0</v>
      </c>
      <c r="EF30" s="48">
        <f t="shared" si="34"/>
        <v>0</v>
      </c>
      <c r="EK30" s="262">
        <f t="shared" si="1"/>
        <v>0</v>
      </c>
      <c r="EL30" s="5" t="e">
        <f>IF(#REF!=0,"Not Moving","OK")</f>
        <v>#REF!</v>
      </c>
    </row>
    <row r="31" spans="1:142" ht="16.5" thickTop="1" thickBot="1">
      <c r="A31" s="45">
        <v>20</v>
      </c>
      <c r="B31" s="257">
        <v>734873</v>
      </c>
      <c r="C31" s="255" t="s">
        <v>78</v>
      </c>
      <c r="D31" s="255" t="s">
        <v>79</v>
      </c>
      <c r="E31" s="263">
        <v>44.5</v>
      </c>
      <c r="F31" s="264">
        <v>99</v>
      </c>
      <c r="G31" s="38">
        <f t="shared" si="2"/>
        <v>2</v>
      </c>
      <c r="H31" s="39">
        <f t="shared" si="3"/>
        <v>0</v>
      </c>
      <c r="I31" s="39">
        <f t="shared" si="4"/>
        <v>1</v>
      </c>
      <c r="J31" s="39">
        <f t="shared" si="5"/>
        <v>1</v>
      </c>
      <c r="K31" s="38">
        <f t="shared" si="6"/>
        <v>0</v>
      </c>
      <c r="L31" s="39">
        <f t="shared" si="7"/>
        <v>0</v>
      </c>
      <c r="M31" s="39">
        <f t="shared" si="8"/>
        <v>0</v>
      </c>
      <c r="N31" s="39">
        <v>2</v>
      </c>
      <c r="O31" s="39">
        <f t="shared" si="9"/>
        <v>6</v>
      </c>
      <c r="P31" s="40">
        <f t="shared" si="10"/>
        <v>0.75</v>
      </c>
      <c r="Q31" s="45">
        <v>0</v>
      </c>
      <c r="R31" s="257">
        <v>0</v>
      </c>
      <c r="S31" s="265">
        <v>0</v>
      </c>
      <c r="T31" s="265">
        <v>0</v>
      </c>
      <c r="U31" s="265">
        <v>0</v>
      </c>
      <c r="V31" s="265">
        <v>0</v>
      </c>
      <c r="W31" s="265">
        <v>0</v>
      </c>
      <c r="X31" s="265">
        <v>1</v>
      </c>
      <c r="Y31" s="260">
        <f t="shared" si="11"/>
        <v>1</v>
      </c>
      <c r="Z31" s="261">
        <f t="shared" si="12"/>
        <v>0.125</v>
      </c>
      <c r="AA31" s="37">
        <v>0</v>
      </c>
      <c r="AB31" s="18">
        <v>0</v>
      </c>
      <c r="AC31" s="187">
        <v>0</v>
      </c>
      <c r="AD31" s="187">
        <v>0</v>
      </c>
      <c r="AE31" s="187">
        <v>0</v>
      </c>
      <c r="AF31" s="187">
        <v>0</v>
      </c>
      <c r="AG31" s="187">
        <v>0</v>
      </c>
      <c r="AH31" s="187">
        <v>1</v>
      </c>
      <c r="AI31" s="56">
        <f t="shared" si="13"/>
        <v>1</v>
      </c>
      <c r="AJ31" s="48">
        <f t="shared" si="14"/>
        <v>0.125</v>
      </c>
      <c r="AK31" s="37">
        <v>2</v>
      </c>
      <c r="AL31" s="18">
        <v>0</v>
      </c>
      <c r="AM31" s="187">
        <v>0</v>
      </c>
      <c r="AN31" s="187">
        <v>0</v>
      </c>
      <c r="AO31" s="187">
        <v>0</v>
      </c>
      <c r="AP31" s="187">
        <v>0</v>
      </c>
      <c r="AQ31" s="278">
        <v>0</v>
      </c>
      <c r="AR31" s="278">
        <v>0</v>
      </c>
      <c r="AS31" s="56">
        <f t="shared" si="15"/>
        <v>2</v>
      </c>
      <c r="AT31" s="48">
        <f t="shared" si="16"/>
        <v>0.25</v>
      </c>
      <c r="AU31" s="199">
        <v>0</v>
      </c>
      <c r="AV31" s="18">
        <v>0</v>
      </c>
      <c r="AW31" s="187">
        <v>0</v>
      </c>
      <c r="AX31" s="187">
        <v>0</v>
      </c>
      <c r="AY31" s="187">
        <v>0</v>
      </c>
      <c r="AZ31" s="187">
        <v>0</v>
      </c>
      <c r="BA31" s="187">
        <v>0</v>
      </c>
      <c r="BB31" s="278">
        <v>0</v>
      </c>
      <c r="BC31" s="56">
        <f t="shared" si="17"/>
        <v>0</v>
      </c>
      <c r="BD31" s="209">
        <f t="shared" si="18"/>
        <v>0</v>
      </c>
      <c r="BE31" s="37">
        <v>0</v>
      </c>
      <c r="BF31" s="18">
        <v>0</v>
      </c>
      <c r="BG31" s="187">
        <v>1</v>
      </c>
      <c r="BH31" s="187">
        <v>0</v>
      </c>
      <c r="BI31" s="187">
        <v>0</v>
      </c>
      <c r="BJ31" s="187">
        <v>0</v>
      </c>
      <c r="BK31" s="187">
        <v>0</v>
      </c>
      <c r="BL31" s="187">
        <v>0</v>
      </c>
      <c r="BM31" s="56">
        <f t="shared" si="19"/>
        <v>1</v>
      </c>
      <c r="BN31" s="48">
        <f t="shared" si="20"/>
        <v>0.125</v>
      </c>
      <c r="BO31" s="199">
        <v>0</v>
      </c>
      <c r="BP31" s="18">
        <v>0</v>
      </c>
      <c r="BQ31" s="187">
        <v>0</v>
      </c>
      <c r="BR31" s="187">
        <v>0</v>
      </c>
      <c r="BS31" s="187">
        <v>0</v>
      </c>
      <c r="BT31" s="187">
        <v>0</v>
      </c>
      <c r="BU31" s="278">
        <v>0</v>
      </c>
      <c r="BV31" s="278">
        <v>0</v>
      </c>
      <c r="BW31" s="56">
        <f t="shared" si="21"/>
        <v>0</v>
      </c>
      <c r="BX31" s="209">
        <f t="shared" si="22"/>
        <v>0</v>
      </c>
      <c r="BY31" s="37">
        <v>0</v>
      </c>
      <c r="BZ31" s="18">
        <v>0</v>
      </c>
      <c r="CA31" s="187">
        <v>0</v>
      </c>
      <c r="CB31" s="187">
        <v>1</v>
      </c>
      <c r="CC31" s="187">
        <v>0</v>
      </c>
      <c r="CD31" s="187">
        <v>0</v>
      </c>
      <c r="CE31" s="278">
        <v>0</v>
      </c>
      <c r="CF31" s="278">
        <v>0</v>
      </c>
      <c r="CG31" s="56">
        <f t="shared" si="23"/>
        <v>1</v>
      </c>
      <c r="CH31" s="48">
        <f t="shared" si="24"/>
        <v>0.125</v>
      </c>
      <c r="CI31" s="199">
        <v>0</v>
      </c>
      <c r="CJ31" s="18">
        <v>0</v>
      </c>
      <c r="CK31" s="187">
        <v>0</v>
      </c>
      <c r="CL31" s="187">
        <v>0</v>
      </c>
      <c r="CM31" s="187">
        <v>0</v>
      </c>
      <c r="CN31" s="187">
        <v>0</v>
      </c>
      <c r="CO31" s="278">
        <v>0</v>
      </c>
      <c r="CP31" s="278">
        <v>0</v>
      </c>
      <c r="CQ31" s="56">
        <f t="shared" si="25"/>
        <v>0</v>
      </c>
      <c r="CR31" s="209">
        <f t="shared" si="26"/>
        <v>0</v>
      </c>
      <c r="CS31" s="37">
        <v>0</v>
      </c>
      <c r="CT31" s="18">
        <v>0</v>
      </c>
      <c r="CU31" s="187">
        <v>0</v>
      </c>
      <c r="CV31" s="187">
        <v>0</v>
      </c>
      <c r="CW31" s="187">
        <v>0</v>
      </c>
      <c r="CX31" s="187">
        <v>0</v>
      </c>
      <c r="CY31" s="278">
        <v>0</v>
      </c>
      <c r="CZ31" s="278">
        <v>0</v>
      </c>
      <c r="DA31" s="56">
        <f t="shared" si="27"/>
        <v>0</v>
      </c>
      <c r="DB31" s="48">
        <f t="shared" si="28"/>
        <v>0</v>
      </c>
      <c r="DC31" s="199">
        <v>0</v>
      </c>
      <c r="DD31" s="18">
        <v>0</v>
      </c>
      <c r="DE31" s="187">
        <v>0</v>
      </c>
      <c r="DF31" s="187">
        <v>0</v>
      </c>
      <c r="DG31" s="187">
        <v>0</v>
      </c>
      <c r="DH31" s="187">
        <v>0</v>
      </c>
      <c r="DI31" s="278">
        <v>0</v>
      </c>
      <c r="DJ31" s="278">
        <v>0</v>
      </c>
      <c r="DK31" s="56">
        <f t="shared" si="29"/>
        <v>0</v>
      </c>
      <c r="DL31" s="209">
        <f t="shared" si="30"/>
        <v>0</v>
      </c>
      <c r="DM31" s="37">
        <v>0</v>
      </c>
      <c r="DN31" s="18">
        <v>0</v>
      </c>
      <c r="DO31" s="187">
        <v>0</v>
      </c>
      <c r="DP31" s="187">
        <v>0</v>
      </c>
      <c r="DQ31" s="187">
        <v>0</v>
      </c>
      <c r="DR31" s="187">
        <v>0</v>
      </c>
      <c r="DS31" s="278">
        <v>0</v>
      </c>
      <c r="DT31" s="278">
        <v>0</v>
      </c>
      <c r="DU31" s="56">
        <f t="shared" si="31"/>
        <v>0</v>
      </c>
      <c r="DV31" s="48">
        <f t="shared" si="32"/>
        <v>0</v>
      </c>
      <c r="DW31" s="37">
        <v>0</v>
      </c>
      <c r="DX31" s="18">
        <v>0</v>
      </c>
      <c r="DY31" s="187">
        <v>0</v>
      </c>
      <c r="DZ31" s="187">
        <v>0</v>
      </c>
      <c r="EA31" s="187">
        <v>0</v>
      </c>
      <c r="EB31" s="187">
        <v>0</v>
      </c>
      <c r="EC31" s="278">
        <v>0</v>
      </c>
      <c r="ED31" s="278">
        <v>0</v>
      </c>
      <c r="EE31" s="56">
        <f t="shared" si="33"/>
        <v>0</v>
      </c>
      <c r="EF31" s="48">
        <f t="shared" si="34"/>
        <v>0</v>
      </c>
      <c r="EK31" s="262">
        <f t="shared" si="1"/>
        <v>2</v>
      </c>
      <c r="EL31" s="5" t="e">
        <f>IF(#REF!=0,"Not Moving","OK")</f>
        <v>#REF!</v>
      </c>
    </row>
    <row r="32" spans="1:142" ht="16.5" thickTop="1" thickBot="1">
      <c r="A32" s="45">
        <v>21</v>
      </c>
      <c r="B32" s="257">
        <v>734874</v>
      </c>
      <c r="C32" s="255" t="s">
        <v>80</v>
      </c>
      <c r="D32" s="255" t="s">
        <v>81</v>
      </c>
      <c r="E32" s="263">
        <v>44.5</v>
      </c>
      <c r="F32" s="264">
        <v>99</v>
      </c>
      <c r="G32" s="38">
        <f t="shared" si="2"/>
        <v>0</v>
      </c>
      <c r="H32" s="39">
        <f t="shared" si="3"/>
        <v>0</v>
      </c>
      <c r="I32" s="39">
        <f t="shared" si="4"/>
        <v>0</v>
      </c>
      <c r="J32" s="39">
        <f t="shared" si="5"/>
        <v>0</v>
      </c>
      <c r="K32" s="38">
        <f t="shared" si="6"/>
        <v>0</v>
      </c>
      <c r="L32" s="39">
        <f t="shared" si="7"/>
        <v>0</v>
      </c>
      <c r="M32" s="39">
        <f t="shared" si="8"/>
        <v>0</v>
      </c>
      <c r="N32" s="39">
        <v>0</v>
      </c>
      <c r="O32" s="39">
        <f t="shared" si="9"/>
        <v>0</v>
      </c>
      <c r="P32" s="40">
        <f t="shared" si="10"/>
        <v>0</v>
      </c>
      <c r="Q32" s="45">
        <v>0</v>
      </c>
      <c r="R32" s="257">
        <v>0</v>
      </c>
      <c r="S32" s="265">
        <v>0</v>
      </c>
      <c r="T32" s="265">
        <v>0</v>
      </c>
      <c r="U32" s="265">
        <v>0</v>
      </c>
      <c r="V32" s="265">
        <v>0</v>
      </c>
      <c r="W32" s="265">
        <v>0</v>
      </c>
      <c r="X32" s="265">
        <v>0</v>
      </c>
      <c r="Y32" s="260">
        <f t="shared" si="11"/>
        <v>0</v>
      </c>
      <c r="Z32" s="261">
        <f t="shared" si="12"/>
        <v>0</v>
      </c>
      <c r="AA32" s="37">
        <v>0</v>
      </c>
      <c r="AB32" s="18">
        <v>0</v>
      </c>
      <c r="AC32" s="187">
        <v>0</v>
      </c>
      <c r="AD32" s="187">
        <v>0</v>
      </c>
      <c r="AE32" s="187">
        <v>0</v>
      </c>
      <c r="AF32" s="187">
        <v>0</v>
      </c>
      <c r="AG32" s="187">
        <v>0</v>
      </c>
      <c r="AH32" s="187">
        <v>0</v>
      </c>
      <c r="AI32" s="56">
        <f t="shared" si="13"/>
        <v>0</v>
      </c>
      <c r="AJ32" s="48">
        <f t="shared" si="14"/>
        <v>0</v>
      </c>
      <c r="AK32" s="37">
        <v>0</v>
      </c>
      <c r="AL32" s="18">
        <v>0</v>
      </c>
      <c r="AM32" s="187">
        <v>0</v>
      </c>
      <c r="AN32" s="187">
        <v>0</v>
      </c>
      <c r="AO32" s="187">
        <v>0</v>
      </c>
      <c r="AP32" s="187">
        <v>0</v>
      </c>
      <c r="AQ32" s="278">
        <v>0</v>
      </c>
      <c r="AR32" s="278">
        <v>0</v>
      </c>
      <c r="AS32" s="56">
        <f t="shared" si="15"/>
        <v>0</v>
      </c>
      <c r="AT32" s="48">
        <f t="shared" si="16"/>
        <v>0</v>
      </c>
      <c r="AU32" s="199">
        <v>0</v>
      </c>
      <c r="AV32" s="18">
        <v>0</v>
      </c>
      <c r="AW32" s="187">
        <v>0</v>
      </c>
      <c r="AX32" s="187">
        <v>0</v>
      </c>
      <c r="AY32" s="187">
        <v>0</v>
      </c>
      <c r="AZ32" s="187">
        <v>0</v>
      </c>
      <c r="BA32" s="187">
        <v>0</v>
      </c>
      <c r="BB32" s="278">
        <v>0</v>
      </c>
      <c r="BC32" s="56">
        <f t="shared" si="17"/>
        <v>0</v>
      </c>
      <c r="BD32" s="209">
        <f t="shared" si="18"/>
        <v>0</v>
      </c>
      <c r="BE32" s="37">
        <v>0</v>
      </c>
      <c r="BF32" s="18">
        <v>0</v>
      </c>
      <c r="BG32" s="187">
        <v>0</v>
      </c>
      <c r="BH32" s="187">
        <v>0</v>
      </c>
      <c r="BI32" s="187">
        <v>0</v>
      </c>
      <c r="BJ32" s="187">
        <v>0</v>
      </c>
      <c r="BK32" s="187">
        <v>0</v>
      </c>
      <c r="BL32" s="187">
        <v>0</v>
      </c>
      <c r="BM32" s="56">
        <f t="shared" si="19"/>
        <v>0</v>
      </c>
      <c r="BN32" s="48">
        <f t="shared" si="20"/>
        <v>0</v>
      </c>
      <c r="BO32" s="199">
        <v>0</v>
      </c>
      <c r="BP32" s="18">
        <v>0</v>
      </c>
      <c r="BQ32" s="187">
        <v>0</v>
      </c>
      <c r="BR32" s="187">
        <v>0</v>
      </c>
      <c r="BS32" s="187">
        <v>0</v>
      </c>
      <c r="BT32" s="187">
        <v>0</v>
      </c>
      <c r="BU32" s="278">
        <v>0</v>
      </c>
      <c r="BV32" s="278">
        <v>0</v>
      </c>
      <c r="BW32" s="56">
        <f t="shared" si="21"/>
        <v>0</v>
      </c>
      <c r="BX32" s="209">
        <f t="shared" si="22"/>
        <v>0</v>
      </c>
      <c r="BY32" s="37">
        <v>0</v>
      </c>
      <c r="BZ32" s="18">
        <v>0</v>
      </c>
      <c r="CA32" s="187">
        <v>0</v>
      </c>
      <c r="CB32" s="187">
        <v>0</v>
      </c>
      <c r="CC32" s="187">
        <v>0</v>
      </c>
      <c r="CD32" s="187">
        <v>0</v>
      </c>
      <c r="CE32" s="278">
        <v>0</v>
      </c>
      <c r="CF32" s="278">
        <v>0</v>
      </c>
      <c r="CG32" s="56">
        <f t="shared" si="23"/>
        <v>0</v>
      </c>
      <c r="CH32" s="48">
        <f t="shared" si="24"/>
        <v>0</v>
      </c>
      <c r="CI32" s="199">
        <v>0</v>
      </c>
      <c r="CJ32" s="18">
        <v>0</v>
      </c>
      <c r="CK32" s="187">
        <v>0</v>
      </c>
      <c r="CL32" s="187">
        <v>0</v>
      </c>
      <c r="CM32" s="187">
        <v>0</v>
      </c>
      <c r="CN32" s="187">
        <v>0</v>
      </c>
      <c r="CO32" s="278">
        <v>0</v>
      </c>
      <c r="CP32" s="278">
        <v>0</v>
      </c>
      <c r="CQ32" s="56">
        <f t="shared" si="25"/>
        <v>0</v>
      </c>
      <c r="CR32" s="209">
        <f t="shared" si="26"/>
        <v>0</v>
      </c>
      <c r="CS32" s="37">
        <v>0</v>
      </c>
      <c r="CT32" s="18">
        <v>0</v>
      </c>
      <c r="CU32" s="187">
        <v>0</v>
      </c>
      <c r="CV32" s="187">
        <v>0</v>
      </c>
      <c r="CW32" s="187">
        <v>0</v>
      </c>
      <c r="CX32" s="187">
        <v>0</v>
      </c>
      <c r="CY32" s="278">
        <v>0</v>
      </c>
      <c r="CZ32" s="278">
        <v>0</v>
      </c>
      <c r="DA32" s="56">
        <f t="shared" si="27"/>
        <v>0</v>
      </c>
      <c r="DB32" s="48">
        <f t="shared" si="28"/>
        <v>0</v>
      </c>
      <c r="DC32" s="199">
        <v>0</v>
      </c>
      <c r="DD32" s="18">
        <v>0</v>
      </c>
      <c r="DE32" s="187">
        <v>0</v>
      </c>
      <c r="DF32" s="187">
        <v>0</v>
      </c>
      <c r="DG32" s="187">
        <v>0</v>
      </c>
      <c r="DH32" s="187">
        <v>0</v>
      </c>
      <c r="DI32" s="278">
        <v>0</v>
      </c>
      <c r="DJ32" s="278">
        <v>0</v>
      </c>
      <c r="DK32" s="56">
        <f t="shared" si="29"/>
        <v>0</v>
      </c>
      <c r="DL32" s="209">
        <f t="shared" si="30"/>
        <v>0</v>
      </c>
      <c r="DM32" s="37">
        <v>0</v>
      </c>
      <c r="DN32" s="18">
        <v>0</v>
      </c>
      <c r="DO32" s="187">
        <v>0</v>
      </c>
      <c r="DP32" s="187">
        <v>0</v>
      </c>
      <c r="DQ32" s="187">
        <v>0</v>
      </c>
      <c r="DR32" s="187">
        <v>0</v>
      </c>
      <c r="DS32" s="278">
        <v>0</v>
      </c>
      <c r="DT32" s="278">
        <v>0</v>
      </c>
      <c r="DU32" s="56">
        <f t="shared" si="31"/>
        <v>0</v>
      </c>
      <c r="DV32" s="48">
        <f t="shared" si="32"/>
        <v>0</v>
      </c>
      <c r="DW32" s="37">
        <v>0</v>
      </c>
      <c r="DX32" s="18">
        <v>0</v>
      </c>
      <c r="DY32" s="187">
        <v>0</v>
      </c>
      <c r="DZ32" s="187">
        <v>0</v>
      </c>
      <c r="EA32" s="187">
        <v>0</v>
      </c>
      <c r="EB32" s="187">
        <v>0</v>
      </c>
      <c r="EC32" s="278">
        <v>0</v>
      </c>
      <c r="ED32" s="278">
        <v>0</v>
      </c>
      <c r="EE32" s="56">
        <f t="shared" si="33"/>
        <v>0</v>
      </c>
      <c r="EF32" s="48">
        <f t="shared" si="34"/>
        <v>0</v>
      </c>
      <c r="EK32" s="262">
        <f t="shared" si="1"/>
        <v>0</v>
      </c>
      <c r="EL32" s="5" t="e">
        <f>IF(#REF!=0,"Not Moving","OK")</f>
        <v>#REF!</v>
      </c>
    </row>
    <row r="33" spans="1:142" ht="16.5" thickTop="1" thickBot="1">
      <c r="A33" s="45">
        <v>22</v>
      </c>
      <c r="B33" s="257">
        <v>734875</v>
      </c>
      <c r="C33" s="255" t="s">
        <v>82</v>
      </c>
      <c r="D33" s="255" t="s">
        <v>83</v>
      </c>
      <c r="E33" s="263">
        <v>44.5</v>
      </c>
      <c r="F33" s="264">
        <v>99</v>
      </c>
      <c r="G33" s="38">
        <f t="shared" si="2"/>
        <v>0</v>
      </c>
      <c r="H33" s="39">
        <f t="shared" si="3"/>
        <v>0</v>
      </c>
      <c r="I33" s="39">
        <f t="shared" si="4"/>
        <v>0</v>
      </c>
      <c r="J33" s="39">
        <f t="shared" si="5"/>
        <v>0</v>
      </c>
      <c r="K33" s="38">
        <f t="shared" si="6"/>
        <v>0</v>
      </c>
      <c r="L33" s="39">
        <f t="shared" si="7"/>
        <v>0</v>
      </c>
      <c r="M33" s="39">
        <f t="shared" si="8"/>
        <v>0</v>
      </c>
      <c r="N33" s="39">
        <v>0</v>
      </c>
      <c r="O33" s="39">
        <f t="shared" si="9"/>
        <v>0</v>
      </c>
      <c r="P33" s="40">
        <f t="shared" si="10"/>
        <v>0</v>
      </c>
      <c r="Q33" s="45">
        <v>0</v>
      </c>
      <c r="R33" s="257">
        <v>0</v>
      </c>
      <c r="S33" s="265">
        <v>0</v>
      </c>
      <c r="T33" s="265">
        <v>0</v>
      </c>
      <c r="U33" s="265">
        <v>0</v>
      </c>
      <c r="V33" s="265">
        <v>0</v>
      </c>
      <c r="W33" s="265">
        <v>0</v>
      </c>
      <c r="X33" s="265">
        <v>0</v>
      </c>
      <c r="Y33" s="260">
        <f t="shared" si="11"/>
        <v>0</v>
      </c>
      <c r="Z33" s="261">
        <f t="shared" si="12"/>
        <v>0</v>
      </c>
      <c r="AA33" s="37">
        <v>0</v>
      </c>
      <c r="AB33" s="18">
        <v>0</v>
      </c>
      <c r="AC33" s="187">
        <v>0</v>
      </c>
      <c r="AD33" s="187">
        <v>0</v>
      </c>
      <c r="AE33" s="187">
        <v>0</v>
      </c>
      <c r="AF33" s="187">
        <v>0</v>
      </c>
      <c r="AG33" s="187">
        <v>0</v>
      </c>
      <c r="AH33" s="187">
        <v>0</v>
      </c>
      <c r="AI33" s="56">
        <f t="shared" si="13"/>
        <v>0</v>
      </c>
      <c r="AJ33" s="48">
        <f t="shared" si="14"/>
        <v>0</v>
      </c>
      <c r="AK33" s="37">
        <v>0</v>
      </c>
      <c r="AL33" s="18">
        <v>0</v>
      </c>
      <c r="AM33" s="187">
        <v>0</v>
      </c>
      <c r="AN33" s="187">
        <v>0</v>
      </c>
      <c r="AO33" s="187">
        <v>0</v>
      </c>
      <c r="AP33" s="187">
        <v>0</v>
      </c>
      <c r="AQ33" s="278">
        <v>0</v>
      </c>
      <c r="AR33" s="278">
        <v>0</v>
      </c>
      <c r="AS33" s="56">
        <f t="shared" si="15"/>
        <v>0</v>
      </c>
      <c r="AT33" s="48">
        <f t="shared" si="16"/>
        <v>0</v>
      </c>
      <c r="AU33" s="199">
        <v>0</v>
      </c>
      <c r="AV33" s="18">
        <v>0</v>
      </c>
      <c r="AW33" s="187">
        <v>0</v>
      </c>
      <c r="AX33" s="187">
        <v>0</v>
      </c>
      <c r="AY33" s="187">
        <v>0</v>
      </c>
      <c r="AZ33" s="187">
        <v>0</v>
      </c>
      <c r="BA33" s="187">
        <v>0</v>
      </c>
      <c r="BB33" s="278">
        <v>0</v>
      </c>
      <c r="BC33" s="56">
        <f t="shared" si="17"/>
        <v>0</v>
      </c>
      <c r="BD33" s="209">
        <f t="shared" si="18"/>
        <v>0</v>
      </c>
      <c r="BE33" s="37">
        <v>0</v>
      </c>
      <c r="BF33" s="18">
        <v>0</v>
      </c>
      <c r="BG33" s="187">
        <v>0</v>
      </c>
      <c r="BH33" s="187">
        <v>0</v>
      </c>
      <c r="BI33" s="187">
        <v>0</v>
      </c>
      <c r="BJ33" s="187">
        <v>0</v>
      </c>
      <c r="BK33" s="187">
        <v>0</v>
      </c>
      <c r="BL33" s="187">
        <v>0</v>
      </c>
      <c r="BM33" s="56">
        <f t="shared" si="19"/>
        <v>0</v>
      </c>
      <c r="BN33" s="48">
        <f t="shared" si="20"/>
        <v>0</v>
      </c>
      <c r="BO33" s="199">
        <v>0</v>
      </c>
      <c r="BP33" s="18">
        <v>0</v>
      </c>
      <c r="BQ33" s="187">
        <v>0</v>
      </c>
      <c r="BR33" s="187">
        <v>0</v>
      </c>
      <c r="BS33" s="187">
        <v>0</v>
      </c>
      <c r="BT33" s="187">
        <v>0</v>
      </c>
      <c r="BU33" s="278">
        <v>0</v>
      </c>
      <c r="BV33" s="278">
        <v>0</v>
      </c>
      <c r="BW33" s="56">
        <f t="shared" si="21"/>
        <v>0</v>
      </c>
      <c r="BX33" s="209">
        <f t="shared" si="22"/>
        <v>0</v>
      </c>
      <c r="BY33" s="37">
        <v>0</v>
      </c>
      <c r="BZ33" s="18">
        <v>0</v>
      </c>
      <c r="CA33" s="187">
        <v>0</v>
      </c>
      <c r="CB33" s="187">
        <v>0</v>
      </c>
      <c r="CC33" s="187">
        <v>0</v>
      </c>
      <c r="CD33" s="187">
        <v>0</v>
      </c>
      <c r="CE33" s="278">
        <v>0</v>
      </c>
      <c r="CF33" s="278">
        <v>0</v>
      </c>
      <c r="CG33" s="56">
        <f t="shared" si="23"/>
        <v>0</v>
      </c>
      <c r="CH33" s="48">
        <f t="shared" si="24"/>
        <v>0</v>
      </c>
      <c r="CI33" s="199">
        <v>0</v>
      </c>
      <c r="CJ33" s="18">
        <v>0</v>
      </c>
      <c r="CK33" s="187">
        <v>0</v>
      </c>
      <c r="CL33" s="187">
        <v>0</v>
      </c>
      <c r="CM33" s="187">
        <v>0</v>
      </c>
      <c r="CN33" s="187">
        <v>0</v>
      </c>
      <c r="CO33" s="278">
        <v>0</v>
      </c>
      <c r="CP33" s="278">
        <v>0</v>
      </c>
      <c r="CQ33" s="56">
        <f t="shared" si="25"/>
        <v>0</v>
      </c>
      <c r="CR33" s="209">
        <f t="shared" si="26"/>
        <v>0</v>
      </c>
      <c r="CS33" s="37">
        <v>0</v>
      </c>
      <c r="CT33" s="18">
        <v>0</v>
      </c>
      <c r="CU33" s="187">
        <v>0</v>
      </c>
      <c r="CV33" s="187">
        <v>0</v>
      </c>
      <c r="CW33" s="187">
        <v>0</v>
      </c>
      <c r="CX33" s="187">
        <v>0</v>
      </c>
      <c r="CY33" s="278">
        <v>0</v>
      </c>
      <c r="CZ33" s="278">
        <v>0</v>
      </c>
      <c r="DA33" s="56">
        <f t="shared" si="27"/>
        <v>0</v>
      </c>
      <c r="DB33" s="48">
        <f t="shared" si="28"/>
        <v>0</v>
      </c>
      <c r="DC33" s="199">
        <v>0</v>
      </c>
      <c r="DD33" s="18">
        <v>0</v>
      </c>
      <c r="DE33" s="187">
        <v>0</v>
      </c>
      <c r="DF33" s="187">
        <v>0</v>
      </c>
      <c r="DG33" s="187">
        <v>0</v>
      </c>
      <c r="DH33" s="187">
        <v>0</v>
      </c>
      <c r="DI33" s="278">
        <v>0</v>
      </c>
      <c r="DJ33" s="278">
        <v>0</v>
      </c>
      <c r="DK33" s="56">
        <f t="shared" si="29"/>
        <v>0</v>
      </c>
      <c r="DL33" s="209">
        <f t="shared" si="30"/>
        <v>0</v>
      </c>
      <c r="DM33" s="37">
        <v>0</v>
      </c>
      <c r="DN33" s="18">
        <v>0</v>
      </c>
      <c r="DO33" s="187">
        <v>0</v>
      </c>
      <c r="DP33" s="187">
        <v>0</v>
      </c>
      <c r="DQ33" s="187">
        <v>0</v>
      </c>
      <c r="DR33" s="187">
        <v>0</v>
      </c>
      <c r="DS33" s="278">
        <v>0</v>
      </c>
      <c r="DT33" s="278">
        <v>0</v>
      </c>
      <c r="DU33" s="56">
        <f t="shared" si="31"/>
        <v>0</v>
      </c>
      <c r="DV33" s="48">
        <f t="shared" si="32"/>
        <v>0</v>
      </c>
      <c r="DW33" s="37">
        <v>0</v>
      </c>
      <c r="DX33" s="18">
        <v>0</v>
      </c>
      <c r="DY33" s="187">
        <v>0</v>
      </c>
      <c r="DZ33" s="187">
        <v>0</v>
      </c>
      <c r="EA33" s="187">
        <v>0</v>
      </c>
      <c r="EB33" s="187">
        <v>0</v>
      </c>
      <c r="EC33" s="278">
        <v>0</v>
      </c>
      <c r="ED33" s="278">
        <v>0</v>
      </c>
      <c r="EE33" s="56">
        <f t="shared" si="33"/>
        <v>0</v>
      </c>
      <c r="EF33" s="48">
        <f t="shared" si="34"/>
        <v>0</v>
      </c>
      <c r="EK33" s="262">
        <f t="shared" si="1"/>
        <v>0</v>
      </c>
      <c r="EL33" s="5" t="e">
        <f>IF(#REF!=0,"Not Moving","OK")</f>
        <v>#REF!</v>
      </c>
    </row>
    <row r="34" spans="1:142" ht="16.5" thickTop="1" thickBot="1">
      <c r="A34" s="45">
        <v>23</v>
      </c>
      <c r="B34" s="257">
        <v>734876</v>
      </c>
      <c r="C34" s="255" t="s">
        <v>84</v>
      </c>
      <c r="D34" s="255" t="s">
        <v>85</v>
      </c>
      <c r="E34" s="263">
        <v>54.5</v>
      </c>
      <c r="F34" s="264">
        <v>119</v>
      </c>
      <c r="G34" s="38">
        <f t="shared" si="2"/>
        <v>2</v>
      </c>
      <c r="H34" s="39">
        <f t="shared" si="3"/>
        <v>1</v>
      </c>
      <c r="I34" s="39">
        <f t="shared" si="4"/>
        <v>0</v>
      </c>
      <c r="J34" s="39">
        <f t="shared" si="5"/>
        <v>1</v>
      </c>
      <c r="K34" s="38">
        <f t="shared" si="6"/>
        <v>1</v>
      </c>
      <c r="L34" s="39">
        <f t="shared" si="7"/>
        <v>0</v>
      </c>
      <c r="M34" s="39">
        <f t="shared" si="8"/>
        <v>0</v>
      </c>
      <c r="N34" s="39">
        <v>4</v>
      </c>
      <c r="O34" s="39">
        <f t="shared" si="9"/>
        <v>9</v>
      </c>
      <c r="P34" s="40">
        <f t="shared" si="10"/>
        <v>1.125</v>
      </c>
      <c r="Q34" s="45">
        <v>0</v>
      </c>
      <c r="R34" s="257">
        <v>0</v>
      </c>
      <c r="S34" s="265">
        <v>0</v>
      </c>
      <c r="T34" s="265">
        <v>0</v>
      </c>
      <c r="U34" s="265">
        <v>0</v>
      </c>
      <c r="V34" s="265">
        <v>0</v>
      </c>
      <c r="W34" s="265">
        <v>0</v>
      </c>
      <c r="X34" s="265">
        <v>3</v>
      </c>
      <c r="Y34" s="260">
        <f t="shared" si="11"/>
        <v>3</v>
      </c>
      <c r="Z34" s="261">
        <f t="shared" si="12"/>
        <v>0.375</v>
      </c>
      <c r="AA34" s="37">
        <v>0</v>
      </c>
      <c r="AB34" s="18">
        <v>0</v>
      </c>
      <c r="AC34" s="187">
        <v>0</v>
      </c>
      <c r="AD34" s="187">
        <v>0</v>
      </c>
      <c r="AE34" s="187">
        <v>0</v>
      </c>
      <c r="AF34" s="187">
        <v>0</v>
      </c>
      <c r="AG34" s="187">
        <v>0</v>
      </c>
      <c r="AH34" s="187">
        <v>0</v>
      </c>
      <c r="AI34" s="56">
        <f t="shared" si="13"/>
        <v>0</v>
      </c>
      <c r="AJ34" s="48">
        <f t="shared" si="14"/>
        <v>0</v>
      </c>
      <c r="AK34" s="37">
        <v>0</v>
      </c>
      <c r="AL34" s="18">
        <v>0</v>
      </c>
      <c r="AM34" s="187">
        <v>0</v>
      </c>
      <c r="AN34" s="187">
        <v>0</v>
      </c>
      <c r="AO34" s="187">
        <v>0</v>
      </c>
      <c r="AP34" s="187">
        <v>0</v>
      </c>
      <c r="AQ34" s="278">
        <v>0</v>
      </c>
      <c r="AR34" s="278">
        <v>0</v>
      </c>
      <c r="AS34" s="56">
        <f t="shared" si="15"/>
        <v>0</v>
      </c>
      <c r="AT34" s="48">
        <f t="shared" si="16"/>
        <v>0</v>
      </c>
      <c r="AU34" s="199">
        <v>0</v>
      </c>
      <c r="AV34" s="18">
        <v>0</v>
      </c>
      <c r="AW34" s="187">
        <v>0</v>
      </c>
      <c r="AX34" s="187">
        <v>0</v>
      </c>
      <c r="AY34" s="187">
        <v>0</v>
      </c>
      <c r="AZ34" s="187">
        <v>0</v>
      </c>
      <c r="BA34" s="187">
        <v>0</v>
      </c>
      <c r="BB34" s="278">
        <v>0</v>
      </c>
      <c r="BC34" s="56">
        <f t="shared" si="17"/>
        <v>0</v>
      </c>
      <c r="BD34" s="209">
        <f t="shared" si="18"/>
        <v>0</v>
      </c>
      <c r="BE34" s="37">
        <v>1</v>
      </c>
      <c r="BF34" s="18">
        <v>0</v>
      </c>
      <c r="BG34" s="187">
        <v>0</v>
      </c>
      <c r="BH34" s="187">
        <v>0</v>
      </c>
      <c r="BI34" s="187">
        <v>0</v>
      </c>
      <c r="BJ34" s="187">
        <v>0</v>
      </c>
      <c r="BK34" s="187">
        <v>0</v>
      </c>
      <c r="BL34" s="187">
        <v>0</v>
      </c>
      <c r="BM34" s="56">
        <f t="shared" si="19"/>
        <v>0</v>
      </c>
      <c r="BN34" s="48">
        <f t="shared" si="20"/>
        <v>0.125</v>
      </c>
      <c r="BO34" s="199">
        <v>1</v>
      </c>
      <c r="BP34" s="18">
        <v>0</v>
      </c>
      <c r="BQ34" s="187">
        <v>0</v>
      </c>
      <c r="BR34" s="187">
        <v>0</v>
      </c>
      <c r="BS34" s="187">
        <v>0</v>
      </c>
      <c r="BT34" s="187">
        <v>0</v>
      </c>
      <c r="BU34" s="278">
        <v>0</v>
      </c>
      <c r="BV34" s="278">
        <v>0</v>
      </c>
      <c r="BW34" s="56">
        <f t="shared" si="21"/>
        <v>1</v>
      </c>
      <c r="BX34" s="209">
        <f t="shared" si="22"/>
        <v>0.125</v>
      </c>
      <c r="BY34" s="37">
        <v>0</v>
      </c>
      <c r="BZ34" s="18">
        <v>0</v>
      </c>
      <c r="CA34" s="187">
        <v>0</v>
      </c>
      <c r="CB34" s="187">
        <v>0</v>
      </c>
      <c r="CC34" s="187">
        <v>0</v>
      </c>
      <c r="CD34" s="187">
        <v>0</v>
      </c>
      <c r="CE34" s="278">
        <v>0</v>
      </c>
      <c r="CF34" s="278">
        <v>0</v>
      </c>
      <c r="CG34" s="56">
        <f t="shared" si="23"/>
        <v>0</v>
      </c>
      <c r="CH34" s="48">
        <f t="shared" si="24"/>
        <v>0</v>
      </c>
      <c r="CI34" s="199">
        <v>0</v>
      </c>
      <c r="CJ34" s="18">
        <v>0</v>
      </c>
      <c r="CK34" s="187">
        <v>0</v>
      </c>
      <c r="CL34" s="187">
        <v>0</v>
      </c>
      <c r="CM34" s="187">
        <v>1</v>
      </c>
      <c r="CN34" s="187">
        <v>0</v>
      </c>
      <c r="CO34" s="278">
        <v>0</v>
      </c>
      <c r="CP34" s="278">
        <v>1</v>
      </c>
      <c r="CQ34" s="56">
        <f t="shared" si="25"/>
        <v>2</v>
      </c>
      <c r="CR34" s="209">
        <f t="shared" si="26"/>
        <v>0.25</v>
      </c>
      <c r="CS34" s="37">
        <v>0</v>
      </c>
      <c r="CT34" s="18">
        <v>0</v>
      </c>
      <c r="CU34" s="187">
        <v>0</v>
      </c>
      <c r="CV34" s="187">
        <v>0</v>
      </c>
      <c r="CW34" s="187">
        <v>0</v>
      </c>
      <c r="CX34" s="187">
        <v>0</v>
      </c>
      <c r="CY34" s="278">
        <v>0</v>
      </c>
      <c r="CZ34" s="278">
        <v>0</v>
      </c>
      <c r="DA34" s="56">
        <f t="shared" si="27"/>
        <v>0</v>
      </c>
      <c r="DB34" s="48">
        <f t="shared" si="28"/>
        <v>0</v>
      </c>
      <c r="DC34" s="199">
        <v>0</v>
      </c>
      <c r="DD34" s="18">
        <v>0</v>
      </c>
      <c r="DE34" s="187">
        <v>0</v>
      </c>
      <c r="DF34" s="187">
        <v>0</v>
      </c>
      <c r="DG34" s="187">
        <v>0</v>
      </c>
      <c r="DH34" s="187">
        <v>0</v>
      </c>
      <c r="DI34" s="278">
        <v>0</v>
      </c>
      <c r="DJ34" s="278">
        <v>0</v>
      </c>
      <c r="DK34" s="56">
        <f t="shared" si="29"/>
        <v>0</v>
      </c>
      <c r="DL34" s="209">
        <f t="shared" si="30"/>
        <v>0</v>
      </c>
      <c r="DM34" s="37">
        <v>0</v>
      </c>
      <c r="DN34" s="18">
        <v>1</v>
      </c>
      <c r="DO34" s="187">
        <v>0</v>
      </c>
      <c r="DP34" s="187">
        <v>0</v>
      </c>
      <c r="DQ34" s="187">
        <v>0</v>
      </c>
      <c r="DR34" s="187">
        <v>0</v>
      </c>
      <c r="DS34" s="278">
        <v>0</v>
      </c>
      <c r="DT34" s="278">
        <v>0</v>
      </c>
      <c r="DU34" s="56">
        <f t="shared" si="31"/>
        <v>1</v>
      </c>
      <c r="DV34" s="48">
        <f t="shared" si="32"/>
        <v>0.125</v>
      </c>
      <c r="DW34" s="37">
        <v>0</v>
      </c>
      <c r="DX34" s="18">
        <v>0</v>
      </c>
      <c r="DY34" s="187">
        <v>0</v>
      </c>
      <c r="DZ34" s="187">
        <v>1</v>
      </c>
      <c r="EA34" s="187">
        <v>0</v>
      </c>
      <c r="EB34" s="187">
        <v>0</v>
      </c>
      <c r="EC34" s="278">
        <v>0</v>
      </c>
      <c r="ED34" s="278">
        <v>0</v>
      </c>
      <c r="EE34" s="56">
        <f t="shared" si="33"/>
        <v>1</v>
      </c>
      <c r="EF34" s="48">
        <f t="shared" si="34"/>
        <v>0.125</v>
      </c>
      <c r="EK34" s="262">
        <f t="shared" si="1"/>
        <v>1</v>
      </c>
      <c r="EL34" s="5" t="e">
        <f>IF(#REF!=0,"Not Moving","OK")</f>
        <v>#REF!</v>
      </c>
    </row>
    <row r="35" spans="1:142" ht="16.5" thickTop="1" thickBot="1">
      <c r="A35" s="45">
        <v>24</v>
      </c>
      <c r="B35" s="257">
        <v>734877</v>
      </c>
      <c r="C35" s="255" t="s">
        <v>86</v>
      </c>
      <c r="D35" s="255" t="s">
        <v>87</v>
      </c>
      <c r="E35" s="263">
        <v>54.5</v>
      </c>
      <c r="F35" s="264">
        <v>119</v>
      </c>
      <c r="G35" s="38">
        <f t="shared" si="2"/>
        <v>0</v>
      </c>
      <c r="H35" s="39">
        <f t="shared" si="3"/>
        <v>0</v>
      </c>
      <c r="I35" s="39">
        <f t="shared" si="4"/>
        <v>0</v>
      </c>
      <c r="J35" s="39">
        <f t="shared" si="5"/>
        <v>0</v>
      </c>
      <c r="K35" s="38">
        <f t="shared" si="6"/>
        <v>1</v>
      </c>
      <c r="L35" s="39">
        <f t="shared" si="7"/>
        <v>0</v>
      </c>
      <c r="M35" s="39">
        <f t="shared" si="8"/>
        <v>0</v>
      </c>
      <c r="N35" s="39">
        <v>1</v>
      </c>
      <c r="O35" s="39">
        <f t="shared" si="9"/>
        <v>2</v>
      </c>
      <c r="P35" s="40">
        <f t="shared" si="10"/>
        <v>0.25</v>
      </c>
      <c r="Q35" s="45">
        <v>0</v>
      </c>
      <c r="R35" s="257">
        <v>0</v>
      </c>
      <c r="S35" s="265">
        <v>0</v>
      </c>
      <c r="T35" s="265">
        <v>0</v>
      </c>
      <c r="U35" s="265">
        <v>1</v>
      </c>
      <c r="V35" s="265">
        <v>0</v>
      </c>
      <c r="W35" s="265">
        <v>0</v>
      </c>
      <c r="X35" s="265">
        <v>1</v>
      </c>
      <c r="Y35" s="260">
        <f t="shared" si="11"/>
        <v>2</v>
      </c>
      <c r="Z35" s="261">
        <f t="shared" si="12"/>
        <v>0.25</v>
      </c>
      <c r="AA35" s="37">
        <v>0</v>
      </c>
      <c r="AB35" s="18">
        <v>0</v>
      </c>
      <c r="AC35" s="187">
        <v>0</v>
      </c>
      <c r="AD35" s="187">
        <v>0</v>
      </c>
      <c r="AE35" s="187">
        <v>0</v>
      </c>
      <c r="AF35" s="187">
        <v>0</v>
      </c>
      <c r="AG35" s="187">
        <v>0</v>
      </c>
      <c r="AH35" s="187">
        <v>0</v>
      </c>
      <c r="AI35" s="56">
        <f t="shared" si="13"/>
        <v>0</v>
      </c>
      <c r="AJ35" s="48">
        <f t="shared" si="14"/>
        <v>0</v>
      </c>
      <c r="AK35" s="37">
        <v>0</v>
      </c>
      <c r="AL35" s="18">
        <v>0</v>
      </c>
      <c r="AM35" s="187">
        <v>0</v>
      </c>
      <c r="AN35" s="187">
        <v>0</v>
      </c>
      <c r="AO35" s="187">
        <v>0</v>
      </c>
      <c r="AP35" s="187">
        <v>0</v>
      </c>
      <c r="AQ35" s="278">
        <v>0</v>
      </c>
      <c r="AR35" s="278">
        <v>0</v>
      </c>
      <c r="AS35" s="56">
        <f t="shared" si="15"/>
        <v>0</v>
      </c>
      <c r="AT35" s="48">
        <f t="shared" si="16"/>
        <v>0</v>
      </c>
      <c r="AU35" s="199">
        <v>0</v>
      </c>
      <c r="AV35" s="18">
        <v>0</v>
      </c>
      <c r="AW35" s="187">
        <v>0</v>
      </c>
      <c r="AX35" s="187">
        <v>0</v>
      </c>
      <c r="AY35" s="187">
        <v>0</v>
      </c>
      <c r="AZ35" s="187">
        <v>0</v>
      </c>
      <c r="BA35" s="187">
        <v>0</v>
      </c>
      <c r="BB35" s="278">
        <v>0</v>
      </c>
      <c r="BC35" s="56">
        <f t="shared" si="17"/>
        <v>0</v>
      </c>
      <c r="BD35" s="209">
        <f t="shared" si="18"/>
        <v>0</v>
      </c>
      <c r="BE35" s="37">
        <v>0</v>
      </c>
      <c r="BF35" s="18">
        <v>0</v>
      </c>
      <c r="BG35" s="187">
        <v>0</v>
      </c>
      <c r="BH35" s="187">
        <v>0</v>
      </c>
      <c r="BI35" s="187">
        <v>0</v>
      </c>
      <c r="BJ35" s="187">
        <v>0</v>
      </c>
      <c r="BK35" s="187">
        <v>0</v>
      </c>
      <c r="BL35" s="187">
        <v>0</v>
      </c>
      <c r="BM35" s="56">
        <f t="shared" si="19"/>
        <v>0</v>
      </c>
      <c r="BN35" s="48">
        <f t="shared" si="20"/>
        <v>0</v>
      </c>
      <c r="BO35" s="199">
        <v>0</v>
      </c>
      <c r="BP35" s="18">
        <v>0</v>
      </c>
      <c r="BQ35" s="187">
        <v>0</v>
      </c>
      <c r="BR35" s="187">
        <v>0</v>
      </c>
      <c r="BS35" s="187">
        <v>0</v>
      </c>
      <c r="BT35" s="187">
        <v>0</v>
      </c>
      <c r="BU35" s="278">
        <v>0</v>
      </c>
      <c r="BV35" s="278">
        <v>0</v>
      </c>
      <c r="BW35" s="56">
        <f t="shared" si="21"/>
        <v>0</v>
      </c>
      <c r="BX35" s="209">
        <f t="shared" si="22"/>
        <v>0</v>
      </c>
      <c r="BY35" s="37">
        <v>0</v>
      </c>
      <c r="BZ35" s="18">
        <v>0</v>
      </c>
      <c r="CA35" s="187">
        <v>0</v>
      </c>
      <c r="CB35" s="187">
        <v>0</v>
      </c>
      <c r="CC35" s="187">
        <v>0</v>
      </c>
      <c r="CD35" s="187">
        <v>0</v>
      </c>
      <c r="CE35" s="278">
        <v>0</v>
      </c>
      <c r="CF35" s="278">
        <v>0</v>
      </c>
      <c r="CG35" s="56">
        <f t="shared" si="23"/>
        <v>0</v>
      </c>
      <c r="CH35" s="48">
        <f t="shared" si="24"/>
        <v>0</v>
      </c>
      <c r="CI35" s="199">
        <v>0</v>
      </c>
      <c r="CJ35" s="18">
        <v>0</v>
      </c>
      <c r="CK35" s="187">
        <v>0</v>
      </c>
      <c r="CL35" s="187">
        <v>0</v>
      </c>
      <c r="CM35" s="187">
        <v>0</v>
      </c>
      <c r="CN35" s="187">
        <v>0</v>
      </c>
      <c r="CO35" s="278">
        <v>0</v>
      </c>
      <c r="CP35" s="278">
        <v>0</v>
      </c>
      <c r="CQ35" s="56">
        <f t="shared" si="25"/>
        <v>0</v>
      </c>
      <c r="CR35" s="209">
        <f t="shared" si="26"/>
        <v>0</v>
      </c>
      <c r="CS35" s="37">
        <v>0</v>
      </c>
      <c r="CT35" s="18">
        <v>0</v>
      </c>
      <c r="CU35" s="187">
        <v>0</v>
      </c>
      <c r="CV35" s="187">
        <v>0</v>
      </c>
      <c r="CW35" s="187">
        <v>0</v>
      </c>
      <c r="CX35" s="187">
        <v>0</v>
      </c>
      <c r="CY35" s="278">
        <v>0</v>
      </c>
      <c r="CZ35" s="278">
        <v>0</v>
      </c>
      <c r="DA35" s="56">
        <f t="shared" si="27"/>
        <v>0</v>
      </c>
      <c r="DB35" s="48">
        <f t="shared" si="28"/>
        <v>0</v>
      </c>
      <c r="DC35" s="199">
        <v>0</v>
      </c>
      <c r="DD35" s="18">
        <v>0</v>
      </c>
      <c r="DE35" s="187">
        <v>0</v>
      </c>
      <c r="DF35" s="187">
        <v>0</v>
      </c>
      <c r="DG35" s="187">
        <v>0</v>
      </c>
      <c r="DH35" s="187">
        <v>0</v>
      </c>
      <c r="DI35" s="278">
        <v>0</v>
      </c>
      <c r="DJ35" s="278">
        <v>0</v>
      </c>
      <c r="DK35" s="56">
        <f t="shared" si="29"/>
        <v>0</v>
      </c>
      <c r="DL35" s="209">
        <f t="shared" si="30"/>
        <v>0</v>
      </c>
      <c r="DM35" s="37">
        <v>0</v>
      </c>
      <c r="DN35" s="18">
        <v>0</v>
      </c>
      <c r="DO35" s="187">
        <v>0</v>
      </c>
      <c r="DP35" s="187">
        <v>0</v>
      </c>
      <c r="DQ35" s="187">
        <v>0</v>
      </c>
      <c r="DR35" s="187">
        <v>0</v>
      </c>
      <c r="DS35" s="278">
        <v>0</v>
      </c>
      <c r="DT35" s="278">
        <v>0</v>
      </c>
      <c r="DU35" s="56">
        <f t="shared" si="31"/>
        <v>0</v>
      </c>
      <c r="DV35" s="48">
        <f t="shared" si="32"/>
        <v>0</v>
      </c>
      <c r="DW35" s="37">
        <v>0</v>
      </c>
      <c r="DX35" s="18">
        <v>0</v>
      </c>
      <c r="DY35" s="187">
        <v>0</v>
      </c>
      <c r="DZ35" s="187">
        <v>0</v>
      </c>
      <c r="EA35" s="187">
        <v>0</v>
      </c>
      <c r="EB35" s="187">
        <v>0</v>
      </c>
      <c r="EC35" s="278">
        <v>0</v>
      </c>
      <c r="ED35" s="278">
        <v>0</v>
      </c>
      <c r="EE35" s="56">
        <f t="shared" si="33"/>
        <v>0</v>
      </c>
      <c r="EF35" s="48">
        <f t="shared" si="34"/>
        <v>0</v>
      </c>
      <c r="EK35" s="262">
        <f t="shared" si="1"/>
        <v>0</v>
      </c>
      <c r="EL35" s="5" t="e">
        <f>IF(#REF!=0,"Not Moving","OK")</f>
        <v>#REF!</v>
      </c>
    </row>
    <row r="36" spans="1:142" ht="16.5" thickTop="1" thickBot="1">
      <c r="A36" s="45">
        <v>25</v>
      </c>
      <c r="B36" s="257">
        <v>734878</v>
      </c>
      <c r="C36" s="255" t="s">
        <v>88</v>
      </c>
      <c r="D36" s="255" t="s">
        <v>89</v>
      </c>
      <c r="E36" s="263">
        <v>54.5</v>
      </c>
      <c r="F36" s="264">
        <v>119</v>
      </c>
      <c r="G36" s="38">
        <f t="shared" si="2"/>
        <v>0</v>
      </c>
      <c r="H36" s="39">
        <f t="shared" si="3"/>
        <v>0</v>
      </c>
      <c r="I36" s="39">
        <f t="shared" si="4"/>
        <v>0</v>
      </c>
      <c r="J36" s="39">
        <f t="shared" si="5"/>
        <v>0</v>
      </c>
      <c r="K36" s="38">
        <f t="shared" si="6"/>
        <v>0</v>
      </c>
      <c r="L36" s="39">
        <f t="shared" si="7"/>
        <v>0</v>
      </c>
      <c r="M36" s="39">
        <f t="shared" si="8"/>
        <v>0</v>
      </c>
      <c r="N36" s="39">
        <v>0</v>
      </c>
      <c r="O36" s="39">
        <f t="shared" si="9"/>
        <v>0</v>
      </c>
      <c r="P36" s="40">
        <f t="shared" si="10"/>
        <v>0</v>
      </c>
      <c r="Q36" s="45">
        <v>0</v>
      </c>
      <c r="R36" s="257">
        <v>0</v>
      </c>
      <c r="S36" s="265">
        <v>0</v>
      </c>
      <c r="T36" s="265">
        <v>0</v>
      </c>
      <c r="U36" s="265">
        <v>0</v>
      </c>
      <c r="V36" s="265">
        <v>0</v>
      </c>
      <c r="W36" s="265">
        <v>0</v>
      </c>
      <c r="X36" s="265">
        <v>0</v>
      </c>
      <c r="Y36" s="260">
        <f t="shared" si="11"/>
        <v>0</v>
      </c>
      <c r="Z36" s="261">
        <f t="shared" si="12"/>
        <v>0</v>
      </c>
      <c r="AA36" s="37">
        <v>0</v>
      </c>
      <c r="AB36" s="18">
        <v>0</v>
      </c>
      <c r="AC36" s="187">
        <v>0</v>
      </c>
      <c r="AD36" s="187">
        <v>0</v>
      </c>
      <c r="AE36" s="187">
        <v>0</v>
      </c>
      <c r="AF36" s="187">
        <v>0</v>
      </c>
      <c r="AG36" s="187">
        <v>0</v>
      </c>
      <c r="AH36" s="187">
        <v>0</v>
      </c>
      <c r="AI36" s="56">
        <f t="shared" si="13"/>
        <v>0</v>
      </c>
      <c r="AJ36" s="48">
        <f t="shared" si="14"/>
        <v>0</v>
      </c>
      <c r="AK36" s="37">
        <v>0</v>
      </c>
      <c r="AL36" s="18">
        <v>0</v>
      </c>
      <c r="AM36" s="187">
        <v>0</v>
      </c>
      <c r="AN36" s="187">
        <v>0</v>
      </c>
      <c r="AO36" s="187">
        <v>0</v>
      </c>
      <c r="AP36" s="187">
        <v>0</v>
      </c>
      <c r="AQ36" s="278">
        <v>0</v>
      </c>
      <c r="AR36" s="278">
        <v>0</v>
      </c>
      <c r="AS36" s="56">
        <f t="shared" si="15"/>
        <v>0</v>
      </c>
      <c r="AT36" s="48">
        <f t="shared" si="16"/>
        <v>0</v>
      </c>
      <c r="AU36" s="199">
        <v>0</v>
      </c>
      <c r="AV36" s="18">
        <v>0</v>
      </c>
      <c r="AW36" s="187">
        <v>0</v>
      </c>
      <c r="AX36" s="187">
        <v>0</v>
      </c>
      <c r="AY36" s="187">
        <v>0</v>
      </c>
      <c r="AZ36" s="187">
        <v>0</v>
      </c>
      <c r="BA36" s="187">
        <v>0</v>
      </c>
      <c r="BB36" s="278">
        <v>0</v>
      </c>
      <c r="BC36" s="56">
        <f t="shared" si="17"/>
        <v>0</v>
      </c>
      <c r="BD36" s="209">
        <f t="shared" si="18"/>
        <v>0</v>
      </c>
      <c r="BE36" s="37">
        <v>0</v>
      </c>
      <c r="BF36" s="18">
        <v>0</v>
      </c>
      <c r="BG36" s="187">
        <v>0</v>
      </c>
      <c r="BH36" s="187">
        <v>0</v>
      </c>
      <c r="BI36" s="187">
        <v>0</v>
      </c>
      <c r="BJ36" s="187">
        <v>0</v>
      </c>
      <c r="BK36" s="187">
        <v>0</v>
      </c>
      <c r="BL36" s="187">
        <v>0</v>
      </c>
      <c r="BM36" s="56">
        <f t="shared" si="19"/>
        <v>0</v>
      </c>
      <c r="BN36" s="48">
        <f t="shared" si="20"/>
        <v>0</v>
      </c>
      <c r="BO36" s="199">
        <v>0</v>
      </c>
      <c r="BP36" s="18">
        <v>0</v>
      </c>
      <c r="BQ36" s="187">
        <v>0</v>
      </c>
      <c r="BR36" s="187">
        <v>0</v>
      </c>
      <c r="BS36" s="187">
        <v>0</v>
      </c>
      <c r="BT36" s="187">
        <v>0</v>
      </c>
      <c r="BU36" s="278">
        <v>0</v>
      </c>
      <c r="BV36" s="278">
        <v>0</v>
      </c>
      <c r="BW36" s="56">
        <f t="shared" si="21"/>
        <v>0</v>
      </c>
      <c r="BX36" s="209">
        <f t="shared" si="22"/>
        <v>0</v>
      </c>
      <c r="BY36" s="37">
        <v>0</v>
      </c>
      <c r="BZ36" s="18">
        <v>0</v>
      </c>
      <c r="CA36" s="187">
        <v>0</v>
      </c>
      <c r="CB36" s="187">
        <v>0</v>
      </c>
      <c r="CC36" s="187">
        <v>0</v>
      </c>
      <c r="CD36" s="187">
        <v>0</v>
      </c>
      <c r="CE36" s="278">
        <v>0</v>
      </c>
      <c r="CF36" s="278">
        <v>0</v>
      </c>
      <c r="CG36" s="56">
        <f t="shared" si="23"/>
        <v>0</v>
      </c>
      <c r="CH36" s="48">
        <f t="shared" si="24"/>
        <v>0</v>
      </c>
      <c r="CI36" s="199">
        <v>0</v>
      </c>
      <c r="CJ36" s="18">
        <v>0</v>
      </c>
      <c r="CK36" s="187">
        <v>0</v>
      </c>
      <c r="CL36" s="187">
        <v>0</v>
      </c>
      <c r="CM36" s="187">
        <v>0</v>
      </c>
      <c r="CN36" s="187">
        <v>0</v>
      </c>
      <c r="CO36" s="278">
        <v>0</v>
      </c>
      <c r="CP36" s="278">
        <v>0</v>
      </c>
      <c r="CQ36" s="56">
        <f t="shared" si="25"/>
        <v>0</v>
      </c>
      <c r="CR36" s="209">
        <f t="shared" si="26"/>
        <v>0</v>
      </c>
      <c r="CS36" s="37">
        <v>0</v>
      </c>
      <c r="CT36" s="18">
        <v>0</v>
      </c>
      <c r="CU36" s="187">
        <v>0</v>
      </c>
      <c r="CV36" s="187">
        <v>0</v>
      </c>
      <c r="CW36" s="187">
        <v>0</v>
      </c>
      <c r="CX36" s="187">
        <v>0</v>
      </c>
      <c r="CY36" s="278">
        <v>0</v>
      </c>
      <c r="CZ36" s="278">
        <v>0</v>
      </c>
      <c r="DA36" s="56">
        <f t="shared" si="27"/>
        <v>0</v>
      </c>
      <c r="DB36" s="48">
        <f t="shared" si="28"/>
        <v>0</v>
      </c>
      <c r="DC36" s="199">
        <v>0</v>
      </c>
      <c r="DD36" s="18">
        <v>0</v>
      </c>
      <c r="DE36" s="187">
        <v>0</v>
      </c>
      <c r="DF36" s="187">
        <v>0</v>
      </c>
      <c r="DG36" s="187">
        <v>0</v>
      </c>
      <c r="DH36" s="187">
        <v>0</v>
      </c>
      <c r="DI36" s="278">
        <v>0</v>
      </c>
      <c r="DJ36" s="278">
        <v>0</v>
      </c>
      <c r="DK36" s="56">
        <f t="shared" si="29"/>
        <v>0</v>
      </c>
      <c r="DL36" s="209">
        <f t="shared" si="30"/>
        <v>0</v>
      </c>
      <c r="DM36" s="37">
        <v>0</v>
      </c>
      <c r="DN36" s="18">
        <v>0</v>
      </c>
      <c r="DO36" s="187">
        <v>0</v>
      </c>
      <c r="DP36" s="187">
        <v>0</v>
      </c>
      <c r="DQ36" s="187">
        <v>0</v>
      </c>
      <c r="DR36" s="187">
        <v>0</v>
      </c>
      <c r="DS36" s="278">
        <v>0</v>
      </c>
      <c r="DT36" s="278">
        <v>0</v>
      </c>
      <c r="DU36" s="56">
        <f t="shared" si="31"/>
        <v>0</v>
      </c>
      <c r="DV36" s="48">
        <f t="shared" si="32"/>
        <v>0</v>
      </c>
      <c r="DW36" s="37">
        <v>0</v>
      </c>
      <c r="DX36" s="18">
        <v>0</v>
      </c>
      <c r="DY36" s="187">
        <v>0</v>
      </c>
      <c r="DZ36" s="187">
        <v>0</v>
      </c>
      <c r="EA36" s="187">
        <v>0</v>
      </c>
      <c r="EB36" s="187">
        <v>0</v>
      </c>
      <c r="EC36" s="278">
        <v>0</v>
      </c>
      <c r="ED36" s="278">
        <v>0</v>
      </c>
      <c r="EE36" s="56">
        <f t="shared" si="33"/>
        <v>0</v>
      </c>
      <c r="EF36" s="48">
        <f t="shared" si="34"/>
        <v>0</v>
      </c>
      <c r="EK36" s="262">
        <f t="shared" si="1"/>
        <v>0</v>
      </c>
      <c r="EL36" s="5" t="e">
        <f>IF(#REF!=0,"Not Moving","OK")</f>
        <v>#REF!</v>
      </c>
    </row>
    <row r="37" spans="1:142" ht="16.5" thickTop="1" thickBot="1">
      <c r="A37" s="45">
        <v>26</v>
      </c>
      <c r="B37" s="257">
        <v>734879</v>
      </c>
      <c r="C37" s="255" t="s">
        <v>90</v>
      </c>
      <c r="D37" s="255" t="s">
        <v>91</v>
      </c>
      <c r="E37" s="263">
        <v>139.5</v>
      </c>
      <c r="F37" s="264">
        <v>289</v>
      </c>
      <c r="G37" s="38">
        <f t="shared" si="2"/>
        <v>0</v>
      </c>
      <c r="H37" s="39">
        <f t="shared" si="3"/>
        <v>2</v>
      </c>
      <c r="I37" s="39">
        <f t="shared" si="4"/>
        <v>1</v>
      </c>
      <c r="J37" s="39">
        <f t="shared" si="5"/>
        <v>0</v>
      </c>
      <c r="K37" s="38">
        <f t="shared" si="6"/>
        <v>0</v>
      </c>
      <c r="L37" s="39">
        <f t="shared" si="7"/>
        <v>0</v>
      </c>
      <c r="M37" s="39">
        <f t="shared" si="8"/>
        <v>1</v>
      </c>
      <c r="N37" s="39">
        <v>0</v>
      </c>
      <c r="O37" s="39">
        <f t="shared" si="9"/>
        <v>4</v>
      </c>
      <c r="P37" s="40">
        <f t="shared" si="10"/>
        <v>0.5</v>
      </c>
      <c r="Q37" s="45">
        <v>0</v>
      </c>
      <c r="R37" s="257">
        <v>0</v>
      </c>
      <c r="S37" s="265">
        <v>1</v>
      </c>
      <c r="T37" s="265">
        <v>0</v>
      </c>
      <c r="U37" s="265">
        <v>0</v>
      </c>
      <c r="V37" s="265">
        <v>0</v>
      </c>
      <c r="W37" s="265">
        <v>0</v>
      </c>
      <c r="X37" s="265">
        <v>0</v>
      </c>
      <c r="Y37" s="260">
        <f t="shared" si="11"/>
        <v>1</v>
      </c>
      <c r="Z37" s="261">
        <f t="shared" si="12"/>
        <v>0.125</v>
      </c>
      <c r="AA37" s="37">
        <v>0</v>
      </c>
      <c r="AB37" s="18">
        <v>0</v>
      </c>
      <c r="AC37" s="187">
        <v>0</v>
      </c>
      <c r="AD37" s="187">
        <v>0</v>
      </c>
      <c r="AE37" s="187">
        <v>0</v>
      </c>
      <c r="AF37" s="187">
        <v>0</v>
      </c>
      <c r="AG37" s="187">
        <v>1</v>
      </c>
      <c r="AH37" s="187">
        <v>0</v>
      </c>
      <c r="AI37" s="56">
        <f t="shared" si="13"/>
        <v>1</v>
      </c>
      <c r="AJ37" s="48">
        <f t="shared" si="14"/>
        <v>0.125</v>
      </c>
      <c r="AK37" s="37">
        <v>0</v>
      </c>
      <c r="AL37" s="18">
        <v>0</v>
      </c>
      <c r="AM37" s="187">
        <v>0</v>
      </c>
      <c r="AN37" s="187">
        <v>0</v>
      </c>
      <c r="AO37" s="187">
        <v>0</v>
      </c>
      <c r="AP37" s="187">
        <v>0</v>
      </c>
      <c r="AQ37" s="278">
        <v>0</v>
      </c>
      <c r="AR37" s="278">
        <v>0</v>
      </c>
      <c r="AS37" s="56">
        <f t="shared" si="15"/>
        <v>0</v>
      </c>
      <c r="AT37" s="48">
        <f t="shared" si="16"/>
        <v>0</v>
      </c>
      <c r="AU37" s="199">
        <v>0</v>
      </c>
      <c r="AV37" s="18">
        <v>0</v>
      </c>
      <c r="AW37" s="187">
        <v>0</v>
      </c>
      <c r="AX37" s="187">
        <v>0</v>
      </c>
      <c r="AY37" s="187">
        <v>0</v>
      </c>
      <c r="AZ37" s="187">
        <v>0</v>
      </c>
      <c r="BA37" s="187">
        <v>0</v>
      </c>
      <c r="BB37" s="278">
        <v>0</v>
      </c>
      <c r="BC37" s="56">
        <f t="shared" si="17"/>
        <v>0</v>
      </c>
      <c r="BD37" s="209">
        <f t="shared" si="18"/>
        <v>0</v>
      </c>
      <c r="BE37" s="37">
        <v>0</v>
      </c>
      <c r="BF37" s="18">
        <v>0</v>
      </c>
      <c r="BG37" s="187">
        <v>0</v>
      </c>
      <c r="BH37" s="187">
        <v>0</v>
      </c>
      <c r="BI37" s="187">
        <v>0</v>
      </c>
      <c r="BJ37" s="187">
        <v>0</v>
      </c>
      <c r="BK37" s="187">
        <v>0</v>
      </c>
      <c r="BL37" s="187">
        <v>0</v>
      </c>
      <c r="BM37" s="56">
        <f t="shared" si="19"/>
        <v>0</v>
      </c>
      <c r="BN37" s="48">
        <f t="shared" si="20"/>
        <v>0</v>
      </c>
      <c r="BO37" s="199">
        <v>0</v>
      </c>
      <c r="BP37" s="18">
        <v>0</v>
      </c>
      <c r="BQ37" s="187">
        <v>0</v>
      </c>
      <c r="BR37" s="187">
        <v>0</v>
      </c>
      <c r="BS37" s="187">
        <v>0</v>
      </c>
      <c r="BT37" s="187">
        <v>0</v>
      </c>
      <c r="BU37" s="278">
        <v>0</v>
      </c>
      <c r="BV37" s="278">
        <v>0</v>
      </c>
      <c r="BW37" s="56">
        <f t="shared" si="21"/>
        <v>0</v>
      </c>
      <c r="BX37" s="209">
        <f t="shared" si="22"/>
        <v>0</v>
      </c>
      <c r="BY37" s="37">
        <v>0</v>
      </c>
      <c r="BZ37" s="18">
        <v>0</v>
      </c>
      <c r="CA37" s="187">
        <v>0</v>
      </c>
      <c r="CB37" s="187">
        <v>0</v>
      </c>
      <c r="CC37" s="187">
        <v>0</v>
      </c>
      <c r="CD37" s="187">
        <v>0</v>
      </c>
      <c r="CE37" s="278">
        <v>0</v>
      </c>
      <c r="CF37" s="278">
        <v>0</v>
      </c>
      <c r="CG37" s="56">
        <f t="shared" si="23"/>
        <v>0</v>
      </c>
      <c r="CH37" s="48">
        <f t="shared" si="24"/>
        <v>0</v>
      </c>
      <c r="CI37" s="199">
        <v>0</v>
      </c>
      <c r="CJ37" s="18">
        <v>1</v>
      </c>
      <c r="CK37" s="187">
        <v>0</v>
      </c>
      <c r="CL37" s="187">
        <v>0</v>
      </c>
      <c r="CM37" s="187">
        <v>0</v>
      </c>
      <c r="CN37" s="187">
        <v>0</v>
      </c>
      <c r="CO37" s="278">
        <v>0</v>
      </c>
      <c r="CP37" s="278">
        <v>0</v>
      </c>
      <c r="CQ37" s="56">
        <f t="shared" si="25"/>
        <v>1</v>
      </c>
      <c r="CR37" s="209">
        <f t="shared" si="26"/>
        <v>0.125</v>
      </c>
      <c r="CS37" s="37">
        <v>0</v>
      </c>
      <c r="CT37" s="18">
        <v>0</v>
      </c>
      <c r="CU37" s="187">
        <v>0</v>
      </c>
      <c r="CV37" s="187">
        <v>0</v>
      </c>
      <c r="CW37" s="187">
        <v>0</v>
      </c>
      <c r="CX37" s="187">
        <v>0</v>
      </c>
      <c r="CY37" s="278">
        <v>0</v>
      </c>
      <c r="CZ37" s="278">
        <v>0</v>
      </c>
      <c r="DA37" s="56">
        <f t="shared" si="27"/>
        <v>0</v>
      </c>
      <c r="DB37" s="48">
        <f t="shared" si="28"/>
        <v>0</v>
      </c>
      <c r="DC37" s="199">
        <v>0</v>
      </c>
      <c r="DD37" s="18">
        <v>0</v>
      </c>
      <c r="DE37" s="187">
        <v>0</v>
      </c>
      <c r="DF37" s="187">
        <v>0</v>
      </c>
      <c r="DG37" s="187">
        <v>0</v>
      </c>
      <c r="DH37" s="187">
        <v>0</v>
      </c>
      <c r="DI37" s="278">
        <v>0</v>
      </c>
      <c r="DJ37" s="278">
        <v>0</v>
      </c>
      <c r="DK37" s="56">
        <f t="shared" si="29"/>
        <v>0</v>
      </c>
      <c r="DL37" s="209">
        <f t="shared" si="30"/>
        <v>0</v>
      </c>
      <c r="DM37" s="37">
        <v>0</v>
      </c>
      <c r="DN37" s="18">
        <v>1</v>
      </c>
      <c r="DO37" s="187">
        <v>0</v>
      </c>
      <c r="DP37" s="187">
        <v>0</v>
      </c>
      <c r="DQ37" s="187">
        <v>0</v>
      </c>
      <c r="DR37" s="187">
        <v>0</v>
      </c>
      <c r="DS37" s="278">
        <v>0</v>
      </c>
      <c r="DT37" s="278">
        <v>0</v>
      </c>
      <c r="DU37" s="56">
        <f t="shared" si="31"/>
        <v>1</v>
      </c>
      <c r="DV37" s="48">
        <f t="shared" si="32"/>
        <v>0.125</v>
      </c>
      <c r="DW37" s="37">
        <v>0</v>
      </c>
      <c r="DX37" s="18">
        <v>0</v>
      </c>
      <c r="DY37" s="187">
        <v>0</v>
      </c>
      <c r="DZ37" s="187">
        <v>0</v>
      </c>
      <c r="EA37" s="187">
        <v>0</v>
      </c>
      <c r="EB37" s="187">
        <v>0</v>
      </c>
      <c r="EC37" s="278">
        <v>0</v>
      </c>
      <c r="ED37" s="278">
        <v>0</v>
      </c>
      <c r="EE37" s="56">
        <f t="shared" si="33"/>
        <v>0</v>
      </c>
      <c r="EF37" s="48">
        <f t="shared" si="34"/>
        <v>0</v>
      </c>
      <c r="EK37" s="262">
        <f t="shared" si="1"/>
        <v>1</v>
      </c>
      <c r="EL37" s="5" t="e">
        <f>IF(#REF!=0,"Not Moving","OK")</f>
        <v>#REF!</v>
      </c>
    </row>
    <row r="38" spans="1:142" ht="16.5" thickTop="1" thickBot="1">
      <c r="A38" s="45">
        <v>27</v>
      </c>
      <c r="B38" s="257">
        <v>734880</v>
      </c>
      <c r="C38" s="255" t="s">
        <v>92</v>
      </c>
      <c r="D38" s="255" t="s">
        <v>93</v>
      </c>
      <c r="E38" s="263">
        <v>139.5</v>
      </c>
      <c r="F38" s="264">
        <v>289</v>
      </c>
      <c r="G38" s="38">
        <f t="shared" si="2"/>
        <v>0</v>
      </c>
      <c r="H38" s="39">
        <f t="shared" si="3"/>
        <v>0</v>
      </c>
      <c r="I38" s="39">
        <f t="shared" si="4"/>
        <v>0</v>
      </c>
      <c r="J38" s="39">
        <f t="shared" si="5"/>
        <v>2</v>
      </c>
      <c r="K38" s="38">
        <f t="shared" si="6"/>
        <v>0</v>
      </c>
      <c r="L38" s="39">
        <f t="shared" si="7"/>
        <v>0</v>
      </c>
      <c r="M38" s="39">
        <f t="shared" si="8"/>
        <v>0</v>
      </c>
      <c r="N38" s="39">
        <v>0</v>
      </c>
      <c r="O38" s="39">
        <f t="shared" si="9"/>
        <v>2</v>
      </c>
      <c r="P38" s="40">
        <f t="shared" si="10"/>
        <v>0.25</v>
      </c>
      <c r="Q38" s="45">
        <v>0</v>
      </c>
      <c r="R38" s="257">
        <v>0</v>
      </c>
      <c r="S38" s="265">
        <v>0</v>
      </c>
      <c r="T38" s="265">
        <v>1</v>
      </c>
      <c r="U38" s="265">
        <v>0</v>
      </c>
      <c r="V38" s="265">
        <v>0</v>
      </c>
      <c r="W38" s="265">
        <v>0</v>
      </c>
      <c r="X38" s="265">
        <v>0</v>
      </c>
      <c r="Y38" s="260">
        <f t="shared" si="11"/>
        <v>1</v>
      </c>
      <c r="Z38" s="261">
        <f t="shared" si="12"/>
        <v>0.125</v>
      </c>
      <c r="AA38" s="37">
        <v>0</v>
      </c>
      <c r="AB38" s="18">
        <v>0</v>
      </c>
      <c r="AC38" s="187">
        <v>0</v>
      </c>
      <c r="AD38" s="187">
        <v>0</v>
      </c>
      <c r="AE38" s="187">
        <v>0</v>
      </c>
      <c r="AF38" s="187">
        <v>0</v>
      </c>
      <c r="AG38" s="187">
        <v>0</v>
      </c>
      <c r="AH38" s="187">
        <v>0</v>
      </c>
      <c r="AI38" s="56">
        <f t="shared" si="13"/>
        <v>0</v>
      </c>
      <c r="AJ38" s="48">
        <f t="shared" si="14"/>
        <v>0</v>
      </c>
      <c r="AK38" s="37">
        <v>0</v>
      </c>
      <c r="AL38" s="18">
        <v>0</v>
      </c>
      <c r="AM38" s="187">
        <v>0</v>
      </c>
      <c r="AN38" s="187">
        <v>0</v>
      </c>
      <c r="AO38" s="187">
        <v>0</v>
      </c>
      <c r="AP38" s="187">
        <v>0</v>
      </c>
      <c r="AQ38" s="278">
        <v>0</v>
      </c>
      <c r="AR38" s="278">
        <v>0</v>
      </c>
      <c r="AS38" s="56">
        <f t="shared" si="15"/>
        <v>0</v>
      </c>
      <c r="AT38" s="48">
        <f t="shared" si="16"/>
        <v>0</v>
      </c>
      <c r="AU38" s="199">
        <v>0</v>
      </c>
      <c r="AV38" s="18">
        <v>0</v>
      </c>
      <c r="AW38" s="187">
        <v>0</v>
      </c>
      <c r="AX38" s="187">
        <v>0</v>
      </c>
      <c r="AY38" s="187">
        <v>0</v>
      </c>
      <c r="AZ38" s="187">
        <v>0</v>
      </c>
      <c r="BA38" s="187">
        <v>0</v>
      </c>
      <c r="BB38" s="278">
        <v>0</v>
      </c>
      <c r="BC38" s="56">
        <f t="shared" si="17"/>
        <v>0</v>
      </c>
      <c r="BD38" s="209">
        <f t="shared" si="18"/>
        <v>0</v>
      </c>
      <c r="BE38" s="37">
        <v>0</v>
      </c>
      <c r="BF38" s="18">
        <v>0</v>
      </c>
      <c r="BG38" s="187">
        <v>0</v>
      </c>
      <c r="BH38" s="187">
        <v>1</v>
      </c>
      <c r="BI38" s="187">
        <v>0</v>
      </c>
      <c r="BJ38" s="187">
        <v>0</v>
      </c>
      <c r="BK38" s="187">
        <v>0</v>
      </c>
      <c r="BL38" s="187">
        <v>0</v>
      </c>
      <c r="BM38" s="56">
        <f t="shared" si="19"/>
        <v>1</v>
      </c>
      <c r="BN38" s="48">
        <f t="shared" si="20"/>
        <v>0.125</v>
      </c>
      <c r="BO38" s="199">
        <v>0</v>
      </c>
      <c r="BP38" s="18">
        <v>0</v>
      </c>
      <c r="BQ38" s="187">
        <v>0</v>
      </c>
      <c r="BR38" s="187">
        <v>0</v>
      </c>
      <c r="BS38" s="187">
        <v>0</v>
      </c>
      <c r="BT38" s="187">
        <v>0</v>
      </c>
      <c r="BU38" s="278">
        <v>0</v>
      </c>
      <c r="BV38" s="278">
        <v>0</v>
      </c>
      <c r="BW38" s="56">
        <f t="shared" si="21"/>
        <v>0</v>
      </c>
      <c r="BX38" s="209">
        <f t="shared" si="22"/>
        <v>0</v>
      </c>
      <c r="BY38" s="37">
        <v>0</v>
      </c>
      <c r="BZ38" s="18">
        <v>0</v>
      </c>
      <c r="CA38" s="187">
        <v>0</v>
      </c>
      <c r="CB38" s="187">
        <v>0</v>
      </c>
      <c r="CC38" s="187">
        <v>0</v>
      </c>
      <c r="CD38" s="187">
        <v>0</v>
      </c>
      <c r="CE38" s="278">
        <v>0</v>
      </c>
      <c r="CF38" s="278">
        <v>0</v>
      </c>
      <c r="CG38" s="56">
        <f t="shared" si="23"/>
        <v>0</v>
      </c>
      <c r="CH38" s="48">
        <f t="shared" si="24"/>
        <v>0</v>
      </c>
      <c r="CI38" s="199">
        <v>0</v>
      </c>
      <c r="CJ38" s="18">
        <v>0</v>
      </c>
      <c r="CK38" s="187">
        <v>0</v>
      </c>
      <c r="CL38" s="187">
        <v>0</v>
      </c>
      <c r="CM38" s="187">
        <v>0</v>
      </c>
      <c r="CN38" s="187">
        <v>0</v>
      </c>
      <c r="CO38" s="278">
        <v>0</v>
      </c>
      <c r="CP38" s="278">
        <v>0</v>
      </c>
      <c r="CQ38" s="56">
        <f t="shared" si="25"/>
        <v>0</v>
      </c>
      <c r="CR38" s="209">
        <f t="shared" si="26"/>
        <v>0</v>
      </c>
      <c r="CS38" s="37">
        <v>0</v>
      </c>
      <c r="CT38" s="18">
        <v>0</v>
      </c>
      <c r="CU38" s="187">
        <v>0</v>
      </c>
      <c r="CV38" s="187">
        <v>0</v>
      </c>
      <c r="CW38" s="187">
        <v>0</v>
      </c>
      <c r="CX38" s="187">
        <v>0</v>
      </c>
      <c r="CY38" s="278">
        <v>0</v>
      </c>
      <c r="CZ38" s="278">
        <v>0</v>
      </c>
      <c r="DA38" s="56">
        <f t="shared" si="27"/>
        <v>0</v>
      </c>
      <c r="DB38" s="48">
        <f t="shared" si="28"/>
        <v>0</v>
      </c>
      <c r="DC38" s="199">
        <v>0</v>
      </c>
      <c r="DD38" s="18">
        <v>0</v>
      </c>
      <c r="DE38" s="187">
        <v>0</v>
      </c>
      <c r="DF38" s="187">
        <v>0</v>
      </c>
      <c r="DG38" s="187">
        <v>0</v>
      </c>
      <c r="DH38" s="187">
        <v>0</v>
      </c>
      <c r="DI38" s="278">
        <v>0</v>
      </c>
      <c r="DJ38" s="278">
        <v>0</v>
      </c>
      <c r="DK38" s="56">
        <f t="shared" si="29"/>
        <v>0</v>
      </c>
      <c r="DL38" s="209">
        <f t="shared" si="30"/>
        <v>0</v>
      </c>
      <c r="DM38" s="37">
        <v>0</v>
      </c>
      <c r="DN38" s="18">
        <v>0</v>
      </c>
      <c r="DO38" s="187">
        <v>0</v>
      </c>
      <c r="DP38" s="187">
        <v>0</v>
      </c>
      <c r="DQ38" s="187">
        <v>0</v>
      </c>
      <c r="DR38" s="187">
        <v>0</v>
      </c>
      <c r="DS38" s="278">
        <v>0</v>
      </c>
      <c r="DT38" s="278">
        <v>0</v>
      </c>
      <c r="DU38" s="56">
        <f t="shared" si="31"/>
        <v>0</v>
      </c>
      <c r="DV38" s="48">
        <f t="shared" si="32"/>
        <v>0</v>
      </c>
      <c r="DW38" s="37">
        <v>0</v>
      </c>
      <c r="DX38" s="18">
        <v>0</v>
      </c>
      <c r="DY38" s="187">
        <v>0</v>
      </c>
      <c r="DZ38" s="187">
        <v>0</v>
      </c>
      <c r="EA38" s="187">
        <v>0</v>
      </c>
      <c r="EB38" s="187">
        <v>0</v>
      </c>
      <c r="EC38" s="278">
        <v>0</v>
      </c>
      <c r="ED38" s="278">
        <v>0</v>
      </c>
      <c r="EE38" s="56">
        <f t="shared" si="33"/>
        <v>0</v>
      </c>
      <c r="EF38" s="48">
        <f t="shared" si="34"/>
        <v>0</v>
      </c>
      <c r="EK38" s="262">
        <f t="shared" si="1"/>
        <v>1</v>
      </c>
      <c r="EL38" s="5" t="e">
        <f>IF(#REF!=0,"Not Moving","OK")</f>
        <v>#REF!</v>
      </c>
    </row>
    <row r="39" spans="1:142" ht="16.5" thickTop="1" thickBot="1">
      <c r="A39" s="45">
        <v>28</v>
      </c>
      <c r="B39" s="257">
        <v>734881</v>
      </c>
      <c r="C39" s="255" t="s">
        <v>94</v>
      </c>
      <c r="D39" s="255" t="s">
        <v>95</v>
      </c>
      <c r="E39" s="263">
        <v>84.5</v>
      </c>
      <c r="F39" s="264">
        <v>179</v>
      </c>
      <c r="G39" s="38">
        <f t="shared" si="2"/>
        <v>0</v>
      </c>
      <c r="H39" s="39">
        <f t="shared" si="3"/>
        <v>0</v>
      </c>
      <c r="I39" s="39">
        <f t="shared" si="4"/>
        <v>6</v>
      </c>
      <c r="J39" s="39">
        <f t="shared" si="5"/>
        <v>4</v>
      </c>
      <c r="K39" s="38">
        <f t="shared" si="6"/>
        <v>18</v>
      </c>
      <c r="L39" s="39">
        <f t="shared" si="7"/>
        <v>10</v>
      </c>
      <c r="M39" s="39">
        <f t="shared" si="8"/>
        <v>16</v>
      </c>
      <c r="N39" s="39">
        <v>19</v>
      </c>
      <c r="O39" s="39">
        <f t="shared" si="9"/>
        <v>73</v>
      </c>
      <c r="P39" s="40">
        <f t="shared" si="10"/>
        <v>9.125</v>
      </c>
      <c r="Q39" s="45">
        <v>0</v>
      </c>
      <c r="R39" s="257">
        <v>0</v>
      </c>
      <c r="S39" s="265">
        <v>5</v>
      </c>
      <c r="T39" s="265">
        <v>1</v>
      </c>
      <c r="U39" s="265">
        <v>16</v>
      </c>
      <c r="V39" s="265">
        <v>8</v>
      </c>
      <c r="W39" s="265">
        <v>12</v>
      </c>
      <c r="X39" s="265">
        <v>16</v>
      </c>
      <c r="Y39" s="260">
        <f t="shared" si="11"/>
        <v>58</v>
      </c>
      <c r="Z39" s="261">
        <f t="shared" si="12"/>
        <v>7.25</v>
      </c>
      <c r="AA39" s="37">
        <v>0</v>
      </c>
      <c r="AB39" s="18">
        <v>0</v>
      </c>
      <c r="AC39" s="187">
        <v>1</v>
      </c>
      <c r="AD39" s="187">
        <v>2</v>
      </c>
      <c r="AE39" s="187">
        <v>0</v>
      </c>
      <c r="AF39" s="187">
        <v>2</v>
      </c>
      <c r="AG39" s="187">
        <v>3</v>
      </c>
      <c r="AH39" s="187">
        <v>1</v>
      </c>
      <c r="AI39" s="56">
        <f t="shared" si="13"/>
        <v>9</v>
      </c>
      <c r="AJ39" s="48">
        <f t="shared" si="14"/>
        <v>1.125</v>
      </c>
      <c r="AK39" s="37">
        <v>0</v>
      </c>
      <c r="AL39" s="18">
        <v>0</v>
      </c>
      <c r="AM39" s="187">
        <v>0</v>
      </c>
      <c r="AN39" s="187">
        <v>1</v>
      </c>
      <c r="AO39" s="187">
        <v>0</v>
      </c>
      <c r="AP39" s="187">
        <v>0</v>
      </c>
      <c r="AQ39" s="278">
        <v>0</v>
      </c>
      <c r="AR39" s="278">
        <v>1</v>
      </c>
      <c r="AS39" s="56">
        <f t="shared" si="15"/>
        <v>2</v>
      </c>
      <c r="AT39" s="48">
        <f t="shared" si="16"/>
        <v>0.25</v>
      </c>
      <c r="AU39" s="199">
        <v>0</v>
      </c>
      <c r="AV39" s="18">
        <v>0</v>
      </c>
      <c r="AW39" s="187">
        <v>0</v>
      </c>
      <c r="AX39" s="187">
        <v>0</v>
      </c>
      <c r="AY39" s="187">
        <v>2</v>
      </c>
      <c r="AZ39" s="187">
        <v>0</v>
      </c>
      <c r="BA39" s="187">
        <v>1</v>
      </c>
      <c r="BB39" s="278">
        <v>0</v>
      </c>
      <c r="BC39" s="56">
        <f t="shared" si="17"/>
        <v>3</v>
      </c>
      <c r="BD39" s="209">
        <f t="shared" si="18"/>
        <v>0.375</v>
      </c>
      <c r="BE39" s="37">
        <v>0</v>
      </c>
      <c r="BF39" s="18">
        <v>0</v>
      </c>
      <c r="BG39" s="187">
        <v>0</v>
      </c>
      <c r="BH39" s="187">
        <v>0</v>
      </c>
      <c r="BI39" s="187">
        <v>0</v>
      </c>
      <c r="BJ39" s="187">
        <v>0</v>
      </c>
      <c r="BK39" s="187">
        <v>0</v>
      </c>
      <c r="BL39" s="187">
        <v>1</v>
      </c>
      <c r="BM39" s="56">
        <f t="shared" si="19"/>
        <v>1</v>
      </c>
      <c r="BN39" s="48">
        <f t="shared" si="20"/>
        <v>0.125</v>
      </c>
      <c r="BO39" s="199">
        <v>0</v>
      </c>
      <c r="BP39" s="18">
        <v>0</v>
      </c>
      <c r="BQ39" s="187">
        <v>0</v>
      </c>
      <c r="BR39" s="187">
        <v>0</v>
      </c>
      <c r="BS39" s="187">
        <v>0</v>
      </c>
      <c r="BT39" s="187">
        <v>0</v>
      </c>
      <c r="BU39" s="278">
        <v>0</v>
      </c>
      <c r="BV39" s="278">
        <v>0</v>
      </c>
      <c r="BW39" s="56">
        <f t="shared" si="21"/>
        <v>0</v>
      </c>
      <c r="BX39" s="209">
        <f t="shared" si="22"/>
        <v>0</v>
      </c>
      <c r="BY39" s="37">
        <v>0</v>
      </c>
      <c r="BZ39" s="18">
        <v>0</v>
      </c>
      <c r="CA39" s="187">
        <v>0</v>
      </c>
      <c r="CB39" s="187">
        <v>0</v>
      </c>
      <c r="CC39" s="187">
        <v>0</v>
      </c>
      <c r="CD39" s="187">
        <v>0</v>
      </c>
      <c r="CE39" s="278">
        <v>0</v>
      </c>
      <c r="CF39" s="278">
        <v>0</v>
      </c>
      <c r="CG39" s="56">
        <f t="shared" si="23"/>
        <v>0</v>
      </c>
      <c r="CH39" s="48">
        <f t="shared" si="24"/>
        <v>0</v>
      </c>
      <c r="CI39" s="199">
        <v>0</v>
      </c>
      <c r="CJ39" s="18">
        <v>0</v>
      </c>
      <c r="CK39" s="187">
        <v>0</v>
      </c>
      <c r="CL39" s="187">
        <v>0</v>
      </c>
      <c r="CM39" s="187">
        <v>0</v>
      </c>
      <c r="CN39" s="187">
        <v>0</v>
      </c>
      <c r="CO39" s="278">
        <v>0</v>
      </c>
      <c r="CP39" s="278">
        <v>0</v>
      </c>
      <c r="CQ39" s="56">
        <f t="shared" si="25"/>
        <v>0</v>
      </c>
      <c r="CR39" s="209">
        <f t="shared" si="26"/>
        <v>0</v>
      </c>
      <c r="CS39" s="37">
        <v>0</v>
      </c>
      <c r="CT39" s="18">
        <v>0</v>
      </c>
      <c r="CU39" s="187">
        <v>0</v>
      </c>
      <c r="CV39" s="187">
        <v>0</v>
      </c>
      <c r="CW39" s="187">
        <v>0</v>
      </c>
      <c r="CX39" s="187">
        <v>0</v>
      </c>
      <c r="CY39" s="278">
        <v>0</v>
      </c>
      <c r="CZ39" s="278">
        <v>0</v>
      </c>
      <c r="DA39" s="56">
        <f t="shared" si="27"/>
        <v>0</v>
      </c>
      <c r="DB39" s="48">
        <f t="shared" si="28"/>
        <v>0</v>
      </c>
      <c r="DC39" s="199">
        <v>0</v>
      </c>
      <c r="DD39" s="18">
        <v>0</v>
      </c>
      <c r="DE39" s="187">
        <v>0</v>
      </c>
      <c r="DF39" s="187">
        <v>0</v>
      </c>
      <c r="DG39" s="187">
        <v>0</v>
      </c>
      <c r="DH39" s="187">
        <v>0</v>
      </c>
      <c r="DI39" s="278">
        <v>0</v>
      </c>
      <c r="DJ39" s="278">
        <v>0</v>
      </c>
      <c r="DK39" s="56">
        <f t="shared" si="29"/>
        <v>0</v>
      </c>
      <c r="DL39" s="209">
        <f t="shared" si="30"/>
        <v>0</v>
      </c>
      <c r="DM39" s="37">
        <v>0</v>
      </c>
      <c r="DN39" s="18">
        <v>0</v>
      </c>
      <c r="DO39" s="187">
        <v>0</v>
      </c>
      <c r="DP39" s="187">
        <v>0</v>
      </c>
      <c r="DQ39" s="187">
        <v>0</v>
      </c>
      <c r="DR39" s="187">
        <v>0</v>
      </c>
      <c r="DS39" s="278">
        <v>0</v>
      </c>
      <c r="DT39" s="278">
        <v>0</v>
      </c>
      <c r="DU39" s="56">
        <f t="shared" si="31"/>
        <v>0</v>
      </c>
      <c r="DV39" s="48">
        <f t="shared" si="32"/>
        <v>0</v>
      </c>
      <c r="DW39" s="37">
        <v>0</v>
      </c>
      <c r="DX39" s="18">
        <v>0</v>
      </c>
      <c r="DY39" s="187">
        <v>0</v>
      </c>
      <c r="DZ39" s="187">
        <v>0</v>
      </c>
      <c r="EA39" s="187">
        <v>0</v>
      </c>
      <c r="EB39" s="187">
        <v>0</v>
      </c>
      <c r="EC39" s="278">
        <v>0</v>
      </c>
      <c r="ED39" s="278">
        <v>0</v>
      </c>
      <c r="EE39" s="56">
        <f t="shared" si="33"/>
        <v>0</v>
      </c>
      <c r="EF39" s="48">
        <f t="shared" si="34"/>
        <v>0</v>
      </c>
      <c r="EK39" s="262">
        <f t="shared" si="1"/>
        <v>5</v>
      </c>
      <c r="EL39" s="5" t="e">
        <f>IF(#REF!=0,"Not Moving","OK")</f>
        <v>#REF!</v>
      </c>
    </row>
    <row r="40" spans="1:142" ht="16.5" thickTop="1" thickBot="1">
      <c r="A40" s="45">
        <v>29</v>
      </c>
      <c r="B40" s="257">
        <v>734882</v>
      </c>
      <c r="C40" s="255" t="s">
        <v>96</v>
      </c>
      <c r="D40" s="255" t="s">
        <v>97</v>
      </c>
      <c r="E40" s="263">
        <v>64.5</v>
      </c>
      <c r="F40" s="264">
        <v>139</v>
      </c>
      <c r="G40" s="38">
        <f t="shared" si="2"/>
        <v>2</v>
      </c>
      <c r="H40" s="39">
        <f t="shared" si="3"/>
        <v>1</v>
      </c>
      <c r="I40" s="39">
        <f t="shared" si="4"/>
        <v>0</v>
      </c>
      <c r="J40" s="39">
        <f t="shared" si="5"/>
        <v>1</v>
      </c>
      <c r="K40" s="38">
        <f t="shared" si="6"/>
        <v>0</v>
      </c>
      <c r="L40" s="39">
        <f t="shared" si="7"/>
        <v>2</v>
      </c>
      <c r="M40" s="39">
        <f t="shared" si="8"/>
        <v>4</v>
      </c>
      <c r="N40" s="39">
        <v>2</v>
      </c>
      <c r="O40" s="39">
        <f t="shared" si="9"/>
        <v>12</v>
      </c>
      <c r="P40" s="40">
        <f t="shared" si="10"/>
        <v>1.5</v>
      </c>
      <c r="Q40" s="45">
        <v>0</v>
      </c>
      <c r="R40" s="257">
        <v>0</v>
      </c>
      <c r="S40" s="265">
        <v>0</v>
      </c>
      <c r="T40" s="265">
        <v>0</v>
      </c>
      <c r="U40" s="265">
        <v>0</v>
      </c>
      <c r="V40" s="265">
        <v>0</v>
      </c>
      <c r="W40" s="265">
        <v>0</v>
      </c>
      <c r="X40" s="265">
        <v>1</v>
      </c>
      <c r="Y40" s="260">
        <f t="shared" si="11"/>
        <v>1</v>
      </c>
      <c r="Z40" s="261">
        <f t="shared" si="12"/>
        <v>0.125</v>
      </c>
      <c r="AA40" s="37">
        <v>0</v>
      </c>
      <c r="AB40" s="18">
        <v>1</v>
      </c>
      <c r="AC40" s="187">
        <v>0</v>
      </c>
      <c r="AD40" s="187">
        <v>0</v>
      </c>
      <c r="AE40" s="187">
        <v>0</v>
      </c>
      <c r="AF40" s="187">
        <v>1</v>
      </c>
      <c r="AG40" s="187">
        <v>2</v>
      </c>
      <c r="AH40" s="187">
        <v>0</v>
      </c>
      <c r="AI40" s="56">
        <f t="shared" si="13"/>
        <v>4</v>
      </c>
      <c r="AJ40" s="48">
        <f t="shared" si="14"/>
        <v>0.5</v>
      </c>
      <c r="AK40" s="37">
        <v>0</v>
      </c>
      <c r="AL40" s="18">
        <v>0</v>
      </c>
      <c r="AM40" s="187">
        <v>0</v>
      </c>
      <c r="AN40" s="187">
        <v>0</v>
      </c>
      <c r="AO40" s="187">
        <v>0</v>
      </c>
      <c r="AP40" s="187">
        <v>0</v>
      </c>
      <c r="AQ40" s="278">
        <v>0</v>
      </c>
      <c r="AR40" s="278">
        <v>0</v>
      </c>
      <c r="AS40" s="56">
        <f t="shared" si="15"/>
        <v>0</v>
      </c>
      <c r="AT40" s="48">
        <f t="shared" si="16"/>
        <v>0</v>
      </c>
      <c r="AU40" s="199">
        <v>0</v>
      </c>
      <c r="AV40" s="18">
        <v>0</v>
      </c>
      <c r="AW40" s="187">
        <v>0</v>
      </c>
      <c r="AX40" s="187">
        <v>0</v>
      </c>
      <c r="AY40" s="187">
        <v>0</v>
      </c>
      <c r="AZ40" s="187">
        <v>0</v>
      </c>
      <c r="BA40" s="187">
        <v>0</v>
      </c>
      <c r="BB40" s="278">
        <v>0</v>
      </c>
      <c r="BC40" s="56">
        <f t="shared" si="17"/>
        <v>0</v>
      </c>
      <c r="BD40" s="209">
        <f t="shared" si="18"/>
        <v>0</v>
      </c>
      <c r="BE40" s="37">
        <v>0</v>
      </c>
      <c r="BF40" s="18">
        <v>0</v>
      </c>
      <c r="BG40" s="187">
        <v>0</v>
      </c>
      <c r="BH40" s="187">
        <v>0</v>
      </c>
      <c r="BI40" s="187">
        <v>0</v>
      </c>
      <c r="BJ40" s="187">
        <v>0</v>
      </c>
      <c r="BK40" s="187">
        <v>0</v>
      </c>
      <c r="BL40" s="187">
        <v>0</v>
      </c>
      <c r="BM40" s="56">
        <f t="shared" si="19"/>
        <v>0</v>
      </c>
      <c r="BN40" s="48">
        <f t="shared" si="20"/>
        <v>0</v>
      </c>
      <c r="BO40" s="199">
        <v>0</v>
      </c>
      <c r="BP40" s="18">
        <v>0</v>
      </c>
      <c r="BQ40" s="187">
        <v>0</v>
      </c>
      <c r="BR40" s="187">
        <v>0</v>
      </c>
      <c r="BS40" s="187">
        <v>0</v>
      </c>
      <c r="BT40" s="187">
        <v>1</v>
      </c>
      <c r="BU40" s="278">
        <v>1</v>
      </c>
      <c r="BV40" s="278">
        <v>0</v>
      </c>
      <c r="BW40" s="56">
        <f t="shared" si="21"/>
        <v>2</v>
      </c>
      <c r="BX40" s="209">
        <f t="shared" si="22"/>
        <v>0.25</v>
      </c>
      <c r="BY40" s="37">
        <v>0</v>
      </c>
      <c r="BZ40" s="18">
        <v>0</v>
      </c>
      <c r="CA40" s="187">
        <v>0</v>
      </c>
      <c r="CB40" s="187">
        <v>0</v>
      </c>
      <c r="CC40" s="187">
        <v>0</v>
      </c>
      <c r="CD40" s="187">
        <v>0</v>
      </c>
      <c r="CE40" s="278">
        <v>0</v>
      </c>
      <c r="CF40" s="278">
        <v>0</v>
      </c>
      <c r="CG40" s="56">
        <f t="shared" si="23"/>
        <v>0</v>
      </c>
      <c r="CH40" s="48">
        <f t="shared" si="24"/>
        <v>0</v>
      </c>
      <c r="CI40" s="199">
        <v>1</v>
      </c>
      <c r="CJ40" s="18">
        <v>0</v>
      </c>
      <c r="CK40" s="187">
        <v>0</v>
      </c>
      <c r="CL40" s="187">
        <v>1</v>
      </c>
      <c r="CM40" s="187">
        <v>0</v>
      </c>
      <c r="CN40" s="187">
        <v>0</v>
      </c>
      <c r="CO40" s="278">
        <v>0</v>
      </c>
      <c r="CP40" s="278">
        <v>1</v>
      </c>
      <c r="CQ40" s="56">
        <f t="shared" si="25"/>
        <v>3</v>
      </c>
      <c r="CR40" s="209">
        <f t="shared" si="26"/>
        <v>0.375</v>
      </c>
      <c r="CS40" s="37">
        <v>0</v>
      </c>
      <c r="CT40" s="18">
        <v>0</v>
      </c>
      <c r="CU40" s="187">
        <v>0</v>
      </c>
      <c r="CV40" s="187">
        <v>0</v>
      </c>
      <c r="CW40" s="187">
        <v>0</v>
      </c>
      <c r="CX40" s="187">
        <v>0</v>
      </c>
      <c r="CY40" s="278">
        <v>0</v>
      </c>
      <c r="CZ40" s="278">
        <v>0</v>
      </c>
      <c r="DA40" s="56">
        <f t="shared" si="27"/>
        <v>0</v>
      </c>
      <c r="DB40" s="48">
        <f t="shared" si="28"/>
        <v>0</v>
      </c>
      <c r="DC40" s="199">
        <v>0</v>
      </c>
      <c r="DD40" s="18">
        <v>0</v>
      </c>
      <c r="DE40" s="187">
        <v>0</v>
      </c>
      <c r="DF40" s="187">
        <v>0</v>
      </c>
      <c r="DG40" s="187">
        <v>0</v>
      </c>
      <c r="DH40" s="187">
        <v>0</v>
      </c>
      <c r="DI40" s="278">
        <v>1</v>
      </c>
      <c r="DJ40" s="278">
        <v>0</v>
      </c>
      <c r="DK40" s="56">
        <f t="shared" si="29"/>
        <v>1</v>
      </c>
      <c r="DL40" s="209">
        <f t="shared" si="30"/>
        <v>0.125</v>
      </c>
      <c r="DM40" s="37">
        <v>1</v>
      </c>
      <c r="DN40" s="18">
        <v>0</v>
      </c>
      <c r="DO40" s="187">
        <v>0</v>
      </c>
      <c r="DP40" s="187">
        <v>0</v>
      </c>
      <c r="DQ40" s="187">
        <v>0</v>
      </c>
      <c r="DR40" s="187">
        <v>0</v>
      </c>
      <c r="DS40" s="278">
        <v>0</v>
      </c>
      <c r="DT40" s="278">
        <v>0</v>
      </c>
      <c r="DU40" s="56">
        <f t="shared" si="31"/>
        <v>1</v>
      </c>
      <c r="DV40" s="48">
        <f t="shared" si="32"/>
        <v>0.125</v>
      </c>
      <c r="DW40" s="37">
        <v>0</v>
      </c>
      <c r="DX40" s="18">
        <v>0</v>
      </c>
      <c r="DY40" s="187">
        <v>0</v>
      </c>
      <c r="DZ40" s="187">
        <v>0</v>
      </c>
      <c r="EA40" s="187">
        <v>0</v>
      </c>
      <c r="EB40" s="187">
        <v>0</v>
      </c>
      <c r="EC40" s="278">
        <v>0</v>
      </c>
      <c r="ED40" s="278">
        <v>0</v>
      </c>
      <c r="EE40" s="56">
        <f t="shared" si="33"/>
        <v>0</v>
      </c>
      <c r="EF40" s="48">
        <f t="shared" si="34"/>
        <v>0</v>
      </c>
      <c r="EK40" s="262">
        <f t="shared" si="1"/>
        <v>1</v>
      </c>
      <c r="EL40" s="5" t="e">
        <f>IF(#REF!=0,"Not Moving","OK")</f>
        <v>#REF!</v>
      </c>
    </row>
    <row r="41" spans="1:142" ht="16.5" thickTop="1" thickBot="1">
      <c r="A41" s="45">
        <v>30</v>
      </c>
      <c r="B41" s="257">
        <v>734883</v>
      </c>
      <c r="C41" s="255" t="s">
        <v>98</v>
      </c>
      <c r="D41" s="255" t="s">
        <v>99</v>
      </c>
      <c r="E41" s="263">
        <v>64.5</v>
      </c>
      <c r="F41" s="264">
        <v>139</v>
      </c>
      <c r="G41" s="38">
        <f t="shared" si="2"/>
        <v>1</v>
      </c>
      <c r="H41" s="39">
        <f t="shared" si="3"/>
        <v>1</v>
      </c>
      <c r="I41" s="39">
        <f t="shared" si="4"/>
        <v>0</v>
      </c>
      <c r="J41" s="39">
        <f t="shared" si="5"/>
        <v>0</v>
      </c>
      <c r="K41" s="38">
        <f t="shared" si="6"/>
        <v>0</v>
      </c>
      <c r="L41" s="39">
        <f t="shared" si="7"/>
        <v>0</v>
      </c>
      <c r="M41" s="39">
        <f t="shared" si="8"/>
        <v>0</v>
      </c>
      <c r="N41" s="39">
        <v>0</v>
      </c>
      <c r="O41" s="39">
        <f t="shared" si="9"/>
        <v>2</v>
      </c>
      <c r="P41" s="40">
        <f t="shared" si="10"/>
        <v>0.25</v>
      </c>
      <c r="Q41" s="45">
        <v>1</v>
      </c>
      <c r="R41" s="257">
        <v>0</v>
      </c>
      <c r="S41" s="265">
        <v>0</v>
      </c>
      <c r="T41" s="265">
        <v>0</v>
      </c>
      <c r="U41" s="265">
        <v>0</v>
      </c>
      <c r="V41" s="265">
        <v>0</v>
      </c>
      <c r="W41" s="265">
        <v>0</v>
      </c>
      <c r="X41" s="265">
        <v>0</v>
      </c>
      <c r="Y41" s="260">
        <f t="shared" si="11"/>
        <v>1</v>
      </c>
      <c r="Z41" s="261">
        <f t="shared" si="12"/>
        <v>0.125</v>
      </c>
      <c r="AA41" s="37">
        <v>0</v>
      </c>
      <c r="AB41" s="18">
        <v>1</v>
      </c>
      <c r="AC41" s="187">
        <v>0</v>
      </c>
      <c r="AD41" s="187">
        <v>0</v>
      </c>
      <c r="AE41" s="187">
        <v>0</v>
      </c>
      <c r="AF41" s="187">
        <v>0</v>
      </c>
      <c r="AG41" s="187">
        <v>0</v>
      </c>
      <c r="AH41" s="187">
        <v>0</v>
      </c>
      <c r="AI41" s="56">
        <f t="shared" si="13"/>
        <v>1</v>
      </c>
      <c r="AJ41" s="48">
        <f t="shared" si="14"/>
        <v>0.125</v>
      </c>
      <c r="AK41" s="37">
        <v>0</v>
      </c>
      <c r="AL41" s="18">
        <v>0</v>
      </c>
      <c r="AM41" s="187">
        <v>0</v>
      </c>
      <c r="AN41" s="187">
        <v>0</v>
      </c>
      <c r="AO41" s="187">
        <v>0</v>
      </c>
      <c r="AP41" s="187">
        <v>0</v>
      </c>
      <c r="AQ41" s="278">
        <v>0</v>
      </c>
      <c r="AR41" s="278">
        <v>0</v>
      </c>
      <c r="AS41" s="56">
        <f t="shared" si="15"/>
        <v>0</v>
      </c>
      <c r="AT41" s="48">
        <f t="shared" si="16"/>
        <v>0</v>
      </c>
      <c r="AU41" s="199">
        <v>0</v>
      </c>
      <c r="AV41" s="18">
        <v>0</v>
      </c>
      <c r="AW41" s="187">
        <v>0</v>
      </c>
      <c r="AX41" s="187">
        <v>0</v>
      </c>
      <c r="AY41" s="187">
        <v>0</v>
      </c>
      <c r="AZ41" s="187">
        <v>0</v>
      </c>
      <c r="BA41" s="187">
        <v>0</v>
      </c>
      <c r="BB41" s="278">
        <v>0</v>
      </c>
      <c r="BC41" s="56">
        <f t="shared" si="17"/>
        <v>0</v>
      </c>
      <c r="BD41" s="209">
        <f t="shared" si="18"/>
        <v>0</v>
      </c>
      <c r="BE41" s="37">
        <v>0</v>
      </c>
      <c r="BF41" s="18">
        <v>0</v>
      </c>
      <c r="BG41" s="187">
        <v>0</v>
      </c>
      <c r="BH41" s="187">
        <v>0</v>
      </c>
      <c r="BI41" s="187">
        <v>0</v>
      </c>
      <c r="BJ41" s="187">
        <v>0</v>
      </c>
      <c r="BK41" s="187">
        <v>0</v>
      </c>
      <c r="BL41" s="187">
        <v>0</v>
      </c>
      <c r="BM41" s="56">
        <f t="shared" si="19"/>
        <v>0</v>
      </c>
      <c r="BN41" s="48">
        <f t="shared" si="20"/>
        <v>0</v>
      </c>
      <c r="BO41" s="199">
        <v>0</v>
      </c>
      <c r="BP41" s="18">
        <v>0</v>
      </c>
      <c r="BQ41" s="187">
        <v>0</v>
      </c>
      <c r="BR41" s="187">
        <v>0</v>
      </c>
      <c r="BS41" s="187">
        <v>0</v>
      </c>
      <c r="BT41" s="187">
        <v>0</v>
      </c>
      <c r="BU41" s="278">
        <v>0</v>
      </c>
      <c r="BV41" s="278">
        <v>0</v>
      </c>
      <c r="BW41" s="56">
        <f t="shared" si="21"/>
        <v>0</v>
      </c>
      <c r="BX41" s="209">
        <f t="shared" si="22"/>
        <v>0</v>
      </c>
      <c r="BY41" s="37">
        <v>0</v>
      </c>
      <c r="BZ41" s="18">
        <v>0</v>
      </c>
      <c r="CA41" s="187">
        <v>0</v>
      </c>
      <c r="CB41" s="187">
        <v>0</v>
      </c>
      <c r="CC41" s="187">
        <v>0</v>
      </c>
      <c r="CD41" s="187">
        <v>0</v>
      </c>
      <c r="CE41" s="278">
        <v>0</v>
      </c>
      <c r="CF41" s="278">
        <v>0</v>
      </c>
      <c r="CG41" s="56">
        <f t="shared" si="23"/>
        <v>0</v>
      </c>
      <c r="CH41" s="48">
        <f t="shared" si="24"/>
        <v>0</v>
      </c>
      <c r="CI41" s="199">
        <v>0</v>
      </c>
      <c r="CJ41" s="18">
        <v>0</v>
      </c>
      <c r="CK41" s="187">
        <v>0</v>
      </c>
      <c r="CL41" s="187">
        <v>0</v>
      </c>
      <c r="CM41" s="187">
        <v>0</v>
      </c>
      <c r="CN41" s="187">
        <v>0</v>
      </c>
      <c r="CO41" s="278">
        <v>0</v>
      </c>
      <c r="CP41" s="278">
        <v>0</v>
      </c>
      <c r="CQ41" s="56">
        <f t="shared" si="25"/>
        <v>0</v>
      </c>
      <c r="CR41" s="209">
        <f t="shared" si="26"/>
        <v>0</v>
      </c>
      <c r="CS41" s="37">
        <v>0</v>
      </c>
      <c r="CT41" s="18">
        <v>0</v>
      </c>
      <c r="CU41" s="187">
        <v>0</v>
      </c>
      <c r="CV41" s="187">
        <v>0</v>
      </c>
      <c r="CW41" s="187">
        <v>0</v>
      </c>
      <c r="CX41" s="187">
        <v>0</v>
      </c>
      <c r="CY41" s="278">
        <v>0</v>
      </c>
      <c r="CZ41" s="278">
        <v>0</v>
      </c>
      <c r="DA41" s="56">
        <f t="shared" si="27"/>
        <v>0</v>
      </c>
      <c r="DB41" s="48">
        <f t="shared" si="28"/>
        <v>0</v>
      </c>
      <c r="DC41" s="199">
        <v>0</v>
      </c>
      <c r="DD41" s="18">
        <v>0</v>
      </c>
      <c r="DE41" s="187">
        <v>0</v>
      </c>
      <c r="DF41" s="187">
        <v>0</v>
      </c>
      <c r="DG41" s="187">
        <v>0</v>
      </c>
      <c r="DH41" s="187">
        <v>0</v>
      </c>
      <c r="DI41" s="278">
        <v>0</v>
      </c>
      <c r="DJ41" s="278">
        <v>0</v>
      </c>
      <c r="DK41" s="56">
        <f t="shared" si="29"/>
        <v>0</v>
      </c>
      <c r="DL41" s="209">
        <f t="shared" si="30"/>
        <v>0</v>
      </c>
      <c r="DM41" s="37">
        <v>0</v>
      </c>
      <c r="DN41" s="18">
        <v>0</v>
      </c>
      <c r="DO41" s="187">
        <v>0</v>
      </c>
      <c r="DP41" s="187">
        <v>0</v>
      </c>
      <c r="DQ41" s="187">
        <v>0</v>
      </c>
      <c r="DR41" s="187">
        <v>0</v>
      </c>
      <c r="DS41" s="278">
        <v>0</v>
      </c>
      <c r="DT41" s="278">
        <v>0</v>
      </c>
      <c r="DU41" s="56">
        <f t="shared" si="31"/>
        <v>0</v>
      </c>
      <c r="DV41" s="48">
        <f t="shared" si="32"/>
        <v>0</v>
      </c>
      <c r="DW41" s="37">
        <v>0</v>
      </c>
      <c r="DX41" s="18">
        <v>0</v>
      </c>
      <c r="DY41" s="187">
        <v>0</v>
      </c>
      <c r="DZ41" s="187">
        <v>0</v>
      </c>
      <c r="EA41" s="187">
        <v>0</v>
      </c>
      <c r="EB41" s="187">
        <v>0</v>
      </c>
      <c r="EC41" s="278">
        <v>0</v>
      </c>
      <c r="ED41" s="278">
        <v>0</v>
      </c>
      <c r="EE41" s="56">
        <f t="shared" si="33"/>
        <v>0</v>
      </c>
      <c r="EF41" s="48">
        <f t="shared" si="34"/>
        <v>0</v>
      </c>
      <c r="EK41" s="262">
        <f t="shared" si="1"/>
        <v>1</v>
      </c>
      <c r="EL41" s="5" t="e">
        <f>IF(#REF!=0,"Not Moving","OK")</f>
        <v>#REF!</v>
      </c>
    </row>
    <row r="42" spans="1:142" ht="16.5" thickTop="1" thickBot="1">
      <c r="A42" s="45">
        <v>31</v>
      </c>
      <c r="B42" s="257">
        <v>734884</v>
      </c>
      <c r="C42" s="255" t="s">
        <v>100</v>
      </c>
      <c r="D42" s="255" t="s">
        <v>101</v>
      </c>
      <c r="E42" s="263">
        <v>79.5</v>
      </c>
      <c r="F42" s="264">
        <v>169</v>
      </c>
      <c r="G42" s="38">
        <f t="shared" si="2"/>
        <v>0</v>
      </c>
      <c r="H42" s="39">
        <f t="shared" si="3"/>
        <v>0</v>
      </c>
      <c r="I42" s="39">
        <f t="shared" si="4"/>
        <v>0</v>
      </c>
      <c r="J42" s="39">
        <f t="shared" si="5"/>
        <v>0</v>
      </c>
      <c r="K42" s="38">
        <f t="shared" si="6"/>
        <v>0</v>
      </c>
      <c r="L42" s="39">
        <f t="shared" si="7"/>
        <v>1</v>
      </c>
      <c r="M42" s="39">
        <f t="shared" si="8"/>
        <v>2</v>
      </c>
      <c r="N42" s="39">
        <v>2</v>
      </c>
      <c r="O42" s="39">
        <f t="shared" si="9"/>
        <v>5</v>
      </c>
      <c r="P42" s="40">
        <f t="shared" si="10"/>
        <v>0.625</v>
      </c>
      <c r="Q42" s="45">
        <v>0</v>
      </c>
      <c r="R42" s="257">
        <v>0</v>
      </c>
      <c r="S42" s="265">
        <v>0</v>
      </c>
      <c r="T42" s="265">
        <v>0</v>
      </c>
      <c r="U42" s="265">
        <v>0</v>
      </c>
      <c r="V42" s="265">
        <v>0</v>
      </c>
      <c r="W42" s="265">
        <v>0</v>
      </c>
      <c r="X42" s="265">
        <v>0</v>
      </c>
      <c r="Y42" s="260">
        <f t="shared" si="11"/>
        <v>0</v>
      </c>
      <c r="Z42" s="261">
        <f t="shared" si="12"/>
        <v>0</v>
      </c>
      <c r="AA42" s="37">
        <v>0</v>
      </c>
      <c r="AB42" s="18">
        <v>0</v>
      </c>
      <c r="AC42" s="187">
        <v>0</v>
      </c>
      <c r="AD42" s="187">
        <v>0</v>
      </c>
      <c r="AE42" s="187">
        <v>0</v>
      </c>
      <c r="AF42" s="187">
        <v>0</v>
      </c>
      <c r="AG42" s="187">
        <v>0</v>
      </c>
      <c r="AH42" s="187">
        <v>1</v>
      </c>
      <c r="AI42" s="56">
        <f t="shared" si="13"/>
        <v>1</v>
      </c>
      <c r="AJ42" s="48">
        <f t="shared" si="14"/>
        <v>0.125</v>
      </c>
      <c r="AK42" s="37">
        <v>0</v>
      </c>
      <c r="AL42" s="18">
        <v>0</v>
      </c>
      <c r="AM42" s="187">
        <v>0</v>
      </c>
      <c r="AN42" s="187">
        <v>0</v>
      </c>
      <c r="AO42" s="187">
        <v>0</v>
      </c>
      <c r="AP42" s="187">
        <v>0</v>
      </c>
      <c r="AQ42" s="278">
        <v>0</v>
      </c>
      <c r="AR42" s="278">
        <v>0</v>
      </c>
      <c r="AS42" s="56">
        <f t="shared" si="15"/>
        <v>0</v>
      </c>
      <c r="AT42" s="48">
        <f t="shared" si="16"/>
        <v>0</v>
      </c>
      <c r="AU42" s="199">
        <v>0</v>
      </c>
      <c r="AV42" s="18">
        <v>0</v>
      </c>
      <c r="AW42" s="187">
        <v>0</v>
      </c>
      <c r="AX42" s="187">
        <v>0</v>
      </c>
      <c r="AY42" s="187">
        <v>0</v>
      </c>
      <c r="AZ42" s="187">
        <v>0</v>
      </c>
      <c r="BA42" s="187">
        <v>0</v>
      </c>
      <c r="BB42" s="278">
        <v>1</v>
      </c>
      <c r="BC42" s="56">
        <f t="shared" si="17"/>
        <v>1</v>
      </c>
      <c r="BD42" s="209">
        <f t="shared" si="18"/>
        <v>0.125</v>
      </c>
      <c r="BE42" s="37">
        <v>0</v>
      </c>
      <c r="BF42" s="18">
        <v>0</v>
      </c>
      <c r="BG42" s="187">
        <v>0</v>
      </c>
      <c r="BH42" s="187">
        <v>0</v>
      </c>
      <c r="BI42" s="187">
        <v>0</v>
      </c>
      <c r="BJ42" s="187">
        <v>0</v>
      </c>
      <c r="BK42" s="187">
        <v>0</v>
      </c>
      <c r="BL42" s="187">
        <v>0</v>
      </c>
      <c r="BM42" s="56">
        <f t="shared" si="19"/>
        <v>0</v>
      </c>
      <c r="BN42" s="48">
        <f t="shared" si="20"/>
        <v>0</v>
      </c>
      <c r="BO42" s="199">
        <v>0</v>
      </c>
      <c r="BP42" s="18">
        <v>0</v>
      </c>
      <c r="BQ42" s="187">
        <v>0</v>
      </c>
      <c r="BR42" s="187">
        <v>0</v>
      </c>
      <c r="BS42" s="187">
        <v>0</v>
      </c>
      <c r="BT42" s="187">
        <v>0</v>
      </c>
      <c r="BU42" s="278">
        <v>0</v>
      </c>
      <c r="BV42" s="278">
        <v>0</v>
      </c>
      <c r="BW42" s="56">
        <f t="shared" si="21"/>
        <v>0</v>
      </c>
      <c r="BX42" s="209">
        <f t="shared" si="22"/>
        <v>0</v>
      </c>
      <c r="BY42" s="37">
        <v>0</v>
      </c>
      <c r="BZ42" s="18">
        <v>0</v>
      </c>
      <c r="CA42" s="187">
        <v>0</v>
      </c>
      <c r="CB42" s="187">
        <v>0</v>
      </c>
      <c r="CC42" s="187">
        <v>0</v>
      </c>
      <c r="CD42" s="187">
        <v>0</v>
      </c>
      <c r="CE42" s="278">
        <v>0</v>
      </c>
      <c r="CF42" s="278">
        <v>0</v>
      </c>
      <c r="CG42" s="56">
        <f t="shared" si="23"/>
        <v>0</v>
      </c>
      <c r="CH42" s="48">
        <f t="shared" si="24"/>
        <v>0</v>
      </c>
      <c r="CI42" s="199">
        <v>0</v>
      </c>
      <c r="CJ42" s="18">
        <v>0</v>
      </c>
      <c r="CK42" s="187">
        <v>0</v>
      </c>
      <c r="CL42" s="187">
        <v>0</v>
      </c>
      <c r="CM42" s="187">
        <v>0</v>
      </c>
      <c r="CN42" s="187">
        <v>0</v>
      </c>
      <c r="CO42" s="278">
        <v>2</v>
      </c>
      <c r="CP42" s="278">
        <v>0</v>
      </c>
      <c r="CQ42" s="56">
        <f t="shared" si="25"/>
        <v>2</v>
      </c>
      <c r="CR42" s="209">
        <f t="shared" si="26"/>
        <v>0.25</v>
      </c>
      <c r="CS42" s="37">
        <v>0</v>
      </c>
      <c r="CT42" s="18">
        <v>0</v>
      </c>
      <c r="CU42" s="187">
        <v>0</v>
      </c>
      <c r="CV42" s="187">
        <v>0</v>
      </c>
      <c r="CW42" s="187">
        <v>0</v>
      </c>
      <c r="CX42" s="187">
        <v>0</v>
      </c>
      <c r="CY42" s="278">
        <v>0</v>
      </c>
      <c r="CZ42" s="278">
        <v>0</v>
      </c>
      <c r="DA42" s="56">
        <f t="shared" si="27"/>
        <v>0</v>
      </c>
      <c r="DB42" s="48">
        <f t="shared" si="28"/>
        <v>0</v>
      </c>
      <c r="DC42" s="199">
        <v>0</v>
      </c>
      <c r="DD42" s="18">
        <v>0</v>
      </c>
      <c r="DE42" s="187">
        <v>0</v>
      </c>
      <c r="DF42" s="187">
        <v>0</v>
      </c>
      <c r="DG42" s="187">
        <v>0</v>
      </c>
      <c r="DH42" s="187">
        <v>0</v>
      </c>
      <c r="DI42" s="278">
        <v>0</v>
      </c>
      <c r="DJ42" s="278">
        <v>0</v>
      </c>
      <c r="DK42" s="56">
        <f t="shared" si="29"/>
        <v>0</v>
      </c>
      <c r="DL42" s="209">
        <f t="shared" si="30"/>
        <v>0</v>
      </c>
      <c r="DM42" s="37">
        <v>0</v>
      </c>
      <c r="DN42" s="18">
        <v>0</v>
      </c>
      <c r="DO42" s="187">
        <v>0</v>
      </c>
      <c r="DP42" s="187">
        <v>0</v>
      </c>
      <c r="DQ42" s="187">
        <v>0</v>
      </c>
      <c r="DR42" s="187">
        <v>1</v>
      </c>
      <c r="DS42" s="278">
        <v>0</v>
      </c>
      <c r="DT42" s="278">
        <v>0</v>
      </c>
      <c r="DU42" s="56">
        <f t="shared" si="31"/>
        <v>1</v>
      </c>
      <c r="DV42" s="48">
        <f t="shared" si="32"/>
        <v>0.125</v>
      </c>
      <c r="DW42" s="37">
        <v>0</v>
      </c>
      <c r="DX42" s="18">
        <v>0</v>
      </c>
      <c r="DY42" s="187">
        <v>0</v>
      </c>
      <c r="DZ42" s="187">
        <v>0</v>
      </c>
      <c r="EA42" s="187">
        <v>0</v>
      </c>
      <c r="EB42" s="187">
        <v>0</v>
      </c>
      <c r="EC42" s="278">
        <v>0</v>
      </c>
      <c r="ED42" s="278">
        <v>0</v>
      </c>
      <c r="EE42" s="56">
        <f t="shared" si="33"/>
        <v>0</v>
      </c>
      <c r="EF42" s="48">
        <f t="shared" si="34"/>
        <v>0</v>
      </c>
      <c r="EK42" s="262">
        <f t="shared" si="1"/>
        <v>0</v>
      </c>
      <c r="EL42" s="5" t="e">
        <f>IF(#REF!=0,"Not Moving","OK")</f>
        <v>#REF!</v>
      </c>
    </row>
    <row r="43" spans="1:142" ht="16.5" thickTop="1" thickBot="1">
      <c r="A43" s="45">
        <v>32</v>
      </c>
      <c r="B43" s="257">
        <v>734885</v>
      </c>
      <c r="C43" s="255" t="s">
        <v>102</v>
      </c>
      <c r="D43" s="255" t="s">
        <v>103</v>
      </c>
      <c r="E43" s="263">
        <v>79.5</v>
      </c>
      <c r="F43" s="264">
        <v>169</v>
      </c>
      <c r="G43" s="38">
        <f t="shared" si="2"/>
        <v>0</v>
      </c>
      <c r="H43" s="39">
        <f t="shared" si="3"/>
        <v>0</v>
      </c>
      <c r="I43" s="39">
        <f t="shared" si="4"/>
        <v>0</v>
      </c>
      <c r="J43" s="39">
        <f t="shared" si="5"/>
        <v>0</v>
      </c>
      <c r="K43" s="38">
        <f t="shared" si="6"/>
        <v>0</v>
      </c>
      <c r="L43" s="39">
        <f t="shared" si="7"/>
        <v>1</v>
      </c>
      <c r="M43" s="39">
        <f t="shared" si="8"/>
        <v>0</v>
      </c>
      <c r="N43" s="39">
        <v>0</v>
      </c>
      <c r="O43" s="39">
        <f t="shared" si="9"/>
        <v>1</v>
      </c>
      <c r="P43" s="40">
        <f t="shared" si="10"/>
        <v>0.125</v>
      </c>
      <c r="Q43" s="45">
        <v>0</v>
      </c>
      <c r="R43" s="257">
        <v>0</v>
      </c>
      <c r="S43" s="265">
        <v>0</v>
      </c>
      <c r="T43" s="265">
        <v>0</v>
      </c>
      <c r="U43" s="265">
        <v>0</v>
      </c>
      <c r="V43" s="265">
        <v>0</v>
      </c>
      <c r="W43" s="265">
        <v>0</v>
      </c>
      <c r="X43" s="265">
        <v>0</v>
      </c>
      <c r="Y43" s="260">
        <f t="shared" si="11"/>
        <v>0</v>
      </c>
      <c r="Z43" s="261">
        <f t="shared" si="12"/>
        <v>0</v>
      </c>
      <c r="AA43" s="37">
        <v>0</v>
      </c>
      <c r="AB43" s="18">
        <v>0</v>
      </c>
      <c r="AC43" s="187">
        <v>0</v>
      </c>
      <c r="AD43" s="187">
        <v>0</v>
      </c>
      <c r="AE43" s="187">
        <v>0</v>
      </c>
      <c r="AF43" s="187">
        <v>1</v>
      </c>
      <c r="AG43" s="187">
        <v>0</v>
      </c>
      <c r="AH43" s="187">
        <v>0</v>
      </c>
      <c r="AI43" s="56">
        <f t="shared" si="13"/>
        <v>1</v>
      </c>
      <c r="AJ43" s="48">
        <f t="shared" si="14"/>
        <v>0.125</v>
      </c>
      <c r="AK43" s="37">
        <v>0</v>
      </c>
      <c r="AL43" s="18">
        <v>0</v>
      </c>
      <c r="AM43" s="187">
        <v>0</v>
      </c>
      <c r="AN43" s="187">
        <v>0</v>
      </c>
      <c r="AO43" s="187">
        <v>0</v>
      </c>
      <c r="AP43" s="187">
        <v>0</v>
      </c>
      <c r="AQ43" s="278">
        <v>0</v>
      </c>
      <c r="AR43" s="278">
        <v>0</v>
      </c>
      <c r="AS43" s="56">
        <f t="shared" si="15"/>
        <v>0</v>
      </c>
      <c r="AT43" s="48">
        <f t="shared" si="16"/>
        <v>0</v>
      </c>
      <c r="AU43" s="199">
        <v>0</v>
      </c>
      <c r="AV43" s="18">
        <v>0</v>
      </c>
      <c r="AW43" s="187">
        <v>0</v>
      </c>
      <c r="AX43" s="187">
        <v>0</v>
      </c>
      <c r="AY43" s="187">
        <v>0</v>
      </c>
      <c r="AZ43" s="187">
        <v>0</v>
      </c>
      <c r="BA43" s="187">
        <v>0</v>
      </c>
      <c r="BB43" s="278">
        <v>0</v>
      </c>
      <c r="BC43" s="56">
        <f t="shared" si="17"/>
        <v>0</v>
      </c>
      <c r="BD43" s="209">
        <f t="shared" si="18"/>
        <v>0</v>
      </c>
      <c r="BE43" s="37">
        <v>0</v>
      </c>
      <c r="BF43" s="18">
        <v>0</v>
      </c>
      <c r="BG43" s="187">
        <v>0</v>
      </c>
      <c r="BH43" s="187">
        <v>0</v>
      </c>
      <c r="BI43" s="187">
        <v>0</v>
      </c>
      <c r="BJ43" s="187">
        <v>0</v>
      </c>
      <c r="BK43" s="187">
        <v>0</v>
      </c>
      <c r="BL43" s="187">
        <v>0</v>
      </c>
      <c r="BM43" s="56">
        <f t="shared" si="19"/>
        <v>0</v>
      </c>
      <c r="BN43" s="48">
        <f t="shared" si="20"/>
        <v>0</v>
      </c>
      <c r="BO43" s="199">
        <v>0</v>
      </c>
      <c r="BP43" s="18">
        <v>0</v>
      </c>
      <c r="BQ43" s="187">
        <v>0</v>
      </c>
      <c r="BR43" s="187">
        <v>0</v>
      </c>
      <c r="BS43" s="187">
        <v>0</v>
      </c>
      <c r="BT43" s="187">
        <v>0</v>
      </c>
      <c r="BU43" s="278">
        <v>0</v>
      </c>
      <c r="BV43" s="278">
        <v>0</v>
      </c>
      <c r="BW43" s="56">
        <f t="shared" si="21"/>
        <v>0</v>
      </c>
      <c r="BX43" s="209">
        <f t="shared" si="22"/>
        <v>0</v>
      </c>
      <c r="BY43" s="37">
        <v>0</v>
      </c>
      <c r="BZ43" s="18">
        <v>0</v>
      </c>
      <c r="CA43" s="187">
        <v>0</v>
      </c>
      <c r="CB43" s="187">
        <v>0</v>
      </c>
      <c r="CC43" s="187">
        <v>0</v>
      </c>
      <c r="CD43" s="187">
        <v>0</v>
      </c>
      <c r="CE43" s="278">
        <v>0</v>
      </c>
      <c r="CF43" s="278">
        <v>0</v>
      </c>
      <c r="CG43" s="56">
        <f t="shared" si="23"/>
        <v>0</v>
      </c>
      <c r="CH43" s="48">
        <f t="shared" si="24"/>
        <v>0</v>
      </c>
      <c r="CI43" s="199">
        <v>0</v>
      </c>
      <c r="CJ43" s="18">
        <v>0</v>
      </c>
      <c r="CK43" s="187">
        <v>0</v>
      </c>
      <c r="CL43" s="187">
        <v>0</v>
      </c>
      <c r="CM43" s="187">
        <v>0</v>
      </c>
      <c r="CN43" s="187">
        <v>0</v>
      </c>
      <c r="CO43" s="278">
        <v>0</v>
      </c>
      <c r="CP43" s="278">
        <v>0</v>
      </c>
      <c r="CQ43" s="56">
        <f t="shared" si="25"/>
        <v>0</v>
      </c>
      <c r="CR43" s="209">
        <f t="shared" si="26"/>
        <v>0</v>
      </c>
      <c r="CS43" s="37">
        <v>0</v>
      </c>
      <c r="CT43" s="18">
        <v>0</v>
      </c>
      <c r="CU43" s="187">
        <v>0</v>
      </c>
      <c r="CV43" s="187">
        <v>0</v>
      </c>
      <c r="CW43" s="187">
        <v>0</v>
      </c>
      <c r="CX43" s="187">
        <v>0</v>
      </c>
      <c r="CY43" s="278">
        <v>0</v>
      </c>
      <c r="CZ43" s="278">
        <v>0</v>
      </c>
      <c r="DA43" s="56">
        <f t="shared" si="27"/>
        <v>0</v>
      </c>
      <c r="DB43" s="48">
        <f t="shared" si="28"/>
        <v>0</v>
      </c>
      <c r="DC43" s="199">
        <v>0</v>
      </c>
      <c r="DD43" s="18">
        <v>0</v>
      </c>
      <c r="DE43" s="187">
        <v>0</v>
      </c>
      <c r="DF43" s="187">
        <v>0</v>
      </c>
      <c r="DG43" s="187">
        <v>0</v>
      </c>
      <c r="DH43" s="187">
        <v>0</v>
      </c>
      <c r="DI43" s="278">
        <v>0</v>
      </c>
      <c r="DJ43" s="278">
        <v>0</v>
      </c>
      <c r="DK43" s="56">
        <f t="shared" si="29"/>
        <v>0</v>
      </c>
      <c r="DL43" s="209">
        <f t="shared" si="30"/>
        <v>0</v>
      </c>
      <c r="DM43" s="37">
        <v>0</v>
      </c>
      <c r="DN43" s="18">
        <v>0</v>
      </c>
      <c r="DO43" s="187">
        <v>0</v>
      </c>
      <c r="DP43" s="187">
        <v>0</v>
      </c>
      <c r="DQ43" s="187">
        <v>0</v>
      </c>
      <c r="DR43" s="187">
        <v>0</v>
      </c>
      <c r="DS43" s="278">
        <v>0</v>
      </c>
      <c r="DT43" s="278">
        <v>0</v>
      </c>
      <c r="DU43" s="56">
        <f t="shared" si="31"/>
        <v>0</v>
      </c>
      <c r="DV43" s="48">
        <f t="shared" si="32"/>
        <v>0</v>
      </c>
      <c r="DW43" s="37">
        <v>0</v>
      </c>
      <c r="DX43" s="18">
        <v>0</v>
      </c>
      <c r="DY43" s="187">
        <v>0</v>
      </c>
      <c r="DZ43" s="187">
        <v>0</v>
      </c>
      <c r="EA43" s="187">
        <v>0</v>
      </c>
      <c r="EB43" s="187">
        <v>0</v>
      </c>
      <c r="EC43" s="278">
        <v>0</v>
      </c>
      <c r="ED43" s="278">
        <v>0</v>
      </c>
      <c r="EE43" s="56">
        <f t="shared" si="33"/>
        <v>0</v>
      </c>
      <c r="EF43" s="48">
        <f t="shared" si="34"/>
        <v>0</v>
      </c>
      <c r="EK43" s="262">
        <f t="shared" si="1"/>
        <v>0</v>
      </c>
      <c r="EL43" s="5" t="e">
        <f>IF(#REF!=0,"Not Moving","OK")</f>
        <v>#REF!</v>
      </c>
    </row>
    <row r="44" spans="1:142" ht="16.5" thickTop="1" thickBot="1">
      <c r="A44" s="45">
        <v>33</v>
      </c>
      <c r="B44" s="257">
        <v>734886</v>
      </c>
      <c r="C44" s="255" t="s">
        <v>104</v>
      </c>
      <c r="D44" s="255" t="s">
        <v>105</v>
      </c>
      <c r="E44" s="263">
        <v>59.5</v>
      </c>
      <c r="F44" s="264">
        <v>129</v>
      </c>
      <c r="G44" s="38">
        <f t="shared" si="2"/>
        <v>0</v>
      </c>
      <c r="H44" s="39">
        <f t="shared" si="3"/>
        <v>0</v>
      </c>
      <c r="I44" s="39">
        <f t="shared" si="4"/>
        <v>0</v>
      </c>
      <c r="J44" s="39">
        <f t="shared" si="5"/>
        <v>0</v>
      </c>
      <c r="K44" s="38">
        <f t="shared" si="6"/>
        <v>1</v>
      </c>
      <c r="L44" s="39">
        <f t="shared" si="7"/>
        <v>0</v>
      </c>
      <c r="M44" s="39">
        <f t="shared" si="8"/>
        <v>0</v>
      </c>
      <c r="N44" s="39">
        <v>0</v>
      </c>
      <c r="O44" s="39">
        <f t="shared" si="9"/>
        <v>1</v>
      </c>
      <c r="P44" s="40">
        <f t="shared" si="10"/>
        <v>0.125</v>
      </c>
      <c r="Q44" s="45">
        <v>0</v>
      </c>
      <c r="R44" s="257">
        <v>0</v>
      </c>
      <c r="S44" s="265">
        <v>0</v>
      </c>
      <c r="T44" s="265">
        <v>0</v>
      </c>
      <c r="U44" s="265">
        <v>0</v>
      </c>
      <c r="V44" s="265">
        <v>0</v>
      </c>
      <c r="W44" s="265">
        <v>0</v>
      </c>
      <c r="X44" s="265">
        <v>0</v>
      </c>
      <c r="Y44" s="260">
        <f t="shared" si="11"/>
        <v>0</v>
      </c>
      <c r="Z44" s="261">
        <f t="shared" si="12"/>
        <v>0</v>
      </c>
      <c r="AA44" s="37">
        <v>0</v>
      </c>
      <c r="AB44" s="18">
        <v>0</v>
      </c>
      <c r="AC44" s="187">
        <v>0</v>
      </c>
      <c r="AD44" s="187">
        <v>0</v>
      </c>
      <c r="AE44" s="187">
        <v>1</v>
      </c>
      <c r="AF44" s="187">
        <v>0</v>
      </c>
      <c r="AG44" s="187">
        <v>0</v>
      </c>
      <c r="AH44" s="187">
        <v>0</v>
      </c>
      <c r="AI44" s="56">
        <f t="shared" si="13"/>
        <v>1</v>
      </c>
      <c r="AJ44" s="48">
        <f t="shared" si="14"/>
        <v>0.125</v>
      </c>
      <c r="AK44" s="37">
        <v>0</v>
      </c>
      <c r="AL44" s="18">
        <v>0</v>
      </c>
      <c r="AM44" s="187">
        <v>0</v>
      </c>
      <c r="AN44" s="187">
        <v>0</v>
      </c>
      <c r="AO44" s="187">
        <v>0</v>
      </c>
      <c r="AP44" s="187">
        <v>0</v>
      </c>
      <c r="AQ44" s="278">
        <v>0</v>
      </c>
      <c r="AR44" s="278">
        <v>0</v>
      </c>
      <c r="AS44" s="56">
        <f t="shared" si="15"/>
        <v>0</v>
      </c>
      <c r="AT44" s="48">
        <f t="shared" si="16"/>
        <v>0</v>
      </c>
      <c r="AU44" s="199">
        <v>0</v>
      </c>
      <c r="AV44" s="18">
        <v>0</v>
      </c>
      <c r="AW44" s="187">
        <v>0</v>
      </c>
      <c r="AX44" s="187">
        <v>0</v>
      </c>
      <c r="AY44" s="187">
        <v>0</v>
      </c>
      <c r="AZ44" s="187">
        <v>0</v>
      </c>
      <c r="BA44" s="187">
        <v>0</v>
      </c>
      <c r="BB44" s="278">
        <v>0</v>
      </c>
      <c r="BC44" s="56">
        <f t="shared" si="17"/>
        <v>0</v>
      </c>
      <c r="BD44" s="209">
        <f t="shared" si="18"/>
        <v>0</v>
      </c>
      <c r="BE44" s="37">
        <v>0</v>
      </c>
      <c r="BF44" s="18">
        <v>0</v>
      </c>
      <c r="BG44" s="187">
        <v>0</v>
      </c>
      <c r="BH44" s="187">
        <v>0</v>
      </c>
      <c r="BI44" s="187">
        <v>0</v>
      </c>
      <c r="BJ44" s="187">
        <v>0</v>
      </c>
      <c r="BK44" s="187">
        <v>0</v>
      </c>
      <c r="BL44" s="187">
        <v>0</v>
      </c>
      <c r="BM44" s="56">
        <f t="shared" si="19"/>
        <v>0</v>
      </c>
      <c r="BN44" s="48">
        <f t="shared" si="20"/>
        <v>0</v>
      </c>
      <c r="BO44" s="199">
        <v>0</v>
      </c>
      <c r="BP44" s="18">
        <v>0</v>
      </c>
      <c r="BQ44" s="187">
        <v>0</v>
      </c>
      <c r="BR44" s="187">
        <v>0</v>
      </c>
      <c r="BS44" s="187">
        <v>0</v>
      </c>
      <c r="BT44" s="187">
        <v>0</v>
      </c>
      <c r="BU44" s="278">
        <v>0</v>
      </c>
      <c r="BV44" s="278">
        <v>0</v>
      </c>
      <c r="BW44" s="56">
        <f t="shared" si="21"/>
        <v>0</v>
      </c>
      <c r="BX44" s="209">
        <f t="shared" si="22"/>
        <v>0</v>
      </c>
      <c r="BY44" s="37">
        <v>0</v>
      </c>
      <c r="BZ44" s="18">
        <v>0</v>
      </c>
      <c r="CA44" s="187">
        <v>0</v>
      </c>
      <c r="CB44" s="187">
        <v>0</v>
      </c>
      <c r="CC44" s="187">
        <v>0</v>
      </c>
      <c r="CD44" s="187">
        <v>0</v>
      </c>
      <c r="CE44" s="278">
        <v>0</v>
      </c>
      <c r="CF44" s="278">
        <v>0</v>
      </c>
      <c r="CG44" s="56">
        <f t="shared" si="23"/>
        <v>0</v>
      </c>
      <c r="CH44" s="48">
        <f t="shared" si="24"/>
        <v>0</v>
      </c>
      <c r="CI44" s="199">
        <v>0</v>
      </c>
      <c r="CJ44" s="18">
        <v>0</v>
      </c>
      <c r="CK44" s="187">
        <v>0</v>
      </c>
      <c r="CL44" s="187">
        <v>0</v>
      </c>
      <c r="CM44" s="187">
        <v>0</v>
      </c>
      <c r="CN44" s="187">
        <v>0</v>
      </c>
      <c r="CO44" s="278">
        <v>0</v>
      </c>
      <c r="CP44" s="278">
        <v>0</v>
      </c>
      <c r="CQ44" s="56">
        <f t="shared" si="25"/>
        <v>0</v>
      </c>
      <c r="CR44" s="209">
        <f t="shared" si="26"/>
        <v>0</v>
      </c>
      <c r="CS44" s="37">
        <v>0</v>
      </c>
      <c r="CT44" s="18">
        <v>0</v>
      </c>
      <c r="CU44" s="187">
        <v>0</v>
      </c>
      <c r="CV44" s="187">
        <v>0</v>
      </c>
      <c r="CW44" s="187">
        <v>0</v>
      </c>
      <c r="CX44" s="187">
        <v>0</v>
      </c>
      <c r="CY44" s="278">
        <v>0</v>
      </c>
      <c r="CZ44" s="278">
        <v>0</v>
      </c>
      <c r="DA44" s="56">
        <f t="shared" si="27"/>
        <v>0</v>
      </c>
      <c r="DB44" s="48">
        <f t="shared" si="28"/>
        <v>0</v>
      </c>
      <c r="DC44" s="199">
        <v>0</v>
      </c>
      <c r="DD44" s="18">
        <v>0</v>
      </c>
      <c r="DE44" s="187">
        <v>0</v>
      </c>
      <c r="DF44" s="187">
        <v>0</v>
      </c>
      <c r="DG44" s="187">
        <v>0</v>
      </c>
      <c r="DH44" s="187">
        <v>0</v>
      </c>
      <c r="DI44" s="278">
        <v>0</v>
      </c>
      <c r="DJ44" s="278">
        <v>0</v>
      </c>
      <c r="DK44" s="56">
        <f t="shared" si="29"/>
        <v>0</v>
      </c>
      <c r="DL44" s="209">
        <f t="shared" si="30"/>
        <v>0</v>
      </c>
      <c r="DM44" s="37">
        <v>0</v>
      </c>
      <c r="DN44" s="18">
        <v>0</v>
      </c>
      <c r="DO44" s="187">
        <v>0</v>
      </c>
      <c r="DP44" s="187">
        <v>0</v>
      </c>
      <c r="DQ44" s="187">
        <v>0</v>
      </c>
      <c r="DR44" s="187">
        <v>0</v>
      </c>
      <c r="DS44" s="278">
        <v>0</v>
      </c>
      <c r="DT44" s="278">
        <v>0</v>
      </c>
      <c r="DU44" s="56">
        <f t="shared" si="31"/>
        <v>0</v>
      </c>
      <c r="DV44" s="48">
        <f t="shared" si="32"/>
        <v>0</v>
      </c>
      <c r="DW44" s="37">
        <v>0</v>
      </c>
      <c r="DX44" s="18">
        <v>0</v>
      </c>
      <c r="DY44" s="187">
        <v>0</v>
      </c>
      <c r="DZ44" s="187">
        <v>0</v>
      </c>
      <c r="EA44" s="187">
        <v>0</v>
      </c>
      <c r="EB44" s="187">
        <v>0</v>
      </c>
      <c r="EC44" s="278">
        <v>0</v>
      </c>
      <c r="ED44" s="278">
        <v>0</v>
      </c>
      <c r="EE44" s="56">
        <f t="shared" si="33"/>
        <v>0</v>
      </c>
      <c r="EF44" s="48">
        <f t="shared" si="34"/>
        <v>0</v>
      </c>
      <c r="EK44" s="262">
        <f t="shared" ref="EK44:EK75" si="35">MAX(DW44:DZ44,DM44:DP44,DC44:DF44,CS44:CV44,CI44:CL44,BY44:CB44,BO44:BR44,BE44:BH44,AU44:AX44,AK44:AN44,AA44:AD44,Q44:T44)</f>
        <v>0</v>
      </c>
      <c r="EL44" s="5" t="e">
        <f>IF(#REF!=0,"Not Moving","OK")</f>
        <v>#REF!</v>
      </c>
    </row>
    <row r="45" spans="1:142" ht="16.5" thickTop="1" thickBot="1">
      <c r="A45" s="45">
        <v>34</v>
      </c>
      <c r="B45" s="257">
        <v>734887</v>
      </c>
      <c r="C45" s="255" t="s">
        <v>106</v>
      </c>
      <c r="D45" s="255" t="s">
        <v>107</v>
      </c>
      <c r="E45" s="263">
        <v>59.5</v>
      </c>
      <c r="F45" s="264">
        <v>129</v>
      </c>
      <c r="G45" s="38">
        <f t="shared" si="2"/>
        <v>0</v>
      </c>
      <c r="H45" s="39">
        <f t="shared" si="3"/>
        <v>0</v>
      </c>
      <c r="I45" s="39">
        <f t="shared" si="4"/>
        <v>1</v>
      </c>
      <c r="J45" s="39">
        <f t="shared" si="5"/>
        <v>1</v>
      </c>
      <c r="K45" s="38">
        <f t="shared" si="6"/>
        <v>0</v>
      </c>
      <c r="L45" s="39">
        <f t="shared" si="7"/>
        <v>0</v>
      </c>
      <c r="M45" s="39">
        <f t="shared" si="8"/>
        <v>1</v>
      </c>
      <c r="N45" s="39">
        <v>0</v>
      </c>
      <c r="O45" s="39">
        <f t="shared" si="9"/>
        <v>3</v>
      </c>
      <c r="P45" s="40">
        <f t="shared" si="10"/>
        <v>0.375</v>
      </c>
      <c r="Q45" s="45">
        <v>0</v>
      </c>
      <c r="R45" s="257">
        <v>0</v>
      </c>
      <c r="S45" s="265">
        <v>0</v>
      </c>
      <c r="T45" s="265">
        <v>0</v>
      </c>
      <c r="U45" s="265">
        <v>0</v>
      </c>
      <c r="V45" s="265">
        <v>0</v>
      </c>
      <c r="W45" s="265">
        <v>0</v>
      </c>
      <c r="X45" s="265">
        <v>0</v>
      </c>
      <c r="Y45" s="260">
        <f t="shared" si="11"/>
        <v>0</v>
      </c>
      <c r="Z45" s="261">
        <f t="shared" si="12"/>
        <v>0</v>
      </c>
      <c r="AA45" s="37">
        <v>0</v>
      </c>
      <c r="AB45" s="18">
        <v>0</v>
      </c>
      <c r="AC45" s="187">
        <v>0</v>
      </c>
      <c r="AD45" s="187">
        <v>1</v>
      </c>
      <c r="AE45" s="187">
        <v>0</v>
      </c>
      <c r="AF45" s="187">
        <v>0</v>
      </c>
      <c r="AG45" s="187">
        <v>0</v>
      </c>
      <c r="AH45" s="187">
        <v>0</v>
      </c>
      <c r="AI45" s="56">
        <f t="shared" si="13"/>
        <v>1</v>
      </c>
      <c r="AJ45" s="48">
        <f t="shared" si="14"/>
        <v>0.125</v>
      </c>
      <c r="AK45" s="37">
        <v>0</v>
      </c>
      <c r="AL45" s="18">
        <v>0</v>
      </c>
      <c r="AM45" s="187">
        <v>0</v>
      </c>
      <c r="AN45" s="187">
        <v>0</v>
      </c>
      <c r="AO45" s="187">
        <v>0</v>
      </c>
      <c r="AP45" s="187">
        <v>0</v>
      </c>
      <c r="AQ45" s="278">
        <v>0</v>
      </c>
      <c r="AR45" s="278">
        <v>0</v>
      </c>
      <c r="AS45" s="56">
        <f t="shared" si="15"/>
        <v>0</v>
      </c>
      <c r="AT45" s="48">
        <f t="shared" si="16"/>
        <v>0</v>
      </c>
      <c r="AU45" s="199">
        <v>0</v>
      </c>
      <c r="AV45" s="18">
        <v>0</v>
      </c>
      <c r="AW45" s="187">
        <v>0</v>
      </c>
      <c r="AX45" s="187">
        <v>0</v>
      </c>
      <c r="AY45" s="187">
        <v>0</v>
      </c>
      <c r="AZ45" s="187">
        <v>0</v>
      </c>
      <c r="BA45" s="187">
        <v>0</v>
      </c>
      <c r="BB45" s="278">
        <v>0</v>
      </c>
      <c r="BC45" s="56">
        <f t="shared" si="17"/>
        <v>0</v>
      </c>
      <c r="BD45" s="209">
        <f t="shared" si="18"/>
        <v>0</v>
      </c>
      <c r="BE45" s="37">
        <v>0</v>
      </c>
      <c r="BF45" s="18">
        <v>0</v>
      </c>
      <c r="BG45" s="187">
        <v>0</v>
      </c>
      <c r="BH45" s="187">
        <v>0</v>
      </c>
      <c r="BI45" s="187">
        <v>0</v>
      </c>
      <c r="BJ45" s="187">
        <v>0</v>
      </c>
      <c r="BK45" s="187">
        <v>1</v>
      </c>
      <c r="BL45" s="187">
        <v>0</v>
      </c>
      <c r="BM45" s="56">
        <f t="shared" si="19"/>
        <v>1</v>
      </c>
      <c r="BN45" s="48">
        <f t="shared" si="20"/>
        <v>0.125</v>
      </c>
      <c r="BO45" s="199">
        <v>0</v>
      </c>
      <c r="BP45" s="18">
        <v>0</v>
      </c>
      <c r="BQ45" s="187">
        <v>0</v>
      </c>
      <c r="BR45" s="187">
        <v>0</v>
      </c>
      <c r="BS45" s="187">
        <v>0</v>
      </c>
      <c r="BT45" s="187">
        <v>0</v>
      </c>
      <c r="BU45" s="278">
        <v>0</v>
      </c>
      <c r="BV45" s="278">
        <v>0</v>
      </c>
      <c r="BW45" s="56">
        <f t="shared" si="21"/>
        <v>0</v>
      </c>
      <c r="BX45" s="209">
        <f t="shared" si="22"/>
        <v>0</v>
      </c>
      <c r="BY45" s="37">
        <v>0</v>
      </c>
      <c r="BZ45" s="18">
        <v>0</v>
      </c>
      <c r="CA45" s="187">
        <v>0</v>
      </c>
      <c r="CB45" s="187">
        <v>0</v>
      </c>
      <c r="CC45" s="187">
        <v>0</v>
      </c>
      <c r="CD45" s="187">
        <v>0</v>
      </c>
      <c r="CE45" s="278">
        <v>0</v>
      </c>
      <c r="CF45" s="278">
        <v>0</v>
      </c>
      <c r="CG45" s="56">
        <f t="shared" si="23"/>
        <v>0</v>
      </c>
      <c r="CH45" s="48">
        <f t="shared" si="24"/>
        <v>0</v>
      </c>
      <c r="CI45" s="199">
        <v>0</v>
      </c>
      <c r="CJ45" s="18">
        <v>0</v>
      </c>
      <c r="CK45" s="187">
        <v>0</v>
      </c>
      <c r="CL45" s="187">
        <v>0</v>
      </c>
      <c r="CM45" s="187">
        <v>0</v>
      </c>
      <c r="CN45" s="187">
        <v>0</v>
      </c>
      <c r="CO45" s="278">
        <v>0</v>
      </c>
      <c r="CP45" s="278">
        <v>0</v>
      </c>
      <c r="CQ45" s="56">
        <f t="shared" si="25"/>
        <v>0</v>
      </c>
      <c r="CR45" s="209">
        <f t="shared" si="26"/>
        <v>0</v>
      </c>
      <c r="CS45" s="37">
        <v>0</v>
      </c>
      <c r="CT45" s="18">
        <v>0</v>
      </c>
      <c r="CU45" s="187">
        <v>1</v>
      </c>
      <c r="CV45" s="187">
        <v>0</v>
      </c>
      <c r="CW45" s="187">
        <v>0</v>
      </c>
      <c r="CX45" s="187">
        <v>0</v>
      </c>
      <c r="CY45" s="278">
        <v>0</v>
      </c>
      <c r="CZ45" s="278">
        <v>0</v>
      </c>
      <c r="DA45" s="56">
        <f t="shared" si="27"/>
        <v>1</v>
      </c>
      <c r="DB45" s="48">
        <f t="shared" si="28"/>
        <v>0.125</v>
      </c>
      <c r="DC45" s="199">
        <v>0</v>
      </c>
      <c r="DD45" s="18">
        <v>0</v>
      </c>
      <c r="DE45" s="187">
        <v>0</v>
      </c>
      <c r="DF45" s="187">
        <v>0</v>
      </c>
      <c r="DG45" s="187">
        <v>0</v>
      </c>
      <c r="DH45" s="187">
        <v>0</v>
      </c>
      <c r="DI45" s="278">
        <v>0</v>
      </c>
      <c r="DJ45" s="278">
        <v>0</v>
      </c>
      <c r="DK45" s="56">
        <f t="shared" si="29"/>
        <v>0</v>
      </c>
      <c r="DL45" s="209">
        <f t="shared" si="30"/>
        <v>0</v>
      </c>
      <c r="DM45" s="37">
        <v>0</v>
      </c>
      <c r="DN45" s="18">
        <v>0</v>
      </c>
      <c r="DO45" s="187">
        <v>0</v>
      </c>
      <c r="DP45" s="187">
        <v>0</v>
      </c>
      <c r="DQ45" s="187">
        <v>0</v>
      </c>
      <c r="DR45" s="187">
        <v>0</v>
      </c>
      <c r="DS45" s="278">
        <v>0</v>
      </c>
      <c r="DT45" s="278">
        <v>0</v>
      </c>
      <c r="DU45" s="56">
        <f t="shared" si="31"/>
        <v>0</v>
      </c>
      <c r="DV45" s="48">
        <f t="shared" si="32"/>
        <v>0</v>
      </c>
      <c r="DW45" s="37">
        <v>0</v>
      </c>
      <c r="DX45" s="18">
        <v>0</v>
      </c>
      <c r="DY45" s="187">
        <v>0</v>
      </c>
      <c r="DZ45" s="187">
        <v>0</v>
      </c>
      <c r="EA45" s="187">
        <v>0</v>
      </c>
      <c r="EB45" s="187">
        <v>0</v>
      </c>
      <c r="EC45" s="278">
        <v>0</v>
      </c>
      <c r="ED45" s="278">
        <v>0</v>
      </c>
      <c r="EE45" s="56">
        <f t="shared" si="33"/>
        <v>0</v>
      </c>
      <c r="EF45" s="48">
        <f t="shared" si="34"/>
        <v>0</v>
      </c>
      <c r="EK45" s="262">
        <f t="shared" si="35"/>
        <v>1</v>
      </c>
      <c r="EL45" s="5" t="e">
        <f>IF(#REF!=0,"Not Moving","OK")</f>
        <v>#REF!</v>
      </c>
    </row>
    <row r="46" spans="1:142" ht="16.5" thickTop="1" thickBot="1">
      <c r="A46" s="45">
        <v>35</v>
      </c>
      <c r="B46" s="257">
        <v>734888</v>
      </c>
      <c r="C46" s="255" t="s">
        <v>108</v>
      </c>
      <c r="D46" s="255" t="s">
        <v>109</v>
      </c>
      <c r="E46" s="263">
        <v>59.5</v>
      </c>
      <c r="F46" s="264">
        <v>129</v>
      </c>
      <c r="G46" s="38">
        <f t="shared" si="2"/>
        <v>0</v>
      </c>
      <c r="H46" s="39">
        <f t="shared" si="3"/>
        <v>0</v>
      </c>
      <c r="I46" s="39">
        <f t="shared" si="4"/>
        <v>0</v>
      </c>
      <c r="J46" s="39">
        <f t="shared" si="5"/>
        <v>0</v>
      </c>
      <c r="K46" s="38">
        <f t="shared" si="6"/>
        <v>0</v>
      </c>
      <c r="L46" s="39">
        <f t="shared" si="7"/>
        <v>0</v>
      </c>
      <c r="M46" s="39">
        <f t="shared" si="8"/>
        <v>0</v>
      </c>
      <c r="N46" s="39">
        <v>0</v>
      </c>
      <c r="O46" s="39">
        <f t="shared" si="9"/>
        <v>0</v>
      </c>
      <c r="P46" s="40">
        <f t="shared" si="10"/>
        <v>0</v>
      </c>
      <c r="Q46" s="45">
        <v>0</v>
      </c>
      <c r="R46" s="257">
        <v>0</v>
      </c>
      <c r="S46" s="265">
        <v>0</v>
      </c>
      <c r="T46" s="265">
        <v>0</v>
      </c>
      <c r="U46" s="265">
        <v>0</v>
      </c>
      <c r="V46" s="265">
        <v>0</v>
      </c>
      <c r="W46" s="265">
        <v>0</v>
      </c>
      <c r="X46" s="265">
        <v>0</v>
      </c>
      <c r="Y46" s="260">
        <f t="shared" si="11"/>
        <v>0</v>
      </c>
      <c r="Z46" s="261">
        <f t="shared" si="12"/>
        <v>0</v>
      </c>
      <c r="AA46" s="37">
        <v>0</v>
      </c>
      <c r="AB46" s="18">
        <v>0</v>
      </c>
      <c r="AC46" s="187">
        <v>0</v>
      </c>
      <c r="AD46" s="187">
        <v>0</v>
      </c>
      <c r="AE46" s="187">
        <v>0</v>
      </c>
      <c r="AF46" s="187">
        <v>0</v>
      </c>
      <c r="AG46" s="187">
        <v>0</v>
      </c>
      <c r="AH46" s="187">
        <v>0</v>
      </c>
      <c r="AI46" s="56">
        <f t="shared" si="13"/>
        <v>0</v>
      </c>
      <c r="AJ46" s="48">
        <f t="shared" si="14"/>
        <v>0</v>
      </c>
      <c r="AK46" s="37">
        <v>0</v>
      </c>
      <c r="AL46" s="18">
        <v>0</v>
      </c>
      <c r="AM46" s="187">
        <v>0</v>
      </c>
      <c r="AN46" s="187">
        <v>0</v>
      </c>
      <c r="AO46" s="187">
        <v>0</v>
      </c>
      <c r="AP46" s="187">
        <v>0</v>
      </c>
      <c r="AQ46" s="278">
        <v>0</v>
      </c>
      <c r="AR46" s="278">
        <v>0</v>
      </c>
      <c r="AS46" s="56">
        <f t="shared" si="15"/>
        <v>0</v>
      </c>
      <c r="AT46" s="48">
        <f t="shared" si="16"/>
        <v>0</v>
      </c>
      <c r="AU46" s="199">
        <v>0</v>
      </c>
      <c r="AV46" s="18">
        <v>0</v>
      </c>
      <c r="AW46" s="187">
        <v>0</v>
      </c>
      <c r="AX46" s="187">
        <v>0</v>
      </c>
      <c r="AY46" s="187">
        <v>0</v>
      </c>
      <c r="AZ46" s="187">
        <v>0</v>
      </c>
      <c r="BA46" s="187">
        <v>0</v>
      </c>
      <c r="BB46" s="278">
        <v>0</v>
      </c>
      <c r="BC46" s="56">
        <f t="shared" si="17"/>
        <v>0</v>
      </c>
      <c r="BD46" s="209">
        <f t="shared" si="18"/>
        <v>0</v>
      </c>
      <c r="BE46" s="37">
        <v>0</v>
      </c>
      <c r="BF46" s="18">
        <v>0</v>
      </c>
      <c r="BG46" s="187">
        <v>0</v>
      </c>
      <c r="BH46" s="187">
        <v>0</v>
      </c>
      <c r="BI46" s="187">
        <v>0</v>
      </c>
      <c r="BJ46" s="187">
        <v>0</v>
      </c>
      <c r="BK46" s="187">
        <v>0</v>
      </c>
      <c r="BL46" s="187">
        <v>0</v>
      </c>
      <c r="BM46" s="56">
        <f t="shared" si="19"/>
        <v>0</v>
      </c>
      <c r="BN46" s="48">
        <f t="shared" si="20"/>
        <v>0</v>
      </c>
      <c r="BO46" s="199">
        <v>0</v>
      </c>
      <c r="BP46" s="18">
        <v>0</v>
      </c>
      <c r="BQ46" s="187">
        <v>0</v>
      </c>
      <c r="BR46" s="187">
        <v>0</v>
      </c>
      <c r="BS46" s="187">
        <v>0</v>
      </c>
      <c r="BT46" s="187">
        <v>0</v>
      </c>
      <c r="BU46" s="278">
        <v>0</v>
      </c>
      <c r="BV46" s="278">
        <v>0</v>
      </c>
      <c r="BW46" s="56">
        <f t="shared" si="21"/>
        <v>0</v>
      </c>
      <c r="BX46" s="209">
        <f t="shared" si="22"/>
        <v>0</v>
      </c>
      <c r="BY46" s="37">
        <v>0</v>
      </c>
      <c r="BZ46" s="18">
        <v>0</v>
      </c>
      <c r="CA46" s="187">
        <v>0</v>
      </c>
      <c r="CB46" s="187">
        <v>0</v>
      </c>
      <c r="CC46" s="187">
        <v>0</v>
      </c>
      <c r="CD46" s="187">
        <v>0</v>
      </c>
      <c r="CE46" s="278">
        <v>0</v>
      </c>
      <c r="CF46" s="278">
        <v>0</v>
      </c>
      <c r="CG46" s="56">
        <f t="shared" si="23"/>
        <v>0</v>
      </c>
      <c r="CH46" s="48">
        <f t="shared" si="24"/>
        <v>0</v>
      </c>
      <c r="CI46" s="199">
        <v>0</v>
      </c>
      <c r="CJ46" s="18">
        <v>0</v>
      </c>
      <c r="CK46" s="187">
        <v>0</v>
      </c>
      <c r="CL46" s="187">
        <v>0</v>
      </c>
      <c r="CM46" s="187">
        <v>0</v>
      </c>
      <c r="CN46" s="187">
        <v>0</v>
      </c>
      <c r="CO46" s="278">
        <v>0</v>
      </c>
      <c r="CP46" s="278">
        <v>0</v>
      </c>
      <c r="CQ46" s="56">
        <f t="shared" si="25"/>
        <v>0</v>
      </c>
      <c r="CR46" s="209">
        <f t="shared" si="26"/>
        <v>0</v>
      </c>
      <c r="CS46" s="37">
        <v>0</v>
      </c>
      <c r="CT46" s="18">
        <v>0</v>
      </c>
      <c r="CU46" s="187">
        <v>0</v>
      </c>
      <c r="CV46" s="187">
        <v>0</v>
      </c>
      <c r="CW46" s="187">
        <v>0</v>
      </c>
      <c r="CX46" s="187">
        <v>0</v>
      </c>
      <c r="CY46" s="278">
        <v>0</v>
      </c>
      <c r="CZ46" s="278">
        <v>0</v>
      </c>
      <c r="DA46" s="56">
        <f t="shared" si="27"/>
        <v>0</v>
      </c>
      <c r="DB46" s="48">
        <f t="shared" si="28"/>
        <v>0</v>
      </c>
      <c r="DC46" s="199">
        <v>0</v>
      </c>
      <c r="DD46" s="18">
        <v>0</v>
      </c>
      <c r="DE46" s="187">
        <v>0</v>
      </c>
      <c r="DF46" s="187">
        <v>0</v>
      </c>
      <c r="DG46" s="187">
        <v>0</v>
      </c>
      <c r="DH46" s="187">
        <v>0</v>
      </c>
      <c r="DI46" s="278">
        <v>0</v>
      </c>
      <c r="DJ46" s="278">
        <v>0</v>
      </c>
      <c r="DK46" s="56">
        <f t="shared" si="29"/>
        <v>0</v>
      </c>
      <c r="DL46" s="209">
        <f t="shared" si="30"/>
        <v>0</v>
      </c>
      <c r="DM46" s="37">
        <v>0</v>
      </c>
      <c r="DN46" s="18">
        <v>0</v>
      </c>
      <c r="DO46" s="187">
        <v>0</v>
      </c>
      <c r="DP46" s="187">
        <v>0</v>
      </c>
      <c r="DQ46" s="187">
        <v>0</v>
      </c>
      <c r="DR46" s="187">
        <v>0</v>
      </c>
      <c r="DS46" s="278">
        <v>0</v>
      </c>
      <c r="DT46" s="278">
        <v>0</v>
      </c>
      <c r="DU46" s="56">
        <f t="shared" si="31"/>
        <v>0</v>
      </c>
      <c r="DV46" s="48">
        <f t="shared" si="32"/>
        <v>0</v>
      </c>
      <c r="DW46" s="37">
        <v>0</v>
      </c>
      <c r="DX46" s="18">
        <v>0</v>
      </c>
      <c r="DY46" s="187">
        <v>0</v>
      </c>
      <c r="DZ46" s="187">
        <v>0</v>
      </c>
      <c r="EA46" s="187">
        <v>0</v>
      </c>
      <c r="EB46" s="187">
        <v>0</v>
      </c>
      <c r="EC46" s="278">
        <v>0</v>
      </c>
      <c r="ED46" s="278">
        <v>0</v>
      </c>
      <c r="EE46" s="56">
        <f t="shared" si="33"/>
        <v>0</v>
      </c>
      <c r="EF46" s="48">
        <f t="shared" si="34"/>
        <v>0</v>
      </c>
      <c r="EK46" s="262">
        <f t="shared" si="35"/>
        <v>0</v>
      </c>
      <c r="EL46" s="5" t="e">
        <f>IF(#REF!=0,"Not Moving","OK")</f>
        <v>#REF!</v>
      </c>
    </row>
    <row r="47" spans="1:142" ht="16.5" thickTop="1" thickBot="1">
      <c r="A47" s="45">
        <v>36</v>
      </c>
      <c r="B47" s="257">
        <v>734889</v>
      </c>
      <c r="C47" s="255" t="s">
        <v>110</v>
      </c>
      <c r="D47" s="255" t="s">
        <v>111</v>
      </c>
      <c r="E47" s="263">
        <v>119.5</v>
      </c>
      <c r="F47" s="264">
        <v>249</v>
      </c>
      <c r="G47" s="38">
        <f t="shared" si="2"/>
        <v>0</v>
      </c>
      <c r="H47" s="39">
        <f t="shared" si="3"/>
        <v>0</v>
      </c>
      <c r="I47" s="39">
        <f t="shared" si="4"/>
        <v>0</v>
      </c>
      <c r="J47" s="39">
        <f t="shared" si="5"/>
        <v>0</v>
      </c>
      <c r="K47" s="38">
        <f t="shared" si="6"/>
        <v>0</v>
      </c>
      <c r="L47" s="39">
        <f t="shared" si="7"/>
        <v>0</v>
      </c>
      <c r="M47" s="39">
        <f t="shared" si="8"/>
        <v>0</v>
      </c>
      <c r="N47" s="39">
        <v>0</v>
      </c>
      <c r="O47" s="39">
        <f t="shared" si="9"/>
        <v>0</v>
      </c>
      <c r="P47" s="40">
        <f t="shared" si="10"/>
        <v>0</v>
      </c>
      <c r="Q47" s="45">
        <v>0</v>
      </c>
      <c r="R47" s="257">
        <v>0</v>
      </c>
      <c r="S47" s="265">
        <v>0</v>
      </c>
      <c r="T47" s="265">
        <v>0</v>
      </c>
      <c r="U47" s="265">
        <v>0</v>
      </c>
      <c r="V47" s="265">
        <v>0</v>
      </c>
      <c r="W47" s="265">
        <v>0</v>
      </c>
      <c r="X47" s="265">
        <v>0</v>
      </c>
      <c r="Y47" s="260">
        <f t="shared" si="11"/>
        <v>0</v>
      </c>
      <c r="Z47" s="261">
        <f t="shared" si="12"/>
        <v>0</v>
      </c>
      <c r="AA47" s="37">
        <v>0</v>
      </c>
      <c r="AB47" s="18">
        <v>0</v>
      </c>
      <c r="AC47" s="187">
        <v>0</v>
      </c>
      <c r="AD47" s="187">
        <v>0</v>
      </c>
      <c r="AE47" s="187">
        <v>0</v>
      </c>
      <c r="AF47" s="187">
        <v>0</v>
      </c>
      <c r="AG47" s="187">
        <v>0</v>
      </c>
      <c r="AH47" s="187">
        <v>0</v>
      </c>
      <c r="AI47" s="56">
        <f t="shared" si="13"/>
        <v>0</v>
      </c>
      <c r="AJ47" s="48">
        <f t="shared" si="14"/>
        <v>0</v>
      </c>
      <c r="AK47" s="37">
        <v>0</v>
      </c>
      <c r="AL47" s="18">
        <v>0</v>
      </c>
      <c r="AM47" s="187">
        <v>0</v>
      </c>
      <c r="AN47" s="187">
        <v>0</v>
      </c>
      <c r="AO47" s="187">
        <v>0</v>
      </c>
      <c r="AP47" s="187">
        <v>0</v>
      </c>
      <c r="AQ47" s="278">
        <v>0</v>
      </c>
      <c r="AR47" s="278">
        <v>0</v>
      </c>
      <c r="AS47" s="56">
        <f t="shared" si="15"/>
        <v>0</v>
      </c>
      <c r="AT47" s="48">
        <f t="shared" si="16"/>
        <v>0</v>
      </c>
      <c r="AU47" s="199">
        <v>0</v>
      </c>
      <c r="AV47" s="18">
        <v>0</v>
      </c>
      <c r="AW47" s="187">
        <v>0</v>
      </c>
      <c r="AX47" s="187">
        <v>0</v>
      </c>
      <c r="AY47" s="187">
        <v>0</v>
      </c>
      <c r="AZ47" s="187">
        <v>0</v>
      </c>
      <c r="BA47" s="187">
        <v>0</v>
      </c>
      <c r="BB47" s="278">
        <v>0</v>
      </c>
      <c r="BC47" s="56">
        <f t="shared" si="17"/>
        <v>0</v>
      </c>
      <c r="BD47" s="209">
        <f t="shared" si="18"/>
        <v>0</v>
      </c>
      <c r="BE47" s="37">
        <v>0</v>
      </c>
      <c r="BF47" s="18">
        <v>0</v>
      </c>
      <c r="BG47" s="187">
        <v>0</v>
      </c>
      <c r="BH47" s="187">
        <v>0</v>
      </c>
      <c r="BI47" s="187">
        <v>0</v>
      </c>
      <c r="BJ47" s="187">
        <v>0</v>
      </c>
      <c r="BK47" s="187">
        <v>0</v>
      </c>
      <c r="BL47" s="187">
        <v>0</v>
      </c>
      <c r="BM47" s="56">
        <f t="shared" si="19"/>
        <v>0</v>
      </c>
      <c r="BN47" s="48">
        <f t="shared" si="20"/>
        <v>0</v>
      </c>
      <c r="BO47" s="199">
        <v>0</v>
      </c>
      <c r="BP47" s="18">
        <v>0</v>
      </c>
      <c r="BQ47" s="187">
        <v>0</v>
      </c>
      <c r="BR47" s="187">
        <v>0</v>
      </c>
      <c r="BS47" s="187">
        <v>0</v>
      </c>
      <c r="BT47" s="187">
        <v>0</v>
      </c>
      <c r="BU47" s="278">
        <v>0</v>
      </c>
      <c r="BV47" s="278">
        <v>0</v>
      </c>
      <c r="BW47" s="56">
        <f t="shared" si="21"/>
        <v>0</v>
      </c>
      <c r="BX47" s="209">
        <f t="shared" si="22"/>
        <v>0</v>
      </c>
      <c r="BY47" s="37">
        <v>0</v>
      </c>
      <c r="BZ47" s="18">
        <v>0</v>
      </c>
      <c r="CA47" s="187">
        <v>0</v>
      </c>
      <c r="CB47" s="187">
        <v>0</v>
      </c>
      <c r="CC47" s="187">
        <v>0</v>
      </c>
      <c r="CD47" s="187">
        <v>0</v>
      </c>
      <c r="CE47" s="278">
        <v>0</v>
      </c>
      <c r="CF47" s="278">
        <v>0</v>
      </c>
      <c r="CG47" s="56">
        <f t="shared" si="23"/>
        <v>0</v>
      </c>
      <c r="CH47" s="48">
        <f t="shared" si="24"/>
        <v>0</v>
      </c>
      <c r="CI47" s="199">
        <v>0</v>
      </c>
      <c r="CJ47" s="18">
        <v>0</v>
      </c>
      <c r="CK47" s="187">
        <v>0</v>
      </c>
      <c r="CL47" s="187">
        <v>0</v>
      </c>
      <c r="CM47" s="187">
        <v>0</v>
      </c>
      <c r="CN47" s="187">
        <v>0</v>
      </c>
      <c r="CO47" s="278">
        <v>0</v>
      </c>
      <c r="CP47" s="278">
        <v>0</v>
      </c>
      <c r="CQ47" s="56">
        <f t="shared" si="25"/>
        <v>0</v>
      </c>
      <c r="CR47" s="209">
        <f t="shared" si="26"/>
        <v>0</v>
      </c>
      <c r="CS47" s="37">
        <v>0</v>
      </c>
      <c r="CT47" s="18">
        <v>0</v>
      </c>
      <c r="CU47" s="187">
        <v>0</v>
      </c>
      <c r="CV47" s="187">
        <v>0</v>
      </c>
      <c r="CW47" s="187">
        <v>0</v>
      </c>
      <c r="CX47" s="187">
        <v>0</v>
      </c>
      <c r="CY47" s="278">
        <v>0</v>
      </c>
      <c r="CZ47" s="278">
        <v>0</v>
      </c>
      <c r="DA47" s="56">
        <f t="shared" si="27"/>
        <v>0</v>
      </c>
      <c r="DB47" s="48">
        <f t="shared" si="28"/>
        <v>0</v>
      </c>
      <c r="DC47" s="199">
        <v>0</v>
      </c>
      <c r="DD47" s="18">
        <v>0</v>
      </c>
      <c r="DE47" s="187">
        <v>0</v>
      </c>
      <c r="DF47" s="187">
        <v>0</v>
      </c>
      <c r="DG47" s="187">
        <v>0</v>
      </c>
      <c r="DH47" s="187">
        <v>0</v>
      </c>
      <c r="DI47" s="278">
        <v>0</v>
      </c>
      <c r="DJ47" s="278">
        <v>0</v>
      </c>
      <c r="DK47" s="56">
        <f t="shared" si="29"/>
        <v>0</v>
      </c>
      <c r="DL47" s="209">
        <f t="shared" si="30"/>
        <v>0</v>
      </c>
      <c r="DM47" s="37">
        <v>0</v>
      </c>
      <c r="DN47" s="18">
        <v>0</v>
      </c>
      <c r="DO47" s="187">
        <v>0</v>
      </c>
      <c r="DP47" s="187">
        <v>0</v>
      </c>
      <c r="DQ47" s="187">
        <v>0</v>
      </c>
      <c r="DR47" s="187">
        <v>0</v>
      </c>
      <c r="DS47" s="278">
        <v>0</v>
      </c>
      <c r="DT47" s="278">
        <v>0</v>
      </c>
      <c r="DU47" s="56">
        <f t="shared" si="31"/>
        <v>0</v>
      </c>
      <c r="DV47" s="48">
        <f t="shared" si="32"/>
        <v>0</v>
      </c>
      <c r="DW47" s="37">
        <v>0</v>
      </c>
      <c r="DX47" s="18">
        <v>0</v>
      </c>
      <c r="DY47" s="187">
        <v>0</v>
      </c>
      <c r="DZ47" s="187">
        <v>0</v>
      </c>
      <c r="EA47" s="187">
        <v>0</v>
      </c>
      <c r="EB47" s="187">
        <v>0</v>
      </c>
      <c r="EC47" s="278">
        <v>0</v>
      </c>
      <c r="ED47" s="278">
        <v>0</v>
      </c>
      <c r="EE47" s="56">
        <f t="shared" si="33"/>
        <v>0</v>
      </c>
      <c r="EF47" s="48">
        <f t="shared" si="34"/>
        <v>0</v>
      </c>
      <c r="EK47" s="262">
        <f t="shared" si="35"/>
        <v>0</v>
      </c>
      <c r="EL47" s="5" t="e">
        <f>IF(#REF!=0,"Not Moving","OK")</f>
        <v>#REF!</v>
      </c>
    </row>
    <row r="48" spans="1:142" ht="16.5" thickTop="1" thickBot="1">
      <c r="A48" s="45">
        <v>37</v>
      </c>
      <c r="B48" s="257">
        <v>734890</v>
      </c>
      <c r="C48" s="255" t="s">
        <v>112</v>
      </c>
      <c r="D48" s="255" t="s">
        <v>113</v>
      </c>
      <c r="E48" s="263">
        <v>119.5</v>
      </c>
      <c r="F48" s="264">
        <v>249</v>
      </c>
      <c r="G48" s="38">
        <f t="shared" si="2"/>
        <v>0</v>
      </c>
      <c r="H48" s="39">
        <f t="shared" si="3"/>
        <v>0</v>
      </c>
      <c r="I48" s="39">
        <f t="shared" si="4"/>
        <v>0</v>
      </c>
      <c r="J48" s="39">
        <f t="shared" si="5"/>
        <v>0</v>
      </c>
      <c r="K48" s="38">
        <f t="shared" si="6"/>
        <v>0</v>
      </c>
      <c r="L48" s="39">
        <f t="shared" si="7"/>
        <v>0</v>
      </c>
      <c r="M48" s="39">
        <f t="shared" si="8"/>
        <v>1</v>
      </c>
      <c r="N48" s="39">
        <v>0</v>
      </c>
      <c r="O48" s="39">
        <f t="shared" si="9"/>
        <v>1</v>
      </c>
      <c r="P48" s="40">
        <f t="shared" si="10"/>
        <v>0.125</v>
      </c>
      <c r="Q48" s="45">
        <v>0</v>
      </c>
      <c r="R48" s="257">
        <v>0</v>
      </c>
      <c r="S48" s="265">
        <v>0</v>
      </c>
      <c r="T48" s="265">
        <v>0</v>
      </c>
      <c r="U48" s="265">
        <v>0</v>
      </c>
      <c r="V48" s="265">
        <v>0</v>
      </c>
      <c r="W48" s="265">
        <v>0</v>
      </c>
      <c r="X48" s="265">
        <v>0</v>
      </c>
      <c r="Y48" s="260">
        <f t="shared" si="11"/>
        <v>0</v>
      </c>
      <c r="Z48" s="261">
        <f t="shared" si="12"/>
        <v>0</v>
      </c>
      <c r="AA48" s="37">
        <v>0</v>
      </c>
      <c r="AB48" s="18">
        <v>0</v>
      </c>
      <c r="AC48" s="187">
        <v>0</v>
      </c>
      <c r="AD48" s="187">
        <v>0</v>
      </c>
      <c r="AE48" s="187">
        <v>0</v>
      </c>
      <c r="AF48" s="187">
        <v>0</v>
      </c>
      <c r="AG48" s="187">
        <v>1</v>
      </c>
      <c r="AH48" s="187">
        <v>0</v>
      </c>
      <c r="AI48" s="56">
        <f t="shared" si="13"/>
        <v>1</v>
      </c>
      <c r="AJ48" s="48">
        <f t="shared" si="14"/>
        <v>0.125</v>
      </c>
      <c r="AK48" s="37">
        <v>0</v>
      </c>
      <c r="AL48" s="18">
        <v>0</v>
      </c>
      <c r="AM48" s="187">
        <v>0</v>
      </c>
      <c r="AN48" s="187">
        <v>0</v>
      </c>
      <c r="AO48" s="187">
        <v>0</v>
      </c>
      <c r="AP48" s="187">
        <v>0</v>
      </c>
      <c r="AQ48" s="278">
        <v>0</v>
      </c>
      <c r="AR48" s="278">
        <v>0</v>
      </c>
      <c r="AS48" s="56">
        <f t="shared" si="15"/>
        <v>0</v>
      </c>
      <c r="AT48" s="48">
        <f t="shared" si="16"/>
        <v>0</v>
      </c>
      <c r="AU48" s="199">
        <v>0</v>
      </c>
      <c r="AV48" s="18">
        <v>0</v>
      </c>
      <c r="AW48" s="187">
        <v>0</v>
      </c>
      <c r="AX48" s="187">
        <v>0</v>
      </c>
      <c r="AY48" s="187">
        <v>0</v>
      </c>
      <c r="AZ48" s="187">
        <v>0</v>
      </c>
      <c r="BA48" s="187">
        <v>0</v>
      </c>
      <c r="BB48" s="278">
        <v>0</v>
      </c>
      <c r="BC48" s="56">
        <f t="shared" si="17"/>
        <v>0</v>
      </c>
      <c r="BD48" s="209">
        <f t="shared" si="18"/>
        <v>0</v>
      </c>
      <c r="BE48" s="37">
        <v>0</v>
      </c>
      <c r="BF48" s="18">
        <v>0</v>
      </c>
      <c r="BG48" s="187">
        <v>0</v>
      </c>
      <c r="BH48" s="187">
        <v>0</v>
      </c>
      <c r="BI48" s="187">
        <v>0</v>
      </c>
      <c r="BJ48" s="187">
        <v>0</v>
      </c>
      <c r="BK48" s="187">
        <v>0</v>
      </c>
      <c r="BL48" s="187">
        <v>0</v>
      </c>
      <c r="BM48" s="56">
        <f t="shared" si="19"/>
        <v>0</v>
      </c>
      <c r="BN48" s="48">
        <f t="shared" si="20"/>
        <v>0</v>
      </c>
      <c r="BO48" s="199">
        <v>0</v>
      </c>
      <c r="BP48" s="18">
        <v>0</v>
      </c>
      <c r="BQ48" s="187">
        <v>0</v>
      </c>
      <c r="BR48" s="187">
        <v>0</v>
      </c>
      <c r="BS48" s="187">
        <v>0</v>
      </c>
      <c r="BT48" s="187">
        <v>0</v>
      </c>
      <c r="BU48" s="278">
        <v>0</v>
      </c>
      <c r="BV48" s="278">
        <v>0</v>
      </c>
      <c r="BW48" s="56">
        <f t="shared" si="21"/>
        <v>0</v>
      </c>
      <c r="BX48" s="209">
        <f t="shared" si="22"/>
        <v>0</v>
      </c>
      <c r="BY48" s="37">
        <v>0</v>
      </c>
      <c r="BZ48" s="18">
        <v>0</v>
      </c>
      <c r="CA48" s="187">
        <v>0</v>
      </c>
      <c r="CB48" s="187">
        <v>0</v>
      </c>
      <c r="CC48" s="187">
        <v>0</v>
      </c>
      <c r="CD48" s="187">
        <v>0</v>
      </c>
      <c r="CE48" s="278">
        <v>0</v>
      </c>
      <c r="CF48" s="278">
        <v>0</v>
      </c>
      <c r="CG48" s="56">
        <f t="shared" si="23"/>
        <v>0</v>
      </c>
      <c r="CH48" s="48">
        <f t="shared" si="24"/>
        <v>0</v>
      </c>
      <c r="CI48" s="199">
        <v>0</v>
      </c>
      <c r="CJ48" s="18">
        <v>0</v>
      </c>
      <c r="CK48" s="187">
        <v>0</v>
      </c>
      <c r="CL48" s="187">
        <v>0</v>
      </c>
      <c r="CM48" s="187">
        <v>0</v>
      </c>
      <c r="CN48" s="187">
        <v>0</v>
      </c>
      <c r="CO48" s="278">
        <v>0</v>
      </c>
      <c r="CP48" s="278">
        <v>0</v>
      </c>
      <c r="CQ48" s="56">
        <f t="shared" si="25"/>
        <v>0</v>
      </c>
      <c r="CR48" s="209">
        <f t="shared" si="26"/>
        <v>0</v>
      </c>
      <c r="CS48" s="37">
        <v>0</v>
      </c>
      <c r="CT48" s="18">
        <v>0</v>
      </c>
      <c r="CU48" s="187">
        <v>0</v>
      </c>
      <c r="CV48" s="187">
        <v>0</v>
      </c>
      <c r="CW48" s="187">
        <v>0</v>
      </c>
      <c r="CX48" s="187">
        <v>0</v>
      </c>
      <c r="CY48" s="278">
        <v>0</v>
      </c>
      <c r="CZ48" s="278">
        <v>0</v>
      </c>
      <c r="DA48" s="56">
        <f t="shared" si="27"/>
        <v>0</v>
      </c>
      <c r="DB48" s="48">
        <f t="shared" si="28"/>
        <v>0</v>
      </c>
      <c r="DC48" s="199">
        <v>0</v>
      </c>
      <c r="DD48" s="18">
        <v>0</v>
      </c>
      <c r="DE48" s="187">
        <v>0</v>
      </c>
      <c r="DF48" s="187">
        <v>0</v>
      </c>
      <c r="DG48" s="187">
        <v>0</v>
      </c>
      <c r="DH48" s="187">
        <v>0</v>
      </c>
      <c r="DI48" s="278">
        <v>0</v>
      </c>
      <c r="DJ48" s="278">
        <v>0</v>
      </c>
      <c r="DK48" s="56">
        <f t="shared" si="29"/>
        <v>0</v>
      </c>
      <c r="DL48" s="209">
        <f t="shared" si="30"/>
        <v>0</v>
      </c>
      <c r="DM48" s="37">
        <v>0</v>
      </c>
      <c r="DN48" s="18">
        <v>0</v>
      </c>
      <c r="DO48" s="187">
        <v>0</v>
      </c>
      <c r="DP48" s="187">
        <v>0</v>
      </c>
      <c r="DQ48" s="187">
        <v>0</v>
      </c>
      <c r="DR48" s="187">
        <v>0</v>
      </c>
      <c r="DS48" s="278">
        <v>0</v>
      </c>
      <c r="DT48" s="278">
        <v>0</v>
      </c>
      <c r="DU48" s="56">
        <f t="shared" si="31"/>
        <v>0</v>
      </c>
      <c r="DV48" s="48">
        <f t="shared" si="32"/>
        <v>0</v>
      </c>
      <c r="DW48" s="37">
        <v>0</v>
      </c>
      <c r="DX48" s="18">
        <v>0</v>
      </c>
      <c r="DY48" s="187">
        <v>0</v>
      </c>
      <c r="DZ48" s="187">
        <v>0</v>
      </c>
      <c r="EA48" s="187">
        <v>0</v>
      </c>
      <c r="EB48" s="187">
        <v>0</v>
      </c>
      <c r="EC48" s="278">
        <v>0</v>
      </c>
      <c r="ED48" s="278">
        <v>0</v>
      </c>
      <c r="EE48" s="56">
        <f t="shared" si="33"/>
        <v>0</v>
      </c>
      <c r="EF48" s="48">
        <f t="shared" si="34"/>
        <v>0</v>
      </c>
      <c r="EK48" s="262">
        <f t="shared" si="35"/>
        <v>0</v>
      </c>
      <c r="EL48" s="5" t="e">
        <f>IF(#REF!=0,"Not Moving","OK")</f>
        <v>#REF!</v>
      </c>
    </row>
    <row r="49" spans="1:142" ht="16.5" thickTop="1" thickBot="1">
      <c r="A49" s="45">
        <v>38</v>
      </c>
      <c r="B49" s="257">
        <v>734891</v>
      </c>
      <c r="C49" s="255" t="s">
        <v>114</v>
      </c>
      <c r="D49" s="255" t="s">
        <v>115</v>
      </c>
      <c r="E49" s="263">
        <v>119.5</v>
      </c>
      <c r="F49" s="264">
        <v>249</v>
      </c>
      <c r="G49" s="38">
        <f t="shared" si="2"/>
        <v>0</v>
      </c>
      <c r="H49" s="39">
        <f t="shared" si="3"/>
        <v>0</v>
      </c>
      <c r="I49" s="39">
        <f t="shared" si="4"/>
        <v>0</v>
      </c>
      <c r="J49" s="39">
        <f t="shared" si="5"/>
        <v>0</v>
      </c>
      <c r="K49" s="38">
        <f t="shared" si="6"/>
        <v>0</v>
      </c>
      <c r="L49" s="39">
        <f t="shared" si="7"/>
        <v>0</v>
      </c>
      <c r="M49" s="39">
        <f t="shared" si="8"/>
        <v>0</v>
      </c>
      <c r="N49" s="39">
        <v>0</v>
      </c>
      <c r="O49" s="39">
        <f t="shared" si="9"/>
        <v>0</v>
      </c>
      <c r="P49" s="40">
        <f t="shared" si="10"/>
        <v>0</v>
      </c>
      <c r="Q49" s="45">
        <v>0</v>
      </c>
      <c r="R49" s="257">
        <v>0</v>
      </c>
      <c r="S49" s="265">
        <v>0</v>
      </c>
      <c r="T49" s="265">
        <v>0</v>
      </c>
      <c r="U49" s="265">
        <v>0</v>
      </c>
      <c r="V49" s="265">
        <v>0</v>
      </c>
      <c r="W49" s="265">
        <v>0</v>
      </c>
      <c r="X49" s="265">
        <v>0</v>
      </c>
      <c r="Y49" s="260">
        <f t="shared" si="11"/>
        <v>0</v>
      </c>
      <c r="Z49" s="261">
        <f t="shared" si="12"/>
        <v>0</v>
      </c>
      <c r="AA49" s="37">
        <v>0</v>
      </c>
      <c r="AB49" s="18">
        <v>0</v>
      </c>
      <c r="AC49" s="187">
        <v>0</v>
      </c>
      <c r="AD49" s="187">
        <v>0</v>
      </c>
      <c r="AE49" s="187">
        <v>0</v>
      </c>
      <c r="AF49" s="187">
        <v>0</v>
      </c>
      <c r="AG49" s="187">
        <v>0</v>
      </c>
      <c r="AH49" s="187">
        <v>0</v>
      </c>
      <c r="AI49" s="56">
        <f t="shared" si="13"/>
        <v>0</v>
      </c>
      <c r="AJ49" s="48">
        <f t="shared" si="14"/>
        <v>0</v>
      </c>
      <c r="AK49" s="37">
        <v>0</v>
      </c>
      <c r="AL49" s="18">
        <v>0</v>
      </c>
      <c r="AM49" s="187">
        <v>0</v>
      </c>
      <c r="AN49" s="187">
        <v>0</v>
      </c>
      <c r="AO49" s="187">
        <v>0</v>
      </c>
      <c r="AP49" s="187">
        <v>0</v>
      </c>
      <c r="AQ49" s="278">
        <v>0</v>
      </c>
      <c r="AR49" s="278">
        <v>0</v>
      </c>
      <c r="AS49" s="56">
        <f t="shared" si="15"/>
        <v>0</v>
      </c>
      <c r="AT49" s="48">
        <f t="shared" si="16"/>
        <v>0</v>
      </c>
      <c r="AU49" s="199">
        <v>0</v>
      </c>
      <c r="AV49" s="18">
        <v>0</v>
      </c>
      <c r="AW49" s="187">
        <v>0</v>
      </c>
      <c r="AX49" s="187">
        <v>0</v>
      </c>
      <c r="AY49" s="187">
        <v>0</v>
      </c>
      <c r="AZ49" s="187">
        <v>0</v>
      </c>
      <c r="BA49" s="187">
        <v>0</v>
      </c>
      <c r="BB49" s="278">
        <v>0</v>
      </c>
      <c r="BC49" s="56">
        <f t="shared" si="17"/>
        <v>0</v>
      </c>
      <c r="BD49" s="209">
        <f t="shared" si="18"/>
        <v>0</v>
      </c>
      <c r="BE49" s="37">
        <v>0</v>
      </c>
      <c r="BF49" s="18">
        <v>0</v>
      </c>
      <c r="BG49" s="187">
        <v>0</v>
      </c>
      <c r="BH49" s="187">
        <v>0</v>
      </c>
      <c r="BI49" s="187">
        <v>0</v>
      </c>
      <c r="BJ49" s="187">
        <v>0</v>
      </c>
      <c r="BK49" s="187">
        <v>0</v>
      </c>
      <c r="BL49" s="187">
        <v>0</v>
      </c>
      <c r="BM49" s="56">
        <f t="shared" si="19"/>
        <v>0</v>
      </c>
      <c r="BN49" s="48">
        <f t="shared" si="20"/>
        <v>0</v>
      </c>
      <c r="BO49" s="199">
        <v>0</v>
      </c>
      <c r="BP49" s="18">
        <v>0</v>
      </c>
      <c r="BQ49" s="187">
        <v>0</v>
      </c>
      <c r="BR49" s="187">
        <v>0</v>
      </c>
      <c r="BS49" s="187">
        <v>0</v>
      </c>
      <c r="BT49" s="187">
        <v>0</v>
      </c>
      <c r="BU49" s="278">
        <v>0</v>
      </c>
      <c r="BV49" s="278">
        <v>0</v>
      </c>
      <c r="BW49" s="56">
        <f t="shared" si="21"/>
        <v>0</v>
      </c>
      <c r="BX49" s="209">
        <f t="shared" si="22"/>
        <v>0</v>
      </c>
      <c r="BY49" s="37">
        <v>0</v>
      </c>
      <c r="BZ49" s="18">
        <v>0</v>
      </c>
      <c r="CA49" s="187">
        <v>0</v>
      </c>
      <c r="CB49" s="187">
        <v>0</v>
      </c>
      <c r="CC49" s="187">
        <v>0</v>
      </c>
      <c r="CD49" s="187">
        <v>0</v>
      </c>
      <c r="CE49" s="278">
        <v>0</v>
      </c>
      <c r="CF49" s="278">
        <v>0</v>
      </c>
      <c r="CG49" s="56">
        <f t="shared" si="23"/>
        <v>0</v>
      </c>
      <c r="CH49" s="48">
        <f t="shared" si="24"/>
        <v>0</v>
      </c>
      <c r="CI49" s="199">
        <v>0</v>
      </c>
      <c r="CJ49" s="18">
        <v>0</v>
      </c>
      <c r="CK49" s="187">
        <v>0</v>
      </c>
      <c r="CL49" s="187">
        <v>0</v>
      </c>
      <c r="CM49" s="187">
        <v>0</v>
      </c>
      <c r="CN49" s="187">
        <v>0</v>
      </c>
      <c r="CO49" s="278">
        <v>0</v>
      </c>
      <c r="CP49" s="278">
        <v>0</v>
      </c>
      <c r="CQ49" s="56">
        <f t="shared" si="25"/>
        <v>0</v>
      </c>
      <c r="CR49" s="209">
        <f t="shared" si="26"/>
        <v>0</v>
      </c>
      <c r="CS49" s="37">
        <v>0</v>
      </c>
      <c r="CT49" s="18">
        <v>0</v>
      </c>
      <c r="CU49" s="187">
        <v>0</v>
      </c>
      <c r="CV49" s="187">
        <v>0</v>
      </c>
      <c r="CW49" s="187">
        <v>0</v>
      </c>
      <c r="CX49" s="187">
        <v>0</v>
      </c>
      <c r="CY49" s="278">
        <v>0</v>
      </c>
      <c r="CZ49" s="278">
        <v>0</v>
      </c>
      <c r="DA49" s="56">
        <f t="shared" si="27"/>
        <v>0</v>
      </c>
      <c r="DB49" s="48">
        <f t="shared" si="28"/>
        <v>0</v>
      </c>
      <c r="DC49" s="199">
        <v>0</v>
      </c>
      <c r="DD49" s="18">
        <v>0</v>
      </c>
      <c r="DE49" s="187">
        <v>0</v>
      </c>
      <c r="DF49" s="187">
        <v>0</v>
      </c>
      <c r="DG49" s="187">
        <v>0</v>
      </c>
      <c r="DH49" s="187">
        <v>0</v>
      </c>
      <c r="DI49" s="278">
        <v>0</v>
      </c>
      <c r="DJ49" s="278">
        <v>0</v>
      </c>
      <c r="DK49" s="56">
        <f t="shared" si="29"/>
        <v>0</v>
      </c>
      <c r="DL49" s="209">
        <f t="shared" si="30"/>
        <v>0</v>
      </c>
      <c r="DM49" s="37">
        <v>0</v>
      </c>
      <c r="DN49" s="18">
        <v>0</v>
      </c>
      <c r="DO49" s="187">
        <v>0</v>
      </c>
      <c r="DP49" s="187">
        <v>0</v>
      </c>
      <c r="DQ49" s="187">
        <v>0</v>
      </c>
      <c r="DR49" s="187">
        <v>0</v>
      </c>
      <c r="DS49" s="278">
        <v>0</v>
      </c>
      <c r="DT49" s="278">
        <v>0</v>
      </c>
      <c r="DU49" s="56">
        <f t="shared" si="31"/>
        <v>0</v>
      </c>
      <c r="DV49" s="48">
        <f t="shared" si="32"/>
        <v>0</v>
      </c>
      <c r="DW49" s="37">
        <v>0</v>
      </c>
      <c r="DX49" s="18">
        <v>0</v>
      </c>
      <c r="DY49" s="187">
        <v>0</v>
      </c>
      <c r="DZ49" s="187">
        <v>0</v>
      </c>
      <c r="EA49" s="187">
        <v>0</v>
      </c>
      <c r="EB49" s="187">
        <v>0</v>
      </c>
      <c r="EC49" s="278">
        <v>0</v>
      </c>
      <c r="ED49" s="278">
        <v>0</v>
      </c>
      <c r="EE49" s="56">
        <f t="shared" si="33"/>
        <v>0</v>
      </c>
      <c r="EF49" s="48">
        <f t="shared" si="34"/>
        <v>0</v>
      </c>
      <c r="EK49" s="262">
        <f t="shared" si="35"/>
        <v>0</v>
      </c>
      <c r="EL49" s="5" t="e">
        <f>IF(#REF!=0,"Not Moving","OK")</f>
        <v>#REF!</v>
      </c>
    </row>
    <row r="50" spans="1:142" ht="16.5" thickTop="1" thickBot="1">
      <c r="A50" s="45">
        <v>39</v>
      </c>
      <c r="B50" s="257">
        <v>734892</v>
      </c>
      <c r="C50" s="255" t="s">
        <v>116</v>
      </c>
      <c r="D50" s="255" t="s">
        <v>117</v>
      </c>
      <c r="E50" s="263">
        <v>109.5</v>
      </c>
      <c r="F50" s="264">
        <v>229</v>
      </c>
      <c r="G50" s="38">
        <f t="shared" si="2"/>
        <v>0</v>
      </c>
      <c r="H50" s="39">
        <f t="shared" si="3"/>
        <v>0</v>
      </c>
      <c r="I50" s="39">
        <f t="shared" si="4"/>
        <v>0</v>
      </c>
      <c r="J50" s="39">
        <f t="shared" si="5"/>
        <v>0</v>
      </c>
      <c r="K50" s="38">
        <f t="shared" si="6"/>
        <v>0</v>
      </c>
      <c r="L50" s="39">
        <f t="shared" si="7"/>
        <v>0</v>
      </c>
      <c r="M50" s="39">
        <f t="shared" si="8"/>
        <v>0</v>
      </c>
      <c r="N50" s="39">
        <v>0</v>
      </c>
      <c r="O50" s="39">
        <f t="shared" si="9"/>
        <v>0</v>
      </c>
      <c r="P50" s="40">
        <f t="shared" si="10"/>
        <v>0</v>
      </c>
      <c r="Q50" s="45">
        <v>0</v>
      </c>
      <c r="R50" s="257">
        <v>0</v>
      </c>
      <c r="S50" s="265">
        <v>0</v>
      </c>
      <c r="T50" s="265">
        <v>0</v>
      </c>
      <c r="U50" s="265">
        <v>0</v>
      </c>
      <c r="V50" s="265">
        <v>0</v>
      </c>
      <c r="W50" s="265">
        <v>0</v>
      </c>
      <c r="X50" s="265">
        <v>0</v>
      </c>
      <c r="Y50" s="260">
        <f t="shared" si="11"/>
        <v>0</v>
      </c>
      <c r="Z50" s="261">
        <f t="shared" si="12"/>
        <v>0</v>
      </c>
      <c r="AA50" s="37">
        <v>0</v>
      </c>
      <c r="AB50" s="18">
        <v>0</v>
      </c>
      <c r="AC50" s="187">
        <v>0</v>
      </c>
      <c r="AD50" s="187">
        <v>0</v>
      </c>
      <c r="AE50" s="187">
        <v>0</v>
      </c>
      <c r="AF50" s="187">
        <v>0</v>
      </c>
      <c r="AG50" s="187">
        <v>0</v>
      </c>
      <c r="AH50" s="187">
        <v>0</v>
      </c>
      <c r="AI50" s="56">
        <f t="shared" si="13"/>
        <v>0</v>
      </c>
      <c r="AJ50" s="48">
        <f t="shared" si="14"/>
        <v>0</v>
      </c>
      <c r="AK50" s="37">
        <v>0</v>
      </c>
      <c r="AL50" s="18">
        <v>0</v>
      </c>
      <c r="AM50" s="187">
        <v>0</v>
      </c>
      <c r="AN50" s="187">
        <v>0</v>
      </c>
      <c r="AO50" s="187">
        <v>0</v>
      </c>
      <c r="AP50" s="187">
        <v>0</v>
      </c>
      <c r="AQ50" s="278">
        <v>0</v>
      </c>
      <c r="AR50" s="278">
        <v>0</v>
      </c>
      <c r="AS50" s="56">
        <f t="shared" si="15"/>
        <v>0</v>
      </c>
      <c r="AT50" s="48">
        <f t="shared" si="16"/>
        <v>0</v>
      </c>
      <c r="AU50" s="199">
        <v>0</v>
      </c>
      <c r="AV50" s="18">
        <v>0</v>
      </c>
      <c r="AW50" s="187">
        <v>0</v>
      </c>
      <c r="AX50" s="187">
        <v>0</v>
      </c>
      <c r="AY50" s="187">
        <v>0</v>
      </c>
      <c r="AZ50" s="187">
        <v>0</v>
      </c>
      <c r="BA50" s="187">
        <v>0</v>
      </c>
      <c r="BB50" s="278">
        <v>0</v>
      </c>
      <c r="BC50" s="56">
        <f t="shared" si="17"/>
        <v>0</v>
      </c>
      <c r="BD50" s="209">
        <f t="shared" si="18"/>
        <v>0</v>
      </c>
      <c r="BE50" s="37">
        <v>0</v>
      </c>
      <c r="BF50" s="18">
        <v>0</v>
      </c>
      <c r="BG50" s="187">
        <v>0</v>
      </c>
      <c r="BH50" s="187">
        <v>0</v>
      </c>
      <c r="BI50" s="187">
        <v>0</v>
      </c>
      <c r="BJ50" s="187">
        <v>0</v>
      </c>
      <c r="BK50" s="187">
        <v>0</v>
      </c>
      <c r="BL50" s="187">
        <v>0</v>
      </c>
      <c r="BM50" s="56">
        <f t="shared" si="19"/>
        <v>0</v>
      </c>
      <c r="BN50" s="48">
        <f t="shared" si="20"/>
        <v>0</v>
      </c>
      <c r="BO50" s="199">
        <v>0</v>
      </c>
      <c r="BP50" s="18">
        <v>0</v>
      </c>
      <c r="BQ50" s="187">
        <v>0</v>
      </c>
      <c r="BR50" s="187">
        <v>0</v>
      </c>
      <c r="BS50" s="187">
        <v>0</v>
      </c>
      <c r="BT50" s="187">
        <v>0</v>
      </c>
      <c r="BU50" s="278">
        <v>0</v>
      </c>
      <c r="BV50" s="278">
        <v>0</v>
      </c>
      <c r="BW50" s="56">
        <f t="shared" si="21"/>
        <v>0</v>
      </c>
      <c r="BX50" s="209">
        <f t="shared" si="22"/>
        <v>0</v>
      </c>
      <c r="BY50" s="37">
        <v>0</v>
      </c>
      <c r="BZ50" s="18">
        <v>0</v>
      </c>
      <c r="CA50" s="187">
        <v>0</v>
      </c>
      <c r="CB50" s="187">
        <v>0</v>
      </c>
      <c r="CC50" s="187">
        <v>0</v>
      </c>
      <c r="CD50" s="187">
        <v>0</v>
      </c>
      <c r="CE50" s="278">
        <v>0</v>
      </c>
      <c r="CF50" s="278">
        <v>0</v>
      </c>
      <c r="CG50" s="56">
        <f t="shared" si="23"/>
        <v>0</v>
      </c>
      <c r="CH50" s="48">
        <f t="shared" si="24"/>
        <v>0</v>
      </c>
      <c r="CI50" s="199">
        <v>0</v>
      </c>
      <c r="CJ50" s="18">
        <v>0</v>
      </c>
      <c r="CK50" s="187">
        <v>0</v>
      </c>
      <c r="CL50" s="187">
        <v>0</v>
      </c>
      <c r="CM50" s="187">
        <v>0</v>
      </c>
      <c r="CN50" s="187">
        <v>0</v>
      </c>
      <c r="CO50" s="278">
        <v>0</v>
      </c>
      <c r="CP50" s="278">
        <v>0</v>
      </c>
      <c r="CQ50" s="56">
        <f t="shared" si="25"/>
        <v>0</v>
      </c>
      <c r="CR50" s="209">
        <f t="shared" si="26"/>
        <v>0</v>
      </c>
      <c r="CS50" s="37">
        <v>0</v>
      </c>
      <c r="CT50" s="18">
        <v>0</v>
      </c>
      <c r="CU50" s="187">
        <v>0</v>
      </c>
      <c r="CV50" s="187">
        <v>0</v>
      </c>
      <c r="CW50" s="187">
        <v>0</v>
      </c>
      <c r="CX50" s="187">
        <v>0</v>
      </c>
      <c r="CY50" s="278">
        <v>0</v>
      </c>
      <c r="CZ50" s="278">
        <v>0</v>
      </c>
      <c r="DA50" s="56">
        <f t="shared" si="27"/>
        <v>0</v>
      </c>
      <c r="DB50" s="48">
        <f t="shared" si="28"/>
        <v>0</v>
      </c>
      <c r="DC50" s="199">
        <v>0</v>
      </c>
      <c r="DD50" s="18">
        <v>0</v>
      </c>
      <c r="DE50" s="187">
        <v>0</v>
      </c>
      <c r="DF50" s="187">
        <v>0</v>
      </c>
      <c r="DG50" s="187">
        <v>0</v>
      </c>
      <c r="DH50" s="187">
        <v>0</v>
      </c>
      <c r="DI50" s="278">
        <v>0</v>
      </c>
      <c r="DJ50" s="278">
        <v>0</v>
      </c>
      <c r="DK50" s="56">
        <f t="shared" si="29"/>
        <v>0</v>
      </c>
      <c r="DL50" s="209">
        <f t="shared" si="30"/>
        <v>0</v>
      </c>
      <c r="DM50" s="37">
        <v>0</v>
      </c>
      <c r="DN50" s="18">
        <v>0</v>
      </c>
      <c r="DO50" s="187">
        <v>0</v>
      </c>
      <c r="DP50" s="187">
        <v>0</v>
      </c>
      <c r="DQ50" s="187">
        <v>0</v>
      </c>
      <c r="DR50" s="187">
        <v>0</v>
      </c>
      <c r="DS50" s="278">
        <v>0</v>
      </c>
      <c r="DT50" s="278">
        <v>0</v>
      </c>
      <c r="DU50" s="56">
        <f t="shared" si="31"/>
        <v>0</v>
      </c>
      <c r="DV50" s="48">
        <f t="shared" si="32"/>
        <v>0</v>
      </c>
      <c r="DW50" s="37">
        <v>0</v>
      </c>
      <c r="DX50" s="18">
        <v>0</v>
      </c>
      <c r="DY50" s="187">
        <v>0</v>
      </c>
      <c r="DZ50" s="187">
        <v>0</v>
      </c>
      <c r="EA50" s="187">
        <v>0</v>
      </c>
      <c r="EB50" s="187">
        <v>0</v>
      </c>
      <c r="EC50" s="278">
        <v>0</v>
      </c>
      <c r="ED50" s="278">
        <v>0</v>
      </c>
      <c r="EE50" s="56">
        <f t="shared" si="33"/>
        <v>0</v>
      </c>
      <c r="EF50" s="48">
        <f t="shared" si="34"/>
        <v>0</v>
      </c>
      <c r="EK50" s="262">
        <f t="shared" si="35"/>
        <v>0</v>
      </c>
      <c r="EL50" s="5" t="e">
        <f>IF(#REF!=0,"Not Moving","OK")</f>
        <v>#REF!</v>
      </c>
    </row>
    <row r="51" spans="1:142" ht="16.5" thickTop="1" thickBot="1">
      <c r="A51" s="45">
        <v>40</v>
      </c>
      <c r="B51" s="257">
        <v>734893</v>
      </c>
      <c r="C51" s="255" t="s">
        <v>118</v>
      </c>
      <c r="D51" s="255" t="s">
        <v>119</v>
      </c>
      <c r="E51" s="263">
        <v>109.5</v>
      </c>
      <c r="F51" s="264">
        <v>229</v>
      </c>
      <c r="G51" s="38">
        <f t="shared" si="2"/>
        <v>0</v>
      </c>
      <c r="H51" s="39">
        <f t="shared" si="3"/>
        <v>0</v>
      </c>
      <c r="I51" s="39">
        <f t="shared" si="4"/>
        <v>0</v>
      </c>
      <c r="J51" s="39">
        <f t="shared" si="5"/>
        <v>0</v>
      </c>
      <c r="K51" s="38">
        <f t="shared" si="6"/>
        <v>0</v>
      </c>
      <c r="L51" s="39">
        <f t="shared" si="7"/>
        <v>0</v>
      </c>
      <c r="M51" s="39">
        <f t="shared" si="8"/>
        <v>0</v>
      </c>
      <c r="N51" s="39">
        <v>0</v>
      </c>
      <c r="O51" s="39">
        <f t="shared" si="9"/>
        <v>0</v>
      </c>
      <c r="P51" s="40">
        <f t="shared" si="10"/>
        <v>0</v>
      </c>
      <c r="Q51" s="45">
        <v>0</v>
      </c>
      <c r="R51" s="257">
        <v>0</v>
      </c>
      <c r="S51" s="265">
        <v>0</v>
      </c>
      <c r="T51" s="265">
        <v>0</v>
      </c>
      <c r="U51" s="265">
        <v>0</v>
      </c>
      <c r="V51" s="265">
        <v>0</v>
      </c>
      <c r="W51" s="265">
        <v>0</v>
      </c>
      <c r="X51" s="265">
        <v>0</v>
      </c>
      <c r="Y51" s="260">
        <f t="shared" si="11"/>
        <v>0</v>
      </c>
      <c r="Z51" s="261">
        <f t="shared" si="12"/>
        <v>0</v>
      </c>
      <c r="AA51" s="37">
        <v>0</v>
      </c>
      <c r="AB51" s="18">
        <v>0</v>
      </c>
      <c r="AC51" s="187">
        <v>0</v>
      </c>
      <c r="AD51" s="187">
        <v>0</v>
      </c>
      <c r="AE51" s="187">
        <v>0</v>
      </c>
      <c r="AF51" s="187">
        <v>0</v>
      </c>
      <c r="AG51" s="187">
        <v>0</v>
      </c>
      <c r="AH51" s="187">
        <v>0</v>
      </c>
      <c r="AI51" s="56">
        <f t="shared" si="13"/>
        <v>0</v>
      </c>
      <c r="AJ51" s="48">
        <f t="shared" si="14"/>
        <v>0</v>
      </c>
      <c r="AK51" s="37">
        <v>0</v>
      </c>
      <c r="AL51" s="18">
        <v>0</v>
      </c>
      <c r="AM51" s="187">
        <v>0</v>
      </c>
      <c r="AN51" s="187">
        <v>0</v>
      </c>
      <c r="AO51" s="187">
        <v>0</v>
      </c>
      <c r="AP51" s="187">
        <v>0</v>
      </c>
      <c r="AQ51" s="278">
        <v>0</v>
      </c>
      <c r="AR51" s="278">
        <v>0</v>
      </c>
      <c r="AS51" s="56">
        <f t="shared" si="15"/>
        <v>0</v>
      </c>
      <c r="AT51" s="48">
        <f t="shared" si="16"/>
        <v>0</v>
      </c>
      <c r="AU51" s="199">
        <v>0</v>
      </c>
      <c r="AV51" s="18">
        <v>0</v>
      </c>
      <c r="AW51" s="187">
        <v>0</v>
      </c>
      <c r="AX51" s="187">
        <v>0</v>
      </c>
      <c r="AY51" s="187">
        <v>0</v>
      </c>
      <c r="AZ51" s="187">
        <v>0</v>
      </c>
      <c r="BA51" s="187">
        <v>0</v>
      </c>
      <c r="BB51" s="278">
        <v>0</v>
      </c>
      <c r="BC51" s="56">
        <f t="shared" si="17"/>
        <v>0</v>
      </c>
      <c r="BD51" s="209">
        <f t="shared" si="18"/>
        <v>0</v>
      </c>
      <c r="BE51" s="37">
        <v>0</v>
      </c>
      <c r="BF51" s="18">
        <v>0</v>
      </c>
      <c r="BG51" s="187">
        <v>0</v>
      </c>
      <c r="BH51" s="187">
        <v>0</v>
      </c>
      <c r="BI51" s="187">
        <v>0</v>
      </c>
      <c r="BJ51" s="187">
        <v>0</v>
      </c>
      <c r="BK51" s="187">
        <v>0</v>
      </c>
      <c r="BL51" s="187">
        <v>0</v>
      </c>
      <c r="BM51" s="56">
        <f t="shared" si="19"/>
        <v>0</v>
      </c>
      <c r="BN51" s="48">
        <f t="shared" si="20"/>
        <v>0</v>
      </c>
      <c r="BO51" s="199">
        <v>0</v>
      </c>
      <c r="BP51" s="18">
        <v>0</v>
      </c>
      <c r="BQ51" s="187">
        <v>0</v>
      </c>
      <c r="BR51" s="187">
        <v>0</v>
      </c>
      <c r="BS51" s="187">
        <v>0</v>
      </c>
      <c r="BT51" s="187">
        <v>0</v>
      </c>
      <c r="BU51" s="278">
        <v>0</v>
      </c>
      <c r="BV51" s="278">
        <v>0</v>
      </c>
      <c r="BW51" s="56">
        <f t="shared" si="21"/>
        <v>0</v>
      </c>
      <c r="BX51" s="209">
        <f t="shared" si="22"/>
        <v>0</v>
      </c>
      <c r="BY51" s="37">
        <v>0</v>
      </c>
      <c r="BZ51" s="18">
        <v>0</v>
      </c>
      <c r="CA51" s="187">
        <v>0</v>
      </c>
      <c r="CB51" s="187">
        <v>0</v>
      </c>
      <c r="CC51" s="187">
        <v>0</v>
      </c>
      <c r="CD51" s="187">
        <v>0</v>
      </c>
      <c r="CE51" s="278">
        <v>0</v>
      </c>
      <c r="CF51" s="278">
        <v>0</v>
      </c>
      <c r="CG51" s="56">
        <f t="shared" si="23"/>
        <v>0</v>
      </c>
      <c r="CH51" s="48">
        <f t="shared" si="24"/>
        <v>0</v>
      </c>
      <c r="CI51" s="199">
        <v>0</v>
      </c>
      <c r="CJ51" s="18">
        <v>0</v>
      </c>
      <c r="CK51" s="187">
        <v>0</v>
      </c>
      <c r="CL51" s="187">
        <v>0</v>
      </c>
      <c r="CM51" s="187">
        <v>0</v>
      </c>
      <c r="CN51" s="187">
        <v>0</v>
      </c>
      <c r="CO51" s="278">
        <v>0</v>
      </c>
      <c r="CP51" s="278">
        <v>0</v>
      </c>
      <c r="CQ51" s="56">
        <f t="shared" si="25"/>
        <v>0</v>
      </c>
      <c r="CR51" s="209">
        <f t="shared" si="26"/>
        <v>0</v>
      </c>
      <c r="CS51" s="37">
        <v>0</v>
      </c>
      <c r="CT51" s="18">
        <v>0</v>
      </c>
      <c r="CU51" s="187">
        <v>0</v>
      </c>
      <c r="CV51" s="187">
        <v>0</v>
      </c>
      <c r="CW51" s="187">
        <v>0</v>
      </c>
      <c r="CX51" s="187">
        <v>0</v>
      </c>
      <c r="CY51" s="278">
        <v>0</v>
      </c>
      <c r="CZ51" s="278">
        <v>0</v>
      </c>
      <c r="DA51" s="56">
        <f t="shared" si="27"/>
        <v>0</v>
      </c>
      <c r="DB51" s="48">
        <f t="shared" si="28"/>
        <v>0</v>
      </c>
      <c r="DC51" s="199">
        <v>0</v>
      </c>
      <c r="DD51" s="18">
        <v>0</v>
      </c>
      <c r="DE51" s="187">
        <v>0</v>
      </c>
      <c r="DF51" s="187">
        <v>0</v>
      </c>
      <c r="DG51" s="187">
        <v>0</v>
      </c>
      <c r="DH51" s="187">
        <v>0</v>
      </c>
      <c r="DI51" s="278">
        <v>0</v>
      </c>
      <c r="DJ51" s="278">
        <v>0</v>
      </c>
      <c r="DK51" s="56">
        <f t="shared" si="29"/>
        <v>0</v>
      </c>
      <c r="DL51" s="209">
        <f t="shared" si="30"/>
        <v>0</v>
      </c>
      <c r="DM51" s="37">
        <v>0</v>
      </c>
      <c r="DN51" s="18">
        <v>0</v>
      </c>
      <c r="DO51" s="187">
        <v>0</v>
      </c>
      <c r="DP51" s="187">
        <v>0</v>
      </c>
      <c r="DQ51" s="187">
        <v>0</v>
      </c>
      <c r="DR51" s="187">
        <v>0</v>
      </c>
      <c r="DS51" s="278">
        <v>0</v>
      </c>
      <c r="DT51" s="278">
        <v>0</v>
      </c>
      <c r="DU51" s="56">
        <f t="shared" si="31"/>
        <v>0</v>
      </c>
      <c r="DV51" s="48">
        <f t="shared" si="32"/>
        <v>0</v>
      </c>
      <c r="DW51" s="37">
        <v>0</v>
      </c>
      <c r="DX51" s="18">
        <v>0</v>
      </c>
      <c r="DY51" s="187">
        <v>0</v>
      </c>
      <c r="DZ51" s="187">
        <v>0</v>
      </c>
      <c r="EA51" s="187">
        <v>0</v>
      </c>
      <c r="EB51" s="187">
        <v>0</v>
      </c>
      <c r="EC51" s="278">
        <v>0</v>
      </c>
      <c r="ED51" s="278">
        <v>0</v>
      </c>
      <c r="EE51" s="56">
        <f t="shared" si="33"/>
        <v>0</v>
      </c>
      <c r="EF51" s="48">
        <f t="shared" si="34"/>
        <v>0</v>
      </c>
      <c r="EK51" s="262">
        <f t="shared" si="35"/>
        <v>0</v>
      </c>
      <c r="EL51" s="5" t="e">
        <f>IF(#REF!=0,"Not Moving","OK")</f>
        <v>#REF!</v>
      </c>
    </row>
    <row r="52" spans="1:142" ht="16.5" thickTop="1" thickBot="1">
      <c r="A52" s="45">
        <v>41</v>
      </c>
      <c r="B52" s="257">
        <v>734894</v>
      </c>
      <c r="C52" s="255" t="s">
        <v>120</v>
      </c>
      <c r="D52" s="255" t="s">
        <v>121</v>
      </c>
      <c r="E52" s="263">
        <v>109.5</v>
      </c>
      <c r="F52" s="264">
        <v>229</v>
      </c>
      <c r="G52" s="38">
        <f t="shared" si="2"/>
        <v>0</v>
      </c>
      <c r="H52" s="39">
        <f t="shared" si="3"/>
        <v>0</v>
      </c>
      <c r="I52" s="39">
        <f t="shared" si="4"/>
        <v>0</v>
      </c>
      <c r="J52" s="39">
        <f t="shared" si="5"/>
        <v>0</v>
      </c>
      <c r="K52" s="38">
        <f t="shared" si="6"/>
        <v>0</v>
      </c>
      <c r="L52" s="39">
        <f t="shared" si="7"/>
        <v>0</v>
      </c>
      <c r="M52" s="39">
        <f t="shared" si="8"/>
        <v>0</v>
      </c>
      <c r="N52" s="39">
        <v>0</v>
      </c>
      <c r="O52" s="39">
        <f t="shared" si="9"/>
        <v>0</v>
      </c>
      <c r="P52" s="40">
        <f t="shared" si="10"/>
        <v>0</v>
      </c>
      <c r="Q52" s="45">
        <v>0</v>
      </c>
      <c r="R52" s="257">
        <v>0</v>
      </c>
      <c r="S52" s="265">
        <v>0</v>
      </c>
      <c r="T52" s="265">
        <v>0</v>
      </c>
      <c r="U52" s="265">
        <v>0</v>
      </c>
      <c r="V52" s="265">
        <v>0</v>
      </c>
      <c r="W52" s="265">
        <v>0</v>
      </c>
      <c r="X52" s="265">
        <v>0</v>
      </c>
      <c r="Y52" s="260">
        <f t="shared" si="11"/>
        <v>0</v>
      </c>
      <c r="Z52" s="261">
        <f t="shared" si="12"/>
        <v>0</v>
      </c>
      <c r="AA52" s="37">
        <v>0</v>
      </c>
      <c r="AB52" s="18">
        <v>0</v>
      </c>
      <c r="AC52" s="187">
        <v>0</v>
      </c>
      <c r="AD52" s="187">
        <v>0</v>
      </c>
      <c r="AE52" s="187">
        <v>0</v>
      </c>
      <c r="AF52" s="187">
        <v>0</v>
      </c>
      <c r="AG52" s="187">
        <v>0</v>
      </c>
      <c r="AH52" s="187">
        <v>0</v>
      </c>
      <c r="AI52" s="56">
        <f t="shared" si="13"/>
        <v>0</v>
      </c>
      <c r="AJ52" s="48">
        <f t="shared" si="14"/>
        <v>0</v>
      </c>
      <c r="AK52" s="37">
        <v>0</v>
      </c>
      <c r="AL52" s="18">
        <v>0</v>
      </c>
      <c r="AM52" s="187">
        <v>0</v>
      </c>
      <c r="AN52" s="187">
        <v>0</v>
      </c>
      <c r="AO52" s="187">
        <v>0</v>
      </c>
      <c r="AP52" s="187">
        <v>0</v>
      </c>
      <c r="AQ52" s="278">
        <v>0</v>
      </c>
      <c r="AR52" s="278">
        <v>0</v>
      </c>
      <c r="AS52" s="56">
        <f t="shared" si="15"/>
        <v>0</v>
      </c>
      <c r="AT52" s="48">
        <f t="shared" si="16"/>
        <v>0</v>
      </c>
      <c r="AU52" s="199">
        <v>0</v>
      </c>
      <c r="AV52" s="18">
        <v>0</v>
      </c>
      <c r="AW52" s="187">
        <v>0</v>
      </c>
      <c r="AX52" s="187">
        <v>0</v>
      </c>
      <c r="AY52" s="187">
        <v>0</v>
      </c>
      <c r="AZ52" s="187">
        <v>0</v>
      </c>
      <c r="BA52" s="187">
        <v>0</v>
      </c>
      <c r="BB52" s="278">
        <v>0</v>
      </c>
      <c r="BC52" s="56">
        <f t="shared" si="17"/>
        <v>0</v>
      </c>
      <c r="BD52" s="209">
        <f t="shared" si="18"/>
        <v>0</v>
      </c>
      <c r="BE52" s="37">
        <v>0</v>
      </c>
      <c r="BF52" s="18">
        <v>0</v>
      </c>
      <c r="BG52" s="187">
        <v>0</v>
      </c>
      <c r="BH52" s="187">
        <v>0</v>
      </c>
      <c r="BI52" s="187">
        <v>0</v>
      </c>
      <c r="BJ52" s="187">
        <v>0</v>
      </c>
      <c r="BK52" s="187">
        <v>0</v>
      </c>
      <c r="BL52" s="187">
        <v>0</v>
      </c>
      <c r="BM52" s="56">
        <f t="shared" si="19"/>
        <v>0</v>
      </c>
      <c r="BN52" s="48">
        <f t="shared" si="20"/>
        <v>0</v>
      </c>
      <c r="BO52" s="199">
        <v>0</v>
      </c>
      <c r="BP52" s="18">
        <v>0</v>
      </c>
      <c r="BQ52" s="187">
        <v>0</v>
      </c>
      <c r="BR52" s="187">
        <v>0</v>
      </c>
      <c r="BS52" s="187">
        <v>0</v>
      </c>
      <c r="BT52" s="187">
        <v>0</v>
      </c>
      <c r="BU52" s="278">
        <v>0</v>
      </c>
      <c r="BV52" s="278">
        <v>0</v>
      </c>
      <c r="BW52" s="56">
        <f t="shared" si="21"/>
        <v>0</v>
      </c>
      <c r="BX52" s="209">
        <f t="shared" si="22"/>
        <v>0</v>
      </c>
      <c r="BY52" s="37">
        <v>0</v>
      </c>
      <c r="BZ52" s="18">
        <v>0</v>
      </c>
      <c r="CA52" s="187">
        <v>0</v>
      </c>
      <c r="CB52" s="187">
        <v>0</v>
      </c>
      <c r="CC52" s="187">
        <v>0</v>
      </c>
      <c r="CD52" s="187">
        <v>0</v>
      </c>
      <c r="CE52" s="278">
        <v>0</v>
      </c>
      <c r="CF52" s="278">
        <v>0</v>
      </c>
      <c r="CG52" s="56">
        <f t="shared" si="23"/>
        <v>0</v>
      </c>
      <c r="CH52" s="48">
        <f t="shared" si="24"/>
        <v>0</v>
      </c>
      <c r="CI52" s="199">
        <v>0</v>
      </c>
      <c r="CJ52" s="18">
        <v>0</v>
      </c>
      <c r="CK52" s="187">
        <v>0</v>
      </c>
      <c r="CL52" s="187">
        <v>0</v>
      </c>
      <c r="CM52" s="187">
        <v>0</v>
      </c>
      <c r="CN52" s="187">
        <v>0</v>
      </c>
      <c r="CO52" s="278">
        <v>0</v>
      </c>
      <c r="CP52" s="278">
        <v>0</v>
      </c>
      <c r="CQ52" s="56">
        <f t="shared" si="25"/>
        <v>0</v>
      </c>
      <c r="CR52" s="209">
        <f t="shared" si="26"/>
        <v>0</v>
      </c>
      <c r="CS52" s="37">
        <v>0</v>
      </c>
      <c r="CT52" s="18">
        <v>0</v>
      </c>
      <c r="CU52" s="187">
        <v>0</v>
      </c>
      <c r="CV52" s="187">
        <v>0</v>
      </c>
      <c r="CW52" s="187">
        <v>0</v>
      </c>
      <c r="CX52" s="187">
        <v>0</v>
      </c>
      <c r="CY52" s="278">
        <v>0</v>
      </c>
      <c r="CZ52" s="278">
        <v>0</v>
      </c>
      <c r="DA52" s="56">
        <f t="shared" si="27"/>
        <v>0</v>
      </c>
      <c r="DB52" s="48">
        <f t="shared" si="28"/>
        <v>0</v>
      </c>
      <c r="DC52" s="199">
        <v>0</v>
      </c>
      <c r="DD52" s="18">
        <v>0</v>
      </c>
      <c r="DE52" s="187">
        <v>0</v>
      </c>
      <c r="DF52" s="187">
        <v>0</v>
      </c>
      <c r="DG52" s="187">
        <v>0</v>
      </c>
      <c r="DH52" s="187">
        <v>0</v>
      </c>
      <c r="DI52" s="278">
        <v>0</v>
      </c>
      <c r="DJ52" s="278">
        <v>0</v>
      </c>
      <c r="DK52" s="56">
        <f t="shared" si="29"/>
        <v>0</v>
      </c>
      <c r="DL52" s="209">
        <f t="shared" si="30"/>
        <v>0</v>
      </c>
      <c r="DM52" s="37">
        <v>0</v>
      </c>
      <c r="DN52" s="18">
        <v>0</v>
      </c>
      <c r="DO52" s="187">
        <v>0</v>
      </c>
      <c r="DP52" s="187">
        <v>0</v>
      </c>
      <c r="DQ52" s="187">
        <v>0</v>
      </c>
      <c r="DR52" s="187">
        <v>0</v>
      </c>
      <c r="DS52" s="278">
        <v>0</v>
      </c>
      <c r="DT52" s="278">
        <v>0</v>
      </c>
      <c r="DU52" s="56">
        <f t="shared" si="31"/>
        <v>0</v>
      </c>
      <c r="DV52" s="48">
        <f t="shared" si="32"/>
        <v>0</v>
      </c>
      <c r="DW52" s="37">
        <v>0</v>
      </c>
      <c r="DX52" s="18">
        <v>0</v>
      </c>
      <c r="DY52" s="187">
        <v>0</v>
      </c>
      <c r="DZ52" s="187">
        <v>0</v>
      </c>
      <c r="EA52" s="187">
        <v>0</v>
      </c>
      <c r="EB52" s="187">
        <v>0</v>
      </c>
      <c r="EC52" s="278">
        <v>0</v>
      </c>
      <c r="ED52" s="278">
        <v>0</v>
      </c>
      <c r="EE52" s="56">
        <f t="shared" si="33"/>
        <v>0</v>
      </c>
      <c r="EF52" s="48">
        <f t="shared" si="34"/>
        <v>0</v>
      </c>
      <c r="EK52" s="262">
        <f t="shared" si="35"/>
        <v>0</v>
      </c>
      <c r="EL52" s="5" t="e">
        <f>IF(#REF!=0,"Not Moving","OK")</f>
        <v>#REF!</v>
      </c>
    </row>
    <row r="53" spans="1:142" ht="16.5" thickTop="1" thickBot="1">
      <c r="A53" s="45">
        <v>42</v>
      </c>
      <c r="B53" s="257">
        <v>734895</v>
      </c>
      <c r="C53" s="255" t="s">
        <v>122</v>
      </c>
      <c r="D53" s="255" t="s">
        <v>123</v>
      </c>
      <c r="E53" s="263">
        <v>44.5</v>
      </c>
      <c r="F53" s="264">
        <v>99</v>
      </c>
      <c r="G53" s="38">
        <f t="shared" si="2"/>
        <v>0</v>
      </c>
      <c r="H53" s="39">
        <f t="shared" si="3"/>
        <v>0</v>
      </c>
      <c r="I53" s="39">
        <f t="shared" si="4"/>
        <v>0</v>
      </c>
      <c r="J53" s="39">
        <f t="shared" si="5"/>
        <v>3</v>
      </c>
      <c r="K53" s="38">
        <f t="shared" si="6"/>
        <v>3</v>
      </c>
      <c r="L53" s="39">
        <f t="shared" si="7"/>
        <v>2</v>
      </c>
      <c r="M53" s="39">
        <f t="shared" si="8"/>
        <v>3</v>
      </c>
      <c r="N53" s="39">
        <v>1</v>
      </c>
      <c r="O53" s="39">
        <f t="shared" si="9"/>
        <v>12</v>
      </c>
      <c r="P53" s="40">
        <f t="shared" si="10"/>
        <v>1.5</v>
      </c>
      <c r="Q53" s="45">
        <v>0</v>
      </c>
      <c r="R53" s="257">
        <v>0</v>
      </c>
      <c r="S53" s="265">
        <v>0</v>
      </c>
      <c r="T53" s="265">
        <v>1</v>
      </c>
      <c r="U53" s="265">
        <v>0</v>
      </c>
      <c r="V53" s="265">
        <v>0</v>
      </c>
      <c r="W53" s="265">
        <v>0</v>
      </c>
      <c r="X53" s="265">
        <v>0</v>
      </c>
      <c r="Y53" s="260">
        <f t="shared" si="11"/>
        <v>1</v>
      </c>
      <c r="Z53" s="261">
        <f t="shared" si="12"/>
        <v>0.125</v>
      </c>
      <c r="AA53" s="37">
        <v>0</v>
      </c>
      <c r="AB53" s="18">
        <v>0</v>
      </c>
      <c r="AC53" s="187">
        <v>0</v>
      </c>
      <c r="AD53" s="187">
        <v>1</v>
      </c>
      <c r="AE53" s="187">
        <v>0</v>
      </c>
      <c r="AF53" s="187">
        <v>1</v>
      </c>
      <c r="AG53" s="187">
        <v>3</v>
      </c>
      <c r="AH53" s="187">
        <v>0</v>
      </c>
      <c r="AI53" s="56">
        <f t="shared" si="13"/>
        <v>5</v>
      </c>
      <c r="AJ53" s="48">
        <f t="shared" si="14"/>
        <v>0.625</v>
      </c>
      <c r="AK53" s="37">
        <v>0</v>
      </c>
      <c r="AL53" s="18">
        <v>0</v>
      </c>
      <c r="AM53" s="187">
        <v>0</v>
      </c>
      <c r="AN53" s="187">
        <v>0</v>
      </c>
      <c r="AO53" s="187">
        <v>0</v>
      </c>
      <c r="AP53" s="187">
        <v>0</v>
      </c>
      <c r="AQ53" s="278">
        <v>0</v>
      </c>
      <c r="AR53" s="278">
        <v>0</v>
      </c>
      <c r="AS53" s="56">
        <f t="shared" si="15"/>
        <v>0</v>
      </c>
      <c r="AT53" s="48">
        <f t="shared" si="16"/>
        <v>0</v>
      </c>
      <c r="AU53" s="199">
        <v>0</v>
      </c>
      <c r="AV53" s="18">
        <v>0</v>
      </c>
      <c r="AW53" s="187">
        <v>0</v>
      </c>
      <c r="AX53" s="187">
        <v>0</v>
      </c>
      <c r="AY53" s="187">
        <v>0</v>
      </c>
      <c r="AZ53" s="187">
        <v>0</v>
      </c>
      <c r="BA53" s="187">
        <v>0</v>
      </c>
      <c r="BB53" s="278">
        <v>0</v>
      </c>
      <c r="BC53" s="56">
        <f t="shared" si="17"/>
        <v>0</v>
      </c>
      <c r="BD53" s="209">
        <f t="shared" si="18"/>
        <v>0</v>
      </c>
      <c r="BE53" s="37">
        <v>0</v>
      </c>
      <c r="BF53" s="18">
        <v>0</v>
      </c>
      <c r="BG53" s="187">
        <v>0</v>
      </c>
      <c r="BH53" s="187">
        <v>0</v>
      </c>
      <c r="BI53" s="187">
        <v>0</v>
      </c>
      <c r="BJ53" s="187">
        <v>0</v>
      </c>
      <c r="BK53" s="187">
        <v>0</v>
      </c>
      <c r="BL53" s="187">
        <v>0</v>
      </c>
      <c r="BM53" s="56">
        <f t="shared" si="19"/>
        <v>0</v>
      </c>
      <c r="BN53" s="48">
        <f t="shared" si="20"/>
        <v>0</v>
      </c>
      <c r="BO53" s="199">
        <v>0</v>
      </c>
      <c r="BP53" s="18">
        <v>0</v>
      </c>
      <c r="BQ53" s="187">
        <v>0</v>
      </c>
      <c r="BR53" s="187">
        <v>1</v>
      </c>
      <c r="BS53" s="187">
        <v>0</v>
      </c>
      <c r="BT53" s="187">
        <v>0</v>
      </c>
      <c r="BU53" s="278">
        <v>0</v>
      </c>
      <c r="BV53" s="278">
        <v>1</v>
      </c>
      <c r="BW53" s="56">
        <f t="shared" si="21"/>
        <v>2</v>
      </c>
      <c r="BX53" s="209">
        <f t="shared" si="22"/>
        <v>0.25</v>
      </c>
      <c r="BY53" s="37">
        <v>0</v>
      </c>
      <c r="BZ53" s="18">
        <v>0</v>
      </c>
      <c r="CA53" s="187">
        <v>0</v>
      </c>
      <c r="CB53" s="187">
        <v>0</v>
      </c>
      <c r="CC53" s="187">
        <v>2</v>
      </c>
      <c r="CD53" s="187">
        <v>0</v>
      </c>
      <c r="CE53" s="278">
        <v>0</v>
      </c>
      <c r="CF53" s="278">
        <v>0</v>
      </c>
      <c r="CG53" s="56">
        <f t="shared" si="23"/>
        <v>2</v>
      </c>
      <c r="CH53" s="48">
        <f t="shared" si="24"/>
        <v>0.25</v>
      </c>
      <c r="CI53" s="199">
        <v>0</v>
      </c>
      <c r="CJ53" s="18">
        <v>0</v>
      </c>
      <c r="CK53" s="187">
        <v>0</v>
      </c>
      <c r="CL53" s="187">
        <v>0</v>
      </c>
      <c r="CM53" s="187">
        <v>0</v>
      </c>
      <c r="CN53" s="187">
        <v>1</v>
      </c>
      <c r="CO53" s="278">
        <v>0</v>
      </c>
      <c r="CP53" s="278">
        <v>0</v>
      </c>
      <c r="CQ53" s="56">
        <f t="shared" si="25"/>
        <v>1</v>
      </c>
      <c r="CR53" s="209">
        <f t="shared" si="26"/>
        <v>0.125</v>
      </c>
      <c r="CS53" s="37">
        <v>0</v>
      </c>
      <c r="CT53" s="18">
        <v>0</v>
      </c>
      <c r="CU53" s="187">
        <v>0</v>
      </c>
      <c r="CV53" s="187">
        <v>0</v>
      </c>
      <c r="CW53" s="187">
        <v>0</v>
      </c>
      <c r="CX53" s="187">
        <v>0</v>
      </c>
      <c r="CY53" s="278">
        <v>0</v>
      </c>
      <c r="CZ53" s="278">
        <v>0</v>
      </c>
      <c r="DA53" s="56">
        <f t="shared" si="27"/>
        <v>0</v>
      </c>
      <c r="DB53" s="48">
        <f t="shared" si="28"/>
        <v>0</v>
      </c>
      <c r="DC53" s="199">
        <v>0</v>
      </c>
      <c r="DD53" s="18">
        <v>0</v>
      </c>
      <c r="DE53" s="187">
        <v>0</v>
      </c>
      <c r="DF53" s="187">
        <v>0</v>
      </c>
      <c r="DG53" s="187">
        <v>0</v>
      </c>
      <c r="DH53" s="187">
        <v>0</v>
      </c>
      <c r="DI53" s="278">
        <v>0</v>
      </c>
      <c r="DJ53" s="278">
        <v>0</v>
      </c>
      <c r="DK53" s="56">
        <f t="shared" si="29"/>
        <v>0</v>
      </c>
      <c r="DL53" s="209">
        <f t="shared" si="30"/>
        <v>0</v>
      </c>
      <c r="DM53" s="37">
        <v>0</v>
      </c>
      <c r="DN53" s="18">
        <v>0</v>
      </c>
      <c r="DO53" s="187">
        <v>0</v>
      </c>
      <c r="DP53" s="187">
        <v>0</v>
      </c>
      <c r="DQ53" s="187">
        <v>1</v>
      </c>
      <c r="DR53" s="187">
        <v>0</v>
      </c>
      <c r="DS53" s="278">
        <v>0</v>
      </c>
      <c r="DT53" s="278">
        <v>0</v>
      </c>
      <c r="DU53" s="56">
        <f t="shared" si="31"/>
        <v>1</v>
      </c>
      <c r="DV53" s="48">
        <f t="shared" si="32"/>
        <v>0.125</v>
      </c>
      <c r="DW53" s="37">
        <v>0</v>
      </c>
      <c r="DX53" s="18">
        <v>0</v>
      </c>
      <c r="DY53" s="187">
        <v>0</v>
      </c>
      <c r="DZ53" s="187">
        <v>0</v>
      </c>
      <c r="EA53" s="187">
        <v>0</v>
      </c>
      <c r="EB53" s="187">
        <v>0</v>
      </c>
      <c r="EC53" s="278">
        <v>0</v>
      </c>
      <c r="ED53" s="278">
        <v>0</v>
      </c>
      <c r="EE53" s="56">
        <f t="shared" si="33"/>
        <v>0</v>
      </c>
      <c r="EF53" s="48">
        <f t="shared" si="34"/>
        <v>0</v>
      </c>
      <c r="EK53" s="262">
        <f t="shared" si="35"/>
        <v>1</v>
      </c>
      <c r="EL53" s="5" t="e">
        <f>IF(#REF!=0,"Not Moving","OK")</f>
        <v>#REF!</v>
      </c>
    </row>
    <row r="54" spans="1:142" ht="16.5" thickTop="1" thickBot="1">
      <c r="A54" s="45">
        <v>43</v>
      </c>
      <c r="B54" s="257">
        <v>734896</v>
      </c>
      <c r="C54" s="255" t="s">
        <v>124</v>
      </c>
      <c r="D54" s="255" t="s">
        <v>125</v>
      </c>
      <c r="E54" s="263">
        <v>49.5</v>
      </c>
      <c r="F54" s="264">
        <v>109</v>
      </c>
      <c r="G54" s="38">
        <f t="shared" si="2"/>
        <v>1</v>
      </c>
      <c r="H54" s="39">
        <f t="shared" si="3"/>
        <v>0</v>
      </c>
      <c r="I54" s="39">
        <f t="shared" si="4"/>
        <v>0</v>
      </c>
      <c r="J54" s="39">
        <f t="shared" si="5"/>
        <v>0</v>
      </c>
      <c r="K54" s="38">
        <f t="shared" si="6"/>
        <v>0</v>
      </c>
      <c r="L54" s="39">
        <f t="shared" si="7"/>
        <v>0</v>
      </c>
      <c r="M54" s="39">
        <f t="shared" si="8"/>
        <v>1</v>
      </c>
      <c r="N54" s="39">
        <v>1</v>
      </c>
      <c r="O54" s="39">
        <f t="shared" si="9"/>
        <v>3</v>
      </c>
      <c r="P54" s="40">
        <f t="shared" si="10"/>
        <v>0.375</v>
      </c>
      <c r="Q54" s="45">
        <v>0</v>
      </c>
      <c r="R54" s="257">
        <v>0</v>
      </c>
      <c r="S54" s="265">
        <v>0</v>
      </c>
      <c r="T54" s="265">
        <v>0</v>
      </c>
      <c r="U54" s="265">
        <v>0</v>
      </c>
      <c r="V54" s="265">
        <v>0</v>
      </c>
      <c r="W54" s="265">
        <v>0</v>
      </c>
      <c r="X54" s="265">
        <v>0</v>
      </c>
      <c r="Y54" s="260">
        <f t="shared" si="11"/>
        <v>0</v>
      </c>
      <c r="Z54" s="261">
        <f t="shared" si="12"/>
        <v>0</v>
      </c>
      <c r="AA54" s="37">
        <v>1</v>
      </c>
      <c r="AB54" s="18">
        <v>0</v>
      </c>
      <c r="AC54" s="187">
        <v>0</v>
      </c>
      <c r="AD54" s="187">
        <v>0</v>
      </c>
      <c r="AE54" s="187">
        <v>0</v>
      </c>
      <c r="AF54" s="187">
        <v>0</v>
      </c>
      <c r="AG54" s="187">
        <v>1</v>
      </c>
      <c r="AH54" s="187">
        <v>1</v>
      </c>
      <c r="AI54" s="56">
        <f t="shared" si="13"/>
        <v>3</v>
      </c>
      <c r="AJ54" s="48">
        <f t="shared" si="14"/>
        <v>0.375</v>
      </c>
      <c r="AK54" s="37">
        <v>0</v>
      </c>
      <c r="AL54" s="18">
        <v>0</v>
      </c>
      <c r="AM54" s="187">
        <v>0</v>
      </c>
      <c r="AN54" s="187">
        <v>0</v>
      </c>
      <c r="AO54" s="187">
        <v>0</v>
      </c>
      <c r="AP54" s="187">
        <v>0</v>
      </c>
      <c r="AQ54" s="278">
        <v>0</v>
      </c>
      <c r="AR54" s="278">
        <v>0</v>
      </c>
      <c r="AS54" s="56">
        <f t="shared" si="15"/>
        <v>0</v>
      </c>
      <c r="AT54" s="48">
        <f t="shared" si="16"/>
        <v>0</v>
      </c>
      <c r="AU54" s="199">
        <v>0</v>
      </c>
      <c r="AV54" s="18">
        <v>0</v>
      </c>
      <c r="AW54" s="187">
        <v>0</v>
      </c>
      <c r="AX54" s="187">
        <v>0</v>
      </c>
      <c r="AY54" s="187">
        <v>0</v>
      </c>
      <c r="AZ54" s="187">
        <v>0</v>
      </c>
      <c r="BA54" s="187">
        <v>0</v>
      </c>
      <c r="BB54" s="278">
        <v>0</v>
      </c>
      <c r="BC54" s="56">
        <f t="shared" si="17"/>
        <v>0</v>
      </c>
      <c r="BD54" s="209">
        <f t="shared" si="18"/>
        <v>0</v>
      </c>
      <c r="BE54" s="37">
        <v>0</v>
      </c>
      <c r="BF54" s="18">
        <v>0</v>
      </c>
      <c r="BG54" s="187">
        <v>0</v>
      </c>
      <c r="BH54" s="187">
        <v>0</v>
      </c>
      <c r="BI54" s="187">
        <v>0</v>
      </c>
      <c r="BJ54" s="187">
        <v>0</v>
      </c>
      <c r="BK54" s="187">
        <v>0</v>
      </c>
      <c r="BL54" s="187">
        <v>0</v>
      </c>
      <c r="BM54" s="56">
        <f t="shared" si="19"/>
        <v>0</v>
      </c>
      <c r="BN54" s="48">
        <f t="shared" si="20"/>
        <v>0</v>
      </c>
      <c r="BO54" s="199">
        <v>0</v>
      </c>
      <c r="BP54" s="18">
        <v>0</v>
      </c>
      <c r="BQ54" s="187">
        <v>0</v>
      </c>
      <c r="BR54" s="187">
        <v>0</v>
      </c>
      <c r="BS54" s="187">
        <v>0</v>
      </c>
      <c r="BT54" s="187">
        <v>0</v>
      </c>
      <c r="BU54" s="278">
        <v>0</v>
      </c>
      <c r="BV54" s="278">
        <v>0</v>
      </c>
      <c r="BW54" s="56">
        <f t="shared" si="21"/>
        <v>0</v>
      </c>
      <c r="BX54" s="209">
        <f t="shared" si="22"/>
        <v>0</v>
      </c>
      <c r="BY54" s="37">
        <v>0</v>
      </c>
      <c r="BZ54" s="18">
        <v>0</v>
      </c>
      <c r="CA54" s="187">
        <v>0</v>
      </c>
      <c r="CB54" s="187">
        <v>0</v>
      </c>
      <c r="CC54" s="187">
        <v>0</v>
      </c>
      <c r="CD54" s="187">
        <v>0</v>
      </c>
      <c r="CE54" s="278">
        <v>0</v>
      </c>
      <c r="CF54" s="278">
        <v>0</v>
      </c>
      <c r="CG54" s="56">
        <f t="shared" si="23"/>
        <v>0</v>
      </c>
      <c r="CH54" s="48">
        <f t="shared" si="24"/>
        <v>0</v>
      </c>
      <c r="CI54" s="199">
        <v>0</v>
      </c>
      <c r="CJ54" s="18">
        <v>0</v>
      </c>
      <c r="CK54" s="187">
        <v>0</v>
      </c>
      <c r="CL54" s="187">
        <v>0</v>
      </c>
      <c r="CM54" s="187">
        <v>0</v>
      </c>
      <c r="CN54" s="187">
        <v>0</v>
      </c>
      <c r="CO54" s="278">
        <v>0</v>
      </c>
      <c r="CP54" s="278">
        <v>0</v>
      </c>
      <c r="CQ54" s="56">
        <f t="shared" si="25"/>
        <v>0</v>
      </c>
      <c r="CR54" s="209">
        <f t="shared" si="26"/>
        <v>0</v>
      </c>
      <c r="CS54" s="37">
        <v>0</v>
      </c>
      <c r="CT54" s="18">
        <v>0</v>
      </c>
      <c r="CU54" s="187">
        <v>0</v>
      </c>
      <c r="CV54" s="187">
        <v>0</v>
      </c>
      <c r="CW54" s="187">
        <v>0</v>
      </c>
      <c r="CX54" s="187">
        <v>0</v>
      </c>
      <c r="CY54" s="278">
        <v>0</v>
      </c>
      <c r="CZ54" s="278">
        <v>0</v>
      </c>
      <c r="DA54" s="56">
        <f t="shared" si="27"/>
        <v>0</v>
      </c>
      <c r="DB54" s="48">
        <f t="shared" si="28"/>
        <v>0</v>
      </c>
      <c r="DC54" s="199">
        <v>0</v>
      </c>
      <c r="DD54" s="18">
        <v>0</v>
      </c>
      <c r="DE54" s="187">
        <v>0</v>
      </c>
      <c r="DF54" s="187">
        <v>0</v>
      </c>
      <c r="DG54" s="187">
        <v>0</v>
      </c>
      <c r="DH54" s="187">
        <v>0</v>
      </c>
      <c r="DI54" s="278">
        <v>0</v>
      </c>
      <c r="DJ54" s="278">
        <v>0</v>
      </c>
      <c r="DK54" s="56">
        <f t="shared" si="29"/>
        <v>0</v>
      </c>
      <c r="DL54" s="209">
        <f t="shared" si="30"/>
        <v>0</v>
      </c>
      <c r="DM54" s="37">
        <v>0</v>
      </c>
      <c r="DN54" s="18">
        <v>0</v>
      </c>
      <c r="DO54" s="187">
        <v>0</v>
      </c>
      <c r="DP54" s="187">
        <v>0</v>
      </c>
      <c r="DQ54" s="187">
        <v>0</v>
      </c>
      <c r="DR54" s="187">
        <v>0</v>
      </c>
      <c r="DS54" s="278">
        <v>0</v>
      </c>
      <c r="DT54" s="278">
        <v>0</v>
      </c>
      <c r="DU54" s="56">
        <f t="shared" si="31"/>
        <v>0</v>
      </c>
      <c r="DV54" s="48">
        <f t="shared" si="32"/>
        <v>0</v>
      </c>
      <c r="DW54" s="37">
        <v>0</v>
      </c>
      <c r="DX54" s="18">
        <v>0</v>
      </c>
      <c r="DY54" s="187">
        <v>0</v>
      </c>
      <c r="DZ54" s="187">
        <v>0</v>
      </c>
      <c r="EA54" s="187">
        <v>0</v>
      </c>
      <c r="EB54" s="187">
        <v>0</v>
      </c>
      <c r="EC54" s="278">
        <v>0</v>
      </c>
      <c r="ED54" s="278">
        <v>0</v>
      </c>
      <c r="EE54" s="56">
        <f t="shared" si="33"/>
        <v>0</v>
      </c>
      <c r="EF54" s="48">
        <f t="shared" si="34"/>
        <v>0</v>
      </c>
      <c r="EK54" s="262">
        <f t="shared" si="35"/>
        <v>1</v>
      </c>
      <c r="EL54" s="5" t="e">
        <f>IF(#REF!=0,"Not Moving","OK")</f>
        <v>#REF!</v>
      </c>
    </row>
    <row r="55" spans="1:142" ht="16.5" thickTop="1" thickBot="1">
      <c r="A55" s="45">
        <v>44</v>
      </c>
      <c r="B55" s="257">
        <v>734897</v>
      </c>
      <c r="C55" s="255" t="s">
        <v>126</v>
      </c>
      <c r="D55" s="255" t="s">
        <v>127</v>
      </c>
      <c r="E55" s="263">
        <v>49.5</v>
      </c>
      <c r="F55" s="264">
        <v>109</v>
      </c>
      <c r="G55" s="38">
        <f t="shared" si="2"/>
        <v>0</v>
      </c>
      <c r="H55" s="39">
        <f t="shared" si="3"/>
        <v>0</v>
      </c>
      <c r="I55" s="39">
        <f t="shared" si="4"/>
        <v>0</v>
      </c>
      <c r="J55" s="39">
        <f t="shared" si="5"/>
        <v>1</v>
      </c>
      <c r="K55" s="38">
        <f t="shared" si="6"/>
        <v>0</v>
      </c>
      <c r="L55" s="39">
        <f t="shared" si="7"/>
        <v>0</v>
      </c>
      <c r="M55" s="39">
        <f t="shared" si="8"/>
        <v>0</v>
      </c>
      <c r="N55" s="39">
        <v>0</v>
      </c>
      <c r="O55" s="39">
        <f t="shared" si="9"/>
        <v>1</v>
      </c>
      <c r="P55" s="40">
        <f t="shared" si="10"/>
        <v>0.125</v>
      </c>
      <c r="Q55" s="45">
        <v>0</v>
      </c>
      <c r="R55" s="257">
        <v>0</v>
      </c>
      <c r="S55" s="265">
        <v>0</v>
      </c>
      <c r="T55" s="265">
        <v>0</v>
      </c>
      <c r="U55" s="265">
        <v>0</v>
      </c>
      <c r="V55" s="265">
        <v>0</v>
      </c>
      <c r="W55" s="265">
        <v>0</v>
      </c>
      <c r="X55" s="265">
        <v>0</v>
      </c>
      <c r="Y55" s="260">
        <f t="shared" si="11"/>
        <v>0</v>
      </c>
      <c r="Z55" s="261">
        <f t="shared" si="12"/>
        <v>0</v>
      </c>
      <c r="AA55" s="37">
        <v>0</v>
      </c>
      <c r="AB55" s="18">
        <v>0</v>
      </c>
      <c r="AC55" s="187">
        <v>0</v>
      </c>
      <c r="AD55" s="187">
        <v>1</v>
      </c>
      <c r="AE55" s="187">
        <v>0</v>
      </c>
      <c r="AF55" s="187">
        <v>0</v>
      </c>
      <c r="AG55" s="187">
        <v>0</v>
      </c>
      <c r="AH55" s="187">
        <v>0</v>
      </c>
      <c r="AI55" s="56">
        <f t="shared" si="13"/>
        <v>1</v>
      </c>
      <c r="AJ55" s="48">
        <f t="shared" si="14"/>
        <v>0.125</v>
      </c>
      <c r="AK55" s="37">
        <v>0</v>
      </c>
      <c r="AL55" s="18">
        <v>0</v>
      </c>
      <c r="AM55" s="187">
        <v>0</v>
      </c>
      <c r="AN55" s="187">
        <v>0</v>
      </c>
      <c r="AO55" s="187">
        <v>0</v>
      </c>
      <c r="AP55" s="187">
        <v>0</v>
      </c>
      <c r="AQ55" s="278">
        <v>0</v>
      </c>
      <c r="AR55" s="278">
        <v>0</v>
      </c>
      <c r="AS55" s="56">
        <f t="shared" si="15"/>
        <v>0</v>
      </c>
      <c r="AT55" s="48">
        <f t="shared" si="16"/>
        <v>0</v>
      </c>
      <c r="AU55" s="199">
        <v>0</v>
      </c>
      <c r="AV55" s="18">
        <v>0</v>
      </c>
      <c r="AW55" s="187">
        <v>0</v>
      </c>
      <c r="AX55" s="187">
        <v>0</v>
      </c>
      <c r="AY55" s="187">
        <v>0</v>
      </c>
      <c r="AZ55" s="187">
        <v>0</v>
      </c>
      <c r="BA55" s="187">
        <v>0</v>
      </c>
      <c r="BB55" s="278">
        <v>0</v>
      </c>
      <c r="BC55" s="56">
        <f t="shared" si="17"/>
        <v>0</v>
      </c>
      <c r="BD55" s="209">
        <f t="shared" si="18"/>
        <v>0</v>
      </c>
      <c r="BE55" s="37">
        <v>0</v>
      </c>
      <c r="BF55" s="18">
        <v>0</v>
      </c>
      <c r="BG55" s="187">
        <v>0</v>
      </c>
      <c r="BH55" s="187">
        <v>0</v>
      </c>
      <c r="BI55" s="187">
        <v>0</v>
      </c>
      <c r="BJ55" s="187">
        <v>0</v>
      </c>
      <c r="BK55" s="187">
        <v>0</v>
      </c>
      <c r="BL55" s="187">
        <v>0</v>
      </c>
      <c r="BM55" s="56">
        <f t="shared" si="19"/>
        <v>0</v>
      </c>
      <c r="BN55" s="48">
        <f t="shared" si="20"/>
        <v>0</v>
      </c>
      <c r="BO55" s="199">
        <v>0</v>
      </c>
      <c r="BP55" s="18">
        <v>0</v>
      </c>
      <c r="BQ55" s="187">
        <v>0</v>
      </c>
      <c r="BR55" s="187">
        <v>0</v>
      </c>
      <c r="BS55" s="187">
        <v>0</v>
      </c>
      <c r="BT55" s="187">
        <v>0</v>
      </c>
      <c r="BU55" s="278">
        <v>0</v>
      </c>
      <c r="BV55" s="278">
        <v>0</v>
      </c>
      <c r="BW55" s="56">
        <f t="shared" si="21"/>
        <v>0</v>
      </c>
      <c r="BX55" s="209">
        <f t="shared" si="22"/>
        <v>0</v>
      </c>
      <c r="BY55" s="37">
        <v>0</v>
      </c>
      <c r="BZ55" s="18">
        <v>0</v>
      </c>
      <c r="CA55" s="187">
        <v>0</v>
      </c>
      <c r="CB55" s="187">
        <v>0</v>
      </c>
      <c r="CC55" s="187">
        <v>0</v>
      </c>
      <c r="CD55" s="187">
        <v>0</v>
      </c>
      <c r="CE55" s="278">
        <v>0</v>
      </c>
      <c r="CF55" s="278">
        <v>0</v>
      </c>
      <c r="CG55" s="56">
        <f t="shared" si="23"/>
        <v>0</v>
      </c>
      <c r="CH55" s="48">
        <f t="shared" si="24"/>
        <v>0</v>
      </c>
      <c r="CI55" s="199">
        <v>0</v>
      </c>
      <c r="CJ55" s="18">
        <v>0</v>
      </c>
      <c r="CK55" s="187">
        <v>0</v>
      </c>
      <c r="CL55" s="187">
        <v>0</v>
      </c>
      <c r="CM55" s="187">
        <v>0</v>
      </c>
      <c r="CN55" s="187">
        <v>0</v>
      </c>
      <c r="CO55" s="278">
        <v>0</v>
      </c>
      <c r="CP55" s="278">
        <v>0</v>
      </c>
      <c r="CQ55" s="56">
        <f t="shared" si="25"/>
        <v>0</v>
      </c>
      <c r="CR55" s="209">
        <f t="shared" si="26"/>
        <v>0</v>
      </c>
      <c r="CS55" s="37">
        <v>0</v>
      </c>
      <c r="CT55" s="18">
        <v>0</v>
      </c>
      <c r="CU55" s="187">
        <v>0</v>
      </c>
      <c r="CV55" s="187">
        <v>0</v>
      </c>
      <c r="CW55" s="187">
        <v>0</v>
      </c>
      <c r="CX55" s="187">
        <v>0</v>
      </c>
      <c r="CY55" s="278">
        <v>0</v>
      </c>
      <c r="CZ55" s="278">
        <v>0</v>
      </c>
      <c r="DA55" s="56">
        <f t="shared" si="27"/>
        <v>0</v>
      </c>
      <c r="DB55" s="48">
        <f t="shared" si="28"/>
        <v>0</v>
      </c>
      <c r="DC55" s="199">
        <v>0</v>
      </c>
      <c r="DD55" s="18">
        <v>0</v>
      </c>
      <c r="DE55" s="187">
        <v>0</v>
      </c>
      <c r="DF55" s="187">
        <v>0</v>
      </c>
      <c r="DG55" s="187">
        <v>0</v>
      </c>
      <c r="DH55" s="187">
        <v>0</v>
      </c>
      <c r="DI55" s="278">
        <v>0</v>
      </c>
      <c r="DJ55" s="278">
        <v>0</v>
      </c>
      <c r="DK55" s="56">
        <f t="shared" si="29"/>
        <v>0</v>
      </c>
      <c r="DL55" s="209">
        <f t="shared" si="30"/>
        <v>0</v>
      </c>
      <c r="DM55" s="37">
        <v>0</v>
      </c>
      <c r="DN55" s="18">
        <v>0</v>
      </c>
      <c r="DO55" s="187">
        <v>0</v>
      </c>
      <c r="DP55" s="187">
        <v>0</v>
      </c>
      <c r="DQ55" s="187">
        <v>0</v>
      </c>
      <c r="DR55" s="187">
        <v>0</v>
      </c>
      <c r="DS55" s="278">
        <v>0</v>
      </c>
      <c r="DT55" s="278">
        <v>0</v>
      </c>
      <c r="DU55" s="56">
        <f t="shared" si="31"/>
        <v>0</v>
      </c>
      <c r="DV55" s="48">
        <f t="shared" si="32"/>
        <v>0</v>
      </c>
      <c r="DW55" s="37">
        <v>0</v>
      </c>
      <c r="DX55" s="18">
        <v>0</v>
      </c>
      <c r="DY55" s="187">
        <v>0</v>
      </c>
      <c r="DZ55" s="187">
        <v>0</v>
      </c>
      <c r="EA55" s="187">
        <v>0</v>
      </c>
      <c r="EB55" s="187">
        <v>0</v>
      </c>
      <c r="EC55" s="278">
        <v>0</v>
      </c>
      <c r="ED55" s="278">
        <v>0</v>
      </c>
      <c r="EE55" s="56">
        <f t="shared" si="33"/>
        <v>0</v>
      </c>
      <c r="EF55" s="48">
        <f t="shared" si="34"/>
        <v>0</v>
      </c>
      <c r="EK55" s="262">
        <f t="shared" si="35"/>
        <v>1</v>
      </c>
      <c r="EL55" s="5" t="e">
        <f>IF(#REF!=0,"Not Moving","OK")</f>
        <v>#REF!</v>
      </c>
    </row>
    <row r="56" spans="1:142" ht="16.5" thickTop="1" thickBot="1">
      <c r="A56" s="45">
        <v>45</v>
      </c>
      <c r="B56" s="257">
        <v>734898</v>
      </c>
      <c r="C56" s="255" t="s">
        <v>128</v>
      </c>
      <c r="D56" s="255" t="s">
        <v>129</v>
      </c>
      <c r="E56" s="263">
        <v>49.5</v>
      </c>
      <c r="F56" s="264">
        <v>109</v>
      </c>
      <c r="G56" s="38">
        <f t="shared" si="2"/>
        <v>0</v>
      </c>
      <c r="H56" s="39">
        <f t="shared" si="3"/>
        <v>1</v>
      </c>
      <c r="I56" s="39">
        <f t="shared" si="4"/>
        <v>1</v>
      </c>
      <c r="J56" s="39">
        <f t="shared" si="5"/>
        <v>0</v>
      </c>
      <c r="K56" s="38">
        <f t="shared" si="6"/>
        <v>0</v>
      </c>
      <c r="L56" s="39">
        <f t="shared" si="7"/>
        <v>1</v>
      </c>
      <c r="M56" s="39">
        <f t="shared" si="8"/>
        <v>0</v>
      </c>
      <c r="N56" s="39">
        <v>0</v>
      </c>
      <c r="O56" s="39">
        <f t="shared" si="9"/>
        <v>3</v>
      </c>
      <c r="P56" s="40">
        <f t="shared" si="10"/>
        <v>0.375</v>
      </c>
      <c r="Q56" s="45">
        <v>0</v>
      </c>
      <c r="R56" s="257">
        <v>0</v>
      </c>
      <c r="S56" s="265">
        <v>0</v>
      </c>
      <c r="T56" s="265">
        <v>0</v>
      </c>
      <c r="U56" s="265">
        <v>0</v>
      </c>
      <c r="V56" s="265">
        <v>0</v>
      </c>
      <c r="W56" s="265">
        <v>0</v>
      </c>
      <c r="X56" s="265">
        <v>0</v>
      </c>
      <c r="Y56" s="260">
        <f t="shared" si="11"/>
        <v>0</v>
      </c>
      <c r="Z56" s="261">
        <f t="shared" si="12"/>
        <v>0</v>
      </c>
      <c r="AA56" s="37">
        <v>0</v>
      </c>
      <c r="AB56" s="18">
        <v>1</v>
      </c>
      <c r="AC56" s="187">
        <v>0</v>
      </c>
      <c r="AD56" s="187">
        <v>0</v>
      </c>
      <c r="AE56" s="187">
        <v>0</v>
      </c>
      <c r="AF56" s="187">
        <v>0</v>
      </c>
      <c r="AG56" s="187">
        <v>0</v>
      </c>
      <c r="AH56" s="187">
        <v>0</v>
      </c>
      <c r="AI56" s="56">
        <f t="shared" si="13"/>
        <v>1</v>
      </c>
      <c r="AJ56" s="48">
        <f t="shared" si="14"/>
        <v>0.125</v>
      </c>
      <c r="AK56" s="37">
        <v>0</v>
      </c>
      <c r="AL56" s="18">
        <v>0</v>
      </c>
      <c r="AM56" s="187">
        <v>1</v>
      </c>
      <c r="AN56" s="187">
        <v>0</v>
      </c>
      <c r="AO56" s="187">
        <v>0</v>
      </c>
      <c r="AP56" s="187">
        <v>1</v>
      </c>
      <c r="AQ56" s="278">
        <v>0</v>
      </c>
      <c r="AR56" s="278">
        <v>0</v>
      </c>
      <c r="AS56" s="56">
        <f t="shared" si="15"/>
        <v>2</v>
      </c>
      <c r="AT56" s="48">
        <f t="shared" si="16"/>
        <v>0.25</v>
      </c>
      <c r="AU56" s="199">
        <v>0</v>
      </c>
      <c r="AV56" s="18">
        <v>0</v>
      </c>
      <c r="AW56" s="187">
        <v>0</v>
      </c>
      <c r="AX56" s="187">
        <v>0</v>
      </c>
      <c r="AY56" s="187">
        <v>0</v>
      </c>
      <c r="AZ56" s="187">
        <v>0</v>
      </c>
      <c r="BA56" s="187">
        <v>0</v>
      </c>
      <c r="BB56" s="278">
        <v>0</v>
      </c>
      <c r="BC56" s="56">
        <f t="shared" si="17"/>
        <v>0</v>
      </c>
      <c r="BD56" s="209">
        <f t="shared" si="18"/>
        <v>0</v>
      </c>
      <c r="BE56" s="37">
        <v>0</v>
      </c>
      <c r="BF56" s="18">
        <v>0</v>
      </c>
      <c r="BG56" s="187">
        <v>0</v>
      </c>
      <c r="BH56" s="187">
        <v>0</v>
      </c>
      <c r="BI56" s="187">
        <v>0</v>
      </c>
      <c r="BJ56" s="187">
        <v>0</v>
      </c>
      <c r="BK56" s="187">
        <v>0</v>
      </c>
      <c r="BL56" s="187">
        <v>0</v>
      </c>
      <c r="BM56" s="56">
        <f t="shared" si="19"/>
        <v>0</v>
      </c>
      <c r="BN56" s="48">
        <f t="shared" si="20"/>
        <v>0</v>
      </c>
      <c r="BO56" s="199">
        <v>0</v>
      </c>
      <c r="BP56" s="18">
        <v>0</v>
      </c>
      <c r="BQ56" s="187">
        <v>0</v>
      </c>
      <c r="BR56" s="187">
        <v>0</v>
      </c>
      <c r="BS56" s="187">
        <v>0</v>
      </c>
      <c r="BT56" s="187">
        <v>0</v>
      </c>
      <c r="BU56" s="278">
        <v>0</v>
      </c>
      <c r="BV56" s="278">
        <v>0</v>
      </c>
      <c r="BW56" s="56">
        <f t="shared" si="21"/>
        <v>0</v>
      </c>
      <c r="BX56" s="209">
        <f t="shared" si="22"/>
        <v>0</v>
      </c>
      <c r="BY56" s="37">
        <v>0</v>
      </c>
      <c r="BZ56" s="18">
        <v>0</v>
      </c>
      <c r="CA56" s="187">
        <v>0</v>
      </c>
      <c r="CB56" s="187">
        <v>0</v>
      </c>
      <c r="CC56" s="187">
        <v>0</v>
      </c>
      <c r="CD56" s="187">
        <v>0</v>
      </c>
      <c r="CE56" s="278">
        <v>0</v>
      </c>
      <c r="CF56" s="278">
        <v>0</v>
      </c>
      <c r="CG56" s="56">
        <f t="shared" si="23"/>
        <v>0</v>
      </c>
      <c r="CH56" s="48">
        <f t="shared" si="24"/>
        <v>0</v>
      </c>
      <c r="CI56" s="199">
        <v>0</v>
      </c>
      <c r="CJ56" s="18">
        <v>0</v>
      </c>
      <c r="CK56" s="187">
        <v>0</v>
      </c>
      <c r="CL56" s="187">
        <v>0</v>
      </c>
      <c r="CM56" s="187">
        <v>0</v>
      </c>
      <c r="CN56" s="187">
        <v>0</v>
      </c>
      <c r="CO56" s="278">
        <v>0</v>
      </c>
      <c r="CP56" s="278">
        <v>0</v>
      </c>
      <c r="CQ56" s="56">
        <f t="shared" si="25"/>
        <v>0</v>
      </c>
      <c r="CR56" s="209">
        <f t="shared" si="26"/>
        <v>0</v>
      </c>
      <c r="CS56" s="37">
        <v>0</v>
      </c>
      <c r="CT56" s="18">
        <v>0</v>
      </c>
      <c r="CU56" s="187">
        <v>0</v>
      </c>
      <c r="CV56" s="187">
        <v>0</v>
      </c>
      <c r="CW56" s="187">
        <v>0</v>
      </c>
      <c r="CX56" s="187">
        <v>0</v>
      </c>
      <c r="CY56" s="278">
        <v>0</v>
      </c>
      <c r="CZ56" s="278">
        <v>0</v>
      </c>
      <c r="DA56" s="56">
        <f t="shared" si="27"/>
        <v>0</v>
      </c>
      <c r="DB56" s="48">
        <f t="shared" si="28"/>
        <v>0</v>
      </c>
      <c r="DC56" s="199">
        <v>0</v>
      </c>
      <c r="DD56" s="18">
        <v>0</v>
      </c>
      <c r="DE56" s="187">
        <v>0</v>
      </c>
      <c r="DF56" s="187">
        <v>0</v>
      </c>
      <c r="DG56" s="187">
        <v>0</v>
      </c>
      <c r="DH56" s="187">
        <v>0</v>
      </c>
      <c r="DI56" s="278">
        <v>0</v>
      </c>
      <c r="DJ56" s="278">
        <v>0</v>
      </c>
      <c r="DK56" s="56">
        <f t="shared" si="29"/>
        <v>0</v>
      </c>
      <c r="DL56" s="209">
        <f t="shared" si="30"/>
        <v>0</v>
      </c>
      <c r="DM56" s="37">
        <v>0</v>
      </c>
      <c r="DN56" s="18">
        <v>0</v>
      </c>
      <c r="DO56" s="187">
        <v>0</v>
      </c>
      <c r="DP56" s="187">
        <v>0</v>
      </c>
      <c r="DQ56" s="187">
        <v>0</v>
      </c>
      <c r="DR56" s="187">
        <v>0</v>
      </c>
      <c r="DS56" s="278">
        <v>0</v>
      </c>
      <c r="DT56" s="278">
        <v>0</v>
      </c>
      <c r="DU56" s="56">
        <f t="shared" si="31"/>
        <v>0</v>
      </c>
      <c r="DV56" s="48">
        <f t="shared" si="32"/>
        <v>0</v>
      </c>
      <c r="DW56" s="37">
        <v>0</v>
      </c>
      <c r="DX56" s="18">
        <v>0</v>
      </c>
      <c r="DY56" s="187">
        <v>0</v>
      </c>
      <c r="DZ56" s="187">
        <v>0</v>
      </c>
      <c r="EA56" s="187">
        <v>0</v>
      </c>
      <c r="EB56" s="187">
        <v>0</v>
      </c>
      <c r="EC56" s="278">
        <v>0</v>
      </c>
      <c r="ED56" s="278">
        <v>0</v>
      </c>
      <c r="EE56" s="56">
        <f t="shared" si="33"/>
        <v>0</v>
      </c>
      <c r="EF56" s="48">
        <f t="shared" si="34"/>
        <v>0</v>
      </c>
      <c r="EK56" s="262">
        <f t="shared" si="35"/>
        <v>1</v>
      </c>
      <c r="EL56" s="5" t="e">
        <f>IF(#REF!=0,"Not Moving","OK")</f>
        <v>#REF!</v>
      </c>
    </row>
    <row r="57" spans="1:142" ht="16.5" thickTop="1" thickBot="1">
      <c r="A57" s="45">
        <v>46</v>
      </c>
      <c r="B57" s="257">
        <v>734899</v>
      </c>
      <c r="C57" s="255" t="s">
        <v>130</v>
      </c>
      <c r="D57" s="255" t="s">
        <v>131</v>
      </c>
      <c r="E57" s="263">
        <v>49.5</v>
      </c>
      <c r="F57" s="264">
        <v>109</v>
      </c>
      <c r="G57" s="38">
        <f t="shared" si="2"/>
        <v>0</v>
      </c>
      <c r="H57" s="39">
        <f t="shared" si="3"/>
        <v>21</v>
      </c>
      <c r="I57" s="39">
        <f t="shared" si="4"/>
        <v>0</v>
      </c>
      <c r="J57" s="39">
        <f t="shared" si="5"/>
        <v>0</v>
      </c>
      <c r="K57" s="38">
        <f t="shared" si="6"/>
        <v>1</v>
      </c>
      <c r="L57" s="39">
        <f t="shared" si="7"/>
        <v>1</v>
      </c>
      <c r="M57" s="39">
        <f t="shared" si="8"/>
        <v>2</v>
      </c>
      <c r="N57" s="39">
        <v>1</v>
      </c>
      <c r="O57" s="39">
        <f t="shared" si="9"/>
        <v>26</v>
      </c>
      <c r="P57" s="40">
        <f t="shared" si="10"/>
        <v>3.25</v>
      </c>
      <c r="Q57" s="45">
        <v>0</v>
      </c>
      <c r="R57" s="257">
        <v>1</v>
      </c>
      <c r="S57" s="265">
        <v>0</v>
      </c>
      <c r="T57" s="265">
        <v>0</v>
      </c>
      <c r="U57" s="265">
        <v>0</v>
      </c>
      <c r="V57" s="265">
        <v>0</v>
      </c>
      <c r="W57" s="265">
        <v>0</v>
      </c>
      <c r="X57" s="265">
        <v>0</v>
      </c>
      <c r="Y57" s="260">
        <f t="shared" si="11"/>
        <v>1</v>
      </c>
      <c r="Z57" s="261">
        <f t="shared" si="12"/>
        <v>0.125</v>
      </c>
      <c r="AA57" s="37">
        <v>0</v>
      </c>
      <c r="AB57" s="18">
        <v>0</v>
      </c>
      <c r="AC57" s="187">
        <v>0</v>
      </c>
      <c r="AD57" s="187">
        <v>0</v>
      </c>
      <c r="AE57" s="187">
        <v>1</v>
      </c>
      <c r="AF57" s="187">
        <v>1</v>
      </c>
      <c r="AG57" s="187">
        <v>2</v>
      </c>
      <c r="AH57" s="187">
        <v>1</v>
      </c>
      <c r="AI57" s="56">
        <f t="shared" si="13"/>
        <v>5</v>
      </c>
      <c r="AJ57" s="48">
        <f t="shared" si="14"/>
        <v>0.625</v>
      </c>
      <c r="AK57" s="37">
        <v>0</v>
      </c>
      <c r="AL57" s="18">
        <v>0</v>
      </c>
      <c r="AM57" s="187">
        <v>0</v>
      </c>
      <c r="AN57" s="187">
        <v>0</v>
      </c>
      <c r="AO57" s="187">
        <v>0</v>
      </c>
      <c r="AP57" s="187">
        <v>0</v>
      </c>
      <c r="AQ57" s="278">
        <v>0</v>
      </c>
      <c r="AR57" s="278">
        <v>0</v>
      </c>
      <c r="AS57" s="56">
        <f t="shared" si="15"/>
        <v>0</v>
      </c>
      <c r="AT57" s="48">
        <f t="shared" si="16"/>
        <v>0</v>
      </c>
      <c r="AU57" s="199">
        <v>0</v>
      </c>
      <c r="AV57" s="18">
        <v>0</v>
      </c>
      <c r="AW57" s="187">
        <v>0</v>
      </c>
      <c r="AX57" s="187">
        <v>0</v>
      </c>
      <c r="AY57" s="187">
        <v>0</v>
      </c>
      <c r="AZ57" s="187">
        <v>0</v>
      </c>
      <c r="BA57" s="187">
        <v>0</v>
      </c>
      <c r="BB57" s="278">
        <v>0</v>
      </c>
      <c r="BC57" s="56">
        <f t="shared" si="17"/>
        <v>0</v>
      </c>
      <c r="BD57" s="209">
        <f t="shared" si="18"/>
        <v>0</v>
      </c>
      <c r="BE57" s="37">
        <v>0</v>
      </c>
      <c r="BF57" s="18">
        <v>0</v>
      </c>
      <c r="BG57" s="187">
        <v>0</v>
      </c>
      <c r="BH57" s="187">
        <v>0</v>
      </c>
      <c r="BI57" s="187">
        <v>0</v>
      </c>
      <c r="BJ57" s="187">
        <v>0</v>
      </c>
      <c r="BK57" s="187">
        <v>0</v>
      </c>
      <c r="BL57" s="187">
        <v>0</v>
      </c>
      <c r="BM57" s="56">
        <f t="shared" si="19"/>
        <v>0</v>
      </c>
      <c r="BN57" s="48">
        <f t="shared" si="20"/>
        <v>0</v>
      </c>
      <c r="BO57" s="199">
        <v>0</v>
      </c>
      <c r="BP57" s="18">
        <v>20</v>
      </c>
      <c r="BQ57" s="187">
        <v>0</v>
      </c>
      <c r="BR57" s="187">
        <v>0</v>
      </c>
      <c r="BS57" s="187">
        <v>0</v>
      </c>
      <c r="BT57" s="187">
        <v>0</v>
      </c>
      <c r="BU57" s="278">
        <v>0</v>
      </c>
      <c r="BV57" s="278">
        <v>0</v>
      </c>
      <c r="BW57" s="56">
        <f t="shared" si="21"/>
        <v>20</v>
      </c>
      <c r="BX57" s="209">
        <f t="shared" si="22"/>
        <v>2.5</v>
      </c>
      <c r="BY57" s="37">
        <v>0</v>
      </c>
      <c r="BZ57" s="18">
        <v>0</v>
      </c>
      <c r="CA57" s="187">
        <v>0</v>
      </c>
      <c r="CB57" s="187">
        <v>0</v>
      </c>
      <c r="CC57" s="187">
        <v>0</v>
      </c>
      <c r="CD57" s="187">
        <v>0</v>
      </c>
      <c r="CE57" s="278">
        <v>0</v>
      </c>
      <c r="CF57" s="278">
        <v>0</v>
      </c>
      <c r="CG57" s="56">
        <f t="shared" si="23"/>
        <v>0</v>
      </c>
      <c r="CH57" s="48">
        <f t="shared" si="24"/>
        <v>0</v>
      </c>
      <c r="CI57" s="199">
        <v>0</v>
      </c>
      <c r="CJ57" s="18">
        <v>0</v>
      </c>
      <c r="CK57" s="187">
        <v>0</v>
      </c>
      <c r="CL57" s="187">
        <v>0</v>
      </c>
      <c r="CM57" s="187">
        <v>0</v>
      </c>
      <c r="CN57" s="187">
        <v>0</v>
      </c>
      <c r="CO57" s="278">
        <v>0</v>
      </c>
      <c r="CP57" s="278">
        <v>0</v>
      </c>
      <c r="CQ57" s="56">
        <f t="shared" si="25"/>
        <v>0</v>
      </c>
      <c r="CR57" s="209">
        <f t="shared" si="26"/>
        <v>0</v>
      </c>
      <c r="CS57" s="37">
        <v>0</v>
      </c>
      <c r="CT57" s="18">
        <v>0</v>
      </c>
      <c r="CU57" s="187">
        <v>0</v>
      </c>
      <c r="CV57" s="187">
        <v>0</v>
      </c>
      <c r="CW57" s="187">
        <v>0</v>
      </c>
      <c r="CX57" s="187">
        <v>0</v>
      </c>
      <c r="CY57" s="278">
        <v>0</v>
      </c>
      <c r="CZ57" s="278">
        <v>0</v>
      </c>
      <c r="DA57" s="56">
        <f t="shared" si="27"/>
        <v>0</v>
      </c>
      <c r="DB57" s="48">
        <f t="shared" si="28"/>
        <v>0</v>
      </c>
      <c r="DC57" s="199">
        <v>0</v>
      </c>
      <c r="DD57" s="18">
        <v>0</v>
      </c>
      <c r="DE57" s="187">
        <v>0</v>
      </c>
      <c r="DF57" s="187">
        <v>0</v>
      </c>
      <c r="DG57" s="187">
        <v>0</v>
      </c>
      <c r="DH57" s="187">
        <v>0</v>
      </c>
      <c r="DI57" s="278">
        <v>0</v>
      </c>
      <c r="DJ57" s="278">
        <v>0</v>
      </c>
      <c r="DK57" s="56">
        <f t="shared" si="29"/>
        <v>0</v>
      </c>
      <c r="DL57" s="209">
        <f t="shared" si="30"/>
        <v>0</v>
      </c>
      <c r="DM57" s="37">
        <v>0</v>
      </c>
      <c r="DN57" s="18">
        <v>0</v>
      </c>
      <c r="DO57" s="187">
        <v>0</v>
      </c>
      <c r="DP57" s="187">
        <v>0</v>
      </c>
      <c r="DQ57" s="187">
        <v>0</v>
      </c>
      <c r="DR57" s="187">
        <v>0</v>
      </c>
      <c r="DS57" s="278">
        <v>0</v>
      </c>
      <c r="DT57" s="278">
        <v>0</v>
      </c>
      <c r="DU57" s="56">
        <f t="shared" si="31"/>
        <v>0</v>
      </c>
      <c r="DV57" s="48">
        <f t="shared" si="32"/>
        <v>0</v>
      </c>
      <c r="DW57" s="37">
        <v>0</v>
      </c>
      <c r="DX57" s="18">
        <v>0</v>
      </c>
      <c r="DY57" s="187">
        <v>0</v>
      </c>
      <c r="DZ57" s="187">
        <v>0</v>
      </c>
      <c r="EA57" s="187">
        <v>0</v>
      </c>
      <c r="EB57" s="187">
        <v>0</v>
      </c>
      <c r="EC57" s="278">
        <v>0</v>
      </c>
      <c r="ED57" s="278">
        <v>0</v>
      </c>
      <c r="EE57" s="56">
        <f t="shared" si="33"/>
        <v>0</v>
      </c>
      <c r="EF57" s="48">
        <f t="shared" si="34"/>
        <v>0</v>
      </c>
      <c r="EK57" s="262">
        <f t="shared" si="35"/>
        <v>20</v>
      </c>
      <c r="EL57" s="5" t="e">
        <f>IF(#REF!=0,"Not Moving","OK")</f>
        <v>#REF!</v>
      </c>
    </row>
    <row r="58" spans="1:142" ht="16.5" thickTop="1" thickBot="1">
      <c r="A58" s="45">
        <v>47</v>
      </c>
      <c r="B58" s="257">
        <v>734900</v>
      </c>
      <c r="C58" s="255" t="s">
        <v>132</v>
      </c>
      <c r="D58" s="255" t="s">
        <v>133</v>
      </c>
      <c r="E58" s="263">
        <v>39.5</v>
      </c>
      <c r="F58" s="264">
        <v>79</v>
      </c>
      <c r="G58" s="38">
        <f t="shared" si="2"/>
        <v>0</v>
      </c>
      <c r="H58" s="39">
        <f t="shared" si="3"/>
        <v>0</v>
      </c>
      <c r="I58" s="39">
        <f t="shared" si="4"/>
        <v>0</v>
      </c>
      <c r="J58" s="39">
        <f t="shared" si="5"/>
        <v>0</v>
      </c>
      <c r="K58" s="38">
        <f t="shared" si="6"/>
        <v>0</v>
      </c>
      <c r="L58" s="39">
        <f t="shared" si="7"/>
        <v>0</v>
      </c>
      <c r="M58" s="39">
        <f t="shared" si="8"/>
        <v>0</v>
      </c>
      <c r="N58" s="39">
        <v>0</v>
      </c>
      <c r="O58" s="39">
        <f t="shared" si="9"/>
        <v>0</v>
      </c>
      <c r="P58" s="40">
        <f t="shared" si="10"/>
        <v>0</v>
      </c>
      <c r="Q58" s="45">
        <v>0</v>
      </c>
      <c r="R58" s="257">
        <v>0</v>
      </c>
      <c r="S58" s="265">
        <v>0</v>
      </c>
      <c r="T58" s="265">
        <v>0</v>
      </c>
      <c r="U58" s="265">
        <v>0</v>
      </c>
      <c r="V58" s="265">
        <v>0</v>
      </c>
      <c r="W58" s="265">
        <v>0</v>
      </c>
      <c r="X58" s="265">
        <v>0</v>
      </c>
      <c r="Y58" s="260">
        <f t="shared" si="11"/>
        <v>0</v>
      </c>
      <c r="Z58" s="261">
        <f t="shared" si="12"/>
        <v>0</v>
      </c>
      <c r="AA58" s="37">
        <v>0</v>
      </c>
      <c r="AB58" s="18">
        <v>0</v>
      </c>
      <c r="AC58" s="187">
        <v>0</v>
      </c>
      <c r="AD58" s="187">
        <v>0</v>
      </c>
      <c r="AE58" s="187">
        <v>0</v>
      </c>
      <c r="AF58" s="187">
        <v>0</v>
      </c>
      <c r="AG58" s="187">
        <v>0</v>
      </c>
      <c r="AH58" s="187">
        <v>0</v>
      </c>
      <c r="AI58" s="56">
        <f t="shared" si="13"/>
        <v>0</v>
      </c>
      <c r="AJ58" s="48">
        <f t="shared" si="14"/>
        <v>0</v>
      </c>
      <c r="AK58" s="37">
        <v>0</v>
      </c>
      <c r="AL58" s="18">
        <v>0</v>
      </c>
      <c r="AM58" s="187">
        <v>0</v>
      </c>
      <c r="AN58" s="187">
        <v>0</v>
      </c>
      <c r="AO58" s="187">
        <v>0</v>
      </c>
      <c r="AP58" s="187">
        <v>0</v>
      </c>
      <c r="AQ58" s="278">
        <v>0</v>
      </c>
      <c r="AR58" s="278">
        <v>0</v>
      </c>
      <c r="AS58" s="56">
        <f t="shared" si="15"/>
        <v>0</v>
      </c>
      <c r="AT58" s="48">
        <f t="shared" si="16"/>
        <v>0</v>
      </c>
      <c r="AU58" s="199">
        <v>0</v>
      </c>
      <c r="AV58" s="18">
        <v>0</v>
      </c>
      <c r="AW58" s="187">
        <v>0</v>
      </c>
      <c r="AX58" s="187">
        <v>0</v>
      </c>
      <c r="AY58" s="187">
        <v>0</v>
      </c>
      <c r="AZ58" s="187">
        <v>0</v>
      </c>
      <c r="BA58" s="187">
        <v>0</v>
      </c>
      <c r="BB58" s="278">
        <v>0</v>
      </c>
      <c r="BC58" s="56">
        <f t="shared" si="17"/>
        <v>0</v>
      </c>
      <c r="BD58" s="209">
        <f t="shared" si="18"/>
        <v>0</v>
      </c>
      <c r="BE58" s="37">
        <v>0</v>
      </c>
      <c r="BF58" s="18">
        <v>0</v>
      </c>
      <c r="BG58" s="187">
        <v>0</v>
      </c>
      <c r="BH58" s="187">
        <v>0</v>
      </c>
      <c r="BI58" s="187">
        <v>0</v>
      </c>
      <c r="BJ58" s="187">
        <v>0</v>
      </c>
      <c r="BK58" s="187">
        <v>0</v>
      </c>
      <c r="BL58" s="187">
        <v>0</v>
      </c>
      <c r="BM58" s="56">
        <f t="shared" si="19"/>
        <v>0</v>
      </c>
      <c r="BN58" s="48">
        <f t="shared" si="20"/>
        <v>0</v>
      </c>
      <c r="BO58" s="199">
        <v>0</v>
      </c>
      <c r="BP58" s="18">
        <v>0</v>
      </c>
      <c r="BQ58" s="187">
        <v>0</v>
      </c>
      <c r="BR58" s="187">
        <v>0</v>
      </c>
      <c r="BS58" s="187">
        <v>0</v>
      </c>
      <c r="BT58" s="187">
        <v>0</v>
      </c>
      <c r="BU58" s="278">
        <v>0</v>
      </c>
      <c r="BV58" s="278">
        <v>0</v>
      </c>
      <c r="BW58" s="56">
        <f t="shared" si="21"/>
        <v>0</v>
      </c>
      <c r="BX58" s="209">
        <f t="shared" si="22"/>
        <v>0</v>
      </c>
      <c r="BY58" s="37">
        <v>0</v>
      </c>
      <c r="BZ58" s="18">
        <v>0</v>
      </c>
      <c r="CA58" s="187">
        <v>0</v>
      </c>
      <c r="CB58" s="187">
        <v>0</v>
      </c>
      <c r="CC58" s="187">
        <v>0</v>
      </c>
      <c r="CD58" s="187">
        <v>0</v>
      </c>
      <c r="CE58" s="278">
        <v>0</v>
      </c>
      <c r="CF58" s="278">
        <v>0</v>
      </c>
      <c r="CG58" s="56">
        <f t="shared" si="23"/>
        <v>0</v>
      </c>
      <c r="CH58" s="48">
        <f t="shared" si="24"/>
        <v>0</v>
      </c>
      <c r="CI58" s="199">
        <v>0</v>
      </c>
      <c r="CJ58" s="18">
        <v>0</v>
      </c>
      <c r="CK58" s="187">
        <v>0</v>
      </c>
      <c r="CL58" s="187">
        <v>0</v>
      </c>
      <c r="CM58" s="187">
        <v>0</v>
      </c>
      <c r="CN58" s="187">
        <v>0</v>
      </c>
      <c r="CO58" s="278">
        <v>0</v>
      </c>
      <c r="CP58" s="278">
        <v>0</v>
      </c>
      <c r="CQ58" s="56">
        <f t="shared" si="25"/>
        <v>0</v>
      </c>
      <c r="CR58" s="209">
        <f t="shared" si="26"/>
        <v>0</v>
      </c>
      <c r="CS58" s="37">
        <v>0</v>
      </c>
      <c r="CT58" s="18">
        <v>0</v>
      </c>
      <c r="CU58" s="187">
        <v>0</v>
      </c>
      <c r="CV58" s="187">
        <v>0</v>
      </c>
      <c r="CW58" s="187">
        <v>0</v>
      </c>
      <c r="CX58" s="187">
        <v>0</v>
      </c>
      <c r="CY58" s="278">
        <v>0</v>
      </c>
      <c r="CZ58" s="278">
        <v>0</v>
      </c>
      <c r="DA58" s="56">
        <f t="shared" si="27"/>
        <v>0</v>
      </c>
      <c r="DB58" s="48">
        <f t="shared" si="28"/>
        <v>0</v>
      </c>
      <c r="DC58" s="199">
        <v>0</v>
      </c>
      <c r="DD58" s="18">
        <v>0</v>
      </c>
      <c r="DE58" s="187">
        <v>0</v>
      </c>
      <c r="DF58" s="187">
        <v>0</v>
      </c>
      <c r="DG58" s="187">
        <v>0</v>
      </c>
      <c r="DH58" s="187">
        <v>0</v>
      </c>
      <c r="DI58" s="278">
        <v>0</v>
      </c>
      <c r="DJ58" s="278">
        <v>0</v>
      </c>
      <c r="DK58" s="56">
        <f t="shared" si="29"/>
        <v>0</v>
      </c>
      <c r="DL58" s="209">
        <f t="shared" si="30"/>
        <v>0</v>
      </c>
      <c r="DM58" s="37">
        <v>0</v>
      </c>
      <c r="DN58" s="18">
        <v>0</v>
      </c>
      <c r="DO58" s="187">
        <v>0</v>
      </c>
      <c r="DP58" s="187">
        <v>0</v>
      </c>
      <c r="DQ58" s="187">
        <v>0</v>
      </c>
      <c r="DR58" s="187">
        <v>0</v>
      </c>
      <c r="DS58" s="278">
        <v>0</v>
      </c>
      <c r="DT58" s="278">
        <v>0</v>
      </c>
      <c r="DU58" s="56">
        <f t="shared" si="31"/>
        <v>0</v>
      </c>
      <c r="DV58" s="48">
        <f t="shared" si="32"/>
        <v>0</v>
      </c>
      <c r="DW58" s="37">
        <v>0</v>
      </c>
      <c r="DX58" s="18">
        <v>0</v>
      </c>
      <c r="DY58" s="187">
        <v>0</v>
      </c>
      <c r="DZ58" s="187">
        <v>0</v>
      </c>
      <c r="EA58" s="187">
        <v>0</v>
      </c>
      <c r="EB58" s="187">
        <v>0</v>
      </c>
      <c r="EC58" s="278">
        <v>0</v>
      </c>
      <c r="ED58" s="278">
        <v>0</v>
      </c>
      <c r="EE58" s="56">
        <f t="shared" si="33"/>
        <v>0</v>
      </c>
      <c r="EF58" s="48">
        <f t="shared" si="34"/>
        <v>0</v>
      </c>
      <c r="EK58" s="262">
        <f t="shared" si="35"/>
        <v>0</v>
      </c>
      <c r="EL58" s="5" t="e">
        <f>IF(#REF!=0,"Not Moving","OK")</f>
        <v>#REF!</v>
      </c>
    </row>
    <row r="59" spans="1:142" ht="16.5" thickTop="1" thickBot="1">
      <c r="A59" s="45">
        <v>48</v>
      </c>
      <c r="B59" s="257">
        <v>734901</v>
      </c>
      <c r="C59" s="255" t="s">
        <v>134</v>
      </c>
      <c r="D59" s="255" t="s">
        <v>135</v>
      </c>
      <c r="E59" s="263">
        <v>39.5</v>
      </c>
      <c r="F59" s="264">
        <v>79</v>
      </c>
      <c r="G59" s="38">
        <f t="shared" si="2"/>
        <v>0</v>
      </c>
      <c r="H59" s="39">
        <f t="shared" si="3"/>
        <v>0</v>
      </c>
      <c r="I59" s="39">
        <f t="shared" si="4"/>
        <v>0</v>
      </c>
      <c r="J59" s="39">
        <f t="shared" si="5"/>
        <v>0</v>
      </c>
      <c r="K59" s="38">
        <f t="shared" si="6"/>
        <v>0</v>
      </c>
      <c r="L59" s="39">
        <f t="shared" si="7"/>
        <v>0</v>
      </c>
      <c r="M59" s="39">
        <f t="shared" si="8"/>
        <v>0</v>
      </c>
      <c r="N59" s="39">
        <v>0</v>
      </c>
      <c r="O59" s="39">
        <f t="shared" si="9"/>
        <v>0</v>
      </c>
      <c r="P59" s="40">
        <f t="shared" si="10"/>
        <v>0</v>
      </c>
      <c r="Q59" s="45">
        <v>0</v>
      </c>
      <c r="R59" s="257">
        <v>0</v>
      </c>
      <c r="S59" s="265">
        <v>0</v>
      </c>
      <c r="T59" s="265">
        <v>0</v>
      </c>
      <c r="U59" s="265">
        <v>0</v>
      </c>
      <c r="V59" s="265">
        <v>0</v>
      </c>
      <c r="W59" s="265">
        <v>0</v>
      </c>
      <c r="X59" s="265">
        <v>0</v>
      </c>
      <c r="Y59" s="260">
        <f t="shared" si="11"/>
        <v>0</v>
      </c>
      <c r="Z59" s="261">
        <f t="shared" si="12"/>
        <v>0</v>
      </c>
      <c r="AA59" s="37">
        <v>0</v>
      </c>
      <c r="AB59" s="18">
        <v>0</v>
      </c>
      <c r="AC59" s="187">
        <v>0</v>
      </c>
      <c r="AD59" s="187">
        <v>0</v>
      </c>
      <c r="AE59" s="187">
        <v>0</v>
      </c>
      <c r="AF59" s="187">
        <v>0</v>
      </c>
      <c r="AG59" s="187">
        <v>0</v>
      </c>
      <c r="AH59" s="187">
        <v>0</v>
      </c>
      <c r="AI59" s="56">
        <f t="shared" si="13"/>
        <v>0</v>
      </c>
      <c r="AJ59" s="48">
        <f t="shared" si="14"/>
        <v>0</v>
      </c>
      <c r="AK59" s="37">
        <v>0</v>
      </c>
      <c r="AL59" s="18">
        <v>0</v>
      </c>
      <c r="AM59" s="187">
        <v>0</v>
      </c>
      <c r="AN59" s="187">
        <v>0</v>
      </c>
      <c r="AO59" s="187">
        <v>0</v>
      </c>
      <c r="AP59" s="187">
        <v>0</v>
      </c>
      <c r="AQ59" s="278">
        <v>0</v>
      </c>
      <c r="AR59" s="278">
        <v>0</v>
      </c>
      <c r="AS59" s="56">
        <f t="shared" si="15"/>
        <v>0</v>
      </c>
      <c r="AT59" s="48">
        <f t="shared" si="16"/>
        <v>0</v>
      </c>
      <c r="AU59" s="199">
        <v>0</v>
      </c>
      <c r="AV59" s="18">
        <v>0</v>
      </c>
      <c r="AW59" s="187">
        <v>0</v>
      </c>
      <c r="AX59" s="187">
        <v>0</v>
      </c>
      <c r="AY59" s="187">
        <v>0</v>
      </c>
      <c r="AZ59" s="187">
        <v>0</v>
      </c>
      <c r="BA59" s="187">
        <v>0</v>
      </c>
      <c r="BB59" s="278">
        <v>0</v>
      </c>
      <c r="BC59" s="56">
        <f t="shared" si="17"/>
        <v>0</v>
      </c>
      <c r="BD59" s="209">
        <f t="shared" si="18"/>
        <v>0</v>
      </c>
      <c r="BE59" s="37">
        <v>0</v>
      </c>
      <c r="BF59" s="18">
        <v>0</v>
      </c>
      <c r="BG59" s="187">
        <v>0</v>
      </c>
      <c r="BH59" s="187">
        <v>0</v>
      </c>
      <c r="BI59" s="187">
        <v>0</v>
      </c>
      <c r="BJ59" s="187">
        <v>0</v>
      </c>
      <c r="BK59" s="187">
        <v>0</v>
      </c>
      <c r="BL59" s="187">
        <v>0</v>
      </c>
      <c r="BM59" s="56">
        <f t="shared" si="19"/>
        <v>0</v>
      </c>
      <c r="BN59" s="48">
        <f t="shared" si="20"/>
        <v>0</v>
      </c>
      <c r="BO59" s="199">
        <v>0</v>
      </c>
      <c r="BP59" s="18">
        <v>0</v>
      </c>
      <c r="BQ59" s="187">
        <v>0</v>
      </c>
      <c r="BR59" s="187">
        <v>0</v>
      </c>
      <c r="BS59" s="187">
        <v>0</v>
      </c>
      <c r="BT59" s="187">
        <v>0</v>
      </c>
      <c r="BU59" s="278">
        <v>0</v>
      </c>
      <c r="BV59" s="278">
        <v>0</v>
      </c>
      <c r="BW59" s="56">
        <f t="shared" si="21"/>
        <v>0</v>
      </c>
      <c r="BX59" s="209">
        <f t="shared" si="22"/>
        <v>0</v>
      </c>
      <c r="BY59" s="37">
        <v>0</v>
      </c>
      <c r="BZ59" s="18">
        <v>0</v>
      </c>
      <c r="CA59" s="187">
        <v>0</v>
      </c>
      <c r="CB59" s="187">
        <v>0</v>
      </c>
      <c r="CC59" s="187">
        <v>0</v>
      </c>
      <c r="CD59" s="187">
        <v>0</v>
      </c>
      <c r="CE59" s="278">
        <v>0</v>
      </c>
      <c r="CF59" s="278">
        <v>0</v>
      </c>
      <c r="CG59" s="56">
        <f t="shared" si="23"/>
        <v>0</v>
      </c>
      <c r="CH59" s="48">
        <f t="shared" si="24"/>
        <v>0</v>
      </c>
      <c r="CI59" s="199">
        <v>0</v>
      </c>
      <c r="CJ59" s="18">
        <v>0</v>
      </c>
      <c r="CK59" s="187">
        <v>0</v>
      </c>
      <c r="CL59" s="187">
        <v>0</v>
      </c>
      <c r="CM59" s="187">
        <v>0</v>
      </c>
      <c r="CN59" s="187">
        <v>0</v>
      </c>
      <c r="CO59" s="278">
        <v>0</v>
      </c>
      <c r="CP59" s="278">
        <v>0</v>
      </c>
      <c r="CQ59" s="56">
        <f t="shared" si="25"/>
        <v>0</v>
      </c>
      <c r="CR59" s="209">
        <f t="shared" si="26"/>
        <v>0</v>
      </c>
      <c r="CS59" s="37">
        <v>0</v>
      </c>
      <c r="CT59" s="18">
        <v>0</v>
      </c>
      <c r="CU59" s="187">
        <v>0</v>
      </c>
      <c r="CV59" s="187">
        <v>0</v>
      </c>
      <c r="CW59" s="187">
        <v>0</v>
      </c>
      <c r="CX59" s="187">
        <v>0</v>
      </c>
      <c r="CY59" s="278">
        <v>0</v>
      </c>
      <c r="CZ59" s="278">
        <v>0</v>
      </c>
      <c r="DA59" s="56">
        <f t="shared" si="27"/>
        <v>0</v>
      </c>
      <c r="DB59" s="48">
        <f t="shared" si="28"/>
        <v>0</v>
      </c>
      <c r="DC59" s="199">
        <v>0</v>
      </c>
      <c r="DD59" s="18">
        <v>0</v>
      </c>
      <c r="DE59" s="187">
        <v>0</v>
      </c>
      <c r="DF59" s="187">
        <v>0</v>
      </c>
      <c r="DG59" s="187">
        <v>0</v>
      </c>
      <c r="DH59" s="187">
        <v>0</v>
      </c>
      <c r="DI59" s="278">
        <v>0</v>
      </c>
      <c r="DJ59" s="278">
        <v>0</v>
      </c>
      <c r="DK59" s="56">
        <f t="shared" si="29"/>
        <v>0</v>
      </c>
      <c r="DL59" s="209">
        <f t="shared" si="30"/>
        <v>0</v>
      </c>
      <c r="DM59" s="37">
        <v>0</v>
      </c>
      <c r="DN59" s="18">
        <v>0</v>
      </c>
      <c r="DO59" s="187">
        <v>0</v>
      </c>
      <c r="DP59" s="187">
        <v>0</v>
      </c>
      <c r="DQ59" s="187">
        <v>0</v>
      </c>
      <c r="DR59" s="187">
        <v>0</v>
      </c>
      <c r="DS59" s="278">
        <v>0</v>
      </c>
      <c r="DT59" s="278">
        <v>0</v>
      </c>
      <c r="DU59" s="56">
        <f t="shared" si="31"/>
        <v>0</v>
      </c>
      <c r="DV59" s="48">
        <f t="shared" si="32"/>
        <v>0</v>
      </c>
      <c r="DW59" s="37">
        <v>0</v>
      </c>
      <c r="DX59" s="18">
        <v>0</v>
      </c>
      <c r="DY59" s="187">
        <v>0</v>
      </c>
      <c r="DZ59" s="187">
        <v>0</v>
      </c>
      <c r="EA59" s="187">
        <v>0</v>
      </c>
      <c r="EB59" s="187">
        <v>0</v>
      </c>
      <c r="EC59" s="278">
        <v>0</v>
      </c>
      <c r="ED59" s="278">
        <v>0</v>
      </c>
      <c r="EE59" s="56">
        <f t="shared" si="33"/>
        <v>0</v>
      </c>
      <c r="EF59" s="48">
        <f t="shared" si="34"/>
        <v>0</v>
      </c>
      <c r="EK59" s="262">
        <f t="shared" si="35"/>
        <v>0</v>
      </c>
      <c r="EL59" s="5" t="e">
        <f>IF(#REF!=0,"Not Moving","OK")</f>
        <v>#REF!</v>
      </c>
    </row>
    <row r="60" spans="1:142" ht="16.5" thickTop="1" thickBot="1">
      <c r="A60" s="45">
        <v>49</v>
      </c>
      <c r="B60" s="257">
        <v>734902</v>
      </c>
      <c r="C60" s="255" t="s">
        <v>136</v>
      </c>
      <c r="D60" s="255" t="s">
        <v>137</v>
      </c>
      <c r="E60" s="263">
        <v>104.5</v>
      </c>
      <c r="F60" s="264">
        <v>219</v>
      </c>
      <c r="G60" s="38">
        <f t="shared" si="2"/>
        <v>1</v>
      </c>
      <c r="H60" s="39">
        <f t="shared" si="3"/>
        <v>0</v>
      </c>
      <c r="I60" s="39">
        <f t="shared" si="4"/>
        <v>0</v>
      </c>
      <c r="J60" s="39">
        <f t="shared" si="5"/>
        <v>0</v>
      </c>
      <c r="K60" s="38">
        <f t="shared" si="6"/>
        <v>4</v>
      </c>
      <c r="L60" s="39">
        <f t="shared" si="7"/>
        <v>0</v>
      </c>
      <c r="M60" s="39">
        <f t="shared" si="8"/>
        <v>1</v>
      </c>
      <c r="N60" s="39">
        <v>0</v>
      </c>
      <c r="O60" s="39">
        <f t="shared" si="9"/>
        <v>6</v>
      </c>
      <c r="P60" s="40">
        <f t="shared" si="10"/>
        <v>0.75</v>
      </c>
      <c r="Q60" s="45">
        <v>0</v>
      </c>
      <c r="R60" s="257">
        <v>0</v>
      </c>
      <c r="S60" s="265">
        <v>0</v>
      </c>
      <c r="T60" s="265">
        <v>0</v>
      </c>
      <c r="U60" s="265">
        <v>2</v>
      </c>
      <c r="V60" s="265">
        <v>0</v>
      </c>
      <c r="W60" s="265">
        <v>0</v>
      </c>
      <c r="X60" s="265">
        <v>0</v>
      </c>
      <c r="Y60" s="260">
        <f t="shared" si="11"/>
        <v>2</v>
      </c>
      <c r="Z60" s="261">
        <f t="shared" si="12"/>
        <v>0.25</v>
      </c>
      <c r="AA60" s="37">
        <v>0</v>
      </c>
      <c r="AB60" s="18">
        <v>0</v>
      </c>
      <c r="AC60" s="187">
        <v>0</v>
      </c>
      <c r="AD60" s="187">
        <v>0</v>
      </c>
      <c r="AE60" s="187">
        <v>2</v>
      </c>
      <c r="AF60" s="187">
        <v>0</v>
      </c>
      <c r="AG60" s="187">
        <v>1</v>
      </c>
      <c r="AH60" s="187">
        <v>0</v>
      </c>
      <c r="AI60" s="56">
        <f t="shared" si="13"/>
        <v>3</v>
      </c>
      <c r="AJ60" s="48">
        <f t="shared" si="14"/>
        <v>0.375</v>
      </c>
      <c r="AK60" s="37">
        <v>0</v>
      </c>
      <c r="AL60" s="18">
        <v>0</v>
      </c>
      <c r="AM60" s="187">
        <v>0</v>
      </c>
      <c r="AN60" s="187">
        <v>0</v>
      </c>
      <c r="AO60" s="187">
        <v>0</v>
      </c>
      <c r="AP60" s="187">
        <v>0</v>
      </c>
      <c r="AQ60" s="278">
        <v>0</v>
      </c>
      <c r="AR60" s="278">
        <v>0</v>
      </c>
      <c r="AS60" s="56">
        <f t="shared" si="15"/>
        <v>0</v>
      </c>
      <c r="AT60" s="48">
        <f t="shared" si="16"/>
        <v>0</v>
      </c>
      <c r="AU60" s="199">
        <v>0</v>
      </c>
      <c r="AV60" s="18">
        <v>0</v>
      </c>
      <c r="AW60" s="187">
        <v>0</v>
      </c>
      <c r="AX60" s="187">
        <v>0</v>
      </c>
      <c r="AY60" s="187">
        <v>0</v>
      </c>
      <c r="AZ60" s="187">
        <v>0</v>
      </c>
      <c r="BA60" s="187">
        <v>0</v>
      </c>
      <c r="BB60" s="278">
        <v>0</v>
      </c>
      <c r="BC60" s="56">
        <f t="shared" si="17"/>
        <v>0</v>
      </c>
      <c r="BD60" s="209">
        <f t="shared" si="18"/>
        <v>0</v>
      </c>
      <c r="BE60" s="37">
        <v>0</v>
      </c>
      <c r="BF60" s="18">
        <v>0</v>
      </c>
      <c r="BG60" s="187">
        <v>0</v>
      </c>
      <c r="BH60" s="187">
        <v>0</v>
      </c>
      <c r="BI60" s="187">
        <v>0</v>
      </c>
      <c r="BJ60" s="187">
        <v>0</v>
      </c>
      <c r="BK60" s="187">
        <v>0</v>
      </c>
      <c r="BL60" s="187">
        <v>0</v>
      </c>
      <c r="BM60" s="56">
        <f t="shared" si="19"/>
        <v>0</v>
      </c>
      <c r="BN60" s="48">
        <f t="shared" si="20"/>
        <v>0</v>
      </c>
      <c r="BO60" s="199">
        <v>0</v>
      </c>
      <c r="BP60" s="18">
        <v>0</v>
      </c>
      <c r="BQ60" s="187">
        <v>0</v>
      </c>
      <c r="BR60" s="187">
        <v>0</v>
      </c>
      <c r="BS60" s="187">
        <v>0</v>
      </c>
      <c r="BT60" s="187">
        <v>0</v>
      </c>
      <c r="BU60" s="278">
        <v>0</v>
      </c>
      <c r="BV60" s="278">
        <v>0</v>
      </c>
      <c r="BW60" s="56">
        <f t="shared" si="21"/>
        <v>0</v>
      </c>
      <c r="BX60" s="209">
        <f t="shared" si="22"/>
        <v>0</v>
      </c>
      <c r="BY60" s="37">
        <v>1</v>
      </c>
      <c r="BZ60" s="18">
        <v>0</v>
      </c>
      <c r="CA60" s="187">
        <v>0</v>
      </c>
      <c r="CB60" s="187">
        <v>0</v>
      </c>
      <c r="CC60" s="187">
        <v>0</v>
      </c>
      <c r="CD60" s="187">
        <v>0</v>
      </c>
      <c r="CE60" s="278">
        <v>0</v>
      </c>
      <c r="CF60" s="278">
        <v>0</v>
      </c>
      <c r="CG60" s="56">
        <f t="shared" si="23"/>
        <v>1</v>
      </c>
      <c r="CH60" s="48">
        <f t="shared" si="24"/>
        <v>0.125</v>
      </c>
      <c r="CI60" s="199">
        <v>0</v>
      </c>
      <c r="CJ60" s="18">
        <v>0</v>
      </c>
      <c r="CK60" s="187">
        <v>0</v>
      </c>
      <c r="CL60" s="187">
        <v>0</v>
      </c>
      <c r="CM60" s="187">
        <v>0</v>
      </c>
      <c r="CN60" s="187">
        <v>0</v>
      </c>
      <c r="CO60" s="278">
        <v>0</v>
      </c>
      <c r="CP60" s="278">
        <v>0</v>
      </c>
      <c r="CQ60" s="56">
        <f t="shared" si="25"/>
        <v>0</v>
      </c>
      <c r="CR60" s="209">
        <f t="shared" si="26"/>
        <v>0</v>
      </c>
      <c r="CS60" s="37">
        <v>0</v>
      </c>
      <c r="CT60" s="18">
        <v>0</v>
      </c>
      <c r="CU60" s="187">
        <v>0</v>
      </c>
      <c r="CV60" s="187">
        <v>0</v>
      </c>
      <c r="CW60" s="187">
        <v>0</v>
      </c>
      <c r="CX60" s="187">
        <v>0</v>
      </c>
      <c r="CY60" s="278">
        <v>0</v>
      </c>
      <c r="CZ60" s="278">
        <v>0</v>
      </c>
      <c r="DA60" s="56">
        <f t="shared" si="27"/>
        <v>0</v>
      </c>
      <c r="DB60" s="48">
        <f t="shared" si="28"/>
        <v>0</v>
      </c>
      <c r="DC60" s="199">
        <v>0</v>
      </c>
      <c r="DD60" s="18">
        <v>0</v>
      </c>
      <c r="DE60" s="187">
        <v>0</v>
      </c>
      <c r="DF60" s="187">
        <v>0</v>
      </c>
      <c r="DG60" s="187">
        <v>0</v>
      </c>
      <c r="DH60" s="187">
        <v>0</v>
      </c>
      <c r="DI60" s="278">
        <v>0</v>
      </c>
      <c r="DJ60" s="278">
        <v>0</v>
      </c>
      <c r="DK60" s="56">
        <f t="shared" si="29"/>
        <v>0</v>
      </c>
      <c r="DL60" s="209">
        <f t="shared" si="30"/>
        <v>0</v>
      </c>
      <c r="DM60" s="37">
        <v>0</v>
      </c>
      <c r="DN60" s="18">
        <v>0</v>
      </c>
      <c r="DO60" s="187">
        <v>0</v>
      </c>
      <c r="DP60" s="187">
        <v>0</v>
      </c>
      <c r="DQ60" s="187">
        <v>0</v>
      </c>
      <c r="DR60" s="187">
        <v>0</v>
      </c>
      <c r="DS60" s="278">
        <v>0</v>
      </c>
      <c r="DT60" s="278">
        <v>0</v>
      </c>
      <c r="DU60" s="56">
        <f t="shared" si="31"/>
        <v>0</v>
      </c>
      <c r="DV60" s="48">
        <f t="shared" si="32"/>
        <v>0</v>
      </c>
      <c r="DW60" s="37">
        <v>0</v>
      </c>
      <c r="DX60" s="18">
        <v>0</v>
      </c>
      <c r="DY60" s="187">
        <v>0</v>
      </c>
      <c r="DZ60" s="187">
        <v>0</v>
      </c>
      <c r="EA60" s="187">
        <v>0</v>
      </c>
      <c r="EB60" s="187">
        <v>0</v>
      </c>
      <c r="EC60" s="278">
        <v>0</v>
      </c>
      <c r="ED60" s="278">
        <v>0</v>
      </c>
      <c r="EE60" s="56">
        <f t="shared" si="33"/>
        <v>0</v>
      </c>
      <c r="EF60" s="48">
        <f t="shared" si="34"/>
        <v>0</v>
      </c>
      <c r="EK60" s="262">
        <f t="shared" si="35"/>
        <v>1</v>
      </c>
      <c r="EL60" s="5" t="e">
        <f>IF(#REF!=0,"Not Moving","OK")</f>
        <v>#REF!</v>
      </c>
    </row>
    <row r="61" spans="1:142" ht="16.5" thickTop="1" thickBot="1">
      <c r="A61" s="45">
        <v>50</v>
      </c>
      <c r="B61" s="257">
        <v>734903</v>
      </c>
      <c r="C61" s="255" t="s">
        <v>138</v>
      </c>
      <c r="D61" s="255" t="s">
        <v>139</v>
      </c>
      <c r="E61" s="263">
        <v>169.5</v>
      </c>
      <c r="F61" s="264">
        <v>359</v>
      </c>
      <c r="G61" s="38">
        <f t="shared" si="2"/>
        <v>1</v>
      </c>
      <c r="H61" s="39">
        <f t="shared" si="3"/>
        <v>2</v>
      </c>
      <c r="I61" s="39">
        <f t="shared" si="4"/>
        <v>1</v>
      </c>
      <c r="J61" s="39">
        <f t="shared" si="5"/>
        <v>0</v>
      </c>
      <c r="K61" s="38">
        <f t="shared" si="6"/>
        <v>0</v>
      </c>
      <c r="L61" s="39">
        <f t="shared" si="7"/>
        <v>0</v>
      </c>
      <c r="M61" s="39">
        <f t="shared" si="8"/>
        <v>1</v>
      </c>
      <c r="N61" s="39">
        <v>1</v>
      </c>
      <c r="O61" s="39">
        <f t="shared" si="9"/>
        <v>6</v>
      </c>
      <c r="P61" s="40">
        <f t="shared" si="10"/>
        <v>0.75</v>
      </c>
      <c r="Q61" s="45">
        <v>0</v>
      </c>
      <c r="R61" s="257">
        <v>1</v>
      </c>
      <c r="S61" s="265">
        <v>0</v>
      </c>
      <c r="T61" s="265">
        <v>0</v>
      </c>
      <c r="U61" s="265">
        <v>0</v>
      </c>
      <c r="V61" s="265">
        <v>0</v>
      </c>
      <c r="W61" s="265">
        <v>0</v>
      </c>
      <c r="X61" s="265">
        <v>0</v>
      </c>
      <c r="Y61" s="260">
        <f t="shared" si="11"/>
        <v>1</v>
      </c>
      <c r="Z61" s="261">
        <f t="shared" si="12"/>
        <v>0.125</v>
      </c>
      <c r="AA61" s="37">
        <v>0</v>
      </c>
      <c r="AB61" s="18">
        <v>0</v>
      </c>
      <c r="AC61" s="187">
        <v>0</v>
      </c>
      <c r="AD61" s="187">
        <v>0</v>
      </c>
      <c r="AE61" s="187">
        <v>0</v>
      </c>
      <c r="AF61" s="187">
        <v>0</v>
      </c>
      <c r="AG61" s="187">
        <v>1</v>
      </c>
      <c r="AH61" s="187">
        <v>1</v>
      </c>
      <c r="AI61" s="56">
        <f t="shared" si="13"/>
        <v>2</v>
      </c>
      <c r="AJ61" s="48">
        <f t="shared" si="14"/>
        <v>0.25</v>
      </c>
      <c r="AK61" s="37">
        <v>0</v>
      </c>
      <c r="AL61" s="18">
        <v>1</v>
      </c>
      <c r="AM61" s="187">
        <v>0</v>
      </c>
      <c r="AN61" s="187">
        <v>0</v>
      </c>
      <c r="AO61" s="187">
        <v>0</v>
      </c>
      <c r="AP61" s="187">
        <v>0</v>
      </c>
      <c r="AQ61" s="278">
        <v>0</v>
      </c>
      <c r="AR61" s="278">
        <v>0</v>
      </c>
      <c r="AS61" s="56">
        <f t="shared" si="15"/>
        <v>1</v>
      </c>
      <c r="AT61" s="48">
        <f t="shared" si="16"/>
        <v>0.125</v>
      </c>
      <c r="AU61" s="199">
        <v>0</v>
      </c>
      <c r="AV61" s="18">
        <v>0</v>
      </c>
      <c r="AW61" s="187">
        <v>1</v>
      </c>
      <c r="AX61" s="187">
        <v>0</v>
      </c>
      <c r="AY61" s="187">
        <v>0</v>
      </c>
      <c r="AZ61" s="187">
        <v>0</v>
      </c>
      <c r="BA61" s="187">
        <v>0</v>
      </c>
      <c r="BB61" s="278">
        <v>0</v>
      </c>
      <c r="BC61" s="56">
        <f t="shared" si="17"/>
        <v>1</v>
      </c>
      <c r="BD61" s="209">
        <f t="shared" si="18"/>
        <v>0.125</v>
      </c>
      <c r="BE61" s="37">
        <v>0</v>
      </c>
      <c r="BF61" s="18">
        <v>0</v>
      </c>
      <c r="BG61" s="187">
        <v>0</v>
      </c>
      <c r="BH61" s="187">
        <v>0</v>
      </c>
      <c r="BI61" s="187">
        <v>0</v>
      </c>
      <c r="BJ61" s="187">
        <v>0</v>
      </c>
      <c r="BK61" s="187">
        <v>0</v>
      </c>
      <c r="BL61" s="187">
        <v>0</v>
      </c>
      <c r="BM61" s="56">
        <f t="shared" si="19"/>
        <v>0</v>
      </c>
      <c r="BN61" s="48">
        <f t="shared" si="20"/>
        <v>0</v>
      </c>
      <c r="BO61" s="199">
        <v>0</v>
      </c>
      <c r="BP61" s="18">
        <v>0</v>
      </c>
      <c r="BQ61" s="187">
        <v>0</v>
      </c>
      <c r="BR61" s="187">
        <v>0</v>
      </c>
      <c r="BS61" s="187">
        <v>0</v>
      </c>
      <c r="BT61" s="187">
        <v>0</v>
      </c>
      <c r="BU61" s="278">
        <v>0</v>
      </c>
      <c r="BV61" s="278">
        <v>0</v>
      </c>
      <c r="BW61" s="56">
        <f t="shared" si="21"/>
        <v>0</v>
      </c>
      <c r="BX61" s="209">
        <f t="shared" si="22"/>
        <v>0</v>
      </c>
      <c r="BY61" s="37">
        <v>0</v>
      </c>
      <c r="BZ61" s="18">
        <v>0</v>
      </c>
      <c r="CA61" s="187">
        <v>0</v>
      </c>
      <c r="CB61" s="187">
        <v>0</v>
      </c>
      <c r="CC61" s="187">
        <v>0</v>
      </c>
      <c r="CD61" s="187">
        <v>0</v>
      </c>
      <c r="CE61" s="278">
        <v>0</v>
      </c>
      <c r="CF61" s="278">
        <v>0</v>
      </c>
      <c r="CG61" s="56">
        <f t="shared" si="23"/>
        <v>0</v>
      </c>
      <c r="CH61" s="48">
        <f t="shared" si="24"/>
        <v>0</v>
      </c>
      <c r="CI61" s="199">
        <v>1</v>
      </c>
      <c r="CJ61" s="18">
        <v>0</v>
      </c>
      <c r="CK61" s="187">
        <v>0</v>
      </c>
      <c r="CL61" s="187">
        <v>0</v>
      </c>
      <c r="CM61" s="187">
        <v>0</v>
      </c>
      <c r="CN61" s="187">
        <v>0</v>
      </c>
      <c r="CO61" s="278">
        <v>0</v>
      </c>
      <c r="CP61" s="278">
        <v>0</v>
      </c>
      <c r="CQ61" s="56">
        <f t="shared" si="25"/>
        <v>1</v>
      </c>
      <c r="CR61" s="209">
        <f t="shared" si="26"/>
        <v>0.125</v>
      </c>
      <c r="CS61" s="37">
        <v>0</v>
      </c>
      <c r="CT61" s="18">
        <v>0</v>
      </c>
      <c r="CU61" s="187">
        <v>0</v>
      </c>
      <c r="CV61" s="187">
        <v>0</v>
      </c>
      <c r="CW61" s="187">
        <v>0</v>
      </c>
      <c r="CX61" s="187">
        <v>0</v>
      </c>
      <c r="CY61" s="278">
        <v>0</v>
      </c>
      <c r="CZ61" s="278">
        <v>0</v>
      </c>
      <c r="DA61" s="56">
        <f t="shared" si="27"/>
        <v>0</v>
      </c>
      <c r="DB61" s="48">
        <f t="shared" si="28"/>
        <v>0</v>
      </c>
      <c r="DC61" s="199">
        <v>0</v>
      </c>
      <c r="DD61" s="18">
        <v>0</v>
      </c>
      <c r="DE61" s="187">
        <v>0</v>
      </c>
      <c r="DF61" s="187">
        <v>0</v>
      </c>
      <c r="DG61" s="187">
        <v>0</v>
      </c>
      <c r="DH61" s="187">
        <v>0</v>
      </c>
      <c r="DI61" s="278">
        <v>0</v>
      </c>
      <c r="DJ61" s="278">
        <v>0</v>
      </c>
      <c r="DK61" s="56">
        <f t="shared" si="29"/>
        <v>0</v>
      </c>
      <c r="DL61" s="209">
        <f t="shared" si="30"/>
        <v>0</v>
      </c>
      <c r="DM61" s="37">
        <v>0</v>
      </c>
      <c r="DN61" s="18">
        <v>0</v>
      </c>
      <c r="DO61" s="187">
        <v>0</v>
      </c>
      <c r="DP61" s="187">
        <v>0</v>
      </c>
      <c r="DQ61" s="187">
        <v>0</v>
      </c>
      <c r="DR61" s="187">
        <v>0</v>
      </c>
      <c r="DS61" s="278">
        <v>0</v>
      </c>
      <c r="DT61" s="278">
        <v>0</v>
      </c>
      <c r="DU61" s="56">
        <f t="shared" si="31"/>
        <v>0</v>
      </c>
      <c r="DV61" s="48">
        <f t="shared" si="32"/>
        <v>0</v>
      </c>
      <c r="DW61" s="37">
        <v>0</v>
      </c>
      <c r="DX61" s="18">
        <v>0</v>
      </c>
      <c r="DY61" s="187">
        <v>0</v>
      </c>
      <c r="DZ61" s="187">
        <v>0</v>
      </c>
      <c r="EA61" s="187">
        <v>0</v>
      </c>
      <c r="EB61" s="187">
        <v>0</v>
      </c>
      <c r="EC61" s="278">
        <v>0</v>
      </c>
      <c r="ED61" s="278">
        <v>0</v>
      </c>
      <c r="EE61" s="56">
        <f t="shared" si="33"/>
        <v>0</v>
      </c>
      <c r="EF61" s="48">
        <f t="shared" si="34"/>
        <v>0</v>
      </c>
      <c r="EK61" s="262">
        <f t="shared" si="35"/>
        <v>1</v>
      </c>
      <c r="EL61" s="5" t="e">
        <f>IF(#REF!=0,"Not Moving","OK")</f>
        <v>#REF!</v>
      </c>
    </row>
    <row r="62" spans="1:142" ht="16.5" thickTop="1" thickBot="1">
      <c r="A62" s="45">
        <v>51</v>
      </c>
      <c r="B62" s="257">
        <v>734904</v>
      </c>
      <c r="C62" s="255" t="s">
        <v>140</v>
      </c>
      <c r="D62" s="255" t="s">
        <v>141</v>
      </c>
      <c r="E62" s="263">
        <v>59.5</v>
      </c>
      <c r="F62" s="264">
        <v>129</v>
      </c>
      <c r="G62" s="38">
        <f t="shared" si="2"/>
        <v>2</v>
      </c>
      <c r="H62" s="39">
        <f t="shared" si="3"/>
        <v>3</v>
      </c>
      <c r="I62" s="39">
        <f t="shared" si="4"/>
        <v>3</v>
      </c>
      <c r="J62" s="39">
        <f t="shared" si="5"/>
        <v>2</v>
      </c>
      <c r="K62" s="38">
        <f t="shared" si="6"/>
        <v>4</v>
      </c>
      <c r="L62" s="39">
        <f t="shared" si="7"/>
        <v>0</v>
      </c>
      <c r="M62" s="39">
        <f t="shared" si="8"/>
        <v>1</v>
      </c>
      <c r="N62" s="39">
        <v>1</v>
      </c>
      <c r="O62" s="39">
        <f t="shared" si="9"/>
        <v>16</v>
      </c>
      <c r="P62" s="40">
        <f t="shared" si="10"/>
        <v>2</v>
      </c>
      <c r="Q62" s="45">
        <v>1</v>
      </c>
      <c r="R62" s="257">
        <v>1</v>
      </c>
      <c r="S62" s="265">
        <v>0</v>
      </c>
      <c r="T62" s="265">
        <v>0</v>
      </c>
      <c r="U62" s="265">
        <v>0</v>
      </c>
      <c r="V62" s="265">
        <v>0</v>
      </c>
      <c r="W62" s="265">
        <v>0</v>
      </c>
      <c r="X62" s="265">
        <v>0</v>
      </c>
      <c r="Y62" s="260">
        <f t="shared" si="11"/>
        <v>2</v>
      </c>
      <c r="Z62" s="261">
        <f t="shared" si="12"/>
        <v>0.25</v>
      </c>
      <c r="AA62" s="37">
        <v>0</v>
      </c>
      <c r="AB62" s="18">
        <v>1</v>
      </c>
      <c r="AC62" s="187">
        <v>0</v>
      </c>
      <c r="AD62" s="187">
        <v>0</v>
      </c>
      <c r="AE62" s="187">
        <v>3</v>
      </c>
      <c r="AF62" s="187">
        <v>0</v>
      </c>
      <c r="AG62" s="187">
        <v>0</v>
      </c>
      <c r="AH62" s="187">
        <v>0</v>
      </c>
      <c r="AI62" s="56">
        <f t="shared" si="13"/>
        <v>4</v>
      </c>
      <c r="AJ62" s="48">
        <f t="shared" si="14"/>
        <v>0.5</v>
      </c>
      <c r="AK62" s="37">
        <v>0</v>
      </c>
      <c r="AL62" s="18">
        <v>1</v>
      </c>
      <c r="AM62" s="187">
        <v>0</v>
      </c>
      <c r="AN62" s="187">
        <v>0</v>
      </c>
      <c r="AO62" s="187">
        <v>0</v>
      </c>
      <c r="AP62" s="187">
        <v>0</v>
      </c>
      <c r="AQ62" s="278">
        <v>0</v>
      </c>
      <c r="AR62" s="278">
        <v>0</v>
      </c>
      <c r="AS62" s="56">
        <f t="shared" si="15"/>
        <v>1</v>
      </c>
      <c r="AT62" s="48">
        <f t="shared" si="16"/>
        <v>0.125</v>
      </c>
      <c r="AU62" s="199">
        <v>0</v>
      </c>
      <c r="AV62" s="18">
        <v>0</v>
      </c>
      <c r="AW62" s="187">
        <v>1</v>
      </c>
      <c r="AX62" s="187">
        <v>1</v>
      </c>
      <c r="AY62" s="187">
        <v>0</v>
      </c>
      <c r="AZ62" s="187">
        <v>0</v>
      </c>
      <c r="BA62" s="187">
        <v>0</v>
      </c>
      <c r="BB62" s="278">
        <v>1</v>
      </c>
      <c r="BC62" s="56">
        <f t="shared" si="17"/>
        <v>3</v>
      </c>
      <c r="BD62" s="209">
        <f t="shared" si="18"/>
        <v>0.375</v>
      </c>
      <c r="BE62" s="37">
        <v>0</v>
      </c>
      <c r="BF62" s="18">
        <v>0</v>
      </c>
      <c r="BG62" s="187">
        <v>1</v>
      </c>
      <c r="BH62" s="187">
        <v>0</v>
      </c>
      <c r="BI62" s="187">
        <v>0</v>
      </c>
      <c r="BJ62" s="187">
        <v>0</v>
      </c>
      <c r="BK62" s="187">
        <v>0</v>
      </c>
      <c r="BL62" s="187">
        <v>0</v>
      </c>
      <c r="BM62" s="56">
        <f t="shared" si="19"/>
        <v>1</v>
      </c>
      <c r="BN62" s="48">
        <f t="shared" si="20"/>
        <v>0.125</v>
      </c>
      <c r="BO62" s="199">
        <v>1</v>
      </c>
      <c r="BP62" s="18">
        <v>0</v>
      </c>
      <c r="BQ62" s="187">
        <v>0</v>
      </c>
      <c r="BR62" s="187">
        <v>0</v>
      </c>
      <c r="BS62" s="187">
        <v>0</v>
      </c>
      <c r="BT62" s="187">
        <v>0</v>
      </c>
      <c r="BU62" s="278">
        <v>0</v>
      </c>
      <c r="BV62" s="278">
        <v>0</v>
      </c>
      <c r="BW62" s="56">
        <f t="shared" si="21"/>
        <v>1</v>
      </c>
      <c r="BX62" s="209">
        <f t="shared" si="22"/>
        <v>0.125</v>
      </c>
      <c r="BY62" s="37">
        <v>0</v>
      </c>
      <c r="BZ62" s="18">
        <v>0</v>
      </c>
      <c r="CA62" s="187">
        <v>1</v>
      </c>
      <c r="CB62" s="187">
        <v>0</v>
      </c>
      <c r="CC62" s="187">
        <v>1</v>
      </c>
      <c r="CD62" s="187">
        <v>0</v>
      </c>
      <c r="CE62" s="278">
        <v>0</v>
      </c>
      <c r="CF62" s="278">
        <v>0</v>
      </c>
      <c r="CG62" s="56">
        <f t="shared" si="23"/>
        <v>2</v>
      </c>
      <c r="CH62" s="48">
        <f t="shared" si="24"/>
        <v>0.25</v>
      </c>
      <c r="CI62" s="199">
        <v>0</v>
      </c>
      <c r="CJ62" s="18">
        <v>0</v>
      </c>
      <c r="CK62" s="187">
        <v>0</v>
      </c>
      <c r="CL62" s="187">
        <v>0</v>
      </c>
      <c r="CM62" s="187">
        <v>0</v>
      </c>
      <c r="CN62" s="187">
        <v>0</v>
      </c>
      <c r="CO62" s="278">
        <v>0</v>
      </c>
      <c r="CP62" s="278">
        <v>0</v>
      </c>
      <c r="CQ62" s="56">
        <f t="shared" si="25"/>
        <v>0</v>
      </c>
      <c r="CR62" s="209">
        <f t="shared" si="26"/>
        <v>0</v>
      </c>
      <c r="CS62" s="37">
        <v>0</v>
      </c>
      <c r="CT62" s="18">
        <v>0</v>
      </c>
      <c r="CU62" s="187">
        <v>0</v>
      </c>
      <c r="CV62" s="187">
        <v>1</v>
      </c>
      <c r="CW62" s="187">
        <v>0</v>
      </c>
      <c r="CX62" s="187">
        <v>0</v>
      </c>
      <c r="CY62" s="278">
        <v>0</v>
      </c>
      <c r="CZ62" s="278">
        <v>0</v>
      </c>
      <c r="DA62" s="56">
        <f t="shared" si="27"/>
        <v>1</v>
      </c>
      <c r="DB62" s="48">
        <f t="shared" si="28"/>
        <v>0.125</v>
      </c>
      <c r="DC62" s="199">
        <v>0</v>
      </c>
      <c r="DD62" s="18">
        <v>0</v>
      </c>
      <c r="DE62" s="187">
        <v>0</v>
      </c>
      <c r="DF62" s="187">
        <v>0</v>
      </c>
      <c r="DG62" s="187">
        <v>0</v>
      </c>
      <c r="DH62" s="187">
        <v>0</v>
      </c>
      <c r="DI62" s="278">
        <v>0</v>
      </c>
      <c r="DJ62" s="278">
        <v>0</v>
      </c>
      <c r="DK62" s="56">
        <f t="shared" si="29"/>
        <v>0</v>
      </c>
      <c r="DL62" s="209">
        <f t="shared" si="30"/>
        <v>0</v>
      </c>
      <c r="DM62" s="37">
        <v>0</v>
      </c>
      <c r="DN62" s="18">
        <v>0</v>
      </c>
      <c r="DO62" s="187">
        <v>0</v>
      </c>
      <c r="DP62" s="187">
        <v>0</v>
      </c>
      <c r="DQ62" s="187">
        <v>0</v>
      </c>
      <c r="DR62" s="187">
        <v>0</v>
      </c>
      <c r="DS62" s="278">
        <v>1</v>
      </c>
      <c r="DT62" s="278">
        <v>0</v>
      </c>
      <c r="DU62" s="56">
        <f t="shared" si="31"/>
        <v>1</v>
      </c>
      <c r="DV62" s="48">
        <f t="shared" si="32"/>
        <v>0.125</v>
      </c>
      <c r="DW62" s="37">
        <v>0</v>
      </c>
      <c r="DX62" s="18">
        <v>0</v>
      </c>
      <c r="DY62" s="187">
        <v>0</v>
      </c>
      <c r="DZ62" s="187">
        <v>0</v>
      </c>
      <c r="EA62" s="187">
        <v>0</v>
      </c>
      <c r="EB62" s="187">
        <v>0</v>
      </c>
      <c r="EC62" s="278">
        <v>0</v>
      </c>
      <c r="ED62" s="278">
        <v>0</v>
      </c>
      <c r="EE62" s="56">
        <f t="shared" si="33"/>
        <v>0</v>
      </c>
      <c r="EF62" s="48">
        <f t="shared" si="34"/>
        <v>0</v>
      </c>
      <c r="EK62" s="262">
        <f t="shared" si="35"/>
        <v>1</v>
      </c>
      <c r="EL62" s="5" t="e">
        <f>IF(#REF!=0,"Not Moving","OK")</f>
        <v>#REF!</v>
      </c>
    </row>
    <row r="63" spans="1:142" ht="16.5" thickTop="1" thickBot="1">
      <c r="A63" s="45">
        <v>52</v>
      </c>
      <c r="B63" s="257">
        <v>734905</v>
      </c>
      <c r="C63" s="255" t="s">
        <v>142</v>
      </c>
      <c r="D63" s="255" t="s">
        <v>143</v>
      </c>
      <c r="E63" s="263">
        <v>114.5</v>
      </c>
      <c r="F63" s="264">
        <v>239</v>
      </c>
      <c r="G63" s="38">
        <f t="shared" si="2"/>
        <v>0</v>
      </c>
      <c r="H63" s="39">
        <f t="shared" si="3"/>
        <v>0</v>
      </c>
      <c r="I63" s="39">
        <f t="shared" si="4"/>
        <v>0</v>
      </c>
      <c r="J63" s="39">
        <f t="shared" si="5"/>
        <v>1</v>
      </c>
      <c r="K63" s="38">
        <f t="shared" si="6"/>
        <v>1</v>
      </c>
      <c r="L63" s="39">
        <f t="shared" si="7"/>
        <v>0</v>
      </c>
      <c r="M63" s="39">
        <f t="shared" si="8"/>
        <v>0</v>
      </c>
      <c r="N63" s="39">
        <v>0</v>
      </c>
      <c r="O63" s="39">
        <f t="shared" si="9"/>
        <v>2</v>
      </c>
      <c r="P63" s="40">
        <f t="shared" si="10"/>
        <v>0.25</v>
      </c>
      <c r="Q63" s="45">
        <v>0</v>
      </c>
      <c r="R63" s="257">
        <v>0</v>
      </c>
      <c r="S63" s="265">
        <v>0</v>
      </c>
      <c r="T63" s="265">
        <v>0</v>
      </c>
      <c r="U63" s="265">
        <v>0</v>
      </c>
      <c r="V63" s="265">
        <v>0</v>
      </c>
      <c r="W63" s="265">
        <v>0</v>
      </c>
      <c r="X63" s="265">
        <v>0</v>
      </c>
      <c r="Y63" s="260">
        <f t="shared" si="11"/>
        <v>0</v>
      </c>
      <c r="Z63" s="261">
        <f t="shared" si="12"/>
        <v>0</v>
      </c>
      <c r="AA63" s="37">
        <v>0</v>
      </c>
      <c r="AB63" s="18">
        <v>0</v>
      </c>
      <c r="AC63" s="187">
        <v>0</v>
      </c>
      <c r="AD63" s="187">
        <v>0</v>
      </c>
      <c r="AE63" s="187">
        <v>0</v>
      </c>
      <c r="AF63" s="187">
        <v>0</v>
      </c>
      <c r="AG63" s="187">
        <v>0</v>
      </c>
      <c r="AH63" s="187">
        <v>0</v>
      </c>
      <c r="AI63" s="56">
        <f t="shared" si="13"/>
        <v>0</v>
      </c>
      <c r="AJ63" s="48">
        <f t="shared" si="14"/>
        <v>0</v>
      </c>
      <c r="AK63" s="37">
        <v>0</v>
      </c>
      <c r="AL63" s="18">
        <v>0</v>
      </c>
      <c r="AM63" s="187">
        <v>0</v>
      </c>
      <c r="AN63" s="187">
        <v>1</v>
      </c>
      <c r="AO63" s="187">
        <v>0</v>
      </c>
      <c r="AP63" s="187">
        <v>0</v>
      </c>
      <c r="AQ63" s="278">
        <v>0</v>
      </c>
      <c r="AR63" s="278">
        <v>0</v>
      </c>
      <c r="AS63" s="56">
        <f t="shared" si="15"/>
        <v>1</v>
      </c>
      <c r="AT63" s="48">
        <f t="shared" si="16"/>
        <v>0.125</v>
      </c>
      <c r="AU63" s="199">
        <v>0</v>
      </c>
      <c r="AV63" s="18">
        <v>0</v>
      </c>
      <c r="AW63" s="187">
        <v>0</v>
      </c>
      <c r="AX63" s="187">
        <v>0</v>
      </c>
      <c r="AY63" s="187">
        <v>0</v>
      </c>
      <c r="AZ63" s="187">
        <v>0</v>
      </c>
      <c r="BA63" s="187">
        <v>0</v>
      </c>
      <c r="BB63" s="278">
        <v>0</v>
      </c>
      <c r="BC63" s="56">
        <f t="shared" si="17"/>
        <v>0</v>
      </c>
      <c r="BD63" s="209">
        <f t="shared" si="18"/>
        <v>0</v>
      </c>
      <c r="BE63" s="37">
        <v>0</v>
      </c>
      <c r="BF63" s="18">
        <v>0</v>
      </c>
      <c r="BG63" s="187">
        <v>0</v>
      </c>
      <c r="BH63" s="187">
        <v>0</v>
      </c>
      <c r="BI63" s="187">
        <v>0</v>
      </c>
      <c r="BJ63" s="187">
        <v>0</v>
      </c>
      <c r="BK63" s="187">
        <v>0</v>
      </c>
      <c r="BL63" s="187">
        <v>0</v>
      </c>
      <c r="BM63" s="56">
        <f t="shared" si="19"/>
        <v>0</v>
      </c>
      <c r="BN63" s="48">
        <f t="shared" si="20"/>
        <v>0</v>
      </c>
      <c r="BO63" s="199">
        <v>0</v>
      </c>
      <c r="BP63" s="18">
        <v>0</v>
      </c>
      <c r="BQ63" s="187">
        <v>0</v>
      </c>
      <c r="BR63" s="187">
        <v>0</v>
      </c>
      <c r="BS63" s="187">
        <v>0</v>
      </c>
      <c r="BT63" s="187">
        <v>0</v>
      </c>
      <c r="BU63" s="278">
        <v>0</v>
      </c>
      <c r="BV63" s="278">
        <v>0</v>
      </c>
      <c r="BW63" s="56">
        <f t="shared" si="21"/>
        <v>0</v>
      </c>
      <c r="BX63" s="209">
        <f t="shared" si="22"/>
        <v>0</v>
      </c>
      <c r="BY63" s="37">
        <v>0</v>
      </c>
      <c r="BZ63" s="18">
        <v>0</v>
      </c>
      <c r="CA63" s="187">
        <v>0</v>
      </c>
      <c r="CB63" s="187">
        <v>0</v>
      </c>
      <c r="CC63" s="187">
        <v>0</v>
      </c>
      <c r="CD63" s="187">
        <v>0</v>
      </c>
      <c r="CE63" s="278">
        <v>0</v>
      </c>
      <c r="CF63" s="278">
        <v>0</v>
      </c>
      <c r="CG63" s="56">
        <f t="shared" si="23"/>
        <v>0</v>
      </c>
      <c r="CH63" s="48">
        <f t="shared" si="24"/>
        <v>0</v>
      </c>
      <c r="CI63" s="199">
        <v>0</v>
      </c>
      <c r="CJ63" s="18">
        <v>0</v>
      </c>
      <c r="CK63" s="187">
        <v>0</v>
      </c>
      <c r="CL63" s="187">
        <v>0</v>
      </c>
      <c r="CM63" s="187">
        <v>1</v>
      </c>
      <c r="CN63" s="187">
        <v>0</v>
      </c>
      <c r="CO63" s="278">
        <v>0</v>
      </c>
      <c r="CP63" s="278">
        <v>0</v>
      </c>
      <c r="CQ63" s="56">
        <f t="shared" si="25"/>
        <v>1</v>
      </c>
      <c r="CR63" s="209">
        <f t="shared" si="26"/>
        <v>0.125</v>
      </c>
      <c r="CS63" s="37">
        <v>0</v>
      </c>
      <c r="CT63" s="18">
        <v>0</v>
      </c>
      <c r="CU63" s="187">
        <v>0</v>
      </c>
      <c r="CV63" s="187">
        <v>0</v>
      </c>
      <c r="CW63" s="187">
        <v>0</v>
      </c>
      <c r="CX63" s="187">
        <v>0</v>
      </c>
      <c r="CY63" s="278">
        <v>0</v>
      </c>
      <c r="CZ63" s="278">
        <v>0</v>
      </c>
      <c r="DA63" s="56">
        <f t="shared" si="27"/>
        <v>0</v>
      </c>
      <c r="DB63" s="48">
        <f t="shared" si="28"/>
        <v>0</v>
      </c>
      <c r="DC63" s="199">
        <v>0</v>
      </c>
      <c r="DD63" s="18">
        <v>0</v>
      </c>
      <c r="DE63" s="187">
        <v>0</v>
      </c>
      <c r="DF63" s="187">
        <v>0</v>
      </c>
      <c r="DG63" s="187">
        <v>0</v>
      </c>
      <c r="DH63" s="187">
        <v>0</v>
      </c>
      <c r="DI63" s="278">
        <v>0</v>
      </c>
      <c r="DJ63" s="278">
        <v>0</v>
      </c>
      <c r="DK63" s="56">
        <f t="shared" si="29"/>
        <v>0</v>
      </c>
      <c r="DL63" s="209">
        <f t="shared" si="30"/>
        <v>0</v>
      </c>
      <c r="DM63" s="37">
        <v>0</v>
      </c>
      <c r="DN63" s="18">
        <v>0</v>
      </c>
      <c r="DO63" s="187">
        <v>0</v>
      </c>
      <c r="DP63" s="187">
        <v>0</v>
      </c>
      <c r="DQ63" s="187">
        <v>0</v>
      </c>
      <c r="DR63" s="187">
        <v>0</v>
      </c>
      <c r="DS63" s="278">
        <v>0</v>
      </c>
      <c r="DT63" s="278">
        <v>0</v>
      </c>
      <c r="DU63" s="56">
        <f t="shared" si="31"/>
        <v>0</v>
      </c>
      <c r="DV63" s="48">
        <f t="shared" si="32"/>
        <v>0</v>
      </c>
      <c r="DW63" s="37">
        <v>0</v>
      </c>
      <c r="DX63" s="18">
        <v>0</v>
      </c>
      <c r="DY63" s="187">
        <v>0</v>
      </c>
      <c r="DZ63" s="187">
        <v>0</v>
      </c>
      <c r="EA63" s="187">
        <v>0</v>
      </c>
      <c r="EB63" s="187">
        <v>0</v>
      </c>
      <c r="EC63" s="278">
        <v>0</v>
      </c>
      <c r="ED63" s="278">
        <v>0</v>
      </c>
      <c r="EE63" s="56">
        <f t="shared" si="33"/>
        <v>0</v>
      </c>
      <c r="EF63" s="48">
        <f t="shared" si="34"/>
        <v>0</v>
      </c>
      <c r="EK63" s="262">
        <f t="shared" si="35"/>
        <v>1</v>
      </c>
      <c r="EL63" s="5" t="e">
        <f>IF(#REF!=0,"Not Moving","OK")</f>
        <v>#REF!</v>
      </c>
    </row>
    <row r="64" spans="1:142" ht="16.5" thickTop="1" thickBot="1">
      <c r="A64" s="45">
        <v>53</v>
      </c>
      <c r="B64" s="257">
        <v>734906</v>
      </c>
      <c r="C64" s="255" t="s">
        <v>144</v>
      </c>
      <c r="D64" s="255" t="s">
        <v>145</v>
      </c>
      <c r="E64" s="263">
        <v>49.5</v>
      </c>
      <c r="F64" s="264">
        <v>109</v>
      </c>
      <c r="G64" s="38">
        <f t="shared" si="2"/>
        <v>0</v>
      </c>
      <c r="H64" s="39">
        <f t="shared" si="3"/>
        <v>0</v>
      </c>
      <c r="I64" s="39">
        <f t="shared" si="4"/>
        <v>0</v>
      </c>
      <c r="J64" s="39">
        <f t="shared" si="5"/>
        <v>1</v>
      </c>
      <c r="K64" s="38">
        <f t="shared" si="6"/>
        <v>0</v>
      </c>
      <c r="L64" s="39">
        <f t="shared" si="7"/>
        <v>0</v>
      </c>
      <c r="M64" s="39">
        <f t="shared" si="8"/>
        <v>0</v>
      </c>
      <c r="N64" s="39">
        <v>0</v>
      </c>
      <c r="O64" s="39">
        <f t="shared" si="9"/>
        <v>1</v>
      </c>
      <c r="P64" s="40">
        <f t="shared" si="10"/>
        <v>0.125</v>
      </c>
      <c r="Q64" s="45">
        <v>0</v>
      </c>
      <c r="R64" s="257">
        <v>0</v>
      </c>
      <c r="S64" s="265">
        <v>0</v>
      </c>
      <c r="T64" s="265">
        <v>0</v>
      </c>
      <c r="U64" s="265">
        <v>0</v>
      </c>
      <c r="V64" s="265">
        <v>0</v>
      </c>
      <c r="W64" s="265">
        <v>0</v>
      </c>
      <c r="X64" s="265">
        <v>0</v>
      </c>
      <c r="Y64" s="260">
        <f t="shared" si="11"/>
        <v>0</v>
      </c>
      <c r="Z64" s="261">
        <f t="shared" si="12"/>
        <v>0</v>
      </c>
      <c r="AA64" s="37">
        <v>0</v>
      </c>
      <c r="AB64" s="18">
        <v>0</v>
      </c>
      <c r="AC64" s="187">
        <v>0</v>
      </c>
      <c r="AD64" s="187">
        <v>0</v>
      </c>
      <c r="AE64" s="187">
        <v>0</v>
      </c>
      <c r="AF64" s="187">
        <v>0</v>
      </c>
      <c r="AG64" s="187">
        <v>0</v>
      </c>
      <c r="AH64" s="187">
        <v>0</v>
      </c>
      <c r="AI64" s="56">
        <f t="shared" si="13"/>
        <v>0</v>
      </c>
      <c r="AJ64" s="48">
        <f t="shared" si="14"/>
        <v>0</v>
      </c>
      <c r="AK64" s="37">
        <v>0</v>
      </c>
      <c r="AL64" s="18">
        <v>0</v>
      </c>
      <c r="AM64" s="187">
        <v>0</v>
      </c>
      <c r="AN64" s="187">
        <v>0</v>
      </c>
      <c r="AO64" s="187">
        <v>0</v>
      </c>
      <c r="AP64" s="187">
        <v>0</v>
      </c>
      <c r="AQ64" s="278">
        <v>0</v>
      </c>
      <c r="AR64" s="278">
        <v>0</v>
      </c>
      <c r="AS64" s="56">
        <f t="shared" si="15"/>
        <v>0</v>
      </c>
      <c r="AT64" s="48">
        <f t="shared" si="16"/>
        <v>0</v>
      </c>
      <c r="AU64" s="199">
        <v>0</v>
      </c>
      <c r="AV64" s="18">
        <v>0</v>
      </c>
      <c r="AW64" s="187">
        <v>0</v>
      </c>
      <c r="AX64" s="187">
        <v>0</v>
      </c>
      <c r="AY64" s="187">
        <v>0</v>
      </c>
      <c r="AZ64" s="187">
        <v>0</v>
      </c>
      <c r="BA64" s="187">
        <v>0</v>
      </c>
      <c r="BB64" s="278">
        <v>0</v>
      </c>
      <c r="BC64" s="56">
        <f t="shared" si="17"/>
        <v>0</v>
      </c>
      <c r="BD64" s="209">
        <f t="shared" si="18"/>
        <v>0</v>
      </c>
      <c r="BE64" s="37">
        <v>0</v>
      </c>
      <c r="BF64" s="18">
        <v>0</v>
      </c>
      <c r="BG64" s="187">
        <v>0</v>
      </c>
      <c r="BH64" s="187">
        <v>0</v>
      </c>
      <c r="BI64" s="187">
        <v>0</v>
      </c>
      <c r="BJ64" s="187">
        <v>0</v>
      </c>
      <c r="BK64" s="187">
        <v>0</v>
      </c>
      <c r="BL64" s="187">
        <v>0</v>
      </c>
      <c r="BM64" s="56">
        <f t="shared" si="19"/>
        <v>0</v>
      </c>
      <c r="BN64" s="48">
        <f t="shared" si="20"/>
        <v>0</v>
      </c>
      <c r="BO64" s="199">
        <v>0</v>
      </c>
      <c r="BP64" s="18">
        <v>0</v>
      </c>
      <c r="BQ64" s="187">
        <v>0</v>
      </c>
      <c r="BR64" s="187">
        <v>0</v>
      </c>
      <c r="BS64" s="187">
        <v>0</v>
      </c>
      <c r="BT64" s="187">
        <v>0</v>
      </c>
      <c r="BU64" s="278">
        <v>0</v>
      </c>
      <c r="BV64" s="278">
        <v>0</v>
      </c>
      <c r="BW64" s="56">
        <f t="shared" si="21"/>
        <v>0</v>
      </c>
      <c r="BX64" s="209">
        <f t="shared" si="22"/>
        <v>0</v>
      </c>
      <c r="BY64" s="37">
        <v>0</v>
      </c>
      <c r="BZ64" s="18">
        <v>0</v>
      </c>
      <c r="CA64" s="187">
        <v>0</v>
      </c>
      <c r="CB64" s="187">
        <v>0</v>
      </c>
      <c r="CC64" s="187">
        <v>0</v>
      </c>
      <c r="CD64" s="187">
        <v>0</v>
      </c>
      <c r="CE64" s="278">
        <v>0</v>
      </c>
      <c r="CF64" s="278">
        <v>0</v>
      </c>
      <c r="CG64" s="56">
        <f t="shared" si="23"/>
        <v>0</v>
      </c>
      <c r="CH64" s="48">
        <f t="shared" si="24"/>
        <v>0</v>
      </c>
      <c r="CI64" s="199">
        <v>0</v>
      </c>
      <c r="CJ64" s="18">
        <v>0</v>
      </c>
      <c r="CK64" s="187">
        <v>0</v>
      </c>
      <c r="CL64" s="187">
        <v>1</v>
      </c>
      <c r="CM64" s="187">
        <v>0</v>
      </c>
      <c r="CN64" s="187">
        <v>0</v>
      </c>
      <c r="CO64" s="278">
        <v>0</v>
      </c>
      <c r="CP64" s="278">
        <v>0</v>
      </c>
      <c r="CQ64" s="56">
        <f t="shared" si="25"/>
        <v>1</v>
      </c>
      <c r="CR64" s="209">
        <f t="shared" si="26"/>
        <v>0.125</v>
      </c>
      <c r="CS64" s="37">
        <v>0</v>
      </c>
      <c r="CT64" s="18">
        <v>0</v>
      </c>
      <c r="CU64" s="187">
        <v>0</v>
      </c>
      <c r="CV64" s="187">
        <v>0</v>
      </c>
      <c r="CW64" s="187">
        <v>0</v>
      </c>
      <c r="CX64" s="187">
        <v>0</v>
      </c>
      <c r="CY64" s="278">
        <v>0</v>
      </c>
      <c r="CZ64" s="278">
        <v>0</v>
      </c>
      <c r="DA64" s="56">
        <f t="shared" si="27"/>
        <v>0</v>
      </c>
      <c r="DB64" s="48">
        <f t="shared" si="28"/>
        <v>0</v>
      </c>
      <c r="DC64" s="199">
        <v>0</v>
      </c>
      <c r="DD64" s="18">
        <v>0</v>
      </c>
      <c r="DE64" s="187">
        <v>0</v>
      </c>
      <c r="DF64" s="187">
        <v>0</v>
      </c>
      <c r="DG64" s="187">
        <v>0</v>
      </c>
      <c r="DH64" s="187">
        <v>0</v>
      </c>
      <c r="DI64" s="278">
        <v>0</v>
      </c>
      <c r="DJ64" s="278">
        <v>0</v>
      </c>
      <c r="DK64" s="56">
        <f t="shared" si="29"/>
        <v>0</v>
      </c>
      <c r="DL64" s="209">
        <f t="shared" si="30"/>
        <v>0</v>
      </c>
      <c r="DM64" s="37">
        <v>0</v>
      </c>
      <c r="DN64" s="18">
        <v>0</v>
      </c>
      <c r="DO64" s="187">
        <v>0</v>
      </c>
      <c r="DP64" s="187">
        <v>0</v>
      </c>
      <c r="DQ64" s="187">
        <v>0</v>
      </c>
      <c r="DR64" s="187">
        <v>0</v>
      </c>
      <c r="DS64" s="278">
        <v>0</v>
      </c>
      <c r="DT64" s="278">
        <v>0</v>
      </c>
      <c r="DU64" s="56">
        <f t="shared" si="31"/>
        <v>0</v>
      </c>
      <c r="DV64" s="48">
        <f t="shared" si="32"/>
        <v>0</v>
      </c>
      <c r="DW64" s="37">
        <v>0</v>
      </c>
      <c r="DX64" s="18">
        <v>0</v>
      </c>
      <c r="DY64" s="187">
        <v>0</v>
      </c>
      <c r="DZ64" s="187">
        <v>0</v>
      </c>
      <c r="EA64" s="187">
        <v>0</v>
      </c>
      <c r="EB64" s="187">
        <v>0</v>
      </c>
      <c r="EC64" s="278">
        <v>0</v>
      </c>
      <c r="ED64" s="278">
        <v>0</v>
      </c>
      <c r="EE64" s="56">
        <f t="shared" si="33"/>
        <v>0</v>
      </c>
      <c r="EF64" s="48">
        <f t="shared" si="34"/>
        <v>0</v>
      </c>
      <c r="EK64" s="262">
        <f t="shared" si="35"/>
        <v>1</v>
      </c>
      <c r="EL64" s="5" t="e">
        <f>IF(#REF!=0,"Not Moving","OK")</f>
        <v>#REF!</v>
      </c>
    </row>
    <row r="65" spans="1:142" ht="16.5" thickTop="1" thickBot="1">
      <c r="A65" s="45">
        <v>54</v>
      </c>
      <c r="B65" s="257">
        <v>734907</v>
      </c>
      <c r="C65" s="255" t="s">
        <v>146</v>
      </c>
      <c r="D65" s="255" t="s">
        <v>147</v>
      </c>
      <c r="E65" s="263">
        <v>24.5</v>
      </c>
      <c r="F65" s="264">
        <v>49</v>
      </c>
      <c r="G65" s="38">
        <f t="shared" si="2"/>
        <v>8</v>
      </c>
      <c r="H65" s="39">
        <f t="shared" si="3"/>
        <v>5</v>
      </c>
      <c r="I65" s="39">
        <f t="shared" si="4"/>
        <v>3</v>
      </c>
      <c r="J65" s="39">
        <f t="shared" si="5"/>
        <v>1</v>
      </c>
      <c r="K65" s="38">
        <f t="shared" si="6"/>
        <v>2</v>
      </c>
      <c r="L65" s="39">
        <f t="shared" si="7"/>
        <v>1</v>
      </c>
      <c r="M65" s="39">
        <f t="shared" si="8"/>
        <v>2</v>
      </c>
      <c r="N65" s="39">
        <v>0</v>
      </c>
      <c r="O65" s="39">
        <f t="shared" si="9"/>
        <v>22</v>
      </c>
      <c r="P65" s="40">
        <f t="shared" si="10"/>
        <v>2.75</v>
      </c>
      <c r="Q65" s="45">
        <v>1</v>
      </c>
      <c r="R65" s="257">
        <v>2</v>
      </c>
      <c r="S65" s="265">
        <v>0</v>
      </c>
      <c r="T65" s="265">
        <v>0</v>
      </c>
      <c r="U65" s="265">
        <v>2</v>
      </c>
      <c r="V65" s="265">
        <v>0</v>
      </c>
      <c r="W65" s="265">
        <v>0</v>
      </c>
      <c r="X65" s="265">
        <v>0</v>
      </c>
      <c r="Y65" s="260">
        <f t="shared" si="11"/>
        <v>5</v>
      </c>
      <c r="Z65" s="261">
        <f t="shared" si="12"/>
        <v>0.625</v>
      </c>
      <c r="AA65" s="37">
        <v>2</v>
      </c>
      <c r="AB65" s="18">
        <v>0</v>
      </c>
      <c r="AC65" s="187">
        <v>1</v>
      </c>
      <c r="AD65" s="187">
        <v>0</v>
      </c>
      <c r="AE65" s="187">
        <v>0</v>
      </c>
      <c r="AF65" s="187">
        <v>1</v>
      </c>
      <c r="AG65" s="187">
        <v>2</v>
      </c>
      <c r="AH65" s="187">
        <v>0</v>
      </c>
      <c r="AI65" s="56">
        <f t="shared" si="13"/>
        <v>6</v>
      </c>
      <c r="AJ65" s="48">
        <f t="shared" si="14"/>
        <v>0.75</v>
      </c>
      <c r="AK65" s="37">
        <v>3</v>
      </c>
      <c r="AL65" s="18">
        <v>1</v>
      </c>
      <c r="AM65" s="187">
        <v>2</v>
      </c>
      <c r="AN65" s="187">
        <v>0</v>
      </c>
      <c r="AO65" s="187">
        <v>0</v>
      </c>
      <c r="AP65" s="187">
        <v>0</v>
      </c>
      <c r="AQ65" s="278">
        <v>0</v>
      </c>
      <c r="AR65" s="278">
        <v>0</v>
      </c>
      <c r="AS65" s="56">
        <f t="shared" si="15"/>
        <v>6</v>
      </c>
      <c r="AT65" s="48">
        <f t="shared" si="16"/>
        <v>0.75</v>
      </c>
      <c r="AU65" s="199">
        <v>0</v>
      </c>
      <c r="AV65" s="18">
        <v>1</v>
      </c>
      <c r="AW65" s="187">
        <v>0</v>
      </c>
      <c r="AX65" s="187">
        <v>1</v>
      </c>
      <c r="AY65" s="187">
        <v>0</v>
      </c>
      <c r="AZ65" s="187">
        <v>0</v>
      </c>
      <c r="BA65" s="187">
        <v>0</v>
      </c>
      <c r="BB65" s="278">
        <v>0</v>
      </c>
      <c r="BC65" s="56">
        <f t="shared" si="17"/>
        <v>2</v>
      </c>
      <c r="BD65" s="209">
        <f t="shared" si="18"/>
        <v>0.25</v>
      </c>
      <c r="BE65" s="37">
        <v>2</v>
      </c>
      <c r="BF65" s="18">
        <v>1</v>
      </c>
      <c r="BG65" s="187">
        <v>0</v>
      </c>
      <c r="BH65" s="187">
        <v>0</v>
      </c>
      <c r="BI65" s="187">
        <v>0</v>
      </c>
      <c r="BJ65" s="187">
        <v>0</v>
      </c>
      <c r="BK65" s="187">
        <v>0</v>
      </c>
      <c r="BL65" s="187">
        <v>0</v>
      </c>
      <c r="BM65" s="56">
        <f t="shared" si="19"/>
        <v>1</v>
      </c>
      <c r="BN65" s="48">
        <f t="shared" si="20"/>
        <v>0.375</v>
      </c>
      <c r="BO65" s="199">
        <v>0</v>
      </c>
      <c r="BP65" s="18">
        <v>0</v>
      </c>
      <c r="BQ65" s="187">
        <v>0</v>
      </c>
      <c r="BR65" s="187">
        <v>0</v>
      </c>
      <c r="BS65" s="187">
        <v>0</v>
      </c>
      <c r="BT65" s="187">
        <v>0</v>
      </c>
      <c r="BU65" s="278">
        <v>0</v>
      </c>
      <c r="BV65" s="278">
        <v>0</v>
      </c>
      <c r="BW65" s="56">
        <f t="shared" si="21"/>
        <v>0</v>
      </c>
      <c r="BX65" s="209">
        <f t="shared" si="22"/>
        <v>0</v>
      </c>
      <c r="BY65" s="37">
        <v>0</v>
      </c>
      <c r="BZ65" s="18">
        <v>0</v>
      </c>
      <c r="CA65" s="187">
        <v>0</v>
      </c>
      <c r="CB65" s="187">
        <v>0</v>
      </c>
      <c r="CC65" s="187">
        <v>0</v>
      </c>
      <c r="CD65" s="187">
        <v>0</v>
      </c>
      <c r="CE65" s="278">
        <v>0</v>
      </c>
      <c r="CF65" s="278">
        <v>0</v>
      </c>
      <c r="CG65" s="56">
        <f t="shared" si="23"/>
        <v>0</v>
      </c>
      <c r="CH65" s="48">
        <f t="shared" si="24"/>
        <v>0</v>
      </c>
      <c r="CI65" s="199">
        <v>0</v>
      </c>
      <c r="CJ65" s="18">
        <v>0</v>
      </c>
      <c r="CK65" s="187">
        <v>0</v>
      </c>
      <c r="CL65" s="187">
        <v>0</v>
      </c>
      <c r="CM65" s="187">
        <v>0</v>
      </c>
      <c r="CN65" s="187">
        <v>0</v>
      </c>
      <c r="CO65" s="278">
        <v>0</v>
      </c>
      <c r="CP65" s="278">
        <v>0</v>
      </c>
      <c r="CQ65" s="56">
        <f t="shared" si="25"/>
        <v>0</v>
      </c>
      <c r="CR65" s="209">
        <f t="shared" si="26"/>
        <v>0</v>
      </c>
      <c r="CS65" s="37">
        <v>0</v>
      </c>
      <c r="CT65" s="18">
        <v>0</v>
      </c>
      <c r="CU65" s="187">
        <v>0</v>
      </c>
      <c r="CV65" s="187">
        <v>0</v>
      </c>
      <c r="CW65" s="187">
        <v>0</v>
      </c>
      <c r="CX65" s="187">
        <v>0</v>
      </c>
      <c r="CY65" s="278">
        <v>0</v>
      </c>
      <c r="CZ65" s="278">
        <v>0</v>
      </c>
      <c r="DA65" s="56">
        <f t="shared" si="27"/>
        <v>0</v>
      </c>
      <c r="DB65" s="48">
        <f t="shared" si="28"/>
        <v>0</v>
      </c>
      <c r="DC65" s="199">
        <v>0</v>
      </c>
      <c r="DD65" s="18">
        <v>0</v>
      </c>
      <c r="DE65" s="187">
        <v>0</v>
      </c>
      <c r="DF65" s="187">
        <v>0</v>
      </c>
      <c r="DG65" s="187">
        <v>0</v>
      </c>
      <c r="DH65" s="187">
        <v>0</v>
      </c>
      <c r="DI65" s="278">
        <v>0</v>
      </c>
      <c r="DJ65" s="278">
        <v>0</v>
      </c>
      <c r="DK65" s="56">
        <f t="shared" si="29"/>
        <v>0</v>
      </c>
      <c r="DL65" s="209">
        <f t="shared" si="30"/>
        <v>0</v>
      </c>
      <c r="DM65" s="37">
        <v>0</v>
      </c>
      <c r="DN65" s="18">
        <v>0</v>
      </c>
      <c r="DO65" s="187">
        <v>0</v>
      </c>
      <c r="DP65" s="187">
        <v>0</v>
      </c>
      <c r="DQ65" s="187">
        <v>0</v>
      </c>
      <c r="DR65" s="187">
        <v>0</v>
      </c>
      <c r="DS65" s="278">
        <v>0</v>
      </c>
      <c r="DT65" s="278">
        <v>0</v>
      </c>
      <c r="DU65" s="56">
        <f t="shared" si="31"/>
        <v>0</v>
      </c>
      <c r="DV65" s="48">
        <f t="shared" si="32"/>
        <v>0</v>
      </c>
      <c r="DW65" s="37">
        <v>0</v>
      </c>
      <c r="DX65" s="18">
        <v>0</v>
      </c>
      <c r="DY65" s="187">
        <v>0</v>
      </c>
      <c r="DZ65" s="187">
        <v>0</v>
      </c>
      <c r="EA65" s="187">
        <v>0</v>
      </c>
      <c r="EB65" s="187">
        <v>0</v>
      </c>
      <c r="EC65" s="278">
        <v>0</v>
      </c>
      <c r="ED65" s="278">
        <v>0</v>
      </c>
      <c r="EE65" s="56">
        <f t="shared" si="33"/>
        <v>0</v>
      </c>
      <c r="EF65" s="48">
        <f t="shared" si="34"/>
        <v>0</v>
      </c>
      <c r="EK65" s="262">
        <f t="shared" si="35"/>
        <v>3</v>
      </c>
      <c r="EL65" s="5" t="e">
        <f>IF(#REF!=0,"Not Moving","OK")</f>
        <v>#REF!</v>
      </c>
    </row>
    <row r="66" spans="1:142" ht="16.5" thickTop="1" thickBot="1">
      <c r="A66" s="45">
        <v>55</v>
      </c>
      <c r="B66" s="257">
        <v>734909</v>
      </c>
      <c r="C66" s="255" t="s">
        <v>148</v>
      </c>
      <c r="D66" s="255" t="s">
        <v>149</v>
      </c>
      <c r="E66" s="263">
        <v>24.5</v>
      </c>
      <c r="F66" s="264">
        <v>49</v>
      </c>
      <c r="G66" s="38">
        <f t="shared" si="2"/>
        <v>2</v>
      </c>
      <c r="H66" s="39">
        <f t="shared" si="3"/>
        <v>6</v>
      </c>
      <c r="I66" s="39">
        <f t="shared" si="4"/>
        <v>5</v>
      </c>
      <c r="J66" s="39">
        <f t="shared" si="5"/>
        <v>3</v>
      </c>
      <c r="K66" s="38">
        <f t="shared" si="6"/>
        <v>6</v>
      </c>
      <c r="L66" s="39">
        <f t="shared" si="7"/>
        <v>2</v>
      </c>
      <c r="M66" s="39">
        <f t="shared" si="8"/>
        <v>1</v>
      </c>
      <c r="N66" s="39">
        <v>0</v>
      </c>
      <c r="O66" s="39">
        <f t="shared" si="9"/>
        <v>25</v>
      </c>
      <c r="P66" s="40">
        <f t="shared" si="10"/>
        <v>3.125</v>
      </c>
      <c r="Q66" s="45">
        <v>0</v>
      </c>
      <c r="R66" s="257">
        <v>0</v>
      </c>
      <c r="S66" s="265">
        <v>0</v>
      </c>
      <c r="T66" s="265">
        <v>0</v>
      </c>
      <c r="U66" s="265">
        <v>2</v>
      </c>
      <c r="V66" s="265">
        <v>2</v>
      </c>
      <c r="W66" s="265">
        <v>0</v>
      </c>
      <c r="X66" s="265">
        <v>0</v>
      </c>
      <c r="Y66" s="260">
        <f t="shared" si="11"/>
        <v>4</v>
      </c>
      <c r="Z66" s="261">
        <f t="shared" si="12"/>
        <v>0.5</v>
      </c>
      <c r="AA66" s="37">
        <v>0</v>
      </c>
      <c r="AB66" s="18">
        <v>1</v>
      </c>
      <c r="AC66" s="187">
        <v>4</v>
      </c>
      <c r="AD66" s="187">
        <v>2</v>
      </c>
      <c r="AE66" s="187">
        <v>0</v>
      </c>
      <c r="AF66" s="187">
        <v>0</v>
      </c>
      <c r="AG66" s="187">
        <v>1</v>
      </c>
      <c r="AH66" s="187">
        <v>0</v>
      </c>
      <c r="AI66" s="56">
        <f t="shared" si="13"/>
        <v>8</v>
      </c>
      <c r="AJ66" s="48">
        <f t="shared" si="14"/>
        <v>1</v>
      </c>
      <c r="AK66" s="37">
        <v>1</v>
      </c>
      <c r="AL66" s="18">
        <v>0</v>
      </c>
      <c r="AM66" s="187">
        <v>0</v>
      </c>
      <c r="AN66" s="187">
        <v>0</v>
      </c>
      <c r="AO66" s="187">
        <v>1</v>
      </c>
      <c r="AP66" s="187">
        <v>0</v>
      </c>
      <c r="AQ66" s="278">
        <v>0</v>
      </c>
      <c r="AR66" s="278">
        <v>0</v>
      </c>
      <c r="AS66" s="56">
        <f t="shared" si="15"/>
        <v>2</v>
      </c>
      <c r="AT66" s="48">
        <f t="shared" si="16"/>
        <v>0.25</v>
      </c>
      <c r="AU66" s="199">
        <v>0</v>
      </c>
      <c r="AV66" s="18">
        <v>1</v>
      </c>
      <c r="AW66" s="187">
        <v>1</v>
      </c>
      <c r="AX66" s="187">
        <v>0</v>
      </c>
      <c r="AY66" s="187">
        <v>0</v>
      </c>
      <c r="AZ66" s="187">
        <v>0</v>
      </c>
      <c r="BA66" s="187">
        <v>0</v>
      </c>
      <c r="BB66" s="278">
        <v>0</v>
      </c>
      <c r="BC66" s="56">
        <f t="shared" si="17"/>
        <v>2</v>
      </c>
      <c r="BD66" s="209">
        <f t="shared" si="18"/>
        <v>0.25</v>
      </c>
      <c r="BE66" s="37">
        <v>0</v>
      </c>
      <c r="BF66" s="18">
        <v>0</v>
      </c>
      <c r="BG66" s="187">
        <v>0</v>
      </c>
      <c r="BH66" s="187">
        <v>0</v>
      </c>
      <c r="BI66" s="187">
        <v>1</v>
      </c>
      <c r="BJ66" s="187">
        <v>0</v>
      </c>
      <c r="BK66" s="187">
        <v>0</v>
      </c>
      <c r="BL66" s="187">
        <v>0</v>
      </c>
      <c r="BM66" s="56">
        <f t="shared" si="19"/>
        <v>1</v>
      </c>
      <c r="BN66" s="48">
        <f t="shared" si="20"/>
        <v>0.125</v>
      </c>
      <c r="BO66" s="199">
        <v>0</v>
      </c>
      <c r="BP66" s="18">
        <v>1</v>
      </c>
      <c r="BQ66" s="187">
        <v>0</v>
      </c>
      <c r="BR66" s="187">
        <v>0</v>
      </c>
      <c r="BS66" s="187">
        <v>1</v>
      </c>
      <c r="BT66" s="187">
        <v>0</v>
      </c>
      <c r="BU66" s="278">
        <v>0</v>
      </c>
      <c r="BV66" s="278">
        <v>0</v>
      </c>
      <c r="BW66" s="56">
        <f t="shared" si="21"/>
        <v>2</v>
      </c>
      <c r="BX66" s="209">
        <f t="shared" si="22"/>
        <v>0.25</v>
      </c>
      <c r="BY66" s="37">
        <v>0</v>
      </c>
      <c r="BZ66" s="18">
        <v>1</v>
      </c>
      <c r="CA66" s="187">
        <v>0</v>
      </c>
      <c r="CB66" s="187">
        <v>0</v>
      </c>
      <c r="CC66" s="187">
        <v>0</v>
      </c>
      <c r="CD66" s="187">
        <v>0</v>
      </c>
      <c r="CE66" s="278">
        <v>0</v>
      </c>
      <c r="CF66" s="278">
        <v>0</v>
      </c>
      <c r="CG66" s="56">
        <f t="shared" si="23"/>
        <v>1</v>
      </c>
      <c r="CH66" s="48">
        <f t="shared" si="24"/>
        <v>0.125</v>
      </c>
      <c r="CI66" s="199">
        <v>0</v>
      </c>
      <c r="CJ66" s="18">
        <v>1</v>
      </c>
      <c r="CK66" s="187">
        <v>0</v>
      </c>
      <c r="CL66" s="187">
        <v>0</v>
      </c>
      <c r="CM66" s="187">
        <v>0</v>
      </c>
      <c r="CN66" s="187">
        <v>0</v>
      </c>
      <c r="CO66" s="278">
        <v>0</v>
      </c>
      <c r="CP66" s="278">
        <v>0</v>
      </c>
      <c r="CQ66" s="56">
        <f t="shared" si="25"/>
        <v>1</v>
      </c>
      <c r="CR66" s="209">
        <f t="shared" si="26"/>
        <v>0.125</v>
      </c>
      <c r="CS66" s="37">
        <v>0</v>
      </c>
      <c r="CT66" s="18">
        <v>0</v>
      </c>
      <c r="CU66" s="187">
        <v>0</v>
      </c>
      <c r="CV66" s="187">
        <v>0</v>
      </c>
      <c r="CW66" s="187">
        <v>0</v>
      </c>
      <c r="CX66" s="187">
        <v>0</v>
      </c>
      <c r="CY66" s="278">
        <v>0</v>
      </c>
      <c r="CZ66" s="278">
        <v>0</v>
      </c>
      <c r="DA66" s="56">
        <f t="shared" si="27"/>
        <v>0</v>
      </c>
      <c r="DB66" s="48">
        <f t="shared" si="28"/>
        <v>0</v>
      </c>
      <c r="DC66" s="199">
        <v>0</v>
      </c>
      <c r="DD66" s="18">
        <v>0</v>
      </c>
      <c r="DE66" s="187">
        <v>0</v>
      </c>
      <c r="DF66" s="187">
        <v>0</v>
      </c>
      <c r="DG66" s="187">
        <v>0</v>
      </c>
      <c r="DH66" s="187">
        <v>0</v>
      </c>
      <c r="DI66" s="278">
        <v>0</v>
      </c>
      <c r="DJ66" s="278">
        <v>0</v>
      </c>
      <c r="DK66" s="56">
        <f t="shared" si="29"/>
        <v>0</v>
      </c>
      <c r="DL66" s="209">
        <f t="shared" si="30"/>
        <v>0</v>
      </c>
      <c r="DM66" s="37">
        <v>0</v>
      </c>
      <c r="DN66" s="18">
        <v>1</v>
      </c>
      <c r="DO66" s="187">
        <v>0</v>
      </c>
      <c r="DP66" s="187">
        <v>0</v>
      </c>
      <c r="DQ66" s="187">
        <v>0</v>
      </c>
      <c r="DR66" s="187">
        <v>0</v>
      </c>
      <c r="DS66" s="278">
        <v>0</v>
      </c>
      <c r="DT66" s="278">
        <v>0</v>
      </c>
      <c r="DU66" s="56">
        <f t="shared" si="31"/>
        <v>1</v>
      </c>
      <c r="DV66" s="48">
        <f t="shared" si="32"/>
        <v>0.125</v>
      </c>
      <c r="DW66" s="37">
        <v>1</v>
      </c>
      <c r="DX66" s="18">
        <v>0</v>
      </c>
      <c r="DY66" s="187">
        <v>0</v>
      </c>
      <c r="DZ66" s="187">
        <v>1</v>
      </c>
      <c r="EA66" s="187">
        <v>1</v>
      </c>
      <c r="EB66" s="187">
        <v>0</v>
      </c>
      <c r="EC66" s="278">
        <v>0</v>
      </c>
      <c r="ED66" s="278">
        <v>0</v>
      </c>
      <c r="EE66" s="56">
        <f t="shared" si="33"/>
        <v>3</v>
      </c>
      <c r="EF66" s="48">
        <f t="shared" si="34"/>
        <v>0.375</v>
      </c>
      <c r="EK66" s="262">
        <f t="shared" si="35"/>
        <v>4</v>
      </c>
      <c r="EL66" s="5" t="e">
        <f>IF(#REF!=0,"Not Moving","OK")</f>
        <v>#REF!</v>
      </c>
    </row>
    <row r="67" spans="1:142" ht="16.5" thickTop="1" thickBot="1">
      <c r="A67" s="45">
        <v>56</v>
      </c>
      <c r="B67" s="257">
        <v>734910</v>
      </c>
      <c r="C67" s="255" t="s">
        <v>150</v>
      </c>
      <c r="D67" s="255" t="s">
        <v>151</v>
      </c>
      <c r="E67" s="263">
        <v>24.5</v>
      </c>
      <c r="F67" s="264">
        <v>49</v>
      </c>
      <c r="G67" s="38">
        <f t="shared" si="2"/>
        <v>0</v>
      </c>
      <c r="H67" s="39">
        <f t="shared" si="3"/>
        <v>1</v>
      </c>
      <c r="I67" s="39">
        <f t="shared" si="4"/>
        <v>1</v>
      </c>
      <c r="J67" s="39">
        <f t="shared" si="5"/>
        <v>0</v>
      </c>
      <c r="K67" s="38">
        <f t="shared" si="6"/>
        <v>0</v>
      </c>
      <c r="L67" s="39">
        <f t="shared" si="7"/>
        <v>1</v>
      </c>
      <c r="M67" s="39">
        <f t="shared" si="8"/>
        <v>1</v>
      </c>
      <c r="N67" s="39">
        <v>1</v>
      </c>
      <c r="O67" s="39">
        <f t="shared" si="9"/>
        <v>5</v>
      </c>
      <c r="P67" s="40">
        <f t="shared" si="10"/>
        <v>0.625</v>
      </c>
      <c r="Q67" s="45">
        <v>0</v>
      </c>
      <c r="R67" s="257">
        <v>0</v>
      </c>
      <c r="S67" s="265">
        <v>0</v>
      </c>
      <c r="T67" s="265">
        <v>0</v>
      </c>
      <c r="U67" s="265">
        <v>0</v>
      </c>
      <c r="V67" s="265">
        <v>0</v>
      </c>
      <c r="W67" s="265">
        <v>1</v>
      </c>
      <c r="X67" s="265">
        <v>1</v>
      </c>
      <c r="Y67" s="260">
        <f t="shared" si="11"/>
        <v>2</v>
      </c>
      <c r="Z67" s="261">
        <f t="shared" si="12"/>
        <v>0.25</v>
      </c>
      <c r="AA67" s="37">
        <v>0</v>
      </c>
      <c r="AB67" s="18">
        <v>0</v>
      </c>
      <c r="AC67" s="187">
        <v>0</v>
      </c>
      <c r="AD67" s="187">
        <v>0</v>
      </c>
      <c r="AE67" s="187">
        <v>0</v>
      </c>
      <c r="AF67" s="187">
        <v>0</v>
      </c>
      <c r="AG67" s="187">
        <v>0</v>
      </c>
      <c r="AH67" s="187">
        <v>0</v>
      </c>
      <c r="AI67" s="56">
        <f t="shared" si="13"/>
        <v>0</v>
      </c>
      <c r="AJ67" s="48">
        <f t="shared" si="14"/>
        <v>0</v>
      </c>
      <c r="AK67" s="37">
        <v>0</v>
      </c>
      <c r="AL67" s="18">
        <v>0</v>
      </c>
      <c r="AM67" s="187">
        <v>1</v>
      </c>
      <c r="AN67" s="187">
        <v>0</v>
      </c>
      <c r="AO67" s="187">
        <v>0</v>
      </c>
      <c r="AP67" s="187">
        <v>1</v>
      </c>
      <c r="AQ67" s="278">
        <v>0</v>
      </c>
      <c r="AR67" s="278">
        <v>0</v>
      </c>
      <c r="AS67" s="56">
        <f t="shared" si="15"/>
        <v>2</v>
      </c>
      <c r="AT67" s="48">
        <f t="shared" si="16"/>
        <v>0.25</v>
      </c>
      <c r="AU67" s="199">
        <v>0</v>
      </c>
      <c r="AV67" s="18">
        <v>1</v>
      </c>
      <c r="AW67" s="187">
        <v>0</v>
      </c>
      <c r="AX67" s="187">
        <v>0</v>
      </c>
      <c r="AY67" s="187">
        <v>0</v>
      </c>
      <c r="AZ67" s="187">
        <v>0</v>
      </c>
      <c r="BA67" s="187">
        <v>0</v>
      </c>
      <c r="BB67" s="278">
        <v>0</v>
      </c>
      <c r="BC67" s="56">
        <f t="shared" si="17"/>
        <v>1</v>
      </c>
      <c r="BD67" s="209">
        <f t="shared" si="18"/>
        <v>0.125</v>
      </c>
      <c r="BE67" s="37">
        <v>0</v>
      </c>
      <c r="BF67" s="18">
        <v>0</v>
      </c>
      <c r="BG67" s="187">
        <v>0</v>
      </c>
      <c r="BH67" s="187">
        <v>0</v>
      </c>
      <c r="BI67" s="187">
        <v>0</v>
      </c>
      <c r="BJ67" s="187">
        <v>0</v>
      </c>
      <c r="BK67" s="187">
        <v>0</v>
      </c>
      <c r="BL67" s="187">
        <v>0</v>
      </c>
      <c r="BM67" s="56">
        <f t="shared" si="19"/>
        <v>0</v>
      </c>
      <c r="BN67" s="48">
        <f t="shared" si="20"/>
        <v>0</v>
      </c>
      <c r="BO67" s="199">
        <v>0</v>
      </c>
      <c r="BP67" s="18">
        <v>0</v>
      </c>
      <c r="BQ67" s="187">
        <v>0</v>
      </c>
      <c r="BR67" s="187">
        <v>0</v>
      </c>
      <c r="BS67" s="187">
        <v>0</v>
      </c>
      <c r="BT67" s="187">
        <v>0</v>
      </c>
      <c r="BU67" s="278">
        <v>0</v>
      </c>
      <c r="BV67" s="278">
        <v>0</v>
      </c>
      <c r="BW67" s="56">
        <f t="shared" si="21"/>
        <v>0</v>
      </c>
      <c r="BX67" s="209">
        <f t="shared" si="22"/>
        <v>0</v>
      </c>
      <c r="BY67" s="37">
        <v>0</v>
      </c>
      <c r="BZ67" s="18">
        <v>0</v>
      </c>
      <c r="CA67" s="187">
        <v>0</v>
      </c>
      <c r="CB67" s="187">
        <v>0</v>
      </c>
      <c r="CC67" s="187">
        <v>0</v>
      </c>
      <c r="CD67" s="187">
        <v>0</v>
      </c>
      <c r="CE67" s="278">
        <v>0</v>
      </c>
      <c r="CF67" s="278">
        <v>0</v>
      </c>
      <c r="CG67" s="56">
        <f t="shared" si="23"/>
        <v>0</v>
      </c>
      <c r="CH67" s="48">
        <f t="shared" si="24"/>
        <v>0</v>
      </c>
      <c r="CI67" s="199">
        <v>0</v>
      </c>
      <c r="CJ67" s="18">
        <v>0</v>
      </c>
      <c r="CK67" s="187">
        <v>0</v>
      </c>
      <c r="CL67" s="187">
        <v>0</v>
      </c>
      <c r="CM67" s="187">
        <v>0</v>
      </c>
      <c r="CN67" s="187">
        <v>0</v>
      </c>
      <c r="CO67" s="278">
        <v>0</v>
      </c>
      <c r="CP67" s="278">
        <v>0</v>
      </c>
      <c r="CQ67" s="56">
        <f t="shared" si="25"/>
        <v>0</v>
      </c>
      <c r="CR67" s="209">
        <f t="shared" si="26"/>
        <v>0</v>
      </c>
      <c r="CS67" s="37">
        <v>0</v>
      </c>
      <c r="CT67" s="18">
        <v>0</v>
      </c>
      <c r="CU67" s="187">
        <v>0</v>
      </c>
      <c r="CV67" s="187">
        <v>0</v>
      </c>
      <c r="CW67" s="187">
        <v>0</v>
      </c>
      <c r="CX67" s="187">
        <v>0</v>
      </c>
      <c r="CY67" s="278">
        <v>0</v>
      </c>
      <c r="CZ67" s="278">
        <v>0</v>
      </c>
      <c r="DA67" s="56">
        <f t="shared" si="27"/>
        <v>0</v>
      </c>
      <c r="DB67" s="48">
        <f t="shared" si="28"/>
        <v>0</v>
      </c>
      <c r="DC67" s="199">
        <v>0</v>
      </c>
      <c r="DD67" s="18">
        <v>0</v>
      </c>
      <c r="DE67" s="187">
        <v>0</v>
      </c>
      <c r="DF67" s="187">
        <v>0</v>
      </c>
      <c r="DG67" s="187">
        <v>0</v>
      </c>
      <c r="DH67" s="187">
        <v>0</v>
      </c>
      <c r="DI67" s="278">
        <v>0</v>
      </c>
      <c r="DJ67" s="278">
        <v>0</v>
      </c>
      <c r="DK67" s="56">
        <f t="shared" si="29"/>
        <v>0</v>
      </c>
      <c r="DL67" s="209">
        <f t="shared" si="30"/>
        <v>0</v>
      </c>
      <c r="DM67" s="37">
        <v>0</v>
      </c>
      <c r="DN67" s="18">
        <v>0</v>
      </c>
      <c r="DO67" s="187">
        <v>0</v>
      </c>
      <c r="DP67" s="187">
        <v>0</v>
      </c>
      <c r="DQ67" s="187">
        <v>0</v>
      </c>
      <c r="DR67" s="187">
        <v>0</v>
      </c>
      <c r="DS67" s="278">
        <v>0</v>
      </c>
      <c r="DT67" s="278">
        <v>0</v>
      </c>
      <c r="DU67" s="56">
        <f t="shared" si="31"/>
        <v>0</v>
      </c>
      <c r="DV67" s="48">
        <f t="shared" si="32"/>
        <v>0</v>
      </c>
      <c r="DW67" s="37">
        <v>0</v>
      </c>
      <c r="DX67" s="18">
        <v>0</v>
      </c>
      <c r="DY67" s="187">
        <v>0</v>
      </c>
      <c r="DZ67" s="187">
        <v>0</v>
      </c>
      <c r="EA67" s="187">
        <v>0</v>
      </c>
      <c r="EB67" s="187">
        <v>0</v>
      </c>
      <c r="EC67" s="278">
        <v>0</v>
      </c>
      <c r="ED67" s="278">
        <v>0</v>
      </c>
      <c r="EE67" s="56">
        <f t="shared" si="33"/>
        <v>0</v>
      </c>
      <c r="EF67" s="48">
        <f t="shared" si="34"/>
        <v>0</v>
      </c>
      <c r="EK67" s="262">
        <f t="shared" si="35"/>
        <v>1</v>
      </c>
      <c r="EL67" s="5" t="e">
        <f>IF(#REF!=0,"Not Moving","OK")</f>
        <v>#REF!</v>
      </c>
    </row>
    <row r="68" spans="1:142" ht="16.5" thickTop="1" thickBot="1">
      <c r="A68" s="45">
        <v>57</v>
      </c>
      <c r="B68" s="257">
        <v>734911</v>
      </c>
      <c r="C68" s="255" t="s">
        <v>152</v>
      </c>
      <c r="D68" s="255" t="s">
        <v>153</v>
      </c>
      <c r="E68" s="263">
        <v>24.5</v>
      </c>
      <c r="F68" s="264">
        <v>49</v>
      </c>
      <c r="G68" s="38">
        <f t="shared" si="2"/>
        <v>0</v>
      </c>
      <c r="H68" s="39">
        <f t="shared" si="3"/>
        <v>1</v>
      </c>
      <c r="I68" s="39">
        <f t="shared" si="4"/>
        <v>5</v>
      </c>
      <c r="J68" s="39">
        <f t="shared" si="5"/>
        <v>1</v>
      </c>
      <c r="K68" s="38">
        <f t="shared" si="6"/>
        <v>4</v>
      </c>
      <c r="L68" s="39">
        <f t="shared" si="7"/>
        <v>3</v>
      </c>
      <c r="M68" s="39">
        <f t="shared" si="8"/>
        <v>0</v>
      </c>
      <c r="N68" s="39">
        <v>4</v>
      </c>
      <c r="O68" s="39">
        <f t="shared" si="9"/>
        <v>18</v>
      </c>
      <c r="P68" s="40">
        <f t="shared" si="10"/>
        <v>2.25</v>
      </c>
      <c r="Q68" s="45">
        <v>0</v>
      </c>
      <c r="R68" s="257">
        <v>0</v>
      </c>
      <c r="S68" s="265">
        <v>1</v>
      </c>
      <c r="T68" s="265">
        <v>0</v>
      </c>
      <c r="U68" s="265">
        <v>2</v>
      </c>
      <c r="V68" s="265">
        <v>1</v>
      </c>
      <c r="W68" s="265">
        <v>0</v>
      </c>
      <c r="X68" s="265">
        <v>2</v>
      </c>
      <c r="Y68" s="260">
        <f t="shared" si="11"/>
        <v>6</v>
      </c>
      <c r="Z68" s="261">
        <f t="shared" si="12"/>
        <v>0.75</v>
      </c>
      <c r="AA68" s="37">
        <v>0</v>
      </c>
      <c r="AB68" s="18">
        <v>0</v>
      </c>
      <c r="AC68" s="187">
        <v>2</v>
      </c>
      <c r="AD68" s="187">
        <v>0</v>
      </c>
      <c r="AE68" s="187">
        <v>1</v>
      </c>
      <c r="AF68" s="187">
        <v>0</v>
      </c>
      <c r="AG68" s="187">
        <v>0</v>
      </c>
      <c r="AH68" s="187">
        <v>1</v>
      </c>
      <c r="AI68" s="56">
        <f t="shared" si="13"/>
        <v>4</v>
      </c>
      <c r="AJ68" s="48">
        <f t="shared" si="14"/>
        <v>0.5</v>
      </c>
      <c r="AK68" s="37">
        <v>0</v>
      </c>
      <c r="AL68" s="18">
        <v>0</v>
      </c>
      <c r="AM68" s="187">
        <v>2</v>
      </c>
      <c r="AN68" s="187">
        <v>1</v>
      </c>
      <c r="AO68" s="187">
        <v>0</v>
      </c>
      <c r="AP68" s="187">
        <v>0</v>
      </c>
      <c r="AQ68" s="278">
        <v>0</v>
      </c>
      <c r="AR68" s="278">
        <v>0</v>
      </c>
      <c r="AS68" s="56">
        <f t="shared" si="15"/>
        <v>3</v>
      </c>
      <c r="AT68" s="48">
        <f t="shared" si="16"/>
        <v>0.375</v>
      </c>
      <c r="AU68" s="199">
        <v>0</v>
      </c>
      <c r="AV68" s="18">
        <v>0</v>
      </c>
      <c r="AW68" s="187">
        <v>0</v>
      </c>
      <c r="AX68" s="187">
        <v>0</v>
      </c>
      <c r="AY68" s="187">
        <v>0</v>
      </c>
      <c r="AZ68" s="187">
        <v>0</v>
      </c>
      <c r="BA68" s="187">
        <v>0</v>
      </c>
      <c r="BB68" s="278">
        <v>0</v>
      </c>
      <c r="BC68" s="56">
        <f t="shared" si="17"/>
        <v>0</v>
      </c>
      <c r="BD68" s="209">
        <f t="shared" si="18"/>
        <v>0</v>
      </c>
      <c r="BE68" s="37">
        <v>0</v>
      </c>
      <c r="BF68" s="18">
        <v>0</v>
      </c>
      <c r="BG68" s="187">
        <v>0</v>
      </c>
      <c r="BH68" s="187">
        <v>0</v>
      </c>
      <c r="BI68" s="187">
        <v>0</v>
      </c>
      <c r="BJ68" s="187">
        <v>0</v>
      </c>
      <c r="BK68" s="187">
        <v>0</v>
      </c>
      <c r="BL68" s="187">
        <v>1</v>
      </c>
      <c r="BM68" s="56">
        <f t="shared" si="19"/>
        <v>1</v>
      </c>
      <c r="BN68" s="48">
        <f t="shared" si="20"/>
        <v>0.125</v>
      </c>
      <c r="BO68" s="199">
        <v>0</v>
      </c>
      <c r="BP68" s="18">
        <v>0</v>
      </c>
      <c r="BQ68" s="187">
        <v>0</v>
      </c>
      <c r="BR68" s="187">
        <v>0</v>
      </c>
      <c r="BS68" s="187">
        <v>0</v>
      </c>
      <c r="BT68" s="187">
        <v>0</v>
      </c>
      <c r="BU68" s="278">
        <v>0</v>
      </c>
      <c r="BV68" s="278">
        <v>0</v>
      </c>
      <c r="BW68" s="56">
        <f t="shared" si="21"/>
        <v>0</v>
      </c>
      <c r="BX68" s="209">
        <f t="shared" si="22"/>
        <v>0</v>
      </c>
      <c r="BY68" s="37">
        <v>0</v>
      </c>
      <c r="BZ68" s="18">
        <v>1</v>
      </c>
      <c r="CA68" s="187">
        <v>0</v>
      </c>
      <c r="CB68" s="187">
        <v>0</v>
      </c>
      <c r="CC68" s="187">
        <v>0</v>
      </c>
      <c r="CD68" s="187">
        <v>1</v>
      </c>
      <c r="CE68" s="278">
        <v>0</v>
      </c>
      <c r="CF68" s="278">
        <v>0</v>
      </c>
      <c r="CG68" s="56">
        <f t="shared" si="23"/>
        <v>2</v>
      </c>
      <c r="CH68" s="48">
        <f t="shared" si="24"/>
        <v>0.25</v>
      </c>
      <c r="CI68" s="199">
        <v>0</v>
      </c>
      <c r="CJ68" s="18">
        <v>0</v>
      </c>
      <c r="CK68" s="187">
        <v>0</v>
      </c>
      <c r="CL68" s="187">
        <v>0</v>
      </c>
      <c r="CM68" s="187">
        <v>0</v>
      </c>
      <c r="CN68" s="187">
        <v>0</v>
      </c>
      <c r="CO68" s="278">
        <v>0</v>
      </c>
      <c r="CP68" s="278">
        <v>0</v>
      </c>
      <c r="CQ68" s="56">
        <f t="shared" si="25"/>
        <v>0</v>
      </c>
      <c r="CR68" s="209">
        <f t="shared" si="26"/>
        <v>0</v>
      </c>
      <c r="CS68" s="37">
        <v>0</v>
      </c>
      <c r="CT68" s="18">
        <v>0</v>
      </c>
      <c r="CU68" s="187">
        <v>0</v>
      </c>
      <c r="CV68" s="187">
        <v>0</v>
      </c>
      <c r="CW68" s="187">
        <v>0</v>
      </c>
      <c r="CX68" s="187">
        <v>0</v>
      </c>
      <c r="CY68" s="278">
        <v>0</v>
      </c>
      <c r="CZ68" s="278">
        <v>0</v>
      </c>
      <c r="DA68" s="56">
        <f t="shared" si="27"/>
        <v>0</v>
      </c>
      <c r="DB68" s="48">
        <f t="shared" si="28"/>
        <v>0</v>
      </c>
      <c r="DC68" s="199">
        <v>0</v>
      </c>
      <c r="DD68" s="18">
        <v>0</v>
      </c>
      <c r="DE68" s="187">
        <v>0</v>
      </c>
      <c r="DF68" s="187">
        <v>0</v>
      </c>
      <c r="DG68" s="187">
        <v>0</v>
      </c>
      <c r="DH68" s="187">
        <v>1</v>
      </c>
      <c r="DI68" s="278">
        <v>0</v>
      </c>
      <c r="DJ68" s="278">
        <v>0</v>
      </c>
      <c r="DK68" s="56">
        <f t="shared" si="29"/>
        <v>1</v>
      </c>
      <c r="DL68" s="209">
        <f t="shared" si="30"/>
        <v>0.125</v>
      </c>
      <c r="DM68" s="37">
        <v>0</v>
      </c>
      <c r="DN68" s="18">
        <v>0</v>
      </c>
      <c r="DO68" s="187">
        <v>0</v>
      </c>
      <c r="DP68" s="187">
        <v>0</v>
      </c>
      <c r="DQ68" s="187">
        <v>0</v>
      </c>
      <c r="DR68" s="187">
        <v>0</v>
      </c>
      <c r="DS68" s="278">
        <v>0</v>
      </c>
      <c r="DT68" s="278">
        <v>0</v>
      </c>
      <c r="DU68" s="56">
        <f t="shared" si="31"/>
        <v>0</v>
      </c>
      <c r="DV68" s="48">
        <f t="shared" si="32"/>
        <v>0</v>
      </c>
      <c r="DW68" s="37">
        <v>0</v>
      </c>
      <c r="DX68" s="18">
        <v>0</v>
      </c>
      <c r="DY68" s="187">
        <v>0</v>
      </c>
      <c r="DZ68" s="187">
        <v>0</v>
      </c>
      <c r="EA68" s="187">
        <v>1</v>
      </c>
      <c r="EB68" s="187">
        <v>0</v>
      </c>
      <c r="EC68" s="278">
        <v>0</v>
      </c>
      <c r="ED68" s="278">
        <v>0</v>
      </c>
      <c r="EE68" s="56">
        <f t="shared" si="33"/>
        <v>1</v>
      </c>
      <c r="EF68" s="48">
        <f t="shared" si="34"/>
        <v>0.125</v>
      </c>
      <c r="EK68" s="262">
        <f t="shared" si="35"/>
        <v>2</v>
      </c>
      <c r="EL68" s="5" t="e">
        <f>IF(#REF!=0,"Not Moving","OK")</f>
        <v>#REF!</v>
      </c>
    </row>
    <row r="69" spans="1:142" ht="16.5" thickTop="1" thickBot="1">
      <c r="A69" s="45">
        <v>58</v>
      </c>
      <c r="B69" s="257">
        <v>734912</v>
      </c>
      <c r="C69" s="255" t="s">
        <v>154</v>
      </c>
      <c r="D69" s="255" t="s">
        <v>155</v>
      </c>
      <c r="E69" s="263">
        <v>24.5</v>
      </c>
      <c r="F69" s="264">
        <v>49</v>
      </c>
      <c r="G69" s="38">
        <f t="shared" si="2"/>
        <v>1</v>
      </c>
      <c r="H69" s="39">
        <f t="shared" si="3"/>
        <v>1</v>
      </c>
      <c r="I69" s="39">
        <f t="shared" si="4"/>
        <v>2</v>
      </c>
      <c r="J69" s="39">
        <f t="shared" si="5"/>
        <v>1</v>
      </c>
      <c r="K69" s="38">
        <f t="shared" si="6"/>
        <v>1</v>
      </c>
      <c r="L69" s="39">
        <f t="shared" si="7"/>
        <v>0</v>
      </c>
      <c r="M69" s="39">
        <f t="shared" si="8"/>
        <v>1</v>
      </c>
      <c r="N69" s="39">
        <v>0</v>
      </c>
      <c r="O69" s="39">
        <f t="shared" si="9"/>
        <v>7</v>
      </c>
      <c r="P69" s="40">
        <f t="shared" si="10"/>
        <v>0.875</v>
      </c>
      <c r="Q69" s="45">
        <v>1</v>
      </c>
      <c r="R69" s="257">
        <v>0</v>
      </c>
      <c r="S69" s="265">
        <v>2</v>
      </c>
      <c r="T69" s="265">
        <v>0</v>
      </c>
      <c r="U69" s="265">
        <v>1</v>
      </c>
      <c r="V69" s="265">
        <v>0</v>
      </c>
      <c r="W69" s="265">
        <v>1</v>
      </c>
      <c r="X69" s="265">
        <v>0</v>
      </c>
      <c r="Y69" s="260">
        <f t="shared" si="11"/>
        <v>5</v>
      </c>
      <c r="Z69" s="261">
        <f t="shared" si="12"/>
        <v>0.625</v>
      </c>
      <c r="AA69" s="37">
        <v>0</v>
      </c>
      <c r="AB69" s="18">
        <v>1</v>
      </c>
      <c r="AC69" s="187">
        <v>0</v>
      </c>
      <c r="AD69" s="187">
        <v>0</v>
      </c>
      <c r="AE69" s="187">
        <v>0</v>
      </c>
      <c r="AF69" s="187">
        <v>0</v>
      </c>
      <c r="AG69" s="187">
        <v>0</v>
      </c>
      <c r="AH69" s="187">
        <v>0</v>
      </c>
      <c r="AI69" s="56">
        <f t="shared" si="13"/>
        <v>1</v>
      </c>
      <c r="AJ69" s="48">
        <f t="shared" si="14"/>
        <v>0.125</v>
      </c>
      <c r="AK69" s="37">
        <v>0</v>
      </c>
      <c r="AL69" s="18">
        <v>0</v>
      </c>
      <c r="AM69" s="187">
        <v>0</v>
      </c>
      <c r="AN69" s="187">
        <v>1</v>
      </c>
      <c r="AO69" s="187">
        <v>0</v>
      </c>
      <c r="AP69" s="187">
        <v>0</v>
      </c>
      <c r="AQ69" s="278">
        <v>0</v>
      </c>
      <c r="AR69" s="278">
        <v>0</v>
      </c>
      <c r="AS69" s="56">
        <f t="shared" si="15"/>
        <v>1</v>
      </c>
      <c r="AT69" s="48">
        <f t="shared" si="16"/>
        <v>0.125</v>
      </c>
      <c r="AU69" s="199">
        <v>0</v>
      </c>
      <c r="AV69" s="18">
        <v>0</v>
      </c>
      <c r="AW69" s="187">
        <v>0</v>
      </c>
      <c r="AX69" s="187">
        <v>0</v>
      </c>
      <c r="AY69" s="187">
        <v>0</v>
      </c>
      <c r="AZ69" s="187">
        <v>0</v>
      </c>
      <c r="BA69" s="187">
        <v>0</v>
      </c>
      <c r="BB69" s="278">
        <v>0</v>
      </c>
      <c r="BC69" s="56">
        <f t="shared" si="17"/>
        <v>0</v>
      </c>
      <c r="BD69" s="209">
        <f t="shared" si="18"/>
        <v>0</v>
      </c>
      <c r="BE69" s="37">
        <v>0</v>
      </c>
      <c r="BF69" s="18">
        <v>0</v>
      </c>
      <c r="BG69" s="187">
        <v>0</v>
      </c>
      <c r="BH69" s="187">
        <v>0</v>
      </c>
      <c r="BI69" s="187">
        <v>0</v>
      </c>
      <c r="BJ69" s="187">
        <v>0</v>
      </c>
      <c r="BK69" s="187">
        <v>0</v>
      </c>
      <c r="BL69" s="187">
        <v>0</v>
      </c>
      <c r="BM69" s="56">
        <f t="shared" si="19"/>
        <v>0</v>
      </c>
      <c r="BN69" s="48">
        <f t="shared" si="20"/>
        <v>0</v>
      </c>
      <c r="BO69" s="199">
        <v>0</v>
      </c>
      <c r="BP69" s="18">
        <v>0</v>
      </c>
      <c r="BQ69" s="187">
        <v>0</v>
      </c>
      <c r="BR69" s="187">
        <v>0</v>
      </c>
      <c r="BS69" s="187">
        <v>0</v>
      </c>
      <c r="BT69" s="187">
        <v>0</v>
      </c>
      <c r="BU69" s="278">
        <v>0</v>
      </c>
      <c r="BV69" s="278">
        <v>0</v>
      </c>
      <c r="BW69" s="56">
        <f t="shared" si="21"/>
        <v>0</v>
      </c>
      <c r="BX69" s="209">
        <f t="shared" si="22"/>
        <v>0</v>
      </c>
      <c r="BY69" s="37">
        <v>0</v>
      </c>
      <c r="BZ69" s="18">
        <v>0</v>
      </c>
      <c r="CA69" s="187">
        <v>0</v>
      </c>
      <c r="CB69" s="187">
        <v>0</v>
      </c>
      <c r="CC69" s="187">
        <v>0</v>
      </c>
      <c r="CD69" s="187">
        <v>0</v>
      </c>
      <c r="CE69" s="278">
        <v>0</v>
      </c>
      <c r="CF69" s="278">
        <v>0</v>
      </c>
      <c r="CG69" s="56">
        <f t="shared" si="23"/>
        <v>0</v>
      </c>
      <c r="CH69" s="48">
        <f t="shared" si="24"/>
        <v>0</v>
      </c>
      <c r="CI69" s="199">
        <v>0</v>
      </c>
      <c r="CJ69" s="18">
        <v>0</v>
      </c>
      <c r="CK69" s="187">
        <v>0</v>
      </c>
      <c r="CL69" s="187">
        <v>0</v>
      </c>
      <c r="CM69" s="187">
        <v>0</v>
      </c>
      <c r="CN69" s="187">
        <v>0</v>
      </c>
      <c r="CO69" s="278">
        <v>0</v>
      </c>
      <c r="CP69" s="278">
        <v>0</v>
      </c>
      <c r="CQ69" s="56">
        <f t="shared" si="25"/>
        <v>0</v>
      </c>
      <c r="CR69" s="209">
        <f t="shared" si="26"/>
        <v>0</v>
      </c>
      <c r="CS69" s="37">
        <v>0</v>
      </c>
      <c r="CT69" s="18">
        <v>0</v>
      </c>
      <c r="CU69" s="187">
        <v>0</v>
      </c>
      <c r="CV69" s="187">
        <v>0</v>
      </c>
      <c r="CW69" s="187">
        <v>0</v>
      </c>
      <c r="CX69" s="187">
        <v>0</v>
      </c>
      <c r="CY69" s="278">
        <v>0</v>
      </c>
      <c r="CZ69" s="278">
        <v>0</v>
      </c>
      <c r="DA69" s="56">
        <f t="shared" si="27"/>
        <v>0</v>
      </c>
      <c r="DB69" s="48">
        <f t="shared" si="28"/>
        <v>0</v>
      </c>
      <c r="DC69" s="199">
        <v>0</v>
      </c>
      <c r="DD69" s="18">
        <v>0</v>
      </c>
      <c r="DE69" s="187">
        <v>0</v>
      </c>
      <c r="DF69" s="187">
        <v>0</v>
      </c>
      <c r="DG69" s="187">
        <v>0</v>
      </c>
      <c r="DH69" s="187">
        <v>0</v>
      </c>
      <c r="DI69" s="278">
        <v>0</v>
      </c>
      <c r="DJ69" s="278">
        <v>0</v>
      </c>
      <c r="DK69" s="56">
        <f t="shared" si="29"/>
        <v>0</v>
      </c>
      <c r="DL69" s="209">
        <f t="shared" si="30"/>
        <v>0</v>
      </c>
      <c r="DM69" s="37">
        <v>0</v>
      </c>
      <c r="DN69" s="18">
        <v>0</v>
      </c>
      <c r="DO69" s="187">
        <v>0</v>
      </c>
      <c r="DP69" s="187">
        <v>0</v>
      </c>
      <c r="DQ69" s="187">
        <v>0</v>
      </c>
      <c r="DR69" s="187">
        <v>0</v>
      </c>
      <c r="DS69" s="278">
        <v>0</v>
      </c>
      <c r="DT69" s="278">
        <v>0</v>
      </c>
      <c r="DU69" s="56">
        <f t="shared" si="31"/>
        <v>0</v>
      </c>
      <c r="DV69" s="48">
        <f t="shared" si="32"/>
        <v>0</v>
      </c>
      <c r="DW69" s="37">
        <v>0</v>
      </c>
      <c r="DX69" s="18">
        <v>0</v>
      </c>
      <c r="DY69" s="187">
        <v>0</v>
      </c>
      <c r="DZ69" s="187">
        <v>0</v>
      </c>
      <c r="EA69" s="187">
        <v>0</v>
      </c>
      <c r="EB69" s="187">
        <v>0</v>
      </c>
      <c r="EC69" s="278">
        <v>0</v>
      </c>
      <c r="ED69" s="278">
        <v>0</v>
      </c>
      <c r="EE69" s="56">
        <f t="shared" si="33"/>
        <v>0</v>
      </c>
      <c r="EF69" s="48">
        <f t="shared" si="34"/>
        <v>0</v>
      </c>
      <c r="EK69" s="262">
        <f t="shared" si="35"/>
        <v>2</v>
      </c>
      <c r="EL69" s="5" t="e">
        <f>IF(#REF!=0,"Not Moving","OK")</f>
        <v>#REF!</v>
      </c>
    </row>
    <row r="70" spans="1:142" ht="16.5" thickTop="1" thickBot="1">
      <c r="A70" s="45">
        <v>59</v>
      </c>
      <c r="B70" s="257">
        <v>734913</v>
      </c>
      <c r="C70" s="255" t="s">
        <v>156</v>
      </c>
      <c r="D70" s="255" t="s">
        <v>151</v>
      </c>
      <c r="E70" s="263">
        <v>24.5</v>
      </c>
      <c r="F70" s="264">
        <v>49</v>
      </c>
      <c r="G70" s="38">
        <f t="shared" si="2"/>
        <v>0</v>
      </c>
      <c r="H70" s="39">
        <f t="shared" si="3"/>
        <v>0</v>
      </c>
      <c r="I70" s="39">
        <f t="shared" si="4"/>
        <v>0</v>
      </c>
      <c r="J70" s="39">
        <f t="shared" si="5"/>
        <v>1</v>
      </c>
      <c r="K70" s="38">
        <f t="shared" si="6"/>
        <v>1</v>
      </c>
      <c r="L70" s="39">
        <f t="shared" si="7"/>
        <v>0</v>
      </c>
      <c r="M70" s="39">
        <f t="shared" si="8"/>
        <v>0</v>
      </c>
      <c r="N70" s="39">
        <v>0</v>
      </c>
      <c r="O70" s="39">
        <f t="shared" si="9"/>
        <v>2</v>
      </c>
      <c r="P70" s="40">
        <f t="shared" si="10"/>
        <v>0.25</v>
      </c>
      <c r="Q70" s="45">
        <v>0</v>
      </c>
      <c r="R70" s="257">
        <v>0</v>
      </c>
      <c r="S70" s="265">
        <v>0</v>
      </c>
      <c r="T70" s="265">
        <v>0</v>
      </c>
      <c r="U70" s="265">
        <v>1</v>
      </c>
      <c r="V70" s="265">
        <v>0</v>
      </c>
      <c r="W70" s="265">
        <v>0</v>
      </c>
      <c r="X70" s="265">
        <v>0</v>
      </c>
      <c r="Y70" s="260">
        <f t="shared" si="11"/>
        <v>1</v>
      </c>
      <c r="Z70" s="261">
        <f t="shared" si="12"/>
        <v>0.125</v>
      </c>
      <c r="AA70" s="37">
        <v>0</v>
      </c>
      <c r="AB70" s="18">
        <v>0</v>
      </c>
      <c r="AC70" s="187">
        <v>0</v>
      </c>
      <c r="AD70" s="187">
        <v>0</v>
      </c>
      <c r="AE70" s="187">
        <v>0</v>
      </c>
      <c r="AF70" s="187">
        <v>0</v>
      </c>
      <c r="AG70" s="187">
        <v>0</v>
      </c>
      <c r="AH70" s="187">
        <v>0</v>
      </c>
      <c r="AI70" s="56">
        <f t="shared" si="13"/>
        <v>0</v>
      </c>
      <c r="AJ70" s="48">
        <f t="shared" si="14"/>
        <v>0</v>
      </c>
      <c r="AK70" s="37">
        <v>0</v>
      </c>
      <c r="AL70" s="18">
        <v>0</v>
      </c>
      <c r="AM70" s="187">
        <v>0</v>
      </c>
      <c r="AN70" s="187">
        <v>1</v>
      </c>
      <c r="AO70" s="187">
        <v>0</v>
      </c>
      <c r="AP70" s="187">
        <v>0</v>
      </c>
      <c r="AQ70" s="278">
        <v>0</v>
      </c>
      <c r="AR70" s="278">
        <v>0</v>
      </c>
      <c r="AS70" s="56">
        <f t="shared" si="15"/>
        <v>1</v>
      </c>
      <c r="AT70" s="48">
        <f t="shared" si="16"/>
        <v>0.125</v>
      </c>
      <c r="AU70" s="199">
        <v>0</v>
      </c>
      <c r="AV70" s="18">
        <v>0</v>
      </c>
      <c r="AW70" s="187">
        <v>0</v>
      </c>
      <c r="AX70" s="187">
        <v>0</v>
      </c>
      <c r="AY70" s="187">
        <v>0</v>
      </c>
      <c r="AZ70" s="187">
        <v>0</v>
      </c>
      <c r="BA70" s="187">
        <v>0</v>
      </c>
      <c r="BB70" s="278">
        <v>0</v>
      </c>
      <c r="BC70" s="56">
        <f t="shared" si="17"/>
        <v>0</v>
      </c>
      <c r="BD70" s="209">
        <f t="shared" si="18"/>
        <v>0</v>
      </c>
      <c r="BE70" s="37">
        <v>0</v>
      </c>
      <c r="BF70" s="18">
        <v>0</v>
      </c>
      <c r="BG70" s="187">
        <v>0</v>
      </c>
      <c r="BH70" s="187">
        <v>0</v>
      </c>
      <c r="BI70" s="187">
        <v>0</v>
      </c>
      <c r="BJ70" s="187">
        <v>0</v>
      </c>
      <c r="BK70" s="187">
        <v>0</v>
      </c>
      <c r="BL70" s="187">
        <v>0</v>
      </c>
      <c r="BM70" s="56">
        <f t="shared" si="19"/>
        <v>0</v>
      </c>
      <c r="BN70" s="48">
        <f t="shared" si="20"/>
        <v>0</v>
      </c>
      <c r="BO70" s="199">
        <v>0</v>
      </c>
      <c r="BP70" s="18">
        <v>0</v>
      </c>
      <c r="BQ70" s="187">
        <v>0</v>
      </c>
      <c r="BR70" s="187">
        <v>0</v>
      </c>
      <c r="BS70" s="187">
        <v>0</v>
      </c>
      <c r="BT70" s="187">
        <v>0</v>
      </c>
      <c r="BU70" s="278">
        <v>0</v>
      </c>
      <c r="BV70" s="278">
        <v>0</v>
      </c>
      <c r="BW70" s="56">
        <f t="shared" si="21"/>
        <v>0</v>
      </c>
      <c r="BX70" s="209">
        <f t="shared" si="22"/>
        <v>0</v>
      </c>
      <c r="BY70" s="37">
        <v>0</v>
      </c>
      <c r="BZ70" s="18">
        <v>0</v>
      </c>
      <c r="CA70" s="187">
        <v>0</v>
      </c>
      <c r="CB70" s="187">
        <v>0</v>
      </c>
      <c r="CC70" s="187">
        <v>0</v>
      </c>
      <c r="CD70" s="187">
        <v>0</v>
      </c>
      <c r="CE70" s="278">
        <v>0</v>
      </c>
      <c r="CF70" s="278">
        <v>0</v>
      </c>
      <c r="CG70" s="56">
        <f t="shared" si="23"/>
        <v>0</v>
      </c>
      <c r="CH70" s="48">
        <f t="shared" si="24"/>
        <v>0</v>
      </c>
      <c r="CI70" s="199">
        <v>0</v>
      </c>
      <c r="CJ70" s="18">
        <v>0</v>
      </c>
      <c r="CK70" s="187">
        <v>0</v>
      </c>
      <c r="CL70" s="187">
        <v>0</v>
      </c>
      <c r="CM70" s="187">
        <v>0</v>
      </c>
      <c r="CN70" s="187">
        <v>0</v>
      </c>
      <c r="CO70" s="278">
        <v>0</v>
      </c>
      <c r="CP70" s="278">
        <v>0</v>
      </c>
      <c r="CQ70" s="56">
        <f t="shared" si="25"/>
        <v>0</v>
      </c>
      <c r="CR70" s="209">
        <f t="shared" si="26"/>
        <v>0</v>
      </c>
      <c r="CS70" s="37">
        <v>0</v>
      </c>
      <c r="CT70" s="18">
        <v>0</v>
      </c>
      <c r="CU70" s="187">
        <v>0</v>
      </c>
      <c r="CV70" s="187">
        <v>0</v>
      </c>
      <c r="CW70" s="187">
        <v>0</v>
      </c>
      <c r="CX70" s="187">
        <v>0</v>
      </c>
      <c r="CY70" s="278">
        <v>0</v>
      </c>
      <c r="CZ70" s="278">
        <v>0</v>
      </c>
      <c r="DA70" s="56">
        <f t="shared" si="27"/>
        <v>0</v>
      </c>
      <c r="DB70" s="48">
        <f t="shared" si="28"/>
        <v>0</v>
      </c>
      <c r="DC70" s="199">
        <v>0</v>
      </c>
      <c r="DD70" s="18">
        <v>0</v>
      </c>
      <c r="DE70" s="187">
        <v>0</v>
      </c>
      <c r="DF70" s="187">
        <v>0</v>
      </c>
      <c r="DG70" s="187">
        <v>0</v>
      </c>
      <c r="DH70" s="187">
        <v>0</v>
      </c>
      <c r="DI70" s="278">
        <v>0</v>
      </c>
      <c r="DJ70" s="278">
        <v>0</v>
      </c>
      <c r="DK70" s="56">
        <f t="shared" si="29"/>
        <v>0</v>
      </c>
      <c r="DL70" s="209">
        <f t="shared" si="30"/>
        <v>0</v>
      </c>
      <c r="DM70" s="37">
        <v>0</v>
      </c>
      <c r="DN70" s="18">
        <v>0</v>
      </c>
      <c r="DO70" s="187">
        <v>0</v>
      </c>
      <c r="DP70" s="187">
        <v>0</v>
      </c>
      <c r="DQ70" s="187">
        <v>0</v>
      </c>
      <c r="DR70" s="187">
        <v>0</v>
      </c>
      <c r="DS70" s="278">
        <v>0</v>
      </c>
      <c r="DT70" s="278">
        <v>0</v>
      </c>
      <c r="DU70" s="56">
        <f t="shared" si="31"/>
        <v>0</v>
      </c>
      <c r="DV70" s="48">
        <f t="shared" si="32"/>
        <v>0</v>
      </c>
      <c r="DW70" s="37">
        <v>0</v>
      </c>
      <c r="DX70" s="18">
        <v>0</v>
      </c>
      <c r="DY70" s="187">
        <v>0</v>
      </c>
      <c r="DZ70" s="187">
        <v>0</v>
      </c>
      <c r="EA70" s="187">
        <v>0</v>
      </c>
      <c r="EB70" s="187">
        <v>0</v>
      </c>
      <c r="EC70" s="278">
        <v>0</v>
      </c>
      <c r="ED70" s="278">
        <v>0</v>
      </c>
      <c r="EE70" s="56">
        <f t="shared" si="33"/>
        <v>0</v>
      </c>
      <c r="EF70" s="48">
        <f t="shared" si="34"/>
        <v>0</v>
      </c>
      <c r="EK70" s="262">
        <f t="shared" si="35"/>
        <v>1</v>
      </c>
      <c r="EL70" s="5" t="e">
        <f>IF(#REF!=0,"Not Moving","OK")</f>
        <v>#REF!</v>
      </c>
    </row>
    <row r="71" spans="1:142" ht="16.5" thickTop="1" thickBot="1">
      <c r="A71" s="45">
        <v>60</v>
      </c>
      <c r="B71" s="257">
        <v>734914</v>
      </c>
      <c r="C71" s="255" t="s">
        <v>157</v>
      </c>
      <c r="D71" s="255" t="s">
        <v>158</v>
      </c>
      <c r="E71" s="263">
        <v>24.5</v>
      </c>
      <c r="F71" s="264">
        <v>49</v>
      </c>
      <c r="G71" s="38">
        <f t="shared" si="2"/>
        <v>3</v>
      </c>
      <c r="H71" s="39">
        <f t="shared" si="3"/>
        <v>0</v>
      </c>
      <c r="I71" s="39">
        <f t="shared" si="4"/>
        <v>0</v>
      </c>
      <c r="J71" s="39">
        <f t="shared" si="5"/>
        <v>3</v>
      </c>
      <c r="K71" s="38">
        <f t="shared" si="6"/>
        <v>0</v>
      </c>
      <c r="L71" s="39">
        <f t="shared" si="7"/>
        <v>0</v>
      </c>
      <c r="M71" s="39">
        <f t="shared" si="8"/>
        <v>0</v>
      </c>
      <c r="N71" s="39">
        <v>1</v>
      </c>
      <c r="O71" s="39">
        <f t="shared" si="9"/>
        <v>7</v>
      </c>
      <c r="P71" s="40">
        <f t="shared" si="10"/>
        <v>0.875</v>
      </c>
      <c r="Q71" s="45">
        <v>0</v>
      </c>
      <c r="R71" s="257">
        <v>0</v>
      </c>
      <c r="S71" s="265">
        <v>0</v>
      </c>
      <c r="T71" s="265">
        <v>0</v>
      </c>
      <c r="U71" s="265">
        <v>0</v>
      </c>
      <c r="V71" s="265">
        <v>0</v>
      </c>
      <c r="W71" s="265">
        <v>0</v>
      </c>
      <c r="X71" s="265">
        <v>0</v>
      </c>
      <c r="Y71" s="260">
        <f t="shared" si="11"/>
        <v>0</v>
      </c>
      <c r="Z71" s="261">
        <f t="shared" si="12"/>
        <v>0</v>
      </c>
      <c r="AA71" s="37">
        <v>0</v>
      </c>
      <c r="AB71" s="18">
        <v>0</v>
      </c>
      <c r="AC71" s="187">
        <v>0</v>
      </c>
      <c r="AD71" s="187">
        <v>0</v>
      </c>
      <c r="AE71" s="187">
        <v>0</v>
      </c>
      <c r="AF71" s="187">
        <v>0</v>
      </c>
      <c r="AG71" s="187">
        <v>0</v>
      </c>
      <c r="AH71" s="187">
        <v>0</v>
      </c>
      <c r="AI71" s="56">
        <f t="shared" si="13"/>
        <v>0</v>
      </c>
      <c r="AJ71" s="48">
        <f t="shared" si="14"/>
        <v>0</v>
      </c>
      <c r="AK71" s="37">
        <v>0</v>
      </c>
      <c r="AL71" s="18">
        <v>0</v>
      </c>
      <c r="AM71" s="187">
        <v>0</v>
      </c>
      <c r="AN71" s="187">
        <v>3</v>
      </c>
      <c r="AO71" s="187">
        <v>0</v>
      </c>
      <c r="AP71" s="187">
        <v>0</v>
      </c>
      <c r="AQ71" s="278">
        <v>0</v>
      </c>
      <c r="AR71" s="278">
        <v>0</v>
      </c>
      <c r="AS71" s="56">
        <f t="shared" si="15"/>
        <v>3</v>
      </c>
      <c r="AT71" s="48">
        <f t="shared" si="16"/>
        <v>0.375</v>
      </c>
      <c r="AU71" s="199">
        <v>0</v>
      </c>
      <c r="AV71" s="18">
        <v>0</v>
      </c>
      <c r="AW71" s="187">
        <v>0</v>
      </c>
      <c r="AX71" s="187">
        <v>0</v>
      </c>
      <c r="AY71" s="187">
        <v>0</v>
      </c>
      <c r="AZ71" s="187">
        <v>0</v>
      </c>
      <c r="BA71" s="187">
        <v>0</v>
      </c>
      <c r="BB71" s="278">
        <v>1</v>
      </c>
      <c r="BC71" s="56">
        <f t="shared" si="17"/>
        <v>1</v>
      </c>
      <c r="BD71" s="209">
        <f t="shared" si="18"/>
        <v>0.125</v>
      </c>
      <c r="BE71" s="37">
        <v>1</v>
      </c>
      <c r="BF71" s="18">
        <v>0</v>
      </c>
      <c r="BG71" s="187">
        <v>0</v>
      </c>
      <c r="BH71" s="187">
        <v>0</v>
      </c>
      <c r="BI71" s="187">
        <v>0</v>
      </c>
      <c r="BJ71" s="187">
        <v>0</v>
      </c>
      <c r="BK71" s="187">
        <v>0</v>
      </c>
      <c r="BL71" s="187">
        <v>0</v>
      </c>
      <c r="BM71" s="56">
        <f t="shared" si="19"/>
        <v>0</v>
      </c>
      <c r="BN71" s="48">
        <f t="shared" si="20"/>
        <v>0.125</v>
      </c>
      <c r="BO71" s="199">
        <v>1</v>
      </c>
      <c r="BP71" s="18">
        <v>0</v>
      </c>
      <c r="BQ71" s="187">
        <v>0</v>
      </c>
      <c r="BR71" s="187">
        <v>0</v>
      </c>
      <c r="BS71" s="187">
        <v>0</v>
      </c>
      <c r="BT71" s="187">
        <v>0</v>
      </c>
      <c r="BU71" s="278">
        <v>0</v>
      </c>
      <c r="BV71" s="278">
        <v>0</v>
      </c>
      <c r="BW71" s="56">
        <f t="shared" si="21"/>
        <v>1</v>
      </c>
      <c r="BX71" s="209">
        <f t="shared" si="22"/>
        <v>0.125</v>
      </c>
      <c r="BY71" s="37">
        <v>0</v>
      </c>
      <c r="BZ71" s="18">
        <v>0</v>
      </c>
      <c r="CA71" s="187">
        <v>0</v>
      </c>
      <c r="CB71" s="187">
        <v>0</v>
      </c>
      <c r="CC71" s="187">
        <v>0</v>
      </c>
      <c r="CD71" s="187">
        <v>0</v>
      </c>
      <c r="CE71" s="278">
        <v>0</v>
      </c>
      <c r="CF71" s="278">
        <v>0</v>
      </c>
      <c r="CG71" s="56">
        <f t="shared" si="23"/>
        <v>0</v>
      </c>
      <c r="CH71" s="48">
        <f t="shared" si="24"/>
        <v>0</v>
      </c>
      <c r="CI71" s="199">
        <v>0</v>
      </c>
      <c r="CJ71" s="18">
        <v>0</v>
      </c>
      <c r="CK71" s="187">
        <v>0</v>
      </c>
      <c r="CL71" s="187">
        <v>0</v>
      </c>
      <c r="CM71" s="187">
        <v>0</v>
      </c>
      <c r="CN71" s="187">
        <v>0</v>
      </c>
      <c r="CO71" s="278">
        <v>0</v>
      </c>
      <c r="CP71" s="278">
        <v>0</v>
      </c>
      <c r="CQ71" s="56">
        <f t="shared" si="25"/>
        <v>0</v>
      </c>
      <c r="CR71" s="209">
        <f t="shared" si="26"/>
        <v>0</v>
      </c>
      <c r="CS71" s="37">
        <v>0</v>
      </c>
      <c r="CT71" s="18">
        <v>0</v>
      </c>
      <c r="CU71" s="187">
        <v>0</v>
      </c>
      <c r="CV71" s="187">
        <v>0</v>
      </c>
      <c r="CW71" s="187">
        <v>0</v>
      </c>
      <c r="CX71" s="187">
        <v>0</v>
      </c>
      <c r="CY71" s="278">
        <v>0</v>
      </c>
      <c r="CZ71" s="278">
        <v>0</v>
      </c>
      <c r="DA71" s="56">
        <f t="shared" si="27"/>
        <v>0</v>
      </c>
      <c r="DB71" s="48">
        <f t="shared" si="28"/>
        <v>0</v>
      </c>
      <c r="DC71" s="199">
        <v>0</v>
      </c>
      <c r="DD71" s="18">
        <v>0</v>
      </c>
      <c r="DE71" s="187">
        <v>0</v>
      </c>
      <c r="DF71" s="187">
        <v>0</v>
      </c>
      <c r="DG71" s="187">
        <v>0</v>
      </c>
      <c r="DH71" s="187">
        <v>0</v>
      </c>
      <c r="DI71" s="278">
        <v>0</v>
      </c>
      <c r="DJ71" s="278">
        <v>0</v>
      </c>
      <c r="DK71" s="56">
        <f t="shared" si="29"/>
        <v>0</v>
      </c>
      <c r="DL71" s="209">
        <f t="shared" si="30"/>
        <v>0</v>
      </c>
      <c r="DM71" s="37">
        <v>0</v>
      </c>
      <c r="DN71" s="18">
        <v>0</v>
      </c>
      <c r="DO71" s="187">
        <v>0</v>
      </c>
      <c r="DP71" s="187">
        <v>0</v>
      </c>
      <c r="DQ71" s="187">
        <v>0</v>
      </c>
      <c r="DR71" s="187">
        <v>0</v>
      </c>
      <c r="DS71" s="278">
        <v>0</v>
      </c>
      <c r="DT71" s="278">
        <v>0</v>
      </c>
      <c r="DU71" s="56">
        <f t="shared" si="31"/>
        <v>0</v>
      </c>
      <c r="DV71" s="48">
        <f t="shared" si="32"/>
        <v>0</v>
      </c>
      <c r="DW71" s="37">
        <v>1</v>
      </c>
      <c r="DX71" s="18">
        <v>0</v>
      </c>
      <c r="DY71" s="187">
        <v>0</v>
      </c>
      <c r="DZ71" s="187">
        <v>0</v>
      </c>
      <c r="EA71" s="187">
        <v>0</v>
      </c>
      <c r="EB71" s="187">
        <v>0</v>
      </c>
      <c r="EC71" s="278">
        <v>0</v>
      </c>
      <c r="ED71" s="278">
        <v>0</v>
      </c>
      <c r="EE71" s="56">
        <f t="shared" si="33"/>
        <v>1</v>
      </c>
      <c r="EF71" s="48">
        <f t="shared" si="34"/>
        <v>0.125</v>
      </c>
      <c r="EK71" s="262">
        <f t="shared" si="35"/>
        <v>3</v>
      </c>
      <c r="EL71" s="5" t="e">
        <f>IF(#REF!=0,"Not Moving","OK")</f>
        <v>#REF!</v>
      </c>
    </row>
    <row r="72" spans="1:142" ht="16.5" thickTop="1" thickBot="1">
      <c r="A72" s="45">
        <v>61</v>
      </c>
      <c r="B72" s="257">
        <v>734915</v>
      </c>
      <c r="C72" s="255" t="s">
        <v>159</v>
      </c>
      <c r="D72" s="255" t="s">
        <v>160</v>
      </c>
      <c r="E72" s="263">
        <v>24.5</v>
      </c>
      <c r="F72" s="264">
        <v>49</v>
      </c>
      <c r="G72" s="38">
        <f t="shared" si="2"/>
        <v>0</v>
      </c>
      <c r="H72" s="39">
        <f t="shared" si="3"/>
        <v>2</v>
      </c>
      <c r="I72" s="39">
        <f t="shared" si="4"/>
        <v>0</v>
      </c>
      <c r="J72" s="39">
        <f t="shared" si="5"/>
        <v>0</v>
      </c>
      <c r="K72" s="38">
        <f t="shared" si="6"/>
        <v>0</v>
      </c>
      <c r="L72" s="39">
        <f t="shared" si="7"/>
        <v>0</v>
      </c>
      <c r="M72" s="39">
        <f t="shared" si="8"/>
        <v>0</v>
      </c>
      <c r="N72" s="39">
        <v>1</v>
      </c>
      <c r="O72" s="39">
        <f t="shared" si="9"/>
        <v>3</v>
      </c>
      <c r="P72" s="40">
        <f t="shared" si="10"/>
        <v>0.375</v>
      </c>
      <c r="Q72" s="45">
        <v>0</v>
      </c>
      <c r="R72" s="257">
        <v>0</v>
      </c>
      <c r="S72" s="265">
        <v>0</v>
      </c>
      <c r="T72" s="265">
        <v>0</v>
      </c>
      <c r="U72" s="265">
        <v>0</v>
      </c>
      <c r="V72" s="265">
        <v>0</v>
      </c>
      <c r="W72" s="265">
        <v>0</v>
      </c>
      <c r="X72" s="265">
        <v>0</v>
      </c>
      <c r="Y72" s="260">
        <f t="shared" si="11"/>
        <v>0</v>
      </c>
      <c r="Z72" s="261">
        <f t="shared" si="12"/>
        <v>0</v>
      </c>
      <c r="AA72" s="37">
        <v>0</v>
      </c>
      <c r="AB72" s="18">
        <v>0</v>
      </c>
      <c r="AC72" s="187">
        <v>0</v>
      </c>
      <c r="AD72" s="187">
        <v>0</v>
      </c>
      <c r="AE72" s="187">
        <v>0</v>
      </c>
      <c r="AF72" s="187">
        <v>0</v>
      </c>
      <c r="AG72" s="187">
        <v>0</v>
      </c>
      <c r="AH72" s="187">
        <v>0</v>
      </c>
      <c r="AI72" s="56">
        <f t="shared" si="13"/>
        <v>0</v>
      </c>
      <c r="AJ72" s="48">
        <f t="shared" si="14"/>
        <v>0</v>
      </c>
      <c r="AK72" s="37">
        <v>0</v>
      </c>
      <c r="AL72" s="18">
        <v>2</v>
      </c>
      <c r="AM72" s="187">
        <v>0</v>
      </c>
      <c r="AN72" s="187">
        <v>0</v>
      </c>
      <c r="AO72" s="187">
        <v>0</v>
      </c>
      <c r="AP72" s="187">
        <v>0</v>
      </c>
      <c r="AQ72" s="278">
        <v>0</v>
      </c>
      <c r="AR72" s="278">
        <v>1</v>
      </c>
      <c r="AS72" s="56">
        <f t="shared" si="15"/>
        <v>3</v>
      </c>
      <c r="AT72" s="48">
        <f t="shared" si="16"/>
        <v>0.375</v>
      </c>
      <c r="AU72" s="199">
        <v>0</v>
      </c>
      <c r="AV72" s="18">
        <v>0</v>
      </c>
      <c r="AW72" s="187">
        <v>0</v>
      </c>
      <c r="AX72" s="187">
        <v>0</v>
      </c>
      <c r="AY72" s="187">
        <v>0</v>
      </c>
      <c r="AZ72" s="187">
        <v>0</v>
      </c>
      <c r="BA72" s="187">
        <v>0</v>
      </c>
      <c r="BB72" s="278">
        <v>0</v>
      </c>
      <c r="BC72" s="56">
        <f t="shared" si="17"/>
        <v>0</v>
      </c>
      <c r="BD72" s="209">
        <f t="shared" si="18"/>
        <v>0</v>
      </c>
      <c r="BE72" s="37">
        <v>0</v>
      </c>
      <c r="BF72" s="18">
        <v>0</v>
      </c>
      <c r="BG72" s="187">
        <v>0</v>
      </c>
      <c r="BH72" s="187">
        <v>0</v>
      </c>
      <c r="BI72" s="187">
        <v>0</v>
      </c>
      <c r="BJ72" s="187">
        <v>0</v>
      </c>
      <c r="BK72" s="187">
        <v>0</v>
      </c>
      <c r="BL72" s="187">
        <v>0</v>
      </c>
      <c r="BM72" s="56">
        <f t="shared" si="19"/>
        <v>0</v>
      </c>
      <c r="BN72" s="48">
        <f t="shared" si="20"/>
        <v>0</v>
      </c>
      <c r="BO72" s="199">
        <v>0</v>
      </c>
      <c r="BP72" s="18">
        <v>0</v>
      </c>
      <c r="BQ72" s="187">
        <v>0</v>
      </c>
      <c r="BR72" s="187">
        <v>0</v>
      </c>
      <c r="BS72" s="187">
        <v>0</v>
      </c>
      <c r="BT72" s="187">
        <v>0</v>
      </c>
      <c r="BU72" s="278">
        <v>0</v>
      </c>
      <c r="BV72" s="278">
        <v>0</v>
      </c>
      <c r="BW72" s="56">
        <f t="shared" si="21"/>
        <v>0</v>
      </c>
      <c r="BX72" s="209">
        <f t="shared" si="22"/>
        <v>0</v>
      </c>
      <c r="BY72" s="37">
        <v>0</v>
      </c>
      <c r="BZ72" s="18">
        <v>0</v>
      </c>
      <c r="CA72" s="187">
        <v>0</v>
      </c>
      <c r="CB72" s="187">
        <v>0</v>
      </c>
      <c r="CC72" s="187">
        <v>0</v>
      </c>
      <c r="CD72" s="187">
        <v>0</v>
      </c>
      <c r="CE72" s="278">
        <v>0</v>
      </c>
      <c r="CF72" s="278">
        <v>0</v>
      </c>
      <c r="CG72" s="56">
        <f t="shared" si="23"/>
        <v>0</v>
      </c>
      <c r="CH72" s="48">
        <f t="shared" si="24"/>
        <v>0</v>
      </c>
      <c r="CI72" s="199">
        <v>0</v>
      </c>
      <c r="CJ72" s="18">
        <v>0</v>
      </c>
      <c r="CK72" s="187">
        <v>0</v>
      </c>
      <c r="CL72" s="187">
        <v>0</v>
      </c>
      <c r="CM72" s="187">
        <v>0</v>
      </c>
      <c r="CN72" s="187">
        <v>0</v>
      </c>
      <c r="CO72" s="278">
        <v>0</v>
      </c>
      <c r="CP72" s="278">
        <v>0</v>
      </c>
      <c r="CQ72" s="56">
        <f t="shared" si="25"/>
        <v>0</v>
      </c>
      <c r="CR72" s="209">
        <f t="shared" si="26"/>
        <v>0</v>
      </c>
      <c r="CS72" s="37">
        <v>0</v>
      </c>
      <c r="CT72" s="18">
        <v>0</v>
      </c>
      <c r="CU72" s="187">
        <v>0</v>
      </c>
      <c r="CV72" s="187">
        <v>0</v>
      </c>
      <c r="CW72" s="187">
        <v>0</v>
      </c>
      <c r="CX72" s="187">
        <v>0</v>
      </c>
      <c r="CY72" s="278">
        <v>0</v>
      </c>
      <c r="CZ72" s="278">
        <v>0</v>
      </c>
      <c r="DA72" s="56">
        <f t="shared" si="27"/>
        <v>0</v>
      </c>
      <c r="DB72" s="48">
        <f t="shared" si="28"/>
        <v>0</v>
      </c>
      <c r="DC72" s="199">
        <v>0</v>
      </c>
      <c r="DD72" s="18">
        <v>0</v>
      </c>
      <c r="DE72" s="187">
        <v>0</v>
      </c>
      <c r="DF72" s="187">
        <v>0</v>
      </c>
      <c r="DG72" s="187">
        <v>0</v>
      </c>
      <c r="DH72" s="187">
        <v>0</v>
      </c>
      <c r="DI72" s="278">
        <v>0</v>
      </c>
      <c r="DJ72" s="278">
        <v>0</v>
      </c>
      <c r="DK72" s="56">
        <f t="shared" si="29"/>
        <v>0</v>
      </c>
      <c r="DL72" s="209">
        <f t="shared" si="30"/>
        <v>0</v>
      </c>
      <c r="DM72" s="37">
        <v>0</v>
      </c>
      <c r="DN72" s="18">
        <v>0</v>
      </c>
      <c r="DO72" s="187">
        <v>0</v>
      </c>
      <c r="DP72" s="187">
        <v>0</v>
      </c>
      <c r="DQ72" s="187">
        <v>0</v>
      </c>
      <c r="DR72" s="187">
        <v>0</v>
      </c>
      <c r="DS72" s="278">
        <v>0</v>
      </c>
      <c r="DT72" s="278">
        <v>0</v>
      </c>
      <c r="DU72" s="56">
        <f t="shared" si="31"/>
        <v>0</v>
      </c>
      <c r="DV72" s="48">
        <f t="shared" si="32"/>
        <v>0</v>
      </c>
      <c r="DW72" s="37">
        <v>0</v>
      </c>
      <c r="DX72" s="18">
        <v>0</v>
      </c>
      <c r="DY72" s="187">
        <v>0</v>
      </c>
      <c r="DZ72" s="187">
        <v>0</v>
      </c>
      <c r="EA72" s="187">
        <v>0</v>
      </c>
      <c r="EB72" s="187">
        <v>0</v>
      </c>
      <c r="EC72" s="278">
        <v>0</v>
      </c>
      <c r="ED72" s="278">
        <v>0</v>
      </c>
      <c r="EE72" s="56">
        <f t="shared" si="33"/>
        <v>0</v>
      </c>
      <c r="EF72" s="48">
        <f t="shared" si="34"/>
        <v>0</v>
      </c>
      <c r="EK72" s="262">
        <f t="shared" si="35"/>
        <v>2</v>
      </c>
      <c r="EL72" s="5" t="e">
        <f>IF(#REF!=0,"Not Moving","OK")</f>
        <v>#REF!</v>
      </c>
    </row>
    <row r="73" spans="1:142" ht="16.5" thickTop="1" thickBot="1">
      <c r="A73" s="45">
        <v>62</v>
      </c>
      <c r="B73" s="257">
        <v>734916</v>
      </c>
      <c r="C73" s="255" t="s">
        <v>161</v>
      </c>
      <c r="D73" s="255" t="s">
        <v>162</v>
      </c>
      <c r="E73" s="263">
        <v>29.5</v>
      </c>
      <c r="F73" s="264">
        <v>59</v>
      </c>
      <c r="G73" s="38">
        <f t="shared" si="2"/>
        <v>0</v>
      </c>
      <c r="H73" s="39">
        <f t="shared" si="3"/>
        <v>0</v>
      </c>
      <c r="I73" s="39">
        <f t="shared" si="4"/>
        <v>2</v>
      </c>
      <c r="J73" s="39">
        <f t="shared" si="5"/>
        <v>2</v>
      </c>
      <c r="K73" s="38">
        <f t="shared" si="6"/>
        <v>1</v>
      </c>
      <c r="L73" s="39">
        <f t="shared" si="7"/>
        <v>0</v>
      </c>
      <c r="M73" s="39">
        <f t="shared" si="8"/>
        <v>3</v>
      </c>
      <c r="N73" s="39">
        <v>0</v>
      </c>
      <c r="O73" s="39">
        <f t="shared" si="9"/>
        <v>8</v>
      </c>
      <c r="P73" s="40">
        <f t="shared" si="10"/>
        <v>1</v>
      </c>
      <c r="Q73" s="45">
        <v>0</v>
      </c>
      <c r="R73" s="257">
        <v>0</v>
      </c>
      <c r="S73" s="265">
        <v>0</v>
      </c>
      <c r="T73" s="265">
        <v>0</v>
      </c>
      <c r="U73" s="265">
        <v>0</v>
      </c>
      <c r="V73" s="265">
        <v>0</v>
      </c>
      <c r="W73" s="265">
        <v>0</v>
      </c>
      <c r="X73" s="265">
        <v>0</v>
      </c>
      <c r="Y73" s="260">
        <f t="shared" si="11"/>
        <v>0</v>
      </c>
      <c r="Z73" s="261">
        <f t="shared" si="12"/>
        <v>0</v>
      </c>
      <c r="AA73" s="37">
        <v>0</v>
      </c>
      <c r="AB73" s="18">
        <v>0</v>
      </c>
      <c r="AC73" s="187">
        <v>0</v>
      </c>
      <c r="AD73" s="187">
        <v>1</v>
      </c>
      <c r="AE73" s="187">
        <v>0</v>
      </c>
      <c r="AF73" s="187">
        <v>0</v>
      </c>
      <c r="AG73" s="187">
        <v>0</v>
      </c>
      <c r="AH73" s="187">
        <v>0</v>
      </c>
      <c r="AI73" s="56">
        <f t="shared" si="13"/>
        <v>1</v>
      </c>
      <c r="AJ73" s="48">
        <f t="shared" si="14"/>
        <v>0.125</v>
      </c>
      <c r="AK73" s="37">
        <v>0</v>
      </c>
      <c r="AL73" s="18">
        <v>0</v>
      </c>
      <c r="AM73" s="187">
        <v>2</v>
      </c>
      <c r="AN73" s="187">
        <v>0</v>
      </c>
      <c r="AO73" s="187">
        <v>0</v>
      </c>
      <c r="AP73" s="187">
        <v>0</v>
      </c>
      <c r="AQ73" s="278">
        <v>0</v>
      </c>
      <c r="AR73" s="278">
        <v>0</v>
      </c>
      <c r="AS73" s="56">
        <f t="shared" si="15"/>
        <v>2</v>
      </c>
      <c r="AT73" s="48">
        <f t="shared" si="16"/>
        <v>0.25</v>
      </c>
      <c r="AU73" s="199">
        <v>0</v>
      </c>
      <c r="AV73" s="18">
        <v>0</v>
      </c>
      <c r="AW73" s="187">
        <v>0</v>
      </c>
      <c r="AX73" s="187">
        <v>0</v>
      </c>
      <c r="AY73" s="187">
        <v>0</v>
      </c>
      <c r="AZ73" s="187">
        <v>0</v>
      </c>
      <c r="BA73" s="187">
        <v>0</v>
      </c>
      <c r="BB73" s="278">
        <v>0</v>
      </c>
      <c r="BC73" s="56">
        <f t="shared" si="17"/>
        <v>0</v>
      </c>
      <c r="BD73" s="209">
        <f t="shared" si="18"/>
        <v>0</v>
      </c>
      <c r="BE73" s="37">
        <v>0</v>
      </c>
      <c r="BF73" s="18">
        <v>0</v>
      </c>
      <c r="BG73" s="187">
        <v>0</v>
      </c>
      <c r="BH73" s="187">
        <v>0</v>
      </c>
      <c r="BI73" s="187">
        <v>0</v>
      </c>
      <c r="BJ73" s="187">
        <v>0</v>
      </c>
      <c r="BK73" s="187">
        <v>0</v>
      </c>
      <c r="BL73" s="187">
        <v>0</v>
      </c>
      <c r="BM73" s="56">
        <f t="shared" si="19"/>
        <v>0</v>
      </c>
      <c r="BN73" s="48">
        <f t="shared" si="20"/>
        <v>0</v>
      </c>
      <c r="BO73" s="199">
        <v>0</v>
      </c>
      <c r="BP73" s="18">
        <v>0</v>
      </c>
      <c r="BQ73" s="187">
        <v>0</v>
      </c>
      <c r="BR73" s="187">
        <v>0</v>
      </c>
      <c r="BS73" s="187">
        <v>0</v>
      </c>
      <c r="BT73" s="187">
        <v>0</v>
      </c>
      <c r="BU73" s="278">
        <v>0</v>
      </c>
      <c r="BV73" s="278">
        <v>0</v>
      </c>
      <c r="BW73" s="56">
        <f t="shared" si="21"/>
        <v>0</v>
      </c>
      <c r="BX73" s="209">
        <f t="shared" si="22"/>
        <v>0</v>
      </c>
      <c r="BY73" s="37">
        <v>0</v>
      </c>
      <c r="BZ73" s="18">
        <v>0</v>
      </c>
      <c r="CA73" s="187">
        <v>0</v>
      </c>
      <c r="CB73" s="187">
        <v>0</v>
      </c>
      <c r="CC73" s="187">
        <v>1</v>
      </c>
      <c r="CD73" s="187">
        <v>0</v>
      </c>
      <c r="CE73" s="278">
        <v>0</v>
      </c>
      <c r="CF73" s="278">
        <v>0</v>
      </c>
      <c r="CG73" s="56">
        <f t="shared" si="23"/>
        <v>1</v>
      </c>
      <c r="CH73" s="48">
        <f t="shared" si="24"/>
        <v>0.125</v>
      </c>
      <c r="CI73" s="199">
        <v>0</v>
      </c>
      <c r="CJ73" s="18">
        <v>0</v>
      </c>
      <c r="CK73" s="187">
        <v>0</v>
      </c>
      <c r="CL73" s="187">
        <v>0</v>
      </c>
      <c r="CM73" s="187">
        <v>0</v>
      </c>
      <c r="CN73" s="187">
        <v>0</v>
      </c>
      <c r="CO73" s="278">
        <v>2</v>
      </c>
      <c r="CP73" s="278">
        <v>0</v>
      </c>
      <c r="CQ73" s="56">
        <f t="shared" si="25"/>
        <v>2</v>
      </c>
      <c r="CR73" s="209">
        <f t="shared" si="26"/>
        <v>0.25</v>
      </c>
      <c r="CS73" s="37">
        <v>0</v>
      </c>
      <c r="CT73" s="18">
        <v>0</v>
      </c>
      <c r="CU73" s="187">
        <v>0</v>
      </c>
      <c r="CV73" s="187">
        <v>0</v>
      </c>
      <c r="CW73" s="187">
        <v>0</v>
      </c>
      <c r="CX73" s="187">
        <v>0</v>
      </c>
      <c r="CY73" s="278">
        <v>0</v>
      </c>
      <c r="CZ73" s="278">
        <v>0</v>
      </c>
      <c r="DA73" s="56">
        <f t="shared" si="27"/>
        <v>0</v>
      </c>
      <c r="DB73" s="48">
        <f t="shared" si="28"/>
        <v>0</v>
      </c>
      <c r="DC73" s="199">
        <v>0</v>
      </c>
      <c r="DD73" s="18">
        <v>0</v>
      </c>
      <c r="DE73" s="187">
        <v>0</v>
      </c>
      <c r="DF73" s="187">
        <v>0</v>
      </c>
      <c r="DG73" s="187">
        <v>0</v>
      </c>
      <c r="DH73" s="187">
        <v>0</v>
      </c>
      <c r="DI73" s="278">
        <v>1</v>
      </c>
      <c r="DJ73" s="278">
        <v>0</v>
      </c>
      <c r="DK73" s="56">
        <f t="shared" si="29"/>
        <v>1</v>
      </c>
      <c r="DL73" s="209">
        <f t="shared" si="30"/>
        <v>0.125</v>
      </c>
      <c r="DM73" s="37">
        <v>0</v>
      </c>
      <c r="DN73" s="18">
        <v>0</v>
      </c>
      <c r="DO73" s="187">
        <v>0</v>
      </c>
      <c r="DP73" s="187">
        <v>0</v>
      </c>
      <c r="DQ73" s="187">
        <v>0</v>
      </c>
      <c r="DR73" s="187">
        <v>0</v>
      </c>
      <c r="DS73" s="278">
        <v>0</v>
      </c>
      <c r="DT73" s="278">
        <v>0</v>
      </c>
      <c r="DU73" s="56">
        <f t="shared" si="31"/>
        <v>0</v>
      </c>
      <c r="DV73" s="48">
        <f t="shared" si="32"/>
        <v>0</v>
      </c>
      <c r="DW73" s="37">
        <v>0</v>
      </c>
      <c r="DX73" s="18">
        <v>0</v>
      </c>
      <c r="DY73" s="187">
        <v>0</v>
      </c>
      <c r="DZ73" s="187">
        <v>1</v>
      </c>
      <c r="EA73" s="187">
        <v>0</v>
      </c>
      <c r="EB73" s="187">
        <v>0</v>
      </c>
      <c r="EC73" s="278">
        <v>0</v>
      </c>
      <c r="ED73" s="278">
        <v>0</v>
      </c>
      <c r="EE73" s="56">
        <f t="shared" si="33"/>
        <v>1</v>
      </c>
      <c r="EF73" s="48">
        <f t="shared" si="34"/>
        <v>0.125</v>
      </c>
      <c r="EK73" s="262">
        <f t="shared" si="35"/>
        <v>2</v>
      </c>
      <c r="EL73" s="5" t="e">
        <f>IF(#REF!=0,"Not Moving","OK")</f>
        <v>#REF!</v>
      </c>
    </row>
    <row r="74" spans="1:142" ht="16.5" thickTop="1" thickBot="1">
      <c r="A74" s="45">
        <v>63</v>
      </c>
      <c r="B74" s="257">
        <v>734917</v>
      </c>
      <c r="C74" s="255" t="s">
        <v>163</v>
      </c>
      <c r="D74" s="255" t="s">
        <v>164</v>
      </c>
      <c r="E74" s="263">
        <v>29.5</v>
      </c>
      <c r="F74" s="264">
        <v>59</v>
      </c>
      <c r="G74" s="38">
        <f t="shared" si="2"/>
        <v>0</v>
      </c>
      <c r="H74" s="39">
        <f t="shared" si="3"/>
        <v>0</v>
      </c>
      <c r="I74" s="39">
        <f t="shared" si="4"/>
        <v>3</v>
      </c>
      <c r="J74" s="39">
        <f t="shared" si="5"/>
        <v>1</v>
      </c>
      <c r="K74" s="38">
        <f t="shared" si="6"/>
        <v>0</v>
      </c>
      <c r="L74" s="39">
        <f t="shared" si="7"/>
        <v>1</v>
      </c>
      <c r="M74" s="39">
        <f t="shared" si="8"/>
        <v>3</v>
      </c>
      <c r="N74" s="39">
        <v>0</v>
      </c>
      <c r="O74" s="39">
        <f t="shared" si="9"/>
        <v>8</v>
      </c>
      <c r="P74" s="40">
        <f t="shared" si="10"/>
        <v>1</v>
      </c>
      <c r="Q74" s="45">
        <v>0</v>
      </c>
      <c r="R74" s="257">
        <v>0</v>
      </c>
      <c r="S74" s="265">
        <v>2</v>
      </c>
      <c r="T74" s="265">
        <v>0</v>
      </c>
      <c r="U74" s="265">
        <v>0</v>
      </c>
      <c r="V74" s="265">
        <v>0</v>
      </c>
      <c r="W74" s="265">
        <v>0</v>
      </c>
      <c r="X74" s="265">
        <v>0</v>
      </c>
      <c r="Y74" s="260">
        <f t="shared" si="11"/>
        <v>2</v>
      </c>
      <c r="Z74" s="261">
        <f t="shared" si="12"/>
        <v>0.25</v>
      </c>
      <c r="AA74" s="37">
        <v>0</v>
      </c>
      <c r="AB74" s="18">
        <v>0</v>
      </c>
      <c r="AC74" s="187">
        <v>0</v>
      </c>
      <c r="AD74" s="187">
        <v>0</v>
      </c>
      <c r="AE74" s="187">
        <v>0</v>
      </c>
      <c r="AF74" s="187">
        <v>1</v>
      </c>
      <c r="AG74" s="187">
        <v>2</v>
      </c>
      <c r="AH74" s="187">
        <v>0</v>
      </c>
      <c r="AI74" s="56">
        <f t="shared" si="13"/>
        <v>3</v>
      </c>
      <c r="AJ74" s="48">
        <f t="shared" si="14"/>
        <v>0.375</v>
      </c>
      <c r="AK74" s="37">
        <v>0</v>
      </c>
      <c r="AL74" s="18">
        <v>0</v>
      </c>
      <c r="AM74" s="187">
        <v>0</v>
      </c>
      <c r="AN74" s="187">
        <v>0</v>
      </c>
      <c r="AO74" s="187">
        <v>0</v>
      </c>
      <c r="AP74" s="187">
        <v>0</v>
      </c>
      <c r="AQ74" s="278">
        <v>0</v>
      </c>
      <c r="AR74" s="278">
        <v>0</v>
      </c>
      <c r="AS74" s="56">
        <f t="shared" si="15"/>
        <v>0</v>
      </c>
      <c r="AT74" s="48">
        <f t="shared" si="16"/>
        <v>0</v>
      </c>
      <c r="AU74" s="199">
        <v>0</v>
      </c>
      <c r="AV74" s="18">
        <v>0</v>
      </c>
      <c r="AW74" s="187">
        <v>0</v>
      </c>
      <c r="AX74" s="187">
        <v>0</v>
      </c>
      <c r="AY74" s="187">
        <v>0</v>
      </c>
      <c r="AZ74" s="187">
        <v>0</v>
      </c>
      <c r="BA74" s="187">
        <v>0</v>
      </c>
      <c r="BB74" s="278">
        <v>0</v>
      </c>
      <c r="BC74" s="56">
        <f t="shared" si="17"/>
        <v>0</v>
      </c>
      <c r="BD74" s="209">
        <f t="shared" si="18"/>
        <v>0</v>
      </c>
      <c r="BE74" s="37">
        <v>0</v>
      </c>
      <c r="BF74" s="18">
        <v>0</v>
      </c>
      <c r="BG74" s="187">
        <v>0</v>
      </c>
      <c r="BH74" s="187">
        <v>0</v>
      </c>
      <c r="BI74" s="187">
        <v>0</v>
      </c>
      <c r="BJ74" s="187">
        <v>0</v>
      </c>
      <c r="BK74" s="187">
        <v>0</v>
      </c>
      <c r="BL74" s="187">
        <v>0</v>
      </c>
      <c r="BM74" s="56">
        <f t="shared" si="19"/>
        <v>0</v>
      </c>
      <c r="BN74" s="48">
        <f t="shared" si="20"/>
        <v>0</v>
      </c>
      <c r="BO74" s="199">
        <v>0</v>
      </c>
      <c r="BP74" s="18">
        <v>0</v>
      </c>
      <c r="BQ74" s="187">
        <v>0</v>
      </c>
      <c r="BR74" s="187">
        <v>0</v>
      </c>
      <c r="BS74" s="187">
        <v>0</v>
      </c>
      <c r="BT74" s="187">
        <v>0</v>
      </c>
      <c r="BU74" s="278">
        <v>0</v>
      </c>
      <c r="BV74" s="278">
        <v>0</v>
      </c>
      <c r="BW74" s="56">
        <f t="shared" si="21"/>
        <v>0</v>
      </c>
      <c r="BX74" s="209">
        <f t="shared" si="22"/>
        <v>0</v>
      </c>
      <c r="BY74" s="37">
        <v>0</v>
      </c>
      <c r="BZ74" s="18">
        <v>0</v>
      </c>
      <c r="CA74" s="187">
        <v>0</v>
      </c>
      <c r="CB74" s="187">
        <v>0</v>
      </c>
      <c r="CC74" s="187">
        <v>0</v>
      </c>
      <c r="CD74" s="187">
        <v>0</v>
      </c>
      <c r="CE74" s="278">
        <v>1</v>
      </c>
      <c r="CF74" s="278">
        <v>0</v>
      </c>
      <c r="CG74" s="56">
        <f t="shared" si="23"/>
        <v>1</v>
      </c>
      <c r="CH74" s="48">
        <f t="shared" si="24"/>
        <v>0.125</v>
      </c>
      <c r="CI74" s="199">
        <v>0</v>
      </c>
      <c r="CJ74" s="18">
        <v>0</v>
      </c>
      <c r="CK74" s="187">
        <v>0</v>
      </c>
      <c r="CL74" s="187">
        <v>0</v>
      </c>
      <c r="CM74" s="187">
        <v>0</v>
      </c>
      <c r="CN74" s="187">
        <v>0</v>
      </c>
      <c r="CO74" s="278">
        <v>0</v>
      </c>
      <c r="CP74" s="278">
        <v>0</v>
      </c>
      <c r="CQ74" s="56">
        <f t="shared" si="25"/>
        <v>0</v>
      </c>
      <c r="CR74" s="209">
        <f t="shared" si="26"/>
        <v>0</v>
      </c>
      <c r="CS74" s="37">
        <v>0</v>
      </c>
      <c r="CT74" s="18">
        <v>0</v>
      </c>
      <c r="CU74" s="187">
        <v>0</v>
      </c>
      <c r="CV74" s="187">
        <v>0</v>
      </c>
      <c r="CW74" s="187">
        <v>0</v>
      </c>
      <c r="CX74" s="187">
        <v>0</v>
      </c>
      <c r="CY74" s="278">
        <v>0</v>
      </c>
      <c r="CZ74" s="278">
        <v>0</v>
      </c>
      <c r="DA74" s="56">
        <f t="shared" si="27"/>
        <v>0</v>
      </c>
      <c r="DB74" s="48">
        <f t="shared" si="28"/>
        <v>0</v>
      </c>
      <c r="DC74" s="199">
        <v>0</v>
      </c>
      <c r="DD74" s="18">
        <v>0</v>
      </c>
      <c r="DE74" s="187">
        <v>1</v>
      </c>
      <c r="DF74" s="187">
        <v>0</v>
      </c>
      <c r="DG74" s="187">
        <v>0</v>
      </c>
      <c r="DH74" s="187">
        <v>0</v>
      </c>
      <c r="DI74" s="278">
        <v>0</v>
      </c>
      <c r="DJ74" s="278">
        <v>0</v>
      </c>
      <c r="DK74" s="56">
        <f t="shared" si="29"/>
        <v>1</v>
      </c>
      <c r="DL74" s="209">
        <f t="shared" si="30"/>
        <v>0.125</v>
      </c>
      <c r="DM74" s="37">
        <v>0</v>
      </c>
      <c r="DN74" s="18">
        <v>0</v>
      </c>
      <c r="DO74" s="187">
        <v>0</v>
      </c>
      <c r="DP74" s="187">
        <v>0</v>
      </c>
      <c r="DQ74" s="187">
        <v>0</v>
      </c>
      <c r="DR74" s="187">
        <v>0</v>
      </c>
      <c r="DS74" s="278">
        <v>0</v>
      </c>
      <c r="DT74" s="278">
        <v>0</v>
      </c>
      <c r="DU74" s="56">
        <f t="shared" si="31"/>
        <v>0</v>
      </c>
      <c r="DV74" s="48">
        <f t="shared" si="32"/>
        <v>0</v>
      </c>
      <c r="DW74" s="37">
        <v>0</v>
      </c>
      <c r="DX74" s="18">
        <v>0</v>
      </c>
      <c r="DY74" s="187">
        <v>0</v>
      </c>
      <c r="DZ74" s="187">
        <v>1</v>
      </c>
      <c r="EA74" s="187">
        <v>0</v>
      </c>
      <c r="EB74" s="187">
        <v>0</v>
      </c>
      <c r="EC74" s="278">
        <v>0</v>
      </c>
      <c r="ED74" s="278">
        <v>0</v>
      </c>
      <c r="EE74" s="56">
        <f t="shared" si="33"/>
        <v>1</v>
      </c>
      <c r="EF74" s="48">
        <f t="shared" si="34"/>
        <v>0.125</v>
      </c>
      <c r="EK74" s="262">
        <f t="shared" si="35"/>
        <v>2</v>
      </c>
      <c r="EL74" s="5" t="e">
        <f>IF(#REF!=0,"Not Moving","OK")</f>
        <v>#REF!</v>
      </c>
    </row>
    <row r="75" spans="1:142" ht="16.5" thickTop="1" thickBot="1">
      <c r="A75" s="45">
        <v>64</v>
      </c>
      <c r="B75" s="257">
        <v>734918</v>
      </c>
      <c r="C75" s="255" t="s">
        <v>165</v>
      </c>
      <c r="D75" s="255" t="s">
        <v>166</v>
      </c>
      <c r="E75" s="263">
        <v>44.5</v>
      </c>
      <c r="F75" s="264">
        <v>99</v>
      </c>
      <c r="G75" s="38">
        <f t="shared" si="2"/>
        <v>1</v>
      </c>
      <c r="H75" s="39">
        <f t="shared" si="3"/>
        <v>0</v>
      </c>
      <c r="I75" s="39">
        <f t="shared" si="4"/>
        <v>1</v>
      </c>
      <c r="J75" s="39">
        <f t="shared" si="5"/>
        <v>1</v>
      </c>
      <c r="K75" s="38">
        <f t="shared" si="6"/>
        <v>1</v>
      </c>
      <c r="L75" s="39">
        <f t="shared" si="7"/>
        <v>0</v>
      </c>
      <c r="M75" s="39">
        <f t="shared" si="8"/>
        <v>0</v>
      </c>
      <c r="N75" s="39">
        <v>1</v>
      </c>
      <c r="O75" s="39">
        <f t="shared" si="9"/>
        <v>5</v>
      </c>
      <c r="P75" s="40">
        <f t="shared" si="10"/>
        <v>0.625</v>
      </c>
      <c r="Q75" s="45">
        <v>1</v>
      </c>
      <c r="R75" s="257">
        <v>0</v>
      </c>
      <c r="S75" s="265">
        <v>1</v>
      </c>
      <c r="T75" s="265">
        <v>1</v>
      </c>
      <c r="U75" s="265">
        <v>0</v>
      </c>
      <c r="V75" s="265">
        <v>0</v>
      </c>
      <c r="W75" s="265">
        <v>0</v>
      </c>
      <c r="X75" s="265">
        <v>0</v>
      </c>
      <c r="Y75" s="260">
        <f t="shared" si="11"/>
        <v>3</v>
      </c>
      <c r="Z75" s="261">
        <f t="shared" si="12"/>
        <v>0.375</v>
      </c>
      <c r="AA75" s="37">
        <v>0</v>
      </c>
      <c r="AB75" s="18">
        <v>0</v>
      </c>
      <c r="AC75" s="187">
        <v>0</v>
      </c>
      <c r="AD75" s="187">
        <v>0</v>
      </c>
      <c r="AE75" s="187">
        <v>0</v>
      </c>
      <c r="AF75" s="187">
        <v>0</v>
      </c>
      <c r="AG75" s="187">
        <v>0</v>
      </c>
      <c r="AH75" s="187">
        <v>0</v>
      </c>
      <c r="AI75" s="56">
        <f t="shared" si="13"/>
        <v>0</v>
      </c>
      <c r="AJ75" s="48">
        <f t="shared" si="14"/>
        <v>0</v>
      </c>
      <c r="AK75" s="37">
        <v>0</v>
      </c>
      <c r="AL75" s="18">
        <v>0</v>
      </c>
      <c r="AM75" s="187">
        <v>0</v>
      </c>
      <c r="AN75" s="187">
        <v>0</v>
      </c>
      <c r="AO75" s="187">
        <v>0</v>
      </c>
      <c r="AP75" s="187">
        <v>0</v>
      </c>
      <c r="AQ75" s="278">
        <v>0</v>
      </c>
      <c r="AR75" s="278">
        <v>0</v>
      </c>
      <c r="AS75" s="56">
        <f t="shared" si="15"/>
        <v>0</v>
      </c>
      <c r="AT75" s="48">
        <f t="shared" si="16"/>
        <v>0</v>
      </c>
      <c r="AU75" s="199">
        <v>0</v>
      </c>
      <c r="AV75" s="18">
        <v>0</v>
      </c>
      <c r="AW75" s="187">
        <v>0</v>
      </c>
      <c r="AX75" s="187">
        <v>0</v>
      </c>
      <c r="AY75" s="187">
        <v>0</v>
      </c>
      <c r="AZ75" s="187">
        <v>0</v>
      </c>
      <c r="BA75" s="187">
        <v>0</v>
      </c>
      <c r="BB75" s="278">
        <v>0</v>
      </c>
      <c r="BC75" s="56">
        <f t="shared" si="17"/>
        <v>0</v>
      </c>
      <c r="BD75" s="209">
        <f t="shared" si="18"/>
        <v>0</v>
      </c>
      <c r="BE75" s="37">
        <v>0</v>
      </c>
      <c r="BF75" s="18">
        <v>0</v>
      </c>
      <c r="BG75" s="187">
        <v>0</v>
      </c>
      <c r="BH75" s="187">
        <v>0</v>
      </c>
      <c r="BI75" s="187">
        <v>0</v>
      </c>
      <c r="BJ75" s="187">
        <v>0</v>
      </c>
      <c r="BK75" s="187">
        <v>0</v>
      </c>
      <c r="BL75" s="187">
        <v>0</v>
      </c>
      <c r="BM75" s="56">
        <f t="shared" si="19"/>
        <v>0</v>
      </c>
      <c r="BN75" s="48">
        <f t="shared" si="20"/>
        <v>0</v>
      </c>
      <c r="BO75" s="199">
        <v>0</v>
      </c>
      <c r="BP75" s="18">
        <v>0</v>
      </c>
      <c r="BQ75" s="187">
        <v>0</v>
      </c>
      <c r="BR75" s="187">
        <v>0</v>
      </c>
      <c r="BS75" s="187">
        <v>0</v>
      </c>
      <c r="BT75" s="187">
        <v>0</v>
      </c>
      <c r="BU75" s="278">
        <v>0</v>
      </c>
      <c r="BV75" s="278">
        <v>0</v>
      </c>
      <c r="BW75" s="56">
        <f t="shared" si="21"/>
        <v>0</v>
      </c>
      <c r="BX75" s="209">
        <f t="shared" si="22"/>
        <v>0</v>
      </c>
      <c r="BY75" s="37">
        <v>0</v>
      </c>
      <c r="BZ75" s="18">
        <v>0</v>
      </c>
      <c r="CA75" s="187">
        <v>0</v>
      </c>
      <c r="CB75" s="187">
        <v>0</v>
      </c>
      <c r="CC75" s="187">
        <v>0</v>
      </c>
      <c r="CD75" s="187">
        <v>0</v>
      </c>
      <c r="CE75" s="278">
        <v>0</v>
      </c>
      <c r="CF75" s="278">
        <v>0</v>
      </c>
      <c r="CG75" s="56">
        <f t="shared" si="23"/>
        <v>0</v>
      </c>
      <c r="CH75" s="48">
        <f t="shared" si="24"/>
        <v>0</v>
      </c>
      <c r="CI75" s="199">
        <v>0</v>
      </c>
      <c r="CJ75" s="18">
        <v>0</v>
      </c>
      <c r="CK75" s="187">
        <v>0</v>
      </c>
      <c r="CL75" s="187">
        <v>0</v>
      </c>
      <c r="CM75" s="187">
        <v>0</v>
      </c>
      <c r="CN75" s="187">
        <v>0</v>
      </c>
      <c r="CO75" s="278">
        <v>0</v>
      </c>
      <c r="CP75" s="278">
        <v>0</v>
      </c>
      <c r="CQ75" s="56">
        <f t="shared" si="25"/>
        <v>0</v>
      </c>
      <c r="CR75" s="209">
        <f t="shared" si="26"/>
        <v>0</v>
      </c>
      <c r="CS75" s="37">
        <v>0</v>
      </c>
      <c r="CT75" s="18">
        <v>0</v>
      </c>
      <c r="CU75" s="187">
        <v>0</v>
      </c>
      <c r="CV75" s="187">
        <v>0</v>
      </c>
      <c r="CW75" s="187">
        <v>0</v>
      </c>
      <c r="CX75" s="187">
        <v>0</v>
      </c>
      <c r="CY75" s="278">
        <v>0</v>
      </c>
      <c r="CZ75" s="278">
        <v>1</v>
      </c>
      <c r="DA75" s="56">
        <f t="shared" si="27"/>
        <v>1</v>
      </c>
      <c r="DB75" s="48">
        <f t="shared" si="28"/>
        <v>0.125</v>
      </c>
      <c r="DC75" s="199">
        <v>0</v>
      </c>
      <c r="DD75" s="18">
        <v>0</v>
      </c>
      <c r="DE75" s="187">
        <v>0</v>
      </c>
      <c r="DF75" s="187">
        <v>0</v>
      </c>
      <c r="DG75" s="187">
        <v>0</v>
      </c>
      <c r="DH75" s="187">
        <v>0</v>
      </c>
      <c r="DI75" s="278">
        <v>0</v>
      </c>
      <c r="DJ75" s="278">
        <v>0</v>
      </c>
      <c r="DK75" s="56">
        <f t="shared" si="29"/>
        <v>0</v>
      </c>
      <c r="DL75" s="209">
        <f t="shared" si="30"/>
        <v>0</v>
      </c>
      <c r="DM75" s="37">
        <v>0</v>
      </c>
      <c r="DN75" s="18">
        <v>0</v>
      </c>
      <c r="DO75" s="187">
        <v>0</v>
      </c>
      <c r="DP75" s="187">
        <v>0</v>
      </c>
      <c r="DQ75" s="187">
        <v>0</v>
      </c>
      <c r="DR75" s="187">
        <v>0</v>
      </c>
      <c r="DS75" s="278">
        <v>0</v>
      </c>
      <c r="DT75" s="278">
        <v>0</v>
      </c>
      <c r="DU75" s="56">
        <f t="shared" si="31"/>
        <v>0</v>
      </c>
      <c r="DV75" s="48">
        <f t="shared" si="32"/>
        <v>0</v>
      </c>
      <c r="DW75" s="37">
        <v>0</v>
      </c>
      <c r="DX75" s="18">
        <v>0</v>
      </c>
      <c r="DY75" s="187">
        <v>0</v>
      </c>
      <c r="DZ75" s="187">
        <v>0</v>
      </c>
      <c r="EA75" s="187">
        <v>1</v>
      </c>
      <c r="EB75" s="187">
        <v>0</v>
      </c>
      <c r="EC75" s="278">
        <v>0</v>
      </c>
      <c r="ED75" s="278">
        <v>0</v>
      </c>
      <c r="EE75" s="56">
        <f t="shared" si="33"/>
        <v>1</v>
      </c>
      <c r="EF75" s="48">
        <f t="shared" si="34"/>
        <v>0.125</v>
      </c>
      <c r="EK75" s="262">
        <f t="shared" si="35"/>
        <v>1</v>
      </c>
      <c r="EL75" s="5" t="e">
        <f>IF(#REF!=0,"Not Moving","OK")</f>
        <v>#REF!</v>
      </c>
    </row>
    <row r="76" spans="1:142" ht="16.5" thickTop="1" thickBot="1">
      <c r="A76" s="45">
        <v>65</v>
      </c>
      <c r="B76" s="257">
        <v>734920</v>
      </c>
      <c r="C76" s="255" t="s">
        <v>167</v>
      </c>
      <c r="D76" s="255" t="s">
        <v>168</v>
      </c>
      <c r="E76" s="263">
        <v>34.5</v>
      </c>
      <c r="F76" s="264">
        <v>69</v>
      </c>
      <c r="G76" s="38">
        <f t="shared" si="2"/>
        <v>2</v>
      </c>
      <c r="H76" s="39">
        <f t="shared" si="3"/>
        <v>3</v>
      </c>
      <c r="I76" s="39">
        <f t="shared" si="4"/>
        <v>5</v>
      </c>
      <c r="J76" s="39">
        <f t="shared" si="5"/>
        <v>1</v>
      </c>
      <c r="K76" s="38">
        <f t="shared" si="6"/>
        <v>4</v>
      </c>
      <c r="L76" s="39">
        <f t="shared" si="7"/>
        <v>4</v>
      </c>
      <c r="M76" s="39">
        <f t="shared" si="8"/>
        <v>3</v>
      </c>
      <c r="N76" s="39">
        <v>3</v>
      </c>
      <c r="O76" s="39">
        <f t="shared" si="9"/>
        <v>25</v>
      </c>
      <c r="P76" s="40">
        <f t="shared" si="10"/>
        <v>3.125</v>
      </c>
      <c r="Q76" s="45">
        <v>0</v>
      </c>
      <c r="R76" s="257">
        <v>0</v>
      </c>
      <c r="S76" s="265">
        <v>1</v>
      </c>
      <c r="T76" s="265">
        <v>0</v>
      </c>
      <c r="U76" s="265">
        <v>0</v>
      </c>
      <c r="V76" s="265">
        <v>0</v>
      </c>
      <c r="W76" s="265">
        <v>0</v>
      </c>
      <c r="X76" s="265">
        <v>0</v>
      </c>
      <c r="Y76" s="260">
        <f t="shared" si="11"/>
        <v>1</v>
      </c>
      <c r="Z76" s="261">
        <f t="shared" si="12"/>
        <v>0.125</v>
      </c>
      <c r="AA76" s="37">
        <v>1</v>
      </c>
      <c r="AB76" s="18">
        <v>0</v>
      </c>
      <c r="AC76" s="187">
        <v>1</v>
      </c>
      <c r="AD76" s="187">
        <v>1</v>
      </c>
      <c r="AE76" s="187">
        <v>1</v>
      </c>
      <c r="AF76" s="187">
        <v>1</v>
      </c>
      <c r="AG76" s="187">
        <v>1</v>
      </c>
      <c r="AH76" s="187">
        <v>1</v>
      </c>
      <c r="AI76" s="56">
        <f t="shared" si="13"/>
        <v>7</v>
      </c>
      <c r="AJ76" s="48">
        <f t="shared" si="14"/>
        <v>0.875</v>
      </c>
      <c r="AK76" s="37">
        <v>1</v>
      </c>
      <c r="AL76" s="18">
        <v>2</v>
      </c>
      <c r="AM76" s="187">
        <v>2</v>
      </c>
      <c r="AN76" s="187">
        <v>0</v>
      </c>
      <c r="AO76" s="187">
        <v>3</v>
      </c>
      <c r="AP76" s="187">
        <v>3</v>
      </c>
      <c r="AQ76" s="278">
        <v>2</v>
      </c>
      <c r="AR76" s="278">
        <v>2</v>
      </c>
      <c r="AS76" s="56">
        <f t="shared" si="15"/>
        <v>15</v>
      </c>
      <c r="AT76" s="48">
        <f t="shared" si="16"/>
        <v>1.875</v>
      </c>
      <c r="AU76" s="199">
        <v>0</v>
      </c>
      <c r="AV76" s="18">
        <v>0</v>
      </c>
      <c r="AW76" s="187">
        <v>0</v>
      </c>
      <c r="AX76" s="187">
        <v>0</v>
      </c>
      <c r="AY76" s="187">
        <v>0</v>
      </c>
      <c r="AZ76" s="187">
        <v>0</v>
      </c>
      <c r="BA76" s="187">
        <v>0</v>
      </c>
      <c r="BB76" s="278">
        <v>0</v>
      </c>
      <c r="BC76" s="56">
        <f t="shared" si="17"/>
        <v>0</v>
      </c>
      <c r="BD76" s="209">
        <f t="shared" si="18"/>
        <v>0</v>
      </c>
      <c r="BE76" s="37">
        <v>0</v>
      </c>
      <c r="BF76" s="18">
        <v>1</v>
      </c>
      <c r="BG76" s="187">
        <v>1</v>
      </c>
      <c r="BH76" s="187">
        <v>0</v>
      </c>
      <c r="BI76" s="187">
        <v>0</v>
      </c>
      <c r="BJ76" s="187">
        <v>0</v>
      </c>
      <c r="BK76" s="187">
        <v>0</v>
      </c>
      <c r="BL76" s="187">
        <v>0</v>
      </c>
      <c r="BM76" s="56">
        <f t="shared" si="19"/>
        <v>2</v>
      </c>
      <c r="BN76" s="48">
        <f t="shared" si="20"/>
        <v>0.25</v>
      </c>
      <c r="BO76" s="199">
        <v>0</v>
      </c>
      <c r="BP76" s="18">
        <v>0</v>
      </c>
      <c r="BQ76" s="187">
        <v>0</v>
      </c>
      <c r="BR76" s="187">
        <v>0</v>
      </c>
      <c r="BS76" s="187">
        <v>0</v>
      </c>
      <c r="BT76" s="187">
        <v>0</v>
      </c>
      <c r="BU76" s="278">
        <v>0</v>
      </c>
      <c r="BV76" s="278">
        <v>0</v>
      </c>
      <c r="BW76" s="56">
        <f t="shared" si="21"/>
        <v>0</v>
      </c>
      <c r="BX76" s="209">
        <f t="shared" si="22"/>
        <v>0</v>
      </c>
      <c r="BY76" s="37">
        <v>0</v>
      </c>
      <c r="BZ76" s="18">
        <v>0</v>
      </c>
      <c r="CA76" s="187">
        <v>0</v>
      </c>
      <c r="CB76" s="187">
        <v>0</v>
      </c>
      <c r="CC76" s="187">
        <v>0</v>
      </c>
      <c r="CD76" s="187">
        <v>0</v>
      </c>
      <c r="CE76" s="278">
        <v>0</v>
      </c>
      <c r="CF76" s="278">
        <v>0</v>
      </c>
      <c r="CG76" s="56">
        <f t="shared" si="23"/>
        <v>0</v>
      </c>
      <c r="CH76" s="48">
        <f t="shared" si="24"/>
        <v>0</v>
      </c>
      <c r="CI76" s="199">
        <v>0</v>
      </c>
      <c r="CJ76" s="18">
        <v>0</v>
      </c>
      <c r="CK76" s="187">
        <v>0</v>
      </c>
      <c r="CL76" s="187">
        <v>0</v>
      </c>
      <c r="CM76" s="187">
        <v>0</v>
      </c>
      <c r="CN76" s="187">
        <v>0</v>
      </c>
      <c r="CO76" s="278">
        <v>0</v>
      </c>
      <c r="CP76" s="278">
        <v>0</v>
      </c>
      <c r="CQ76" s="56">
        <f t="shared" si="25"/>
        <v>0</v>
      </c>
      <c r="CR76" s="209">
        <f t="shared" si="26"/>
        <v>0</v>
      </c>
      <c r="CS76" s="37">
        <v>0</v>
      </c>
      <c r="CT76" s="18">
        <v>0</v>
      </c>
      <c r="CU76" s="187">
        <v>0</v>
      </c>
      <c r="CV76" s="187">
        <v>0</v>
      </c>
      <c r="CW76" s="187">
        <v>0</v>
      </c>
      <c r="CX76" s="187">
        <v>0</v>
      </c>
      <c r="CY76" s="278">
        <v>0</v>
      </c>
      <c r="CZ76" s="278">
        <v>0</v>
      </c>
      <c r="DA76" s="56">
        <f t="shared" si="27"/>
        <v>0</v>
      </c>
      <c r="DB76" s="48">
        <f t="shared" si="28"/>
        <v>0</v>
      </c>
      <c r="DC76" s="199">
        <v>0</v>
      </c>
      <c r="DD76" s="18">
        <v>0</v>
      </c>
      <c r="DE76" s="187">
        <v>0</v>
      </c>
      <c r="DF76" s="187">
        <v>0</v>
      </c>
      <c r="DG76" s="187">
        <v>0</v>
      </c>
      <c r="DH76" s="187">
        <v>0</v>
      </c>
      <c r="DI76" s="278">
        <v>0</v>
      </c>
      <c r="DJ76" s="278">
        <v>0</v>
      </c>
      <c r="DK76" s="56">
        <f t="shared" si="29"/>
        <v>0</v>
      </c>
      <c r="DL76" s="209">
        <f t="shared" si="30"/>
        <v>0</v>
      </c>
      <c r="DM76" s="37">
        <v>0</v>
      </c>
      <c r="DN76" s="18">
        <v>0</v>
      </c>
      <c r="DO76" s="187">
        <v>0</v>
      </c>
      <c r="DP76" s="187">
        <v>0</v>
      </c>
      <c r="DQ76" s="187">
        <v>0</v>
      </c>
      <c r="DR76" s="187">
        <v>0</v>
      </c>
      <c r="DS76" s="278">
        <v>0</v>
      </c>
      <c r="DT76" s="278">
        <v>0</v>
      </c>
      <c r="DU76" s="56">
        <f t="shared" si="31"/>
        <v>0</v>
      </c>
      <c r="DV76" s="48">
        <f t="shared" si="32"/>
        <v>0</v>
      </c>
      <c r="DW76" s="37">
        <v>0</v>
      </c>
      <c r="DX76" s="18">
        <v>0</v>
      </c>
      <c r="DY76" s="187">
        <v>0</v>
      </c>
      <c r="DZ76" s="187">
        <v>0</v>
      </c>
      <c r="EA76" s="187">
        <v>0</v>
      </c>
      <c r="EB76" s="187">
        <v>0</v>
      </c>
      <c r="EC76" s="278">
        <v>0</v>
      </c>
      <c r="ED76" s="278">
        <v>0</v>
      </c>
      <c r="EE76" s="56">
        <f t="shared" si="33"/>
        <v>0</v>
      </c>
      <c r="EF76" s="48">
        <f t="shared" si="34"/>
        <v>0</v>
      </c>
      <c r="EK76" s="262">
        <f t="shared" ref="EK76:EK107" si="36">MAX(DW76:DZ76,DM76:DP76,DC76:DF76,CS76:CV76,CI76:CL76,BY76:CB76,BO76:BR76,BE76:BH76,AU76:AX76,AK76:AN76,AA76:AD76,Q76:T76)</f>
        <v>2</v>
      </c>
      <c r="EL76" s="5" t="e">
        <f>IF(#REF!=0,"Not Moving","OK")</f>
        <v>#REF!</v>
      </c>
    </row>
    <row r="77" spans="1:142" ht="16.5" thickTop="1" thickBot="1">
      <c r="A77" s="45">
        <v>66</v>
      </c>
      <c r="B77" s="257">
        <v>734921</v>
      </c>
      <c r="C77" s="255" t="s">
        <v>169</v>
      </c>
      <c r="D77" s="255" t="s">
        <v>170</v>
      </c>
      <c r="E77" s="263">
        <v>34.5</v>
      </c>
      <c r="F77" s="264">
        <v>69</v>
      </c>
      <c r="G77" s="38">
        <f t="shared" ref="G77:G140" si="37">SUM(DW77,DM77,DC77,CS77,CI77,BY77,BO77,BE77,AU77,AK77,AA77,Q77)</f>
        <v>2</v>
      </c>
      <c r="H77" s="39">
        <f t="shared" ref="H77:H140" si="38">SUM(DX77,DN77,DD77,CT77,CJ77,BZ77,BP77,BF77,AV77,AL77,AB77,R77)</f>
        <v>3</v>
      </c>
      <c r="I77" s="39">
        <f t="shared" ref="I77:I140" si="39">SUM(DY77,DO77,DE77,CU77,CK77,CA77,BQ77,BG77,AW77,AM77,AC77,S77)</f>
        <v>1</v>
      </c>
      <c r="J77" s="39">
        <f t="shared" ref="J77:J140" si="40">SUM(DZ77,DP77,DF77,CV77,CL77,CB77,BR77,BH77,AX77,AN77,AD77,T77)</f>
        <v>3</v>
      </c>
      <c r="K77" s="38">
        <f t="shared" ref="K77:K140" si="41">SUM(EA77,DQ77,DG77,CW77,CM77,CC77,BS77,BI77,AY77,AO77,AE77,U77)</f>
        <v>2</v>
      </c>
      <c r="L77" s="39">
        <f t="shared" ref="L77:L140" si="42">SUM(EB77,DR77,DH77,CX77,CN77,CD77,BT77,BJ77,AZ77,AP77,AF77,V77)</f>
        <v>2</v>
      </c>
      <c r="M77" s="39">
        <f t="shared" ref="M77:M140" si="43">SUM(EC77,DS77,DI77,CY77,CO77,CE77,BU77,BK77,BA77,AQ77,AG77,W77)</f>
        <v>1</v>
      </c>
      <c r="N77" s="39">
        <v>1</v>
      </c>
      <c r="O77" s="39">
        <f t="shared" ref="O77:O140" si="44">SUM(G77:N77)</f>
        <v>15</v>
      </c>
      <c r="P77" s="40">
        <f t="shared" ref="P77:P140" si="45">AVERAGE(G77:N77)</f>
        <v>1.875</v>
      </c>
      <c r="Q77" s="45">
        <v>0</v>
      </c>
      <c r="R77" s="257">
        <v>0</v>
      </c>
      <c r="S77" s="265">
        <v>0</v>
      </c>
      <c r="T77" s="265">
        <v>0</v>
      </c>
      <c r="U77" s="265">
        <v>0</v>
      </c>
      <c r="V77" s="265">
        <v>0</v>
      </c>
      <c r="W77" s="265">
        <v>1</v>
      </c>
      <c r="X77" s="265">
        <v>0</v>
      </c>
      <c r="Y77" s="260">
        <f t="shared" ref="Y77:Y140" si="46">SUM(Q77:X77)</f>
        <v>1</v>
      </c>
      <c r="Z77" s="261">
        <f t="shared" ref="Z77:Z140" si="47">AVERAGE(Q77:X77)</f>
        <v>0.125</v>
      </c>
      <c r="AA77" s="37">
        <v>1</v>
      </c>
      <c r="AB77" s="18">
        <v>0</v>
      </c>
      <c r="AC77" s="187">
        <v>0</v>
      </c>
      <c r="AD77" s="187">
        <v>1</v>
      </c>
      <c r="AE77" s="187">
        <v>0</v>
      </c>
      <c r="AF77" s="187">
        <v>0</v>
      </c>
      <c r="AG77" s="187">
        <v>0</v>
      </c>
      <c r="AH77" s="187">
        <v>0</v>
      </c>
      <c r="AI77" s="56">
        <f t="shared" ref="AI77:AI140" si="48">SUM(AA77:AH77)</f>
        <v>2</v>
      </c>
      <c r="AJ77" s="48">
        <f t="shared" ref="AJ77:AJ140" si="49">AVERAGE(AA77:AH77)</f>
        <v>0.25</v>
      </c>
      <c r="AK77" s="37">
        <v>1</v>
      </c>
      <c r="AL77" s="18">
        <v>1</v>
      </c>
      <c r="AM77" s="187">
        <v>1</v>
      </c>
      <c r="AN77" s="187">
        <v>0</v>
      </c>
      <c r="AO77" s="187">
        <v>2</v>
      </c>
      <c r="AP77" s="187">
        <v>1</v>
      </c>
      <c r="AQ77" s="278">
        <v>0</v>
      </c>
      <c r="AR77" s="278">
        <v>1</v>
      </c>
      <c r="AS77" s="56">
        <f t="shared" ref="AS77:AS140" si="50">SUM(AK77:AR77)</f>
        <v>7</v>
      </c>
      <c r="AT77" s="48">
        <f t="shared" ref="AT77:AT140" si="51">AVERAGE(AK77:AR77)</f>
        <v>0.875</v>
      </c>
      <c r="AU77" s="199">
        <v>0</v>
      </c>
      <c r="AV77" s="18">
        <v>2</v>
      </c>
      <c r="AW77" s="187">
        <v>0</v>
      </c>
      <c r="AX77" s="187">
        <v>0</v>
      </c>
      <c r="AY77" s="187">
        <v>0</v>
      </c>
      <c r="AZ77" s="187">
        <v>1</v>
      </c>
      <c r="BA77" s="187">
        <v>0</v>
      </c>
      <c r="BB77" s="278">
        <v>0</v>
      </c>
      <c r="BC77" s="56">
        <f t="shared" ref="BC77:BC140" si="52">SUM(AU77:BB77)</f>
        <v>3</v>
      </c>
      <c r="BD77" s="209">
        <f t="shared" ref="BD77:BD140" si="53">AVERAGE(AU77:BB77)</f>
        <v>0.375</v>
      </c>
      <c r="BE77" s="37">
        <v>0</v>
      </c>
      <c r="BF77" s="18">
        <v>0</v>
      </c>
      <c r="BG77" s="187">
        <v>0</v>
      </c>
      <c r="BH77" s="187">
        <v>2</v>
      </c>
      <c r="BI77" s="187">
        <v>0</v>
      </c>
      <c r="BJ77" s="187">
        <v>0</v>
      </c>
      <c r="BK77" s="187">
        <v>0</v>
      </c>
      <c r="BL77" s="187">
        <v>0</v>
      </c>
      <c r="BM77" s="56">
        <f t="shared" ref="BM77:BM140" si="54">SUM(BF77:BL77)</f>
        <v>2</v>
      </c>
      <c r="BN77" s="48">
        <f t="shared" ref="BN77:BN140" si="55">AVERAGE(BE77:BL77)</f>
        <v>0.25</v>
      </c>
      <c r="BO77" s="199">
        <v>0</v>
      </c>
      <c r="BP77" s="18">
        <v>0</v>
      </c>
      <c r="BQ77" s="187">
        <v>0</v>
      </c>
      <c r="BR77" s="187">
        <v>0</v>
      </c>
      <c r="BS77" s="187">
        <v>0</v>
      </c>
      <c r="BT77" s="187">
        <v>0</v>
      </c>
      <c r="BU77" s="278">
        <v>0</v>
      </c>
      <c r="BV77" s="278">
        <v>0</v>
      </c>
      <c r="BW77" s="56">
        <f t="shared" ref="BW77:BW140" si="56">SUM(BO77:BV77)</f>
        <v>0</v>
      </c>
      <c r="BX77" s="209">
        <f t="shared" ref="BX77:BX140" si="57">AVERAGE(BO77:BV77)</f>
        <v>0</v>
      </c>
      <c r="BY77" s="37">
        <v>0</v>
      </c>
      <c r="BZ77" s="18">
        <v>0</v>
      </c>
      <c r="CA77" s="187">
        <v>0</v>
      </c>
      <c r="CB77" s="187">
        <v>0</v>
      </c>
      <c r="CC77" s="187">
        <v>0</v>
      </c>
      <c r="CD77" s="187">
        <v>0</v>
      </c>
      <c r="CE77" s="278">
        <v>0</v>
      </c>
      <c r="CF77" s="278">
        <v>0</v>
      </c>
      <c r="CG77" s="56">
        <f t="shared" ref="CG77:CG140" si="58">SUM(BY77:CF77)</f>
        <v>0</v>
      </c>
      <c r="CH77" s="48">
        <f t="shared" ref="CH77:CH140" si="59">AVERAGE(BY77:CF77)</f>
        <v>0</v>
      </c>
      <c r="CI77" s="199">
        <v>0</v>
      </c>
      <c r="CJ77" s="18">
        <v>0</v>
      </c>
      <c r="CK77" s="187">
        <v>0</v>
      </c>
      <c r="CL77" s="187">
        <v>0</v>
      </c>
      <c r="CM77" s="187">
        <v>0</v>
      </c>
      <c r="CN77" s="187">
        <v>0</v>
      </c>
      <c r="CO77" s="278">
        <v>0</v>
      </c>
      <c r="CP77" s="278">
        <v>0</v>
      </c>
      <c r="CQ77" s="56">
        <f t="shared" ref="CQ77:CQ140" si="60">SUM(CI77:CP77)</f>
        <v>0</v>
      </c>
      <c r="CR77" s="209">
        <f t="shared" ref="CR77:CR140" si="61">AVERAGE(CI77:CP77)</f>
        <v>0</v>
      </c>
      <c r="CS77" s="37">
        <v>0</v>
      </c>
      <c r="CT77" s="18">
        <v>0</v>
      </c>
      <c r="CU77" s="187">
        <v>0</v>
      </c>
      <c r="CV77" s="187">
        <v>0</v>
      </c>
      <c r="CW77" s="187">
        <v>0</v>
      </c>
      <c r="CX77" s="187">
        <v>0</v>
      </c>
      <c r="CY77" s="278">
        <v>0</v>
      </c>
      <c r="CZ77" s="278">
        <v>0</v>
      </c>
      <c r="DA77" s="56">
        <f t="shared" ref="DA77:DA140" si="62">SUM(CS77:CZ77)</f>
        <v>0</v>
      </c>
      <c r="DB77" s="48">
        <f t="shared" ref="DB77:DB140" si="63">AVERAGE(CS77:CZ77)</f>
        <v>0</v>
      </c>
      <c r="DC77" s="199">
        <v>0</v>
      </c>
      <c r="DD77" s="18">
        <v>0</v>
      </c>
      <c r="DE77" s="187">
        <v>0</v>
      </c>
      <c r="DF77" s="187">
        <v>0</v>
      </c>
      <c r="DG77" s="187">
        <v>0</v>
      </c>
      <c r="DH77" s="187">
        <v>0</v>
      </c>
      <c r="DI77" s="278">
        <v>0</v>
      </c>
      <c r="DJ77" s="278">
        <v>0</v>
      </c>
      <c r="DK77" s="56">
        <f t="shared" ref="DK77:DK140" si="64">SUM(DC77:DJ77)</f>
        <v>0</v>
      </c>
      <c r="DL77" s="209">
        <f t="shared" ref="DL77:DL140" si="65">AVERAGE(DC77:DJ77)</f>
        <v>0</v>
      </c>
      <c r="DM77" s="37">
        <v>0</v>
      </c>
      <c r="DN77" s="18">
        <v>0</v>
      </c>
      <c r="DO77" s="187">
        <v>0</v>
      </c>
      <c r="DP77" s="187">
        <v>0</v>
      </c>
      <c r="DQ77" s="187">
        <v>0</v>
      </c>
      <c r="DR77" s="187">
        <v>0</v>
      </c>
      <c r="DS77" s="278">
        <v>0</v>
      </c>
      <c r="DT77" s="278">
        <v>0</v>
      </c>
      <c r="DU77" s="56">
        <f t="shared" ref="DU77:DU140" si="66">SUM(DM77:DT77)</f>
        <v>0</v>
      </c>
      <c r="DV77" s="48">
        <f t="shared" ref="DV77:DV140" si="67">AVERAGE(DM77:DT77)</f>
        <v>0</v>
      </c>
      <c r="DW77" s="37">
        <v>0</v>
      </c>
      <c r="DX77" s="18">
        <v>0</v>
      </c>
      <c r="DY77" s="187">
        <v>0</v>
      </c>
      <c r="DZ77" s="187">
        <v>0</v>
      </c>
      <c r="EA77" s="187">
        <v>0</v>
      </c>
      <c r="EB77" s="187">
        <v>0</v>
      </c>
      <c r="EC77" s="278">
        <v>0</v>
      </c>
      <c r="ED77" s="278">
        <v>0</v>
      </c>
      <c r="EE77" s="56">
        <f t="shared" ref="EE77:EE140" si="68">SUM(DW77:ED77)</f>
        <v>0</v>
      </c>
      <c r="EF77" s="48">
        <f t="shared" ref="EF77:EF140" si="69">AVERAGE(DW77:ED77)</f>
        <v>0</v>
      </c>
      <c r="EK77" s="262">
        <f t="shared" si="36"/>
        <v>2</v>
      </c>
      <c r="EL77" s="5" t="e">
        <f>IF(#REF!=0,"Not Moving","OK")</f>
        <v>#REF!</v>
      </c>
    </row>
    <row r="78" spans="1:142" ht="16.5" thickTop="1" thickBot="1">
      <c r="A78" s="45">
        <v>67</v>
      </c>
      <c r="B78" s="257">
        <v>734922</v>
      </c>
      <c r="C78" s="255" t="s">
        <v>171</v>
      </c>
      <c r="D78" s="255" t="s">
        <v>172</v>
      </c>
      <c r="E78" s="263">
        <v>34.5</v>
      </c>
      <c r="F78" s="264">
        <v>69</v>
      </c>
      <c r="G78" s="38">
        <f t="shared" si="37"/>
        <v>3</v>
      </c>
      <c r="H78" s="39">
        <f t="shared" si="38"/>
        <v>1</v>
      </c>
      <c r="I78" s="39">
        <f t="shared" si="39"/>
        <v>1</v>
      </c>
      <c r="J78" s="39">
        <f t="shared" si="40"/>
        <v>1</v>
      </c>
      <c r="K78" s="38">
        <f t="shared" si="41"/>
        <v>3</v>
      </c>
      <c r="L78" s="39">
        <f t="shared" si="42"/>
        <v>2</v>
      </c>
      <c r="M78" s="39">
        <f t="shared" si="43"/>
        <v>0</v>
      </c>
      <c r="N78" s="39">
        <v>2</v>
      </c>
      <c r="O78" s="39">
        <f t="shared" si="44"/>
        <v>13</v>
      </c>
      <c r="P78" s="40">
        <f t="shared" si="45"/>
        <v>1.625</v>
      </c>
      <c r="Q78" s="45">
        <v>1</v>
      </c>
      <c r="R78" s="257">
        <v>0</v>
      </c>
      <c r="S78" s="265">
        <v>1</v>
      </c>
      <c r="T78" s="265">
        <v>0</v>
      </c>
      <c r="U78" s="265">
        <v>1</v>
      </c>
      <c r="V78" s="265">
        <v>0</v>
      </c>
      <c r="W78" s="265">
        <v>0</v>
      </c>
      <c r="X78" s="265">
        <v>1</v>
      </c>
      <c r="Y78" s="260">
        <f t="shared" si="46"/>
        <v>4</v>
      </c>
      <c r="Z78" s="261">
        <f t="shared" si="47"/>
        <v>0.5</v>
      </c>
      <c r="AA78" s="37">
        <v>1</v>
      </c>
      <c r="AB78" s="18">
        <v>0</v>
      </c>
      <c r="AC78" s="187">
        <v>0</v>
      </c>
      <c r="AD78" s="187">
        <v>0</v>
      </c>
      <c r="AE78" s="187">
        <v>1</v>
      </c>
      <c r="AF78" s="187">
        <v>1</v>
      </c>
      <c r="AG78" s="187">
        <v>0</v>
      </c>
      <c r="AH78" s="187">
        <v>0</v>
      </c>
      <c r="AI78" s="56">
        <f t="shared" si="48"/>
        <v>3</v>
      </c>
      <c r="AJ78" s="48">
        <f t="shared" si="49"/>
        <v>0.375</v>
      </c>
      <c r="AK78" s="37">
        <v>0</v>
      </c>
      <c r="AL78" s="18">
        <v>1</v>
      </c>
      <c r="AM78" s="187">
        <v>0</v>
      </c>
      <c r="AN78" s="187">
        <v>0</v>
      </c>
      <c r="AO78" s="187">
        <v>0</v>
      </c>
      <c r="AP78" s="187">
        <v>1</v>
      </c>
      <c r="AQ78" s="278">
        <v>0</v>
      </c>
      <c r="AR78" s="278">
        <v>1</v>
      </c>
      <c r="AS78" s="56">
        <f t="shared" si="50"/>
        <v>3</v>
      </c>
      <c r="AT78" s="48">
        <f t="shared" si="51"/>
        <v>0.375</v>
      </c>
      <c r="AU78" s="199">
        <v>1</v>
      </c>
      <c r="AV78" s="18">
        <v>0</v>
      </c>
      <c r="AW78" s="187">
        <v>0</v>
      </c>
      <c r="AX78" s="187">
        <v>1</v>
      </c>
      <c r="AY78" s="187">
        <v>1</v>
      </c>
      <c r="AZ78" s="187">
        <v>0</v>
      </c>
      <c r="BA78" s="187">
        <v>0</v>
      </c>
      <c r="BB78" s="278">
        <v>0</v>
      </c>
      <c r="BC78" s="56">
        <f t="shared" si="52"/>
        <v>3</v>
      </c>
      <c r="BD78" s="209">
        <f t="shared" si="53"/>
        <v>0.375</v>
      </c>
      <c r="BE78" s="37">
        <v>0</v>
      </c>
      <c r="BF78" s="18">
        <v>0</v>
      </c>
      <c r="BG78" s="187">
        <v>0</v>
      </c>
      <c r="BH78" s="187">
        <v>0</v>
      </c>
      <c r="BI78" s="187">
        <v>0</v>
      </c>
      <c r="BJ78" s="187">
        <v>0</v>
      </c>
      <c r="BK78" s="187">
        <v>0</v>
      </c>
      <c r="BL78" s="187">
        <v>0</v>
      </c>
      <c r="BM78" s="56">
        <f t="shared" si="54"/>
        <v>0</v>
      </c>
      <c r="BN78" s="48">
        <f t="shared" si="55"/>
        <v>0</v>
      </c>
      <c r="BO78" s="199">
        <v>0</v>
      </c>
      <c r="BP78" s="18">
        <v>0</v>
      </c>
      <c r="BQ78" s="187">
        <v>0</v>
      </c>
      <c r="BR78" s="187">
        <v>0</v>
      </c>
      <c r="BS78" s="187">
        <v>0</v>
      </c>
      <c r="BT78" s="187">
        <v>0</v>
      </c>
      <c r="BU78" s="278">
        <v>0</v>
      </c>
      <c r="BV78" s="278">
        <v>0</v>
      </c>
      <c r="BW78" s="56">
        <f t="shared" si="56"/>
        <v>0</v>
      </c>
      <c r="BX78" s="209">
        <f t="shared" si="57"/>
        <v>0</v>
      </c>
      <c r="BY78" s="37">
        <v>0</v>
      </c>
      <c r="BZ78" s="18">
        <v>0</v>
      </c>
      <c r="CA78" s="187">
        <v>0</v>
      </c>
      <c r="CB78" s="187">
        <v>0</v>
      </c>
      <c r="CC78" s="187">
        <v>0</v>
      </c>
      <c r="CD78" s="187">
        <v>0</v>
      </c>
      <c r="CE78" s="278">
        <v>0</v>
      </c>
      <c r="CF78" s="278">
        <v>0</v>
      </c>
      <c r="CG78" s="56">
        <f t="shared" si="58"/>
        <v>0</v>
      </c>
      <c r="CH78" s="48">
        <f t="shared" si="59"/>
        <v>0</v>
      </c>
      <c r="CI78" s="199">
        <v>0</v>
      </c>
      <c r="CJ78" s="18">
        <v>0</v>
      </c>
      <c r="CK78" s="187">
        <v>0</v>
      </c>
      <c r="CL78" s="187">
        <v>0</v>
      </c>
      <c r="CM78" s="187">
        <v>0</v>
      </c>
      <c r="CN78" s="187">
        <v>0</v>
      </c>
      <c r="CO78" s="278">
        <v>0</v>
      </c>
      <c r="CP78" s="278">
        <v>0</v>
      </c>
      <c r="CQ78" s="56">
        <f t="shared" si="60"/>
        <v>0</v>
      </c>
      <c r="CR78" s="209">
        <f t="shared" si="61"/>
        <v>0</v>
      </c>
      <c r="CS78" s="37">
        <v>0</v>
      </c>
      <c r="CT78" s="18">
        <v>0</v>
      </c>
      <c r="CU78" s="187">
        <v>0</v>
      </c>
      <c r="CV78" s="187">
        <v>0</v>
      </c>
      <c r="CW78" s="187">
        <v>0</v>
      </c>
      <c r="CX78" s="187">
        <v>0</v>
      </c>
      <c r="CY78" s="278">
        <v>0</v>
      </c>
      <c r="CZ78" s="278">
        <v>0</v>
      </c>
      <c r="DA78" s="56">
        <f t="shared" si="62"/>
        <v>0</v>
      </c>
      <c r="DB78" s="48">
        <f t="shared" si="63"/>
        <v>0</v>
      </c>
      <c r="DC78" s="199">
        <v>0</v>
      </c>
      <c r="DD78" s="18">
        <v>0</v>
      </c>
      <c r="DE78" s="187">
        <v>0</v>
      </c>
      <c r="DF78" s="187">
        <v>0</v>
      </c>
      <c r="DG78" s="187">
        <v>0</v>
      </c>
      <c r="DH78" s="187">
        <v>0</v>
      </c>
      <c r="DI78" s="278">
        <v>0</v>
      </c>
      <c r="DJ78" s="278">
        <v>0</v>
      </c>
      <c r="DK78" s="56">
        <f t="shared" si="64"/>
        <v>0</v>
      </c>
      <c r="DL78" s="209">
        <f t="shared" si="65"/>
        <v>0</v>
      </c>
      <c r="DM78" s="37">
        <v>0</v>
      </c>
      <c r="DN78" s="18">
        <v>0</v>
      </c>
      <c r="DO78" s="187">
        <v>0</v>
      </c>
      <c r="DP78" s="187">
        <v>0</v>
      </c>
      <c r="DQ78" s="187">
        <v>0</v>
      </c>
      <c r="DR78" s="187">
        <v>0</v>
      </c>
      <c r="DS78" s="278">
        <v>0</v>
      </c>
      <c r="DT78" s="278">
        <v>0</v>
      </c>
      <c r="DU78" s="56">
        <f t="shared" si="66"/>
        <v>0</v>
      </c>
      <c r="DV78" s="48">
        <f t="shared" si="67"/>
        <v>0</v>
      </c>
      <c r="DW78" s="37">
        <v>0</v>
      </c>
      <c r="DX78" s="18">
        <v>0</v>
      </c>
      <c r="DY78" s="187">
        <v>0</v>
      </c>
      <c r="DZ78" s="187">
        <v>0</v>
      </c>
      <c r="EA78" s="187">
        <v>0</v>
      </c>
      <c r="EB78" s="187">
        <v>0</v>
      </c>
      <c r="EC78" s="278">
        <v>0</v>
      </c>
      <c r="ED78" s="278">
        <v>0</v>
      </c>
      <c r="EE78" s="56">
        <f t="shared" si="68"/>
        <v>0</v>
      </c>
      <c r="EF78" s="48">
        <f t="shared" si="69"/>
        <v>0</v>
      </c>
      <c r="EK78" s="262">
        <f t="shared" si="36"/>
        <v>1</v>
      </c>
      <c r="EL78" s="5" t="e">
        <f>IF(#REF!=0,"Not Moving","OK")</f>
        <v>#REF!</v>
      </c>
    </row>
    <row r="79" spans="1:142" ht="16.5" thickTop="1" thickBot="1">
      <c r="A79" s="45">
        <v>68</v>
      </c>
      <c r="B79" s="257">
        <v>734923</v>
      </c>
      <c r="C79" s="255" t="s">
        <v>173</v>
      </c>
      <c r="D79" s="255" t="s">
        <v>174</v>
      </c>
      <c r="E79" s="263">
        <v>29.5</v>
      </c>
      <c r="F79" s="264">
        <v>59</v>
      </c>
      <c r="G79" s="38">
        <f t="shared" si="37"/>
        <v>0</v>
      </c>
      <c r="H79" s="39">
        <f t="shared" si="38"/>
        <v>0</v>
      </c>
      <c r="I79" s="39">
        <f t="shared" si="39"/>
        <v>0</v>
      </c>
      <c r="J79" s="39">
        <f t="shared" si="40"/>
        <v>0</v>
      </c>
      <c r="K79" s="38">
        <f t="shared" si="41"/>
        <v>0</v>
      </c>
      <c r="L79" s="39">
        <f t="shared" si="42"/>
        <v>0</v>
      </c>
      <c r="M79" s="39">
        <f t="shared" si="43"/>
        <v>0</v>
      </c>
      <c r="N79" s="39">
        <v>0</v>
      </c>
      <c r="O79" s="39">
        <f t="shared" si="44"/>
        <v>0</v>
      </c>
      <c r="P79" s="40">
        <f t="shared" si="45"/>
        <v>0</v>
      </c>
      <c r="Q79" s="45">
        <v>0</v>
      </c>
      <c r="R79" s="257">
        <v>0</v>
      </c>
      <c r="S79" s="265">
        <v>0</v>
      </c>
      <c r="T79" s="265">
        <v>0</v>
      </c>
      <c r="U79" s="265">
        <v>0</v>
      </c>
      <c r="V79" s="265">
        <v>0</v>
      </c>
      <c r="W79" s="265">
        <v>0</v>
      </c>
      <c r="X79" s="265">
        <v>0</v>
      </c>
      <c r="Y79" s="260">
        <f t="shared" si="46"/>
        <v>0</v>
      </c>
      <c r="Z79" s="261">
        <f t="shared" si="47"/>
        <v>0</v>
      </c>
      <c r="AA79" s="37">
        <v>0</v>
      </c>
      <c r="AB79" s="18">
        <v>0</v>
      </c>
      <c r="AC79" s="187">
        <v>0</v>
      </c>
      <c r="AD79" s="187">
        <v>0</v>
      </c>
      <c r="AE79" s="187">
        <v>0</v>
      </c>
      <c r="AF79" s="187">
        <v>0</v>
      </c>
      <c r="AG79" s="187">
        <v>0</v>
      </c>
      <c r="AH79" s="187">
        <v>0</v>
      </c>
      <c r="AI79" s="56">
        <f t="shared" si="48"/>
        <v>0</v>
      </c>
      <c r="AJ79" s="48">
        <f t="shared" si="49"/>
        <v>0</v>
      </c>
      <c r="AK79" s="37">
        <v>0</v>
      </c>
      <c r="AL79" s="18">
        <v>0</v>
      </c>
      <c r="AM79" s="187">
        <v>0</v>
      </c>
      <c r="AN79" s="187">
        <v>0</v>
      </c>
      <c r="AO79" s="187">
        <v>0</v>
      </c>
      <c r="AP79" s="187">
        <v>0</v>
      </c>
      <c r="AQ79" s="278">
        <v>0</v>
      </c>
      <c r="AR79" s="278">
        <v>0</v>
      </c>
      <c r="AS79" s="56">
        <f t="shared" si="50"/>
        <v>0</v>
      </c>
      <c r="AT79" s="48">
        <f t="shared" si="51"/>
        <v>0</v>
      </c>
      <c r="AU79" s="199">
        <v>0</v>
      </c>
      <c r="AV79" s="18">
        <v>0</v>
      </c>
      <c r="AW79" s="187">
        <v>0</v>
      </c>
      <c r="AX79" s="187">
        <v>0</v>
      </c>
      <c r="AY79" s="187">
        <v>0</v>
      </c>
      <c r="AZ79" s="187">
        <v>0</v>
      </c>
      <c r="BA79" s="187">
        <v>0</v>
      </c>
      <c r="BB79" s="278">
        <v>0</v>
      </c>
      <c r="BC79" s="56">
        <f t="shared" si="52"/>
        <v>0</v>
      </c>
      <c r="BD79" s="209">
        <f t="shared" si="53"/>
        <v>0</v>
      </c>
      <c r="BE79" s="37">
        <v>0</v>
      </c>
      <c r="BF79" s="18">
        <v>0</v>
      </c>
      <c r="BG79" s="187">
        <v>0</v>
      </c>
      <c r="BH79" s="187">
        <v>0</v>
      </c>
      <c r="BI79" s="187">
        <v>0</v>
      </c>
      <c r="BJ79" s="187">
        <v>0</v>
      </c>
      <c r="BK79" s="187">
        <v>0</v>
      </c>
      <c r="BL79" s="187">
        <v>0</v>
      </c>
      <c r="BM79" s="56">
        <f t="shared" si="54"/>
        <v>0</v>
      </c>
      <c r="BN79" s="48">
        <f t="shared" si="55"/>
        <v>0</v>
      </c>
      <c r="BO79" s="199">
        <v>0</v>
      </c>
      <c r="BP79" s="18">
        <v>0</v>
      </c>
      <c r="BQ79" s="187">
        <v>0</v>
      </c>
      <c r="BR79" s="187">
        <v>0</v>
      </c>
      <c r="BS79" s="187">
        <v>0</v>
      </c>
      <c r="BT79" s="187">
        <v>0</v>
      </c>
      <c r="BU79" s="278">
        <v>0</v>
      </c>
      <c r="BV79" s="278">
        <v>0</v>
      </c>
      <c r="BW79" s="56">
        <f t="shared" si="56"/>
        <v>0</v>
      </c>
      <c r="BX79" s="209">
        <f t="shared" si="57"/>
        <v>0</v>
      </c>
      <c r="BY79" s="37">
        <v>0</v>
      </c>
      <c r="BZ79" s="18">
        <v>0</v>
      </c>
      <c r="CA79" s="187">
        <v>0</v>
      </c>
      <c r="CB79" s="187">
        <v>0</v>
      </c>
      <c r="CC79" s="187">
        <v>0</v>
      </c>
      <c r="CD79" s="187">
        <v>0</v>
      </c>
      <c r="CE79" s="278">
        <v>0</v>
      </c>
      <c r="CF79" s="278">
        <v>0</v>
      </c>
      <c r="CG79" s="56">
        <f t="shared" si="58"/>
        <v>0</v>
      </c>
      <c r="CH79" s="48">
        <f t="shared" si="59"/>
        <v>0</v>
      </c>
      <c r="CI79" s="199">
        <v>0</v>
      </c>
      <c r="CJ79" s="18">
        <v>0</v>
      </c>
      <c r="CK79" s="187">
        <v>0</v>
      </c>
      <c r="CL79" s="187">
        <v>0</v>
      </c>
      <c r="CM79" s="187">
        <v>0</v>
      </c>
      <c r="CN79" s="187">
        <v>0</v>
      </c>
      <c r="CO79" s="278">
        <v>0</v>
      </c>
      <c r="CP79" s="278">
        <v>0</v>
      </c>
      <c r="CQ79" s="56">
        <f t="shared" si="60"/>
        <v>0</v>
      </c>
      <c r="CR79" s="209">
        <f t="shared" si="61"/>
        <v>0</v>
      </c>
      <c r="CS79" s="37">
        <v>0</v>
      </c>
      <c r="CT79" s="18">
        <v>0</v>
      </c>
      <c r="CU79" s="187">
        <v>0</v>
      </c>
      <c r="CV79" s="187">
        <v>0</v>
      </c>
      <c r="CW79" s="187">
        <v>0</v>
      </c>
      <c r="CX79" s="187">
        <v>0</v>
      </c>
      <c r="CY79" s="278">
        <v>0</v>
      </c>
      <c r="CZ79" s="278">
        <v>0</v>
      </c>
      <c r="DA79" s="56">
        <f t="shared" si="62"/>
        <v>0</v>
      </c>
      <c r="DB79" s="48">
        <f t="shared" si="63"/>
        <v>0</v>
      </c>
      <c r="DC79" s="199">
        <v>0</v>
      </c>
      <c r="DD79" s="18">
        <v>0</v>
      </c>
      <c r="DE79" s="187">
        <v>0</v>
      </c>
      <c r="DF79" s="187">
        <v>0</v>
      </c>
      <c r="DG79" s="187">
        <v>0</v>
      </c>
      <c r="DH79" s="187">
        <v>0</v>
      </c>
      <c r="DI79" s="278">
        <v>0</v>
      </c>
      <c r="DJ79" s="278">
        <v>0</v>
      </c>
      <c r="DK79" s="56">
        <f t="shared" si="64"/>
        <v>0</v>
      </c>
      <c r="DL79" s="209">
        <f t="shared" si="65"/>
        <v>0</v>
      </c>
      <c r="DM79" s="37">
        <v>0</v>
      </c>
      <c r="DN79" s="18">
        <v>0</v>
      </c>
      <c r="DO79" s="187">
        <v>0</v>
      </c>
      <c r="DP79" s="187">
        <v>0</v>
      </c>
      <c r="DQ79" s="187">
        <v>0</v>
      </c>
      <c r="DR79" s="187">
        <v>0</v>
      </c>
      <c r="DS79" s="278">
        <v>0</v>
      </c>
      <c r="DT79" s="278">
        <v>0</v>
      </c>
      <c r="DU79" s="56">
        <f t="shared" si="66"/>
        <v>0</v>
      </c>
      <c r="DV79" s="48">
        <f t="shared" si="67"/>
        <v>0</v>
      </c>
      <c r="DW79" s="37">
        <v>0</v>
      </c>
      <c r="DX79" s="18">
        <v>0</v>
      </c>
      <c r="DY79" s="187">
        <v>0</v>
      </c>
      <c r="DZ79" s="187">
        <v>0</v>
      </c>
      <c r="EA79" s="187">
        <v>0</v>
      </c>
      <c r="EB79" s="187">
        <v>0</v>
      </c>
      <c r="EC79" s="278">
        <v>0</v>
      </c>
      <c r="ED79" s="278">
        <v>0</v>
      </c>
      <c r="EE79" s="56">
        <f t="shared" si="68"/>
        <v>0</v>
      </c>
      <c r="EF79" s="48">
        <f t="shared" si="69"/>
        <v>0</v>
      </c>
      <c r="EK79" s="262">
        <f t="shared" si="36"/>
        <v>0</v>
      </c>
      <c r="EL79" s="5" t="e">
        <f>IF(#REF!=0,"Not Moving","OK")</f>
        <v>#REF!</v>
      </c>
    </row>
    <row r="80" spans="1:142" ht="16.5" thickTop="1" thickBot="1">
      <c r="A80" s="45">
        <v>69</v>
      </c>
      <c r="B80" s="257">
        <v>734924</v>
      </c>
      <c r="C80" s="255" t="s">
        <v>175</v>
      </c>
      <c r="D80" s="255" t="s">
        <v>176</v>
      </c>
      <c r="E80" s="263">
        <v>29.5</v>
      </c>
      <c r="F80" s="264">
        <v>59</v>
      </c>
      <c r="G80" s="38">
        <f t="shared" si="37"/>
        <v>0</v>
      </c>
      <c r="H80" s="39">
        <f t="shared" si="38"/>
        <v>0</v>
      </c>
      <c r="I80" s="39">
        <f t="shared" si="39"/>
        <v>0</v>
      </c>
      <c r="J80" s="39">
        <f t="shared" si="40"/>
        <v>0</v>
      </c>
      <c r="K80" s="38">
        <f t="shared" si="41"/>
        <v>0</v>
      </c>
      <c r="L80" s="39">
        <f t="shared" si="42"/>
        <v>0</v>
      </c>
      <c r="M80" s="39">
        <f t="shared" si="43"/>
        <v>0</v>
      </c>
      <c r="N80" s="39">
        <v>0</v>
      </c>
      <c r="O80" s="39">
        <f t="shared" si="44"/>
        <v>0</v>
      </c>
      <c r="P80" s="40">
        <f t="shared" si="45"/>
        <v>0</v>
      </c>
      <c r="Q80" s="45">
        <v>0</v>
      </c>
      <c r="R80" s="257">
        <v>0</v>
      </c>
      <c r="S80" s="265">
        <v>0</v>
      </c>
      <c r="T80" s="265">
        <v>0</v>
      </c>
      <c r="U80" s="265">
        <v>0</v>
      </c>
      <c r="V80" s="265">
        <v>0</v>
      </c>
      <c r="W80" s="265">
        <v>0</v>
      </c>
      <c r="X80" s="265">
        <v>0</v>
      </c>
      <c r="Y80" s="260">
        <f t="shared" si="46"/>
        <v>0</v>
      </c>
      <c r="Z80" s="261">
        <f t="shared" si="47"/>
        <v>0</v>
      </c>
      <c r="AA80" s="37">
        <v>0</v>
      </c>
      <c r="AB80" s="18">
        <v>0</v>
      </c>
      <c r="AC80" s="187">
        <v>0</v>
      </c>
      <c r="AD80" s="187">
        <v>0</v>
      </c>
      <c r="AE80" s="187">
        <v>0</v>
      </c>
      <c r="AF80" s="187">
        <v>0</v>
      </c>
      <c r="AG80" s="187">
        <v>0</v>
      </c>
      <c r="AH80" s="187">
        <v>0</v>
      </c>
      <c r="AI80" s="56">
        <f t="shared" si="48"/>
        <v>0</v>
      </c>
      <c r="AJ80" s="48">
        <f t="shared" si="49"/>
        <v>0</v>
      </c>
      <c r="AK80" s="37">
        <v>0</v>
      </c>
      <c r="AL80" s="18">
        <v>0</v>
      </c>
      <c r="AM80" s="187">
        <v>0</v>
      </c>
      <c r="AN80" s="187">
        <v>0</v>
      </c>
      <c r="AO80" s="187">
        <v>0</v>
      </c>
      <c r="AP80" s="187">
        <v>0</v>
      </c>
      <c r="AQ80" s="278">
        <v>0</v>
      </c>
      <c r="AR80" s="278">
        <v>0</v>
      </c>
      <c r="AS80" s="56">
        <f t="shared" si="50"/>
        <v>0</v>
      </c>
      <c r="AT80" s="48">
        <f t="shared" si="51"/>
        <v>0</v>
      </c>
      <c r="AU80" s="199">
        <v>0</v>
      </c>
      <c r="AV80" s="18">
        <v>0</v>
      </c>
      <c r="AW80" s="187">
        <v>0</v>
      </c>
      <c r="AX80" s="187">
        <v>0</v>
      </c>
      <c r="AY80" s="187">
        <v>0</v>
      </c>
      <c r="AZ80" s="187">
        <v>0</v>
      </c>
      <c r="BA80" s="187">
        <v>0</v>
      </c>
      <c r="BB80" s="278">
        <v>0</v>
      </c>
      <c r="BC80" s="56">
        <f t="shared" si="52"/>
        <v>0</v>
      </c>
      <c r="BD80" s="209">
        <f t="shared" si="53"/>
        <v>0</v>
      </c>
      <c r="BE80" s="37">
        <v>0</v>
      </c>
      <c r="BF80" s="18">
        <v>0</v>
      </c>
      <c r="BG80" s="187">
        <v>0</v>
      </c>
      <c r="BH80" s="187">
        <v>0</v>
      </c>
      <c r="BI80" s="187">
        <v>0</v>
      </c>
      <c r="BJ80" s="187">
        <v>0</v>
      </c>
      <c r="BK80" s="187">
        <v>0</v>
      </c>
      <c r="BL80" s="187">
        <v>0</v>
      </c>
      <c r="BM80" s="56">
        <f t="shared" si="54"/>
        <v>0</v>
      </c>
      <c r="BN80" s="48">
        <f t="shared" si="55"/>
        <v>0</v>
      </c>
      <c r="BO80" s="199">
        <v>0</v>
      </c>
      <c r="BP80" s="18">
        <v>0</v>
      </c>
      <c r="BQ80" s="187">
        <v>0</v>
      </c>
      <c r="BR80" s="187">
        <v>0</v>
      </c>
      <c r="BS80" s="187">
        <v>0</v>
      </c>
      <c r="BT80" s="187">
        <v>0</v>
      </c>
      <c r="BU80" s="278">
        <v>0</v>
      </c>
      <c r="BV80" s="278">
        <v>0</v>
      </c>
      <c r="BW80" s="56">
        <f t="shared" si="56"/>
        <v>0</v>
      </c>
      <c r="BX80" s="209">
        <f t="shared" si="57"/>
        <v>0</v>
      </c>
      <c r="BY80" s="37">
        <v>0</v>
      </c>
      <c r="BZ80" s="18">
        <v>0</v>
      </c>
      <c r="CA80" s="187">
        <v>0</v>
      </c>
      <c r="CB80" s="187">
        <v>0</v>
      </c>
      <c r="CC80" s="187">
        <v>0</v>
      </c>
      <c r="CD80" s="187">
        <v>0</v>
      </c>
      <c r="CE80" s="278">
        <v>0</v>
      </c>
      <c r="CF80" s="278">
        <v>0</v>
      </c>
      <c r="CG80" s="56">
        <f t="shared" si="58"/>
        <v>0</v>
      </c>
      <c r="CH80" s="48">
        <f t="shared" si="59"/>
        <v>0</v>
      </c>
      <c r="CI80" s="199">
        <v>0</v>
      </c>
      <c r="CJ80" s="18">
        <v>0</v>
      </c>
      <c r="CK80" s="187">
        <v>0</v>
      </c>
      <c r="CL80" s="187">
        <v>0</v>
      </c>
      <c r="CM80" s="187">
        <v>0</v>
      </c>
      <c r="CN80" s="187">
        <v>0</v>
      </c>
      <c r="CO80" s="278">
        <v>0</v>
      </c>
      <c r="CP80" s="278">
        <v>0</v>
      </c>
      <c r="CQ80" s="56">
        <f t="shared" si="60"/>
        <v>0</v>
      </c>
      <c r="CR80" s="209">
        <f t="shared" si="61"/>
        <v>0</v>
      </c>
      <c r="CS80" s="37">
        <v>0</v>
      </c>
      <c r="CT80" s="18">
        <v>0</v>
      </c>
      <c r="CU80" s="187">
        <v>0</v>
      </c>
      <c r="CV80" s="187">
        <v>0</v>
      </c>
      <c r="CW80" s="187">
        <v>0</v>
      </c>
      <c r="CX80" s="187">
        <v>0</v>
      </c>
      <c r="CY80" s="278">
        <v>0</v>
      </c>
      <c r="CZ80" s="278">
        <v>0</v>
      </c>
      <c r="DA80" s="56">
        <f t="shared" si="62"/>
        <v>0</v>
      </c>
      <c r="DB80" s="48">
        <f t="shared" si="63"/>
        <v>0</v>
      </c>
      <c r="DC80" s="199">
        <v>0</v>
      </c>
      <c r="DD80" s="18">
        <v>0</v>
      </c>
      <c r="DE80" s="187">
        <v>0</v>
      </c>
      <c r="DF80" s="187">
        <v>0</v>
      </c>
      <c r="DG80" s="187">
        <v>0</v>
      </c>
      <c r="DH80" s="187">
        <v>0</v>
      </c>
      <c r="DI80" s="278">
        <v>0</v>
      </c>
      <c r="DJ80" s="278">
        <v>0</v>
      </c>
      <c r="DK80" s="56">
        <f t="shared" si="64"/>
        <v>0</v>
      </c>
      <c r="DL80" s="209">
        <f t="shared" si="65"/>
        <v>0</v>
      </c>
      <c r="DM80" s="37">
        <v>0</v>
      </c>
      <c r="DN80" s="18">
        <v>0</v>
      </c>
      <c r="DO80" s="187">
        <v>0</v>
      </c>
      <c r="DP80" s="187">
        <v>0</v>
      </c>
      <c r="DQ80" s="187">
        <v>0</v>
      </c>
      <c r="DR80" s="187">
        <v>0</v>
      </c>
      <c r="DS80" s="278">
        <v>0</v>
      </c>
      <c r="DT80" s="278">
        <v>0</v>
      </c>
      <c r="DU80" s="56">
        <f t="shared" si="66"/>
        <v>0</v>
      </c>
      <c r="DV80" s="48">
        <f t="shared" si="67"/>
        <v>0</v>
      </c>
      <c r="DW80" s="37">
        <v>0</v>
      </c>
      <c r="DX80" s="18">
        <v>0</v>
      </c>
      <c r="DY80" s="187">
        <v>0</v>
      </c>
      <c r="DZ80" s="187">
        <v>0</v>
      </c>
      <c r="EA80" s="187">
        <v>0</v>
      </c>
      <c r="EB80" s="187">
        <v>0</v>
      </c>
      <c r="EC80" s="278">
        <v>0</v>
      </c>
      <c r="ED80" s="278">
        <v>0</v>
      </c>
      <c r="EE80" s="56">
        <f t="shared" si="68"/>
        <v>0</v>
      </c>
      <c r="EF80" s="48">
        <f t="shared" si="69"/>
        <v>0</v>
      </c>
      <c r="EK80" s="262">
        <f t="shared" si="36"/>
        <v>0</v>
      </c>
      <c r="EL80" s="5" t="e">
        <f>IF(#REF!=0,"Not Moving","OK")</f>
        <v>#REF!</v>
      </c>
    </row>
    <row r="81" spans="1:142" ht="16.5" thickTop="1" thickBot="1">
      <c r="A81" s="45">
        <v>70</v>
      </c>
      <c r="B81" s="257">
        <v>734925</v>
      </c>
      <c r="C81" s="255" t="s">
        <v>177</v>
      </c>
      <c r="D81" s="255" t="s">
        <v>178</v>
      </c>
      <c r="E81" s="263">
        <v>29.5</v>
      </c>
      <c r="F81" s="264">
        <v>59</v>
      </c>
      <c r="G81" s="38">
        <f t="shared" si="37"/>
        <v>0</v>
      </c>
      <c r="H81" s="39">
        <f t="shared" si="38"/>
        <v>0</v>
      </c>
      <c r="I81" s="39">
        <f t="shared" si="39"/>
        <v>0</v>
      </c>
      <c r="J81" s="39">
        <f t="shared" si="40"/>
        <v>0</v>
      </c>
      <c r="K81" s="38">
        <f t="shared" si="41"/>
        <v>0</v>
      </c>
      <c r="L81" s="39">
        <f t="shared" si="42"/>
        <v>0</v>
      </c>
      <c r="M81" s="39">
        <f t="shared" si="43"/>
        <v>0</v>
      </c>
      <c r="N81" s="39">
        <v>0</v>
      </c>
      <c r="O81" s="39">
        <f t="shared" si="44"/>
        <v>0</v>
      </c>
      <c r="P81" s="40">
        <f t="shared" si="45"/>
        <v>0</v>
      </c>
      <c r="Q81" s="45">
        <v>0</v>
      </c>
      <c r="R81" s="257">
        <v>0</v>
      </c>
      <c r="S81" s="265">
        <v>0</v>
      </c>
      <c r="T81" s="265">
        <v>0</v>
      </c>
      <c r="U81" s="265">
        <v>0</v>
      </c>
      <c r="V81" s="265">
        <v>0</v>
      </c>
      <c r="W81" s="265">
        <v>0</v>
      </c>
      <c r="X81" s="265">
        <v>0</v>
      </c>
      <c r="Y81" s="260">
        <f t="shared" si="46"/>
        <v>0</v>
      </c>
      <c r="Z81" s="261">
        <f t="shared" si="47"/>
        <v>0</v>
      </c>
      <c r="AA81" s="37">
        <v>0</v>
      </c>
      <c r="AB81" s="18">
        <v>0</v>
      </c>
      <c r="AC81" s="187">
        <v>0</v>
      </c>
      <c r="AD81" s="187">
        <v>0</v>
      </c>
      <c r="AE81" s="187">
        <v>0</v>
      </c>
      <c r="AF81" s="187">
        <v>0</v>
      </c>
      <c r="AG81" s="187">
        <v>0</v>
      </c>
      <c r="AH81" s="187">
        <v>0</v>
      </c>
      <c r="AI81" s="56">
        <f t="shared" si="48"/>
        <v>0</v>
      </c>
      <c r="AJ81" s="48">
        <f t="shared" si="49"/>
        <v>0</v>
      </c>
      <c r="AK81" s="37">
        <v>0</v>
      </c>
      <c r="AL81" s="18">
        <v>0</v>
      </c>
      <c r="AM81" s="187">
        <v>0</v>
      </c>
      <c r="AN81" s="187">
        <v>0</v>
      </c>
      <c r="AO81" s="187">
        <v>0</v>
      </c>
      <c r="AP81" s="187">
        <v>0</v>
      </c>
      <c r="AQ81" s="278">
        <v>0</v>
      </c>
      <c r="AR81" s="278">
        <v>0</v>
      </c>
      <c r="AS81" s="56">
        <f t="shared" si="50"/>
        <v>0</v>
      </c>
      <c r="AT81" s="48">
        <f t="shared" si="51"/>
        <v>0</v>
      </c>
      <c r="AU81" s="199">
        <v>0</v>
      </c>
      <c r="AV81" s="18">
        <v>0</v>
      </c>
      <c r="AW81" s="187">
        <v>0</v>
      </c>
      <c r="AX81" s="187">
        <v>0</v>
      </c>
      <c r="AY81" s="187">
        <v>0</v>
      </c>
      <c r="AZ81" s="187">
        <v>0</v>
      </c>
      <c r="BA81" s="187">
        <v>0</v>
      </c>
      <c r="BB81" s="278">
        <v>0</v>
      </c>
      <c r="BC81" s="56">
        <f t="shared" si="52"/>
        <v>0</v>
      </c>
      <c r="BD81" s="209">
        <f t="shared" si="53"/>
        <v>0</v>
      </c>
      <c r="BE81" s="37">
        <v>0</v>
      </c>
      <c r="BF81" s="18">
        <v>0</v>
      </c>
      <c r="BG81" s="187">
        <v>0</v>
      </c>
      <c r="BH81" s="187">
        <v>0</v>
      </c>
      <c r="BI81" s="187">
        <v>0</v>
      </c>
      <c r="BJ81" s="187">
        <v>0</v>
      </c>
      <c r="BK81" s="187">
        <v>0</v>
      </c>
      <c r="BL81" s="187">
        <v>0</v>
      </c>
      <c r="BM81" s="56">
        <f t="shared" si="54"/>
        <v>0</v>
      </c>
      <c r="BN81" s="48">
        <f t="shared" si="55"/>
        <v>0</v>
      </c>
      <c r="BO81" s="199">
        <v>0</v>
      </c>
      <c r="BP81" s="18">
        <v>0</v>
      </c>
      <c r="BQ81" s="187">
        <v>0</v>
      </c>
      <c r="BR81" s="187">
        <v>0</v>
      </c>
      <c r="BS81" s="187">
        <v>0</v>
      </c>
      <c r="BT81" s="187">
        <v>0</v>
      </c>
      <c r="BU81" s="278">
        <v>0</v>
      </c>
      <c r="BV81" s="278">
        <v>0</v>
      </c>
      <c r="BW81" s="56">
        <f t="shared" si="56"/>
        <v>0</v>
      </c>
      <c r="BX81" s="209">
        <f t="shared" si="57"/>
        <v>0</v>
      </c>
      <c r="BY81" s="37">
        <v>0</v>
      </c>
      <c r="BZ81" s="18">
        <v>0</v>
      </c>
      <c r="CA81" s="187">
        <v>0</v>
      </c>
      <c r="CB81" s="187">
        <v>0</v>
      </c>
      <c r="CC81" s="187">
        <v>0</v>
      </c>
      <c r="CD81" s="187">
        <v>0</v>
      </c>
      <c r="CE81" s="278">
        <v>0</v>
      </c>
      <c r="CF81" s="278">
        <v>0</v>
      </c>
      <c r="CG81" s="56">
        <f t="shared" si="58"/>
        <v>0</v>
      </c>
      <c r="CH81" s="48">
        <f t="shared" si="59"/>
        <v>0</v>
      </c>
      <c r="CI81" s="199">
        <v>0</v>
      </c>
      <c r="CJ81" s="18">
        <v>0</v>
      </c>
      <c r="CK81" s="187">
        <v>0</v>
      </c>
      <c r="CL81" s="187">
        <v>0</v>
      </c>
      <c r="CM81" s="187">
        <v>0</v>
      </c>
      <c r="CN81" s="187">
        <v>0</v>
      </c>
      <c r="CO81" s="278">
        <v>0</v>
      </c>
      <c r="CP81" s="278">
        <v>0</v>
      </c>
      <c r="CQ81" s="56">
        <f t="shared" si="60"/>
        <v>0</v>
      </c>
      <c r="CR81" s="209">
        <f t="shared" si="61"/>
        <v>0</v>
      </c>
      <c r="CS81" s="37">
        <v>0</v>
      </c>
      <c r="CT81" s="18">
        <v>0</v>
      </c>
      <c r="CU81" s="187">
        <v>0</v>
      </c>
      <c r="CV81" s="187">
        <v>0</v>
      </c>
      <c r="CW81" s="187">
        <v>0</v>
      </c>
      <c r="CX81" s="187">
        <v>0</v>
      </c>
      <c r="CY81" s="278">
        <v>0</v>
      </c>
      <c r="CZ81" s="278">
        <v>0</v>
      </c>
      <c r="DA81" s="56">
        <f t="shared" si="62"/>
        <v>0</v>
      </c>
      <c r="DB81" s="48">
        <f t="shared" si="63"/>
        <v>0</v>
      </c>
      <c r="DC81" s="199">
        <v>0</v>
      </c>
      <c r="DD81" s="18">
        <v>0</v>
      </c>
      <c r="DE81" s="187">
        <v>0</v>
      </c>
      <c r="DF81" s="187">
        <v>0</v>
      </c>
      <c r="DG81" s="187">
        <v>0</v>
      </c>
      <c r="DH81" s="187">
        <v>0</v>
      </c>
      <c r="DI81" s="278">
        <v>0</v>
      </c>
      <c r="DJ81" s="278">
        <v>0</v>
      </c>
      <c r="DK81" s="56">
        <f t="shared" si="64"/>
        <v>0</v>
      </c>
      <c r="DL81" s="209">
        <f t="shared" si="65"/>
        <v>0</v>
      </c>
      <c r="DM81" s="37">
        <v>0</v>
      </c>
      <c r="DN81" s="18">
        <v>0</v>
      </c>
      <c r="DO81" s="187">
        <v>0</v>
      </c>
      <c r="DP81" s="187">
        <v>0</v>
      </c>
      <c r="DQ81" s="187">
        <v>0</v>
      </c>
      <c r="DR81" s="187">
        <v>0</v>
      </c>
      <c r="DS81" s="278">
        <v>0</v>
      </c>
      <c r="DT81" s="278">
        <v>0</v>
      </c>
      <c r="DU81" s="56">
        <f t="shared" si="66"/>
        <v>0</v>
      </c>
      <c r="DV81" s="48">
        <f t="shared" si="67"/>
        <v>0</v>
      </c>
      <c r="DW81" s="37">
        <v>0</v>
      </c>
      <c r="DX81" s="18">
        <v>0</v>
      </c>
      <c r="DY81" s="187">
        <v>0</v>
      </c>
      <c r="DZ81" s="187">
        <v>0</v>
      </c>
      <c r="EA81" s="187">
        <v>0</v>
      </c>
      <c r="EB81" s="187">
        <v>0</v>
      </c>
      <c r="EC81" s="278">
        <v>0</v>
      </c>
      <c r="ED81" s="278">
        <v>0</v>
      </c>
      <c r="EE81" s="56">
        <f t="shared" si="68"/>
        <v>0</v>
      </c>
      <c r="EF81" s="48">
        <f t="shared" si="69"/>
        <v>0</v>
      </c>
      <c r="EK81" s="262">
        <f t="shared" si="36"/>
        <v>0</v>
      </c>
      <c r="EL81" s="5" t="e">
        <f>IF(#REF!=0,"Not Moving","OK")</f>
        <v>#REF!</v>
      </c>
    </row>
    <row r="82" spans="1:142" ht="16.5" thickTop="1" thickBot="1">
      <c r="A82" s="45">
        <v>71</v>
      </c>
      <c r="B82" s="257">
        <v>734926</v>
      </c>
      <c r="C82" s="255" t="s">
        <v>179</v>
      </c>
      <c r="D82" s="255" t="s">
        <v>180</v>
      </c>
      <c r="E82" s="263">
        <v>24.5</v>
      </c>
      <c r="F82" s="264">
        <v>49</v>
      </c>
      <c r="G82" s="38">
        <f t="shared" si="37"/>
        <v>0</v>
      </c>
      <c r="H82" s="39">
        <f t="shared" si="38"/>
        <v>0</v>
      </c>
      <c r="I82" s="39">
        <f t="shared" si="39"/>
        <v>0</v>
      </c>
      <c r="J82" s="39">
        <f t="shared" si="40"/>
        <v>0</v>
      </c>
      <c r="K82" s="38">
        <f t="shared" si="41"/>
        <v>0</v>
      </c>
      <c r="L82" s="39">
        <f t="shared" si="42"/>
        <v>0</v>
      </c>
      <c r="M82" s="39">
        <f t="shared" si="43"/>
        <v>0</v>
      </c>
      <c r="N82" s="39">
        <v>0</v>
      </c>
      <c r="O82" s="39">
        <f t="shared" si="44"/>
        <v>0</v>
      </c>
      <c r="P82" s="40">
        <f t="shared" si="45"/>
        <v>0</v>
      </c>
      <c r="Q82" s="45">
        <v>0</v>
      </c>
      <c r="R82" s="257">
        <v>0</v>
      </c>
      <c r="S82" s="265">
        <v>0</v>
      </c>
      <c r="T82" s="265">
        <v>0</v>
      </c>
      <c r="U82" s="265">
        <v>0</v>
      </c>
      <c r="V82" s="265">
        <v>0</v>
      </c>
      <c r="W82" s="265">
        <v>0</v>
      </c>
      <c r="X82" s="265">
        <v>0</v>
      </c>
      <c r="Y82" s="260">
        <f t="shared" si="46"/>
        <v>0</v>
      </c>
      <c r="Z82" s="261">
        <f t="shared" si="47"/>
        <v>0</v>
      </c>
      <c r="AA82" s="37">
        <v>0</v>
      </c>
      <c r="AB82" s="18">
        <v>0</v>
      </c>
      <c r="AC82" s="187">
        <v>0</v>
      </c>
      <c r="AD82" s="187">
        <v>0</v>
      </c>
      <c r="AE82" s="187">
        <v>0</v>
      </c>
      <c r="AF82" s="187">
        <v>0</v>
      </c>
      <c r="AG82" s="187">
        <v>0</v>
      </c>
      <c r="AH82" s="187">
        <v>0</v>
      </c>
      <c r="AI82" s="56">
        <f t="shared" si="48"/>
        <v>0</v>
      </c>
      <c r="AJ82" s="48">
        <f t="shared" si="49"/>
        <v>0</v>
      </c>
      <c r="AK82" s="37">
        <v>0</v>
      </c>
      <c r="AL82" s="18">
        <v>0</v>
      </c>
      <c r="AM82" s="187">
        <v>0</v>
      </c>
      <c r="AN82" s="187">
        <v>0</v>
      </c>
      <c r="AO82" s="187">
        <v>0</v>
      </c>
      <c r="AP82" s="187">
        <v>0</v>
      </c>
      <c r="AQ82" s="278">
        <v>0</v>
      </c>
      <c r="AR82" s="278">
        <v>0</v>
      </c>
      <c r="AS82" s="56">
        <f t="shared" si="50"/>
        <v>0</v>
      </c>
      <c r="AT82" s="48">
        <f t="shared" si="51"/>
        <v>0</v>
      </c>
      <c r="AU82" s="199">
        <v>0</v>
      </c>
      <c r="AV82" s="18">
        <v>0</v>
      </c>
      <c r="AW82" s="187">
        <v>0</v>
      </c>
      <c r="AX82" s="187">
        <v>0</v>
      </c>
      <c r="AY82" s="187">
        <v>0</v>
      </c>
      <c r="AZ82" s="187">
        <v>0</v>
      </c>
      <c r="BA82" s="187">
        <v>0</v>
      </c>
      <c r="BB82" s="278">
        <v>0</v>
      </c>
      <c r="BC82" s="56">
        <f t="shared" si="52"/>
        <v>0</v>
      </c>
      <c r="BD82" s="209">
        <f t="shared" si="53"/>
        <v>0</v>
      </c>
      <c r="BE82" s="37">
        <v>0</v>
      </c>
      <c r="BF82" s="18">
        <v>0</v>
      </c>
      <c r="BG82" s="187">
        <v>0</v>
      </c>
      <c r="BH82" s="187">
        <v>0</v>
      </c>
      <c r="BI82" s="187">
        <v>0</v>
      </c>
      <c r="BJ82" s="187">
        <v>0</v>
      </c>
      <c r="BK82" s="187">
        <v>0</v>
      </c>
      <c r="BL82" s="187">
        <v>0</v>
      </c>
      <c r="BM82" s="56">
        <f t="shared" si="54"/>
        <v>0</v>
      </c>
      <c r="BN82" s="48">
        <f t="shared" si="55"/>
        <v>0</v>
      </c>
      <c r="BO82" s="199">
        <v>0</v>
      </c>
      <c r="BP82" s="18">
        <v>0</v>
      </c>
      <c r="BQ82" s="187">
        <v>0</v>
      </c>
      <c r="BR82" s="187">
        <v>0</v>
      </c>
      <c r="BS82" s="187">
        <v>0</v>
      </c>
      <c r="BT82" s="187">
        <v>0</v>
      </c>
      <c r="BU82" s="278">
        <v>0</v>
      </c>
      <c r="BV82" s="278">
        <v>0</v>
      </c>
      <c r="BW82" s="56">
        <f t="shared" si="56"/>
        <v>0</v>
      </c>
      <c r="BX82" s="209">
        <f t="shared" si="57"/>
        <v>0</v>
      </c>
      <c r="BY82" s="37">
        <v>0</v>
      </c>
      <c r="BZ82" s="18">
        <v>0</v>
      </c>
      <c r="CA82" s="187">
        <v>0</v>
      </c>
      <c r="CB82" s="187">
        <v>0</v>
      </c>
      <c r="CC82" s="187">
        <v>0</v>
      </c>
      <c r="CD82" s="187">
        <v>0</v>
      </c>
      <c r="CE82" s="278">
        <v>0</v>
      </c>
      <c r="CF82" s="278">
        <v>0</v>
      </c>
      <c r="CG82" s="56">
        <f t="shared" si="58"/>
        <v>0</v>
      </c>
      <c r="CH82" s="48">
        <f t="shared" si="59"/>
        <v>0</v>
      </c>
      <c r="CI82" s="199">
        <v>0</v>
      </c>
      <c r="CJ82" s="18">
        <v>0</v>
      </c>
      <c r="CK82" s="187">
        <v>0</v>
      </c>
      <c r="CL82" s="187">
        <v>0</v>
      </c>
      <c r="CM82" s="187">
        <v>0</v>
      </c>
      <c r="CN82" s="187">
        <v>0</v>
      </c>
      <c r="CO82" s="278">
        <v>0</v>
      </c>
      <c r="CP82" s="278">
        <v>0</v>
      </c>
      <c r="CQ82" s="56">
        <f t="shared" si="60"/>
        <v>0</v>
      </c>
      <c r="CR82" s="209">
        <f t="shared" si="61"/>
        <v>0</v>
      </c>
      <c r="CS82" s="37">
        <v>0</v>
      </c>
      <c r="CT82" s="18">
        <v>0</v>
      </c>
      <c r="CU82" s="187">
        <v>0</v>
      </c>
      <c r="CV82" s="187">
        <v>0</v>
      </c>
      <c r="CW82" s="187">
        <v>0</v>
      </c>
      <c r="CX82" s="187">
        <v>0</v>
      </c>
      <c r="CY82" s="278">
        <v>0</v>
      </c>
      <c r="CZ82" s="278">
        <v>0</v>
      </c>
      <c r="DA82" s="56">
        <f t="shared" si="62"/>
        <v>0</v>
      </c>
      <c r="DB82" s="48">
        <f t="shared" si="63"/>
        <v>0</v>
      </c>
      <c r="DC82" s="199">
        <v>0</v>
      </c>
      <c r="DD82" s="18">
        <v>0</v>
      </c>
      <c r="DE82" s="187">
        <v>0</v>
      </c>
      <c r="DF82" s="187">
        <v>0</v>
      </c>
      <c r="DG82" s="187">
        <v>0</v>
      </c>
      <c r="DH82" s="187">
        <v>0</v>
      </c>
      <c r="DI82" s="278">
        <v>0</v>
      </c>
      <c r="DJ82" s="278">
        <v>0</v>
      </c>
      <c r="DK82" s="56">
        <f t="shared" si="64"/>
        <v>0</v>
      </c>
      <c r="DL82" s="209">
        <f t="shared" si="65"/>
        <v>0</v>
      </c>
      <c r="DM82" s="37">
        <v>0</v>
      </c>
      <c r="DN82" s="18">
        <v>0</v>
      </c>
      <c r="DO82" s="187">
        <v>0</v>
      </c>
      <c r="DP82" s="187">
        <v>0</v>
      </c>
      <c r="DQ82" s="187">
        <v>0</v>
      </c>
      <c r="DR82" s="187">
        <v>0</v>
      </c>
      <c r="DS82" s="278">
        <v>0</v>
      </c>
      <c r="DT82" s="278">
        <v>0</v>
      </c>
      <c r="DU82" s="56">
        <f t="shared" si="66"/>
        <v>0</v>
      </c>
      <c r="DV82" s="48">
        <f t="shared" si="67"/>
        <v>0</v>
      </c>
      <c r="DW82" s="37">
        <v>0</v>
      </c>
      <c r="DX82" s="18">
        <v>0</v>
      </c>
      <c r="DY82" s="187">
        <v>0</v>
      </c>
      <c r="DZ82" s="187">
        <v>0</v>
      </c>
      <c r="EA82" s="187">
        <v>0</v>
      </c>
      <c r="EB82" s="187">
        <v>0</v>
      </c>
      <c r="EC82" s="278">
        <v>0</v>
      </c>
      <c r="ED82" s="278">
        <v>0</v>
      </c>
      <c r="EE82" s="56">
        <f t="shared" si="68"/>
        <v>0</v>
      </c>
      <c r="EF82" s="48">
        <f t="shared" si="69"/>
        <v>0</v>
      </c>
      <c r="EK82" s="262">
        <f t="shared" si="36"/>
        <v>0</v>
      </c>
      <c r="EL82" s="5" t="e">
        <f>IF(#REF!=0,"Not Moving","OK")</f>
        <v>#REF!</v>
      </c>
    </row>
    <row r="83" spans="1:142" ht="16.5" thickTop="1" thickBot="1">
      <c r="A83" s="45">
        <v>72</v>
      </c>
      <c r="B83" s="257">
        <v>734927</v>
      </c>
      <c r="C83" s="255" t="s">
        <v>181</v>
      </c>
      <c r="D83" s="255" t="s">
        <v>182</v>
      </c>
      <c r="E83" s="263">
        <v>24.5</v>
      </c>
      <c r="F83" s="264">
        <v>49</v>
      </c>
      <c r="G83" s="38">
        <f t="shared" si="37"/>
        <v>5</v>
      </c>
      <c r="H83" s="39">
        <f t="shared" si="38"/>
        <v>0</v>
      </c>
      <c r="I83" s="39">
        <f t="shared" si="39"/>
        <v>6</v>
      </c>
      <c r="J83" s="39">
        <f t="shared" si="40"/>
        <v>2</v>
      </c>
      <c r="K83" s="38">
        <f t="shared" si="41"/>
        <v>2</v>
      </c>
      <c r="L83" s="39">
        <f t="shared" si="42"/>
        <v>3</v>
      </c>
      <c r="M83" s="39">
        <f t="shared" si="43"/>
        <v>4</v>
      </c>
      <c r="N83" s="39">
        <v>0</v>
      </c>
      <c r="O83" s="39">
        <f t="shared" si="44"/>
        <v>22</v>
      </c>
      <c r="P83" s="40">
        <f t="shared" si="45"/>
        <v>2.75</v>
      </c>
      <c r="Q83" s="45">
        <v>0</v>
      </c>
      <c r="R83" s="257">
        <v>0</v>
      </c>
      <c r="S83" s="265">
        <v>2</v>
      </c>
      <c r="T83" s="265">
        <v>0</v>
      </c>
      <c r="U83" s="265">
        <v>0</v>
      </c>
      <c r="V83" s="265">
        <v>0</v>
      </c>
      <c r="W83" s="265">
        <v>0</v>
      </c>
      <c r="X83" s="265">
        <v>0</v>
      </c>
      <c r="Y83" s="260">
        <f t="shared" si="46"/>
        <v>2</v>
      </c>
      <c r="Z83" s="261">
        <f t="shared" si="47"/>
        <v>0.25</v>
      </c>
      <c r="AA83" s="37">
        <v>0</v>
      </c>
      <c r="AB83" s="18">
        <v>0</v>
      </c>
      <c r="AC83" s="187">
        <v>1</v>
      </c>
      <c r="AD83" s="187">
        <v>2</v>
      </c>
      <c r="AE83" s="187">
        <v>1</v>
      </c>
      <c r="AF83" s="187">
        <v>0</v>
      </c>
      <c r="AG83" s="187">
        <v>1</v>
      </c>
      <c r="AH83" s="187">
        <v>0</v>
      </c>
      <c r="AI83" s="56">
        <f t="shared" si="48"/>
        <v>5</v>
      </c>
      <c r="AJ83" s="48">
        <f t="shared" si="49"/>
        <v>0.625</v>
      </c>
      <c r="AK83" s="37">
        <v>1</v>
      </c>
      <c r="AL83" s="18">
        <v>0</v>
      </c>
      <c r="AM83" s="187">
        <v>0</v>
      </c>
      <c r="AN83" s="187">
        <v>0</v>
      </c>
      <c r="AO83" s="187">
        <v>0</v>
      </c>
      <c r="AP83" s="187">
        <v>1</v>
      </c>
      <c r="AQ83" s="278">
        <v>0</v>
      </c>
      <c r="AR83" s="278">
        <v>0</v>
      </c>
      <c r="AS83" s="56">
        <f t="shared" si="50"/>
        <v>2</v>
      </c>
      <c r="AT83" s="48">
        <f t="shared" si="51"/>
        <v>0.25</v>
      </c>
      <c r="AU83" s="199">
        <v>1</v>
      </c>
      <c r="AV83" s="18">
        <v>0</v>
      </c>
      <c r="AW83" s="187">
        <v>0</v>
      </c>
      <c r="AX83" s="187">
        <v>0</v>
      </c>
      <c r="AY83" s="187">
        <v>0</v>
      </c>
      <c r="AZ83" s="187">
        <v>0</v>
      </c>
      <c r="BA83" s="187">
        <v>0</v>
      </c>
      <c r="BB83" s="278">
        <v>0</v>
      </c>
      <c r="BC83" s="56">
        <f t="shared" si="52"/>
        <v>1</v>
      </c>
      <c r="BD83" s="209">
        <f t="shared" si="53"/>
        <v>0.125</v>
      </c>
      <c r="BE83" s="37">
        <v>1</v>
      </c>
      <c r="BF83" s="18">
        <v>0</v>
      </c>
      <c r="BG83" s="187">
        <v>1</v>
      </c>
      <c r="BH83" s="187">
        <v>0</v>
      </c>
      <c r="BI83" s="187">
        <v>0</v>
      </c>
      <c r="BJ83" s="187">
        <v>2</v>
      </c>
      <c r="BK83" s="187">
        <v>0</v>
      </c>
      <c r="BL83" s="187">
        <v>0</v>
      </c>
      <c r="BM83" s="56">
        <f t="shared" si="54"/>
        <v>3</v>
      </c>
      <c r="BN83" s="48">
        <f t="shared" si="55"/>
        <v>0.5</v>
      </c>
      <c r="BO83" s="199">
        <v>0</v>
      </c>
      <c r="BP83" s="18">
        <v>0</v>
      </c>
      <c r="BQ83" s="187">
        <v>0</v>
      </c>
      <c r="BR83" s="187">
        <v>0</v>
      </c>
      <c r="BS83" s="187">
        <v>1</v>
      </c>
      <c r="BT83" s="187">
        <v>0</v>
      </c>
      <c r="BU83" s="278">
        <v>0</v>
      </c>
      <c r="BV83" s="278">
        <v>0</v>
      </c>
      <c r="BW83" s="56">
        <f t="shared" si="56"/>
        <v>1</v>
      </c>
      <c r="BX83" s="209">
        <f t="shared" si="57"/>
        <v>0.125</v>
      </c>
      <c r="BY83" s="37">
        <v>2</v>
      </c>
      <c r="BZ83" s="18">
        <v>0</v>
      </c>
      <c r="CA83" s="187">
        <v>0</v>
      </c>
      <c r="CB83" s="187">
        <v>0</v>
      </c>
      <c r="CC83" s="187">
        <v>0</v>
      </c>
      <c r="CD83" s="187">
        <v>0</v>
      </c>
      <c r="CE83" s="278">
        <v>3</v>
      </c>
      <c r="CF83" s="278">
        <v>0</v>
      </c>
      <c r="CG83" s="56">
        <f t="shared" si="58"/>
        <v>5</v>
      </c>
      <c r="CH83" s="48">
        <f t="shared" si="59"/>
        <v>0.625</v>
      </c>
      <c r="CI83" s="199">
        <v>0</v>
      </c>
      <c r="CJ83" s="18">
        <v>0</v>
      </c>
      <c r="CK83" s="187">
        <v>0</v>
      </c>
      <c r="CL83" s="187">
        <v>0</v>
      </c>
      <c r="CM83" s="187">
        <v>0</v>
      </c>
      <c r="CN83" s="187">
        <v>0</v>
      </c>
      <c r="CO83" s="278">
        <v>0</v>
      </c>
      <c r="CP83" s="278">
        <v>0</v>
      </c>
      <c r="CQ83" s="56">
        <f t="shared" si="60"/>
        <v>0</v>
      </c>
      <c r="CR83" s="209">
        <f t="shared" si="61"/>
        <v>0</v>
      </c>
      <c r="CS83" s="37">
        <v>0</v>
      </c>
      <c r="CT83" s="18">
        <v>0</v>
      </c>
      <c r="CU83" s="187">
        <v>2</v>
      </c>
      <c r="CV83" s="187">
        <v>0</v>
      </c>
      <c r="CW83" s="187">
        <v>0</v>
      </c>
      <c r="CX83" s="187">
        <v>0</v>
      </c>
      <c r="CY83" s="278">
        <v>0</v>
      </c>
      <c r="CZ83" s="278">
        <v>0</v>
      </c>
      <c r="DA83" s="56">
        <f t="shared" si="62"/>
        <v>2</v>
      </c>
      <c r="DB83" s="48">
        <f t="shared" si="63"/>
        <v>0.25</v>
      </c>
      <c r="DC83" s="199">
        <v>0</v>
      </c>
      <c r="DD83" s="18">
        <v>0</v>
      </c>
      <c r="DE83" s="187">
        <v>0</v>
      </c>
      <c r="DF83" s="187">
        <v>0</v>
      </c>
      <c r="DG83" s="187">
        <v>0</v>
      </c>
      <c r="DH83" s="187">
        <v>0</v>
      </c>
      <c r="DI83" s="278">
        <v>0</v>
      </c>
      <c r="DJ83" s="278">
        <v>0</v>
      </c>
      <c r="DK83" s="56">
        <f t="shared" si="64"/>
        <v>0</v>
      </c>
      <c r="DL83" s="209">
        <f t="shared" si="65"/>
        <v>0</v>
      </c>
      <c r="DM83" s="37">
        <v>0</v>
      </c>
      <c r="DN83" s="18">
        <v>0</v>
      </c>
      <c r="DO83" s="187">
        <v>0</v>
      </c>
      <c r="DP83" s="187">
        <v>0</v>
      </c>
      <c r="DQ83" s="187">
        <v>0</v>
      </c>
      <c r="DR83" s="187">
        <v>0</v>
      </c>
      <c r="DS83" s="278">
        <v>0</v>
      </c>
      <c r="DT83" s="278">
        <v>0</v>
      </c>
      <c r="DU83" s="56">
        <f t="shared" si="66"/>
        <v>0</v>
      </c>
      <c r="DV83" s="48">
        <f t="shared" si="67"/>
        <v>0</v>
      </c>
      <c r="DW83" s="37">
        <v>0</v>
      </c>
      <c r="DX83" s="18">
        <v>0</v>
      </c>
      <c r="DY83" s="187">
        <v>0</v>
      </c>
      <c r="DZ83" s="187">
        <v>0</v>
      </c>
      <c r="EA83" s="187">
        <v>0</v>
      </c>
      <c r="EB83" s="187">
        <v>0</v>
      </c>
      <c r="EC83" s="278">
        <v>0</v>
      </c>
      <c r="ED83" s="278">
        <v>0</v>
      </c>
      <c r="EE83" s="56">
        <f t="shared" si="68"/>
        <v>0</v>
      </c>
      <c r="EF83" s="48">
        <f t="shared" si="69"/>
        <v>0</v>
      </c>
      <c r="EK83" s="262">
        <f t="shared" si="36"/>
        <v>2</v>
      </c>
      <c r="EL83" s="5" t="e">
        <f>IF(#REF!=0,"Not Moving","OK")</f>
        <v>#REF!</v>
      </c>
    </row>
    <row r="84" spans="1:142" ht="16.5" thickTop="1" thickBot="1">
      <c r="A84" s="45">
        <v>73</v>
      </c>
      <c r="B84" s="257">
        <v>734928</v>
      </c>
      <c r="C84" s="255" t="s">
        <v>183</v>
      </c>
      <c r="D84" s="255" t="s">
        <v>184</v>
      </c>
      <c r="E84" s="263">
        <v>24</v>
      </c>
      <c r="F84" s="264">
        <v>49</v>
      </c>
      <c r="G84" s="38">
        <f t="shared" si="37"/>
        <v>1</v>
      </c>
      <c r="H84" s="39">
        <f t="shared" si="38"/>
        <v>1</v>
      </c>
      <c r="I84" s="39">
        <f t="shared" si="39"/>
        <v>3</v>
      </c>
      <c r="J84" s="39">
        <f t="shared" si="40"/>
        <v>1</v>
      </c>
      <c r="K84" s="38">
        <f t="shared" si="41"/>
        <v>0</v>
      </c>
      <c r="L84" s="39">
        <f t="shared" si="42"/>
        <v>1</v>
      </c>
      <c r="M84" s="39">
        <f t="shared" si="43"/>
        <v>3</v>
      </c>
      <c r="N84" s="39">
        <v>3</v>
      </c>
      <c r="O84" s="39">
        <f t="shared" si="44"/>
        <v>13</v>
      </c>
      <c r="P84" s="40">
        <f t="shared" si="45"/>
        <v>1.625</v>
      </c>
      <c r="Q84" s="45">
        <v>0</v>
      </c>
      <c r="R84" s="257">
        <v>0</v>
      </c>
      <c r="S84" s="265">
        <v>2</v>
      </c>
      <c r="T84" s="265">
        <v>0</v>
      </c>
      <c r="U84" s="265">
        <v>0</v>
      </c>
      <c r="V84" s="265">
        <v>0</v>
      </c>
      <c r="W84" s="265">
        <v>1</v>
      </c>
      <c r="X84" s="265">
        <v>1</v>
      </c>
      <c r="Y84" s="260">
        <f t="shared" si="46"/>
        <v>4</v>
      </c>
      <c r="Z84" s="261">
        <f t="shared" si="47"/>
        <v>0.5</v>
      </c>
      <c r="AA84" s="37">
        <v>0</v>
      </c>
      <c r="AB84" s="18">
        <v>0</v>
      </c>
      <c r="AC84" s="187">
        <v>1</v>
      </c>
      <c r="AD84" s="187">
        <v>1</v>
      </c>
      <c r="AE84" s="187">
        <v>0</v>
      </c>
      <c r="AF84" s="187">
        <v>0</v>
      </c>
      <c r="AG84" s="187">
        <v>1</v>
      </c>
      <c r="AH84" s="187">
        <v>2</v>
      </c>
      <c r="AI84" s="56">
        <f t="shared" si="48"/>
        <v>5</v>
      </c>
      <c r="AJ84" s="48">
        <f t="shared" si="49"/>
        <v>0.625</v>
      </c>
      <c r="AK84" s="37">
        <v>1</v>
      </c>
      <c r="AL84" s="18">
        <v>1</v>
      </c>
      <c r="AM84" s="187">
        <v>0</v>
      </c>
      <c r="AN84" s="187">
        <v>0</v>
      </c>
      <c r="AO84" s="187">
        <v>0</v>
      </c>
      <c r="AP84" s="187">
        <v>1</v>
      </c>
      <c r="AQ84" s="278">
        <v>1</v>
      </c>
      <c r="AR84" s="278">
        <v>0</v>
      </c>
      <c r="AS84" s="56">
        <f t="shared" si="50"/>
        <v>4</v>
      </c>
      <c r="AT84" s="48">
        <f t="shared" si="51"/>
        <v>0.5</v>
      </c>
      <c r="AU84" s="199">
        <v>0</v>
      </c>
      <c r="AV84" s="18">
        <v>0</v>
      </c>
      <c r="AW84" s="187">
        <v>0</v>
      </c>
      <c r="AX84" s="187">
        <v>0</v>
      </c>
      <c r="AY84" s="187">
        <v>0</v>
      </c>
      <c r="AZ84" s="187">
        <v>0</v>
      </c>
      <c r="BA84" s="187">
        <v>0</v>
      </c>
      <c r="BB84" s="278">
        <v>0</v>
      </c>
      <c r="BC84" s="56">
        <f t="shared" si="52"/>
        <v>0</v>
      </c>
      <c r="BD84" s="209">
        <f t="shared" si="53"/>
        <v>0</v>
      </c>
      <c r="BE84" s="37">
        <v>0</v>
      </c>
      <c r="BF84" s="18">
        <v>0</v>
      </c>
      <c r="BG84" s="187">
        <v>0</v>
      </c>
      <c r="BH84" s="187">
        <v>0</v>
      </c>
      <c r="BI84" s="187">
        <v>0</v>
      </c>
      <c r="BJ84" s="187">
        <v>0</v>
      </c>
      <c r="BK84" s="187">
        <v>0</v>
      </c>
      <c r="BL84" s="187">
        <v>0</v>
      </c>
      <c r="BM84" s="56">
        <f t="shared" si="54"/>
        <v>0</v>
      </c>
      <c r="BN84" s="48">
        <f t="shared" si="55"/>
        <v>0</v>
      </c>
      <c r="BO84" s="199">
        <v>0</v>
      </c>
      <c r="BP84" s="18">
        <v>0</v>
      </c>
      <c r="BQ84" s="187">
        <v>0</v>
      </c>
      <c r="BR84" s="187">
        <v>0</v>
      </c>
      <c r="BS84" s="187">
        <v>0</v>
      </c>
      <c r="BT84" s="187">
        <v>0</v>
      </c>
      <c r="BU84" s="278">
        <v>0</v>
      </c>
      <c r="BV84" s="278">
        <v>0</v>
      </c>
      <c r="BW84" s="56">
        <f t="shared" si="56"/>
        <v>0</v>
      </c>
      <c r="BX84" s="209">
        <f t="shared" si="57"/>
        <v>0</v>
      </c>
      <c r="BY84" s="37">
        <v>0</v>
      </c>
      <c r="BZ84" s="18">
        <v>0</v>
      </c>
      <c r="CA84" s="187">
        <v>0</v>
      </c>
      <c r="CB84" s="187">
        <v>0</v>
      </c>
      <c r="CC84" s="187">
        <v>0</v>
      </c>
      <c r="CD84" s="187">
        <v>0</v>
      </c>
      <c r="CE84" s="278">
        <v>0</v>
      </c>
      <c r="CF84" s="278">
        <v>0</v>
      </c>
      <c r="CG84" s="56">
        <f t="shared" si="58"/>
        <v>0</v>
      </c>
      <c r="CH84" s="48">
        <f t="shared" si="59"/>
        <v>0</v>
      </c>
      <c r="CI84" s="199">
        <v>0</v>
      </c>
      <c r="CJ84" s="18">
        <v>0</v>
      </c>
      <c r="CK84" s="187">
        <v>0</v>
      </c>
      <c r="CL84" s="187">
        <v>0</v>
      </c>
      <c r="CM84" s="187">
        <v>0</v>
      </c>
      <c r="CN84" s="187">
        <v>0</v>
      </c>
      <c r="CO84" s="278">
        <v>0</v>
      </c>
      <c r="CP84" s="278">
        <v>0</v>
      </c>
      <c r="CQ84" s="56">
        <f t="shared" si="60"/>
        <v>0</v>
      </c>
      <c r="CR84" s="209">
        <f t="shared" si="61"/>
        <v>0</v>
      </c>
      <c r="CS84" s="37">
        <v>0</v>
      </c>
      <c r="CT84" s="18">
        <v>0</v>
      </c>
      <c r="CU84" s="187">
        <v>0</v>
      </c>
      <c r="CV84" s="187">
        <v>0</v>
      </c>
      <c r="CW84" s="187">
        <v>0</v>
      </c>
      <c r="CX84" s="187">
        <v>0</v>
      </c>
      <c r="CY84" s="278">
        <v>0</v>
      </c>
      <c r="CZ84" s="278">
        <v>0</v>
      </c>
      <c r="DA84" s="56">
        <f t="shared" si="62"/>
        <v>0</v>
      </c>
      <c r="DB84" s="48">
        <f t="shared" si="63"/>
        <v>0</v>
      </c>
      <c r="DC84" s="199">
        <v>0</v>
      </c>
      <c r="DD84" s="18">
        <v>0</v>
      </c>
      <c r="DE84" s="187">
        <v>0</v>
      </c>
      <c r="DF84" s="187">
        <v>0</v>
      </c>
      <c r="DG84" s="187">
        <v>0</v>
      </c>
      <c r="DH84" s="187">
        <v>0</v>
      </c>
      <c r="DI84" s="278">
        <v>0</v>
      </c>
      <c r="DJ84" s="278">
        <v>0</v>
      </c>
      <c r="DK84" s="56">
        <f t="shared" si="64"/>
        <v>0</v>
      </c>
      <c r="DL84" s="209">
        <f t="shared" si="65"/>
        <v>0</v>
      </c>
      <c r="DM84" s="37">
        <v>0</v>
      </c>
      <c r="DN84" s="18">
        <v>0</v>
      </c>
      <c r="DO84" s="187">
        <v>0</v>
      </c>
      <c r="DP84" s="187">
        <v>0</v>
      </c>
      <c r="DQ84" s="187">
        <v>0</v>
      </c>
      <c r="DR84" s="187">
        <v>0</v>
      </c>
      <c r="DS84" s="278">
        <v>0</v>
      </c>
      <c r="DT84" s="278">
        <v>0</v>
      </c>
      <c r="DU84" s="56">
        <f t="shared" si="66"/>
        <v>0</v>
      </c>
      <c r="DV84" s="48">
        <f t="shared" si="67"/>
        <v>0</v>
      </c>
      <c r="DW84" s="37">
        <v>0</v>
      </c>
      <c r="DX84" s="18">
        <v>0</v>
      </c>
      <c r="DY84" s="187">
        <v>0</v>
      </c>
      <c r="DZ84" s="187">
        <v>0</v>
      </c>
      <c r="EA84" s="187">
        <v>0</v>
      </c>
      <c r="EB84" s="187">
        <v>0</v>
      </c>
      <c r="EC84" s="278">
        <v>0</v>
      </c>
      <c r="ED84" s="278">
        <v>0</v>
      </c>
      <c r="EE84" s="56">
        <f t="shared" si="68"/>
        <v>0</v>
      </c>
      <c r="EF84" s="48">
        <f t="shared" si="69"/>
        <v>0</v>
      </c>
      <c r="EK84" s="262">
        <f t="shared" si="36"/>
        <v>2</v>
      </c>
      <c r="EL84" s="5" t="e">
        <f>IF(#REF!=0,"Not Moving","OK")</f>
        <v>#REF!</v>
      </c>
    </row>
    <row r="85" spans="1:142" ht="16.5" thickTop="1" thickBot="1">
      <c r="A85" s="45">
        <v>74</v>
      </c>
      <c r="B85" s="257">
        <v>734929</v>
      </c>
      <c r="C85" s="255" t="s">
        <v>185</v>
      </c>
      <c r="D85" s="255" t="s">
        <v>186</v>
      </c>
      <c r="E85" s="263">
        <v>24.5</v>
      </c>
      <c r="F85" s="264">
        <v>49</v>
      </c>
      <c r="G85" s="38">
        <f t="shared" si="37"/>
        <v>0</v>
      </c>
      <c r="H85" s="39">
        <f t="shared" si="38"/>
        <v>0</v>
      </c>
      <c r="I85" s="39">
        <f t="shared" si="39"/>
        <v>1</v>
      </c>
      <c r="J85" s="39">
        <f t="shared" si="40"/>
        <v>2</v>
      </c>
      <c r="K85" s="38">
        <f t="shared" si="41"/>
        <v>0</v>
      </c>
      <c r="L85" s="39">
        <f t="shared" si="42"/>
        <v>0</v>
      </c>
      <c r="M85" s="39">
        <f t="shared" si="43"/>
        <v>1</v>
      </c>
      <c r="N85" s="39">
        <v>0</v>
      </c>
      <c r="O85" s="39">
        <f t="shared" si="44"/>
        <v>4</v>
      </c>
      <c r="P85" s="40">
        <f t="shared" si="45"/>
        <v>0.5</v>
      </c>
      <c r="Q85" s="45">
        <v>0</v>
      </c>
      <c r="R85" s="257">
        <v>0</v>
      </c>
      <c r="S85" s="265">
        <v>0</v>
      </c>
      <c r="T85" s="265">
        <v>1</v>
      </c>
      <c r="U85" s="265">
        <v>0</v>
      </c>
      <c r="V85" s="265">
        <v>0</v>
      </c>
      <c r="W85" s="265">
        <v>0</v>
      </c>
      <c r="X85" s="265">
        <v>0</v>
      </c>
      <c r="Y85" s="260">
        <f t="shared" si="46"/>
        <v>1</v>
      </c>
      <c r="Z85" s="261">
        <f t="shared" si="47"/>
        <v>0.125</v>
      </c>
      <c r="AA85" s="37">
        <v>0</v>
      </c>
      <c r="AB85" s="18">
        <v>0</v>
      </c>
      <c r="AC85" s="187">
        <v>0</v>
      </c>
      <c r="AD85" s="187">
        <v>1</v>
      </c>
      <c r="AE85" s="187">
        <v>0</v>
      </c>
      <c r="AF85" s="187">
        <v>0</v>
      </c>
      <c r="AG85" s="187">
        <v>0</v>
      </c>
      <c r="AH85" s="187">
        <v>0</v>
      </c>
      <c r="AI85" s="56">
        <f t="shared" si="48"/>
        <v>1</v>
      </c>
      <c r="AJ85" s="48">
        <f t="shared" si="49"/>
        <v>0.125</v>
      </c>
      <c r="AK85" s="37">
        <v>0</v>
      </c>
      <c r="AL85" s="18">
        <v>0</v>
      </c>
      <c r="AM85" s="187">
        <v>1</v>
      </c>
      <c r="AN85" s="187">
        <v>0</v>
      </c>
      <c r="AO85" s="187">
        <v>0</v>
      </c>
      <c r="AP85" s="187">
        <v>0</v>
      </c>
      <c r="AQ85" s="278">
        <v>1</v>
      </c>
      <c r="AR85" s="278">
        <v>0</v>
      </c>
      <c r="AS85" s="56">
        <f t="shared" si="50"/>
        <v>2</v>
      </c>
      <c r="AT85" s="48">
        <f t="shared" si="51"/>
        <v>0.25</v>
      </c>
      <c r="AU85" s="199">
        <v>0</v>
      </c>
      <c r="AV85" s="18">
        <v>0</v>
      </c>
      <c r="AW85" s="187">
        <v>0</v>
      </c>
      <c r="AX85" s="187">
        <v>0</v>
      </c>
      <c r="AY85" s="187">
        <v>0</v>
      </c>
      <c r="AZ85" s="187">
        <v>0</v>
      </c>
      <c r="BA85" s="187">
        <v>0</v>
      </c>
      <c r="BB85" s="278">
        <v>0</v>
      </c>
      <c r="BC85" s="56">
        <f t="shared" si="52"/>
        <v>0</v>
      </c>
      <c r="BD85" s="209">
        <f t="shared" si="53"/>
        <v>0</v>
      </c>
      <c r="BE85" s="37">
        <v>0</v>
      </c>
      <c r="BF85" s="18">
        <v>0</v>
      </c>
      <c r="BG85" s="187">
        <v>0</v>
      </c>
      <c r="BH85" s="187">
        <v>0</v>
      </c>
      <c r="BI85" s="187">
        <v>0</v>
      </c>
      <c r="BJ85" s="187">
        <v>0</v>
      </c>
      <c r="BK85" s="187">
        <v>0</v>
      </c>
      <c r="BL85" s="187">
        <v>0</v>
      </c>
      <c r="BM85" s="56">
        <f t="shared" si="54"/>
        <v>0</v>
      </c>
      <c r="BN85" s="48">
        <f t="shared" si="55"/>
        <v>0</v>
      </c>
      <c r="BO85" s="199">
        <v>0</v>
      </c>
      <c r="BP85" s="18">
        <v>0</v>
      </c>
      <c r="BQ85" s="187">
        <v>0</v>
      </c>
      <c r="BR85" s="187">
        <v>0</v>
      </c>
      <c r="BS85" s="187">
        <v>0</v>
      </c>
      <c r="BT85" s="187">
        <v>0</v>
      </c>
      <c r="BU85" s="278">
        <v>0</v>
      </c>
      <c r="BV85" s="278">
        <v>0</v>
      </c>
      <c r="BW85" s="56">
        <f t="shared" si="56"/>
        <v>0</v>
      </c>
      <c r="BX85" s="209">
        <f t="shared" si="57"/>
        <v>0</v>
      </c>
      <c r="BY85" s="37">
        <v>0</v>
      </c>
      <c r="BZ85" s="18">
        <v>0</v>
      </c>
      <c r="CA85" s="187">
        <v>0</v>
      </c>
      <c r="CB85" s="187">
        <v>0</v>
      </c>
      <c r="CC85" s="187">
        <v>0</v>
      </c>
      <c r="CD85" s="187">
        <v>0</v>
      </c>
      <c r="CE85" s="278">
        <v>0</v>
      </c>
      <c r="CF85" s="278">
        <v>0</v>
      </c>
      <c r="CG85" s="56">
        <f t="shared" si="58"/>
        <v>0</v>
      </c>
      <c r="CH85" s="48">
        <f t="shared" si="59"/>
        <v>0</v>
      </c>
      <c r="CI85" s="199">
        <v>0</v>
      </c>
      <c r="CJ85" s="18">
        <v>0</v>
      </c>
      <c r="CK85" s="187">
        <v>0</v>
      </c>
      <c r="CL85" s="187">
        <v>0</v>
      </c>
      <c r="CM85" s="187">
        <v>0</v>
      </c>
      <c r="CN85" s="187">
        <v>0</v>
      </c>
      <c r="CO85" s="278">
        <v>0</v>
      </c>
      <c r="CP85" s="278">
        <v>0</v>
      </c>
      <c r="CQ85" s="56">
        <f t="shared" si="60"/>
        <v>0</v>
      </c>
      <c r="CR85" s="209">
        <f t="shared" si="61"/>
        <v>0</v>
      </c>
      <c r="CS85" s="37">
        <v>0</v>
      </c>
      <c r="CT85" s="18">
        <v>0</v>
      </c>
      <c r="CU85" s="187">
        <v>0</v>
      </c>
      <c r="CV85" s="187">
        <v>0</v>
      </c>
      <c r="CW85" s="187">
        <v>0</v>
      </c>
      <c r="CX85" s="187">
        <v>0</v>
      </c>
      <c r="CY85" s="278">
        <v>0</v>
      </c>
      <c r="CZ85" s="278">
        <v>0</v>
      </c>
      <c r="DA85" s="56">
        <f t="shared" si="62"/>
        <v>0</v>
      </c>
      <c r="DB85" s="48">
        <f t="shared" si="63"/>
        <v>0</v>
      </c>
      <c r="DC85" s="199">
        <v>0</v>
      </c>
      <c r="DD85" s="18">
        <v>0</v>
      </c>
      <c r="DE85" s="187">
        <v>0</v>
      </c>
      <c r="DF85" s="187">
        <v>0</v>
      </c>
      <c r="DG85" s="187">
        <v>0</v>
      </c>
      <c r="DH85" s="187">
        <v>0</v>
      </c>
      <c r="DI85" s="278">
        <v>0</v>
      </c>
      <c r="DJ85" s="278">
        <v>0</v>
      </c>
      <c r="DK85" s="56">
        <f t="shared" si="64"/>
        <v>0</v>
      </c>
      <c r="DL85" s="209">
        <f t="shared" si="65"/>
        <v>0</v>
      </c>
      <c r="DM85" s="37">
        <v>0</v>
      </c>
      <c r="DN85" s="18">
        <v>0</v>
      </c>
      <c r="DO85" s="187">
        <v>0</v>
      </c>
      <c r="DP85" s="187">
        <v>0</v>
      </c>
      <c r="DQ85" s="187">
        <v>0</v>
      </c>
      <c r="DR85" s="187">
        <v>0</v>
      </c>
      <c r="DS85" s="278">
        <v>0</v>
      </c>
      <c r="DT85" s="278">
        <v>0</v>
      </c>
      <c r="DU85" s="56">
        <f t="shared" si="66"/>
        <v>0</v>
      </c>
      <c r="DV85" s="48">
        <f t="shared" si="67"/>
        <v>0</v>
      </c>
      <c r="DW85" s="37">
        <v>0</v>
      </c>
      <c r="DX85" s="18">
        <v>0</v>
      </c>
      <c r="DY85" s="187">
        <v>0</v>
      </c>
      <c r="DZ85" s="187">
        <v>0</v>
      </c>
      <c r="EA85" s="187">
        <v>0</v>
      </c>
      <c r="EB85" s="187">
        <v>0</v>
      </c>
      <c r="EC85" s="278">
        <v>0</v>
      </c>
      <c r="ED85" s="278">
        <v>0</v>
      </c>
      <c r="EE85" s="56">
        <f t="shared" si="68"/>
        <v>0</v>
      </c>
      <c r="EF85" s="48">
        <f t="shared" si="69"/>
        <v>0</v>
      </c>
      <c r="EK85" s="262">
        <f t="shared" si="36"/>
        <v>1</v>
      </c>
      <c r="EL85" s="5" t="e">
        <f>IF(#REF!=0,"Not Moving","OK")</f>
        <v>#REF!</v>
      </c>
    </row>
    <row r="86" spans="1:142" ht="16.5" thickTop="1" thickBot="1">
      <c r="A86" s="45">
        <v>75</v>
      </c>
      <c r="B86" s="257">
        <v>734930</v>
      </c>
      <c r="C86" s="255" t="s">
        <v>187</v>
      </c>
      <c r="D86" s="255" t="s">
        <v>188</v>
      </c>
      <c r="E86" s="263">
        <v>24.5</v>
      </c>
      <c r="F86" s="264">
        <v>49</v>
      </c>
      <c r="G86" s="38">
        <f t="shared" si="37"/>
        <v>3</v>
      </c>
      <c r="H86" s="39">
        <f t="shared" si="38"/>
        <v>1</v>
      </c>
      <c r="I86" s="39">
        <f t="shared" si="39"/>
        <v>2</v>
      </c>
      <c r="J86" s="39">
        <f t="shared" si="40"/>
        <v>2</v>
      </c>
      <c r="K86" s="38">
        <f t="shared" si="41"/>
        <v>1</v>
      </c>
      <c r="L86" s="39">
        <f t="shared" si="42"/>
        <v>0</v>
      </c>
      <c r="M86" s="39">
        <f t="shared" si="43"/>
        <v>1</v>
      </c>
      <c r="N86" s="39">
        <v>0</v>
      </c>
      <c r="O86" s="39">
        <f t="shared" si="44"/>
        <v>10</v>
      </c>
      <c r="P86" s="40">
        <f t="shared" si="45"/>
        <v>1.25</v>
      </c>
      <c r="Q86" s="45">
        <v>0</v>
      </c>
      <c r="R86" s="257">
        <v>0</v>
      </c>
      <c r="S86" s="265">
        <v>1</v>
      </c>
      <c r="T86" s="265">
        <v>1</v>
      </c>
      <c r="U86" s="265">
        <v>0</v>
      </c>
      <c r="V86" s="265">
        <v>0</v>
      </c>
      <c r="W86" s="265">
        <v>0</v>
      </c>
      <c r="X86" s="265">
        <v>0</v>
      </c>
      <c r="Y86" s="260">
        <f t="shared" si="46"/>
        <v>2</v>
      </c>
      <c r="Z86" s="261">
        <f t="shared" si="47"/>
        <v>0.25</v>
      </c>
      <c r="AA86" s="37">
        <v>0</v>
      </c>
      <c r="AB86" s="18">
        <v>0</v>
      </c>
      <c r="AC86" s="187">
        <v>0</v>
      </c>
      <c r="AD86" s="187">
        <v>0</v>
      </c>
      <c r="AE86" s="187">
        <v>0</v>
      </c>
      <c r="AF86" s="187">
        <v>0</v>
      </c>
      <c r="AG86" s="187">
        <v>0</v>
      </c>
      <c r="AH86" s="187">
        <v>0</v>
      </c>
      <c r="AI86" s="56">
        <f t="shared" si="48"/>
        <v>0</v>
      </c>
      <c r="AJ86" s="48">
        <f t="shared" si="49"/>
        <v>0</v>
      </c>
      <c r="AK86" s="37">
        <v>2</v>
      </c>
      <c r="AL86" s="18">
        <v>1</v>
      </c>
      <c r="AM86" s="187">
        <v>1</v>
      </c>
      <c r="AN86" s="187">
        <v>1</v>
      </c>
      <c r="AO86" s="187">
        <v>1</v>
      </c>
      <c r="AP86" s="187">
        <v>0</v>
      </c>
      <c r="AQ86" s="278">
        <v>0</v>
      </c>
      <c r="AR86" s="278">
        <v>0</v>
      </c>
      <c r="AS86" s="56">
        <f t="shared" si="50"/>
        <v>6</v>
      </c>
      <c r="AT86" s="48">
        <f t="shared" si="51"/>
        <v>0.75</v>
      </c>
      <c r="AU86" s="199">
        <v>1</v>
      </c>
      <c r="AV86" s="18">
        <v>0</v>
      </c>
      <c r="AW86" s="187">
        <v>0</v>
      </c>
      <c r="AX86" s="187">
        <v>0</v>
      </c>
      <c r="AY86" s="187">
        <v>0</v>
      </c>
      <c r="AZ86" s="187">
        <v>0</v>
      </c>
      <c r="BA86" s="187">
        <v>1</v>
      </c>
      <c r="BB86" s="278">
        <v>0</v>
      </c>
      <c r="BC86" s="56">
        <f t="shared" si="52"/>
        <v>2</v>
      </c>
      <c r="BD86" s="209">
        <f t="shared" si="53"/>
        <v>0.25</v>
      </c>
      <c r="BE86" s="37">
        <v>0</v>
      </c>
      <c r="BF86" s="18">
        <v>0</v>
      </c>
      <c r="BG86" s="187">
        <v>0</v>
      </c>
      <c r="BH86" s="187">
        <v>0</v>
      </c>
      <c r="BI86" s="187">
        <v>0</v>
      </c>
      <c r="BJ86" s="187">
        <v>0</v>
      </c>
      <c r="BK86" s="187">
        <v>0</v>
      </c>
      <c r="BL86" s="187">
        <v>0</v>
      </c>
      <c r="BM86" s="56">
        <f t="shared" si="54"/>
        <v>0</v>
      </c>
      <c r="BN86" s="48">
        <f t="shared" si="55"/>
        <v>0</v>
      </c>
      <c r="BO86" s="199">
        <v>0</v>
      </c>
      <c r="BP86" s="18">
        <v>0</v>
      </c>
      <c r="BQ86" s="187">
        <v>0</v>
      </c>
      <c r="BR86" s="187">
        <v>0</v>
      </c>
      <c r="BS86" s="187">
        <v>0</v>
      </c>
      <c r="BT86" s="187">
        <v>0</v>
      </c>
      <c r="BU86" s="278">
        <v>0</v>
      </c>
      <c r="BV86" s="278">
        <v>0</v>
      </c>
      <c r="BW86" s="56">
        <f t="shared" si="56"/>
        <v>0</v>
      </c>
      <c r="BX86" s="209">
        <f t="shared" si="57"/>
        <v>0</v>
      </c>
      <c r="BY86" s="37">
        <v>0</v>
      </c>
      <c r="BZ86" s="18">
        <v>0</v>
      </c>
      <c r="CA86" s="187">
        <v>0</v>
      </c>
      <c r="CB86" s="187">
        <v>0</v>
      </c>
      <c r="CC86" s="187">
        <v>0</v>
      </c>
      <c r="CD86" s="187">
        <v>0</v>
      </c>
      <c r="CE86" s="278">
        <v>0</v>
      </c>
      <c r="CF86" s="278">
        <v>0</v>
      </c>
      <c r="CG86" s="56">
        <f t="shared" si="58"/>
        <v>0</v>
      </c>
      <c r="CH86" s="48">
        <f t="shared" si="59"/>
        <v>0</v>
      </c>
      <c r="CI86" s="199">
        <v>0</v>
      </c>
      <c r="CJ86" s="18">
        <v>0</v>
      </c>
      <c r="CK86" s="187">
        <v>0</v>
      </c>
      <c r="CL86" s="187">
        <v>0</v>
      </c>
      <c r="CM86" s="187">
        <v>0</v>
      </c>
      <c r="CN86" s="187">
        <v>0</v>
      </c>
      <c r="CO86" s="278">
        <v>0</v>
      </c>
      <c r="CP86" s="278">
        <v>0</v>
      </c>
      <c r="CQ86" s="56">
        <f t="shared" si="60"/>
        <v>0</v>
      </c>
      <c r="CR86" s="209">
        <f t="shared" si="61"/>
        <v>0</v>
      </c>
      <c r="CS86" s="37">
        <v>0</v>
      </c>
      <c r="CT86" s="18">
        <v>0</v>
      </c>
      <c r="CU86" s="187">
        <v>0</v>
      </c>
      <c r="CV86" s="187">
        <v>0</v>
      </c>
      <c r="CW86" s="187">
        <v>0</v>
      </c>
      <c r="CX86" s="187">
        <v>0</v>
      </c>
      <c r="CY86" s="278">
        <v>0</v>
      </c>
      <c r="CZ86" s="278">
        <v>0</v>
      </c>
      <c r="DA86" s="56">
        <f t="shared" si="62"/>
        <v>0</v>
      </c>
      <c r="DB86" s="48">
        <f t="shared" si="63"/>
        <v>0</v>
      </c>
      <c r="DC86" s="199">
        <v>0</v>
      </c>
      <c r="DD86" s="18">
        <v>0</v>
      </c>
      <c r="DE86" s="187">
        <v>0</v>
      </c>
      <c r="DF86" s="187">
        <v>0</v>
      </c>
      <c r="DG86" s="187">
        <v>0</v>
      </c>
      <c r="DH86" s="187">
        <v>0</v>
      </c>
      <c r="DI86" s="278">
        <v>0</v>
      </c>
      <c r="DJ86" s="278">
        <v>0</v>
      </c>
      <c r="DK86" s="56">
        <f t="shared" si="64"/>
        <v>0</v>
      </c>
      <c r="DL86" s="209">
        <f t="shared" si="65"/>
        <v>0</v>
      </c>
      <c r="DM86" s="37">
        <v>0</v>
      </c>
      <c r="DN86" s="18">
        <v>0</v>
      </c>
      <c r="DO86" s="187">
        <v>0</v>
      </c>
      <c r="DP86" s="187">
        <v>0</v>
      </c>
      <c r="DQ86" s="187">
        <v>0</v>
      </c>
      <c r="DR86" s="187">
        <v>0</v>
      </c>
      <c r="DS86" s="278">
        <v>0</v>
      </c>
      <c r="DT86" s="278">
        <v>0</v>
      </c>
      <c r="DU86" s="56">
        <f t="shared" si="66"/>
        <v>0</v>
      </c>
      <c r="DV86" s="48">
        <f t="shared" si="67"/>
        <v>0</v>
      </c>
      <c r="DW86" s="37">
        <v>0</v>
      </c>
      <c r="DX86" s="18">
        <v>0</v>
      </c>
      <c r="DY86" s="187">
        <v>0</v>
      </c>
      <c r="DZ86" s="187">
        <v>0</v>
      </c>
      <c r="EA86" s="187">
        <v>0</v>
      </c>
      <c r="EB86" s="187">
        <v>0</v>
      </c>
      <c r="EC86" s="278">
        <v>0</v>
      </c>
      <c r="ED86" s="278">
        <v>0</v>
      </c>
      <c r="EE86" s="56">
        <f t="shared" si="68"/>
        <v>0</v>
      </c>
      <c r="EF86" s="48">
        <f t="shared" si="69"/>
        <v>0</v>
      </c>
      <c r="EK86" s="262">
        <f t="shared" si="36"/>
        <v>2</v>
      </c>
      <c r="EL86" s="5" t="e">
        <f>IF(#REF!=0,"Not Moving","OK")</f>
        <v>#REF!</v>
      </c>
    </row>
    <row r="87" spans="1:142" ht="16.5" thickTop="1" thickBot="1">
      <c r="A87" s="45">
        <v>76</v>
      </c>
      <c r="B87" s="257">
        <v>734931</v>
      </c>
      <c r="C87" s="255" t="s">
        <v>189</v>
      </c>
      <c r="D87" s="255" t="s">
        <v>190</v>
      </c>
      <c r="E87" s="263">
        <v>24.5</v>
      </c>
      <c r="F87" s="264">
        <v>49</v>
      </c>
      <c r="G87" s="38">
        <f t="shared" si="37"/>
        <v>0</v>
      </c>
      <c r="H87" s="39">
        <f t="shared" si="38"/>
        <v>0</v>
      </c>
      <c r="I87" s="39">
        <f t="shared" si="39"/>
        <v>0</v>
      </c>
      <c r="J87" s="39">
        <f t="shared" si="40"/>
        <v>0</v>
      </c>
      <c r="K87" s="38">
        <f t="shared" si="41"/>
        <v>0</v>
      </c>
      <c r="L87" s="39">
        <f t="shared" si="42"/>
        <v>0</v>
      </c>
      <c r="M87" s="39">
        <f t="shared" si="43"/>
        <v>0</v>
      </c>
      <c r="N87" s="39">
        <v>0</v>
      </c>
      <c r="O87" s="39">
        <f t="shared" si="44"/>
        <v>0</v>
      </c>
      <c r="P87" s="40">
        <f t="shared" si="45"/>
        <v>0</v>
      </c>
      <c r="Q87" s="45">
        <v>0</v>
      </c>
      <c r="R87" s="257">
        <v>0</v>
      </c>
      <c r="S87" s="265">
        <v>0</v>
      </c>
      <c r="T87" s="265">
        <v>0</v>
      </c>
      <c r="U87" s="265">
        <v>0</v>
      </c>
      <c r="V87" s="265">
        <v>0</v>
      </c>
      <c r="W87" s="265">
        <v>0</v>
      </c>
      <c r="X87" s="265">
        <v>0</v>
      </c>
      <c r="Y87" s="260">
        <f t="shared" si="46"/>
        <v>0</v>
      </c>
      <c r="Z87" s="261">
        <f t="shared" si="47"/>
        <v>0</v>
      </c>
      <c r="AA87" s="37">
        <v>0</v>
      </c>
      <c r="AB87" s="18">
        <v>0</v>
      </c>
      <c r="AC87" s="187">
        <v>0</v>
      </c>
      <c r="AD87" s="187">
        <v>0</v>
      </c>
      <c r="AE87" s="187">
        <v>0</v>
      </c>
      <c r="AF87" s="187">
        <v>0</v>
      </c>
      <c r="AG87" s="187">
        <v>0</v>
      </c>
      <c r="AH87" s="187">
        <v>0</v>
      </c>
      <c r="AI87" s="56">
        <f t="shared" si="48"/>
        <v>0</v>
      </c>
      <c r="AJ87" s="48">
        <f t="shared" si="49"/>
        <v>0</v>
      </c>
      <c r="AK87" s="37">
        <v>0</v>
      </c>
      <c r="AL87" s="18">
        <v>0</v>
      </c>
      <c r="AM87" s="187">
        <v>0</v>
      </c>
      <c r="AN87" s="187">
        <v>0</v>
      </c>
      <c r="AO87" s="187">
        <v>0</v>
      </c>
      <c r="AP87" s="187">
        <v>0</v>
      </c>
      <c r="AQ87" s="278">
        <v>0</v>
      </c>
      <c r="AR87" s="278">
        <v>0</v>
      </c>
      <c r="AS87" s="56">
        <f t="shared" si="50"/>
        <v>0</v>
      </c>
      <c r="AT87" s="48">
        <f t="shared" si="51"/>
        <v>0</v>
      </c>
      <c r="AU87" s="199">
        <v>0</v>
      </c>
      <c r="AV87" s="18">
        <v>0</v>
      </c>
      <c r="AW87" s="187">
        <v>0</v>
      </c>
      <c r="AX87" s="187">
        <v>0</v>
      </c>
      <c r="AY87" s="187">
        <v>0</v>
      </c>
      <c r="AZ87" s="187">
        <v>0</v>
      </c>
      <c r="BA87" s="187">
        <v>0</v>
      </c>
      <c r="BB87" s="278">
        <v>0</v>
      </c>
      <c r="BC87" s="56">
        <f t="shared" si="52"/>
        <v>0</v>
      </c>
      <c r="BD87" s="209">
        <f t="shared" si="53"/>
        <v>0</v>
      </c>
      <c r="BE87" s="37">
        <v>0</v>
      </c>
      <c r="BF87" s="18">
        <v>0</v>
      </c>
      <c r="BG87" s="187">
        <v>0</v>
      </c>
      <c r="BH87" s="187">
        <v>0</v>
      </c>
      <c r="BI87" s="187">
        <v>0</v>
      </c>
      <c r="BJ87" s="187">
        <v>0</v>
      </c>
      <c r="BK87" s="187">
        <v>0</v>
      </c>
      <c r="BL87" s="187">
        <v>0</v>
      </c>
      <c r="BM87" s="56">
        <f t="shared" si="54"/>
        <v>0</v>
      </c>
      <c r="BN87" s="48">
        <f t="shared" si="55"/>
        <v>0</v>
      </c>
      <c r="BO87" s="199">
        <v>0</v>
      </c>
      <c r="BP87" s="18">
        <v>0</v>
      </c>
      <c r="BQ87" s="187">
        <v>0</v>
      </c>
      <c r="BR87" s="187">
        <v>0</v>
      </c>
      <c r="BS87" s="187">
        <v>0</v>
      </c>
      <c r="BT87" s="187">
        <v>0</v>
      </c>
      <c r="BU87" s="278">
        <v>0</v>
      </c>
      <c r="BV87" s="278">
        <v>0</v>
      </c>
      <c r="BW87" s="56">
        <f t="shared" si="56"/>
        <v>0</v>
      </c>
      <c r="BX87" s="209">
        <f t="shared" si="57"/>
        <v>0</v>
      </c>
      <c r="BY87" s="37">
        <v>0</v>
      </c>
      <c r="BZ87" s="18">
        <v>0</v>
      </c>
      <c r="CA87" s="187">
        <v>0</v>
      </c>
      <c r="CB87" s="187">
        <v>0</v>
      </c>
      <c r="CC87" s="187">
        <v>0</v>
      </c>
      <c r="CD87" s="187">
        <v>0</v>
      </c>
      <c r="CE87" s="278">
        <v>0</v>
      </c>
      <c r="CF87" s="278">
        <v>0</v>
      </c>
      <c r="CG87" s="56">
        <f t="shared" si="58"/>
        <v>0</v>
      </c>
      <c r="CH87" s="48">
        <f t="shared" si="59"/>
        <v>0</v>
      </c>
      <c r="CI87" s="199">
        <v>0</v>
      </c>
      <c r="CJ87" s="18">
        <v>0</v>
      </c>
      <c r="CK87" s="187">
        <v>0</v>
      </c>
      <c r="CL87" s="187">
        <v>0</v>
      </c>
      <c r="CM87" s="187">
        <v>0</v>
      </c>
      <c r="CN87" s="187">
        <v>0</v>
      </c>
      <c r="CO87" s="278">
        <v>0</v>
      </c>
      <c r="CP87" s="278">
        <v>0</v>
      </c>
      <c r="CQ87" s="56">
        <f t="shared" si="60"/>
        <v>0</v>
      </c>
      <c r="CR87" s="209">
        <f t="shared" si="61"/>
        <v>0</v>
      </c>
      <c r="CS87" s="37">
        <v>0</v>
      </c>
      <c r="CT87" s="18">
        <v>0</v>
      </c>
      <c r="CU87" s="187">
        <v>0</v>
      </c>
      <c r="CV87" s="187">
        <v>0</v>
      </c>
      <c r="CW87" s="187">
        <v>0</v>
      </c>
      <c r="CX87" s="187">
        <v>0</v>
      </c>
      <c r="CY87" s="278">
        <v>0</v>
      </c>
      <c r="CZ87" s="278">
        <v>0</v>
      </c>
      <c r="DA87" s="56">
        <f t="shared" si="62"/>
        <v>0</v>
      </c>
      <c r="DB87" s="48">
        <f t="shared" si="63"/>
        <v>0</v>
      </c>
      <c r="DC87" s="199">
        <v>0</v>
      </c>
      <c r="DD87" s="18">
        <v>0</v>
      </c>
      <c r="DE87" s="187">
        <v>0</v>
      </c>
      <c r="DF87" s="187">
        <v>0</v>
      </c>
      <c r="DG87" s="187">
        <v>0</v>
      </c>
      <c r="DH87" s="187">
        <v>0</v>
      </c>
      <c r="DI87" s="278">
        <v>0</v>
      </c>
      <c r="DJ87" s="278">
        <v>0</v>
      </c>
      <c r="DK87" s="56">
        <f t="shared" si="64"/>
        <v>0</v>
      </c>
      <c r="DL87" s="209">
        <f t="shared" si="65"/>
        <v>0</v>
      </c>
      <c r="DM87" s="37">
        <v>0</v>
      </c>
      <c r="DN87" s="18">
        <v>0</v>
      </c>
      <c r="DO87" s="187">
        <v>0</v>
      </c>
      <c r="DP87" s="187">
        <v>0</v>
      </c>
      <c r="DQ87" s="187">
        <v>0</v>
      </c>
      <c r="DR87" s="187">
        <v>0</v>
      </c>
      <c r="DS87" s="278">
        <v>0</v>
      </c>
      <c r="DT87" s="278">
        <v>0</v>
      </c>
      <c r="DU87" s="56">
        <f t="shared" si="66"/>
        <v>0</v>
      </c>
      <c r="DV87" s="48">
        <f t="shared" si="67"/>
        <v>0</v>
      </c>
      <c r="DW87" s="37">
        <v>0</v>
      </c>
      <c r="DX87" s="18">
        <v>0</v>
      </c>
      <c r="DY87" s="187">
        <v>0</v>
      </c>
      <c r="DZ87" s="187">
        <v>0</v>
      </c>
      <c r="EA87" s="187">
        <v>0</v>
      </c>
      <c r="EB87" s="187">
        <v>0</v>
      </c>
      <c r="EC87" s="278">
        <v>0</v>
      </c>
      <c r="ED87" s="278">
        <v>0</v>
      </c>
      <c r="EE87" s="56">
        <f t="shared" si="68"/>
        <v>0</v>
      </c>
      <c r="EF87" s="48">
        <f t="shared" si="69"/>
        <v>0</v>
      </c>
      <c r="EK87" s="262">
        <f t="shared" si="36"/>
        <v>0</v>
      </c>
      <c r="EL87" s="5" t="e">
        <f>IF(#REF!=0,"Not Moving","OK")</f>
        <v>#REF!</v>
      </c>
    </row>
    <row r="88" spans="1:142" ht="16.5" thickTop="1" thickBot="1">
      <c r="A88" s="45">
        <v>77</v>
      </c>
      <c r="B88" s="257">
        <v>734933</v>
      </c>
      <c r="C88" s="255" t="s">
        <v>191</v>
      </c>
      <c r="D88" s="255" t="s">
        <v>192</v>
      </c>
      <c r="E88" s="263">
        <v>24.5</v>
      </c>
      <c r="F88" s="264">
        <v>49</v>
      </c>
      <c r="G88" s="38">
        <f t="shared" si="37"/>
        <v>0</v>
      </c>
      <c r="H88" s="39">
        <f t="shared" si="38"/>
        <v>0</v>
      </c>
      <c r="I88" s="39">
        <f t="shared" si="39"/>
        <v>0</v>
      </c>
      <c r="J88" s="39">
        <f t="shared" si="40"/>
        <v>0</v>
      </c>
      <c r="K88" s="38">
        <f t="shared" si="41"/>
        <v>0</v>
      </c>
      <c r="L88" s="39">
        <f t="shared" si="42"/>
        <v>0</v>
      </c>
      <c r="M88" s="39">
        <f t="shared" si="43"/>
        <v>0</v>
      </c>
      <c r="N88" s="39">
        <v>0</v>
      </c>
      <c r="O88" s="39">
        <f t="shared" si="44"/>
        <v>0</v>
      </c>
      <c r="P88" s="40">
        <f t="shared" si="45"/>
        <v>0</v>
      </c>
      <c r="Q88" s="45">
        <v>0</v>
      </c>
      <c r="R88" s="257">
        <v>0</v>
      </c>
      <c r="S88" s="265">
        <v>0</v>
      </c>
      <c r="T88" s="265">
        <v>0</v>
      </c>
      <c r="U88" s="265">
        <v>0</v>
      </c>
      <c r="V88" s="265">
        <v>0</v>
      </c>
      <c r="W88" s="265">
        <v>0</v>
      </c>
      <c r="X88" s="265">
        <v>0</v>
      </c>
      <c r="Y88" s="260">
        <f t="shared" si="46"/>
        <v>0</v>
      </c>
      <c r="Z88" s="261">
        <f t="shared" si="47"/>
        <v>0</v>
      </c>
      <c r="AA88" s="37">
        <v>0</v>
      </c>
      <c r="AB88" s="18">
        <v>0</v>
      </c>
      <c r="AC88" s="187">
        <v>0</v>
      </c>
      <c r="AD88" s="187">
        <v>0</v>
      </c>
      <c r="AE88" s="187">
        <v>0</v>
      </c>
      <c r="AF88" s="187">
        <v>0</v>
      </c>
      <c r="AG88" s="187">
        <v>0</v>
      </c>
      <c r="AH88" s="187">
        <v>0</v>
      </c>
      <c r="AI88" s="56">
        <f t="shared" si="48"/>
        <v>0</v>
      </c>
      <c r="AJ88" s="48">
        <f t="shared" si="49"/>
        <v>0</v>
      </c>
      <c r="AK88" s="37">
        <v>0</v>
      </c>
      <c r="AL88" s="18">
        <v>0</v>
      </c>
      <c r="AM88" s="187">
        <v>0</v>
      </c>
      <c r="AN88" s="187">
        <v>0</v>
      </c>
      <c r="AO88" s="187">
        <v>0</v>
      </c>
      <c r="AP88" s="187">
        <v>0</v>
      </c>
      <c r="AQ88" s="278">
        <v>0</v>
      </c>
      <c r="AR88" s="278">
        <v>0</v>
      </c>
      <c r="AS88" s="56">
        <f t="shared" si="50"/>
        <v>0</v>
      </c>
      <c r="AT88" s="48">
        <f t="shared" si="51"/>
        <v>0</v>
      </c>
      <c r="AU88" s="199">
        <v>0</v>
      </c>
      <c r="AV88" s="18">
        <v>0</v>
      </c>
      <c r="AW88" s="187">
        <v>0</v>
      </c>
      <c r="AX88" s="187">
        <v>0</v>
      </c>
      <c r="AY88" s="187">
        <v>0</v>
      </c>
      <c r="AZ88" s="187">
        <v>0</v>
      </c>
      <c r="BA88" s="187">
        <v>0</v>
      </c>
      <c r="BB88" s="278">
        <v>0</v>
      </c>
      <c r="BC88" s="56">
        <f t="shared" si="52"/>
        <v>0</v>
      </c>
      <c r="BD88" s="209">
        <f t="shared" si="53"/>
        <v>0</v>
      </c>
      <c r="BE88" s="37">
        <v>0</v>
      </c>
      <c r="BF88" s="18">
        <v>0</v>
      </c>
      <c r="BG88" s="187">
        <v>0</v>
      </c>
      <c r="BH88" s="187">
        <v>0</v>
      </c>
      <c r="BI88" s="187">
        <v>0</v>
      </c>
      <c r="BJ88" s="187">
        <v>0</v>
      </c>
      <c r="BK88" s="187">
        <v>0</v>
      </c>
      <c r="BL88" s="187">
        <v>0</v>
      </c>
      <c r="BM88" s="56">
        <f t="shared" si="54"/>
        <v>0</v>
      </c>
      <c r="BN88" s="48">
        <f t="shared" si="55"/>
        <v>0</v>
      </c>
      <c r="BO88" s="199">
        <v>0</v>
      </c>
      <c r="BP88" s="18">
        <v>0</v>
      </c>
      <c r="BQ88" s="187">
        <v>0</v>
      </c>
      <c r="BR88" s="187">
        <v>0</v>
      </c>
      <c r="BS88" s="187">
        <v>0</v>
      </c>
      <c r="BT88" s="187">
        <v>0</v>
      </c>
      <c r="BU88" s="278">
        <v>0</v>
      </c>
      <c r="BV88" s="278">
        <v>0</v>
      </c>
      <c r="BW88" s="56">
        <f t="shared" si="56"/>
        <v>0</v>
      </c>
      <c r="BX88" s="209">
        <f t="shared" si="57"/>
        <v>0</v>
      </c>
      <c r="BY88" s="37">
        <v>0</v>
      </c>
      <c r="BZ88" s="18">
        <v>0</v>
      </c>
      <c r="CA88" s="187">
        <v>0</v>
      </c>
      <c r="CB88" s="187">
        <v>0</v>
      </c>
      <c r="CC88" s="187">
        <v>0</v>
      </c>
      <c r="CD88" s="187">
        <v>0</v>
      </c>
      <c r="CE88" s="278">
        <v>0</v>
      </c>
      <c r="CF88" s="278">
        <v>0</v>
      </c>
      <c r="CG88" s="56">
        <f t="shared" si="58"/>
        <v>0</v>
      </c>
      <c r="CH88" s="48">
        <f t="shared" si="59"/>
        <v>0</v>
      </c>
      <c r="CI88" s="199">
        <v>0</v>
      </c>
      <c r="CJ88" s="18">
        <v>0</v>
      </c>
      <c r="CK88" s="187">
        <v>0</v>
      </c>
      <c r="CL88" s="187">
        <v>0</v>
      </c>
      <c r="CM88" s="187">
        <v>0</v>
      </c>
      <c r="CN88" s="187">
        <v>0</v>
      </c>
      <c r="CO88" s="278">
        <v>0</v>
      </c>
      <c r="CP88" s="278">
        <v>0</v>
      </c>
      <c r="CQ88" s="56">
        <f t="shared" si="60"/>
        <v>0</v>
      </c>
      <c r="CR88" s="209">
        <f t="shared" si="61"/>
        <v>0</v>
      </c>
      <c r="CS88" s="37">
        <v>0</v>
      </c>
      <c r="CT88" s="18">
        <v>0</v>
      </c>
      <c r="CU88" s="187">
        <v>0</v>
      </c>
      <c r="CV88" s="187">
        <v>0</v>
      </c>
      <c r="CW88" s="187">
        <v>0</v>
      </c>
      <c r="CX88" s="187">
        <v>0</v>
      </c>
      <c r="CY88" s="278">
        <v>0</v>
      </c>
      <c r="CZ88" s="278">
        <v>0</v>
      </c>
      <c r="DA88" s="56">
        <f t="shared" si="62"/>
        <v>0</v>
      </c>
      <c r="DB88" s="48">
        <f t="shared" si="63"/>
        <v>0</v>
      </c>
      <c r="DC88" s="199">
        <v>0</v>
      </c>
      <c r="DD88" s="18">
        <v>0</v>
      </c>
      <c r="DE88" s="187">
        <v>0</v>
      </c>
      <c r="DF88" s="187">
        <v>0</v>
      </c>
      <c r="DG88" s="187">
        <v>0</v>
      </c>
      <c r="DH88" s="187">
        <v>0</v>
      </c>
      <c r="DI88" s="278">
        <v>0</v>
      </c>
      <c r="DJ88" s="278">
        <v>0</v>
      </c>
      <c r="DK88" s="56">
        <f t="shared" si="64"/>
        <v>0</v>
      </c>
      <c r="DL88" s="209">
        <f t="shared" si="65"/>
        <v>0</v>
      </c>
      <c r="DM88" s="37">
        <v>0</v>
      </c>
      <c r="DN88" s="18">
        <v>0</v>
      </c>
      <c r="DO88" s="187">
        <v>0</v>
      </c>
      <c r="DP88" s="187">
        <v>0</v>
      </c>
      <c r="DQ88" s="187">
        <v>0</v>
      </c>
      <c r="DR88" s="187">
        <v>0</v>
      </c>
      <c r="DS88" s="278">
        <v>0</v>
      </c>
      <c r="DT88" s="278">
        <v>0</v>
      </c>
      <c r="DU88" s="56">
        <f t="shared" si="66"/>
        <v>0</v>
      </c>
      <c r="DV88" s="48">
        <f t="shared" si="67"/>
        <v>0</v>
      </c>
      <c r="DW88" s="37">
        <v>0</v>
      </c>
      <c r="DX88" s="18">
        <v>0</v>
      </c>
      <c r="DY88" s="187">
        <v>0</v>
      </c>
      <c r="DZ88" s="187">
        <v>0</v>
      </c>
      <c r="EA88" s="187">
        <v>0</v>
      </c>
      <c r="EB88" s="187">
        <v>0</v>
      </c>
      <c r="EC88" s="278">
        <v>0</v>
      </c>
      <c r="ED88" s="278">
        <v>0</v>
      </c>
      <c r="EE88" s="56">
        <f t="shared" si="68"/>
        <v>0</v>
      </c>
      <c r="EF88" s="48">
        <f t="shared" si="69"/>
        <v>0</v>
      </c>
      <c r="EK88" s="262">
        <f t="shared" si="36"/>
        <v>0</v>
      </c>
      <c r="EL88" s="5" t="e">
        <f>IF(#REF!=0,"Not Moving","OK")</f>
        <v>#REF!</v>
      </c>
    </row>
    <row r="89" spans="1:142" ht="16.5" thickTop="1" thickBot="1">
      <c r="A89" s="45">
        <v>78</v>
      </c>
      <c r="B89" s="257">
        <v>734934</v>
      </c>
      <c r="C89" s="255" t="s">
        <v>193</v>
      </c>
      <c r="D89" s="255" t="s">
        <v>194</v>
      </c>
      <c r="E89" s="263">
        <v>24.5</v>
      </c>
      <c r="F89" s="264">
        <v>49</v>
      </c>
      <c r="G89" s="38">
        <f t="shared" si="37"/>
        <v>0</v>
      </c>
      <c r="H89" s="39">
        <f t="shared" si="38"/>
        <v>0</v>
      </c>
      <c r="I89" s="39">
        <f t="shared" si="39"/>
        <v>0</v>
      </c>
      <c r="J89" s="39">
        <f t="shared" si="40"/>
        <v>0</v>
      </c>
      <c r="K89" s="38">
        <f t="shared" si="41"/>
        <v>0</v>
      </c>
      <c r="L89" s="39">
        <f t="shared" si="42"/>
        <v>0</v>
      </c>
      <c r="M89" s="39">
        <f t="shared" si="43"/>
        <v>0</v>
      </c>
      <c r="N89" s="39">
        <v>0</v>
      </c>
      <c r="O89" s="39">
        <f t="shared" si="44"/>
        <v>0</v>
      </c>
      <c r="P89" s="40">
        <f t="shared" si="45"/>
        <v>0</v>
      </c>
      <c r="Q89" s="45">
        <v>0</v>
      </c>
      <c r="R89" s="257">
        <v>0</v>
      </c>
      <c r="S89" s="265">
        <v>0</v>
      </c>
      <c r="T89" s="265">
        <v>0</v>
      </c>
      <c r="U89" s="265">
        <v>0</v>
      </c>
      <c r="V89" s="265">
        <v>0</v>
      </c>
      <c r="W89" s="265">
        <v>0</v>
      </c>
      <c r="X89" s="265">
        <v>0</v>
      </c>
      <c r="Y89" s="260">
        <f t="shared" si="46"/>
        <v>0</v>
      </c>
      <c r="Z89" s="261">
        <f t="shared" si="47"/>
        <v>0</v>
      </c>
      <c r="AA89" s="37">
        <v>0</v>
      </c>
      <c r="AB89" s="18">
        <v>0</v>
      </c>
      <c r="AC89" s="187">
        <v>0</v>
      </c>
      <c r="AD89" s="187">
        <v>0</v>
      </c>
      <c r="AE89" s="187">
        <v>0</v>
      </c>
      <c r="AF89" s="187">
        <v>0</v>
      </c>
      <c r="AG89" s="187">
        <v>0</v>
      </c>
      <c r="AH89" s="187">
        <v>0</v>
      </c>
      <c r="AI89" s="56">
        <f t="shared" si="48"/>
        <v>0</v>
      </c>
      <c r="AJ89" s="48">
        <f t="shared" si="49"/>
        <v>0</v>
      </c>
      <c r="AK89" s="37">
        <v>0</v>
      </c>
      <c r="AL89" s="18">
        <v>0</v>
      </c>
      <c r="AM89" s="187">
        <v>0</v>
      </c>
      <c r="AN89" s="187">
        <v>0</v>
      </c>
      <c r="AO89" s="187">
        <v>0</v>
      </c>
      <c r="AP89" s="187">
        <v>0</v>
      </c>
      <c r="AQ89" s="278">
        <v>0</v>
      </c>
      <c r="AR89" s="278">
        <v>0</v>
      </c>
      <c r="AS89" s="56">
        <f t="shared" si="50"/>
        <v>0</v>
      </c>
      <c r="AT89" s="48">
        <f t="shared" si="51"/>
        <v>0</v>
      </c>
      <c r="AU89" s="199">
        <v>0</v>
      </c>
      <c r="AV89" s="18">
        <v>0</v>
      </c>
      <c r="AW89" s="187">
        <v>0</v>
      </c>
      <c r="AX89" s="187">
        <v>0</v>
      </c>
      <c r="AY89" s="187">
        <v>0</v>
      </c>
      <c r="AZ89" s="187">
        <v>0</v>
      </c>
      <c r="BA89" s="187">
        <v>0</v>
      </c>
      <c r="BB89" s="278">
        <v>0</v>
      </c>
      <c r="BC89" s="56">
        <f t="shared" si="52"/>
        <v>0</v>
      </c>
      <c r="BD89" s="209">
        <f t="shared" si="53"/>
        <v>0</v>
      </c>
      <c r="BE89" s="37">
        <v>0</v>
      </c>
      <c r="BF89" s="18">
        <v>0</v>
      </c>
      <c r="BG89" s="187">
        <v>0</v>
      </c>
      <c r="BH89" s="187">
        <v>0</v>
      </c>
      <c r="BI89" s="187">
        <v>0</v>
      </c>
      <c r="BJ89" s="187">
        <v>0</v>
      </c>
      <c r="BK89" s="187">
        <v>0</v>
      </c>
      <c r="BL89" s="187">
        <v>0</v>
      </c>
      <c r="BM89" s="56">
        <f t="shared" si="54"/>
        <v>0</v>
      </c>
      <c r="BN89" s="48">
        <f t="shared" si="55"/>
        <v>0</v>
      </c>
      <c r="BO89" s="199">
        <v>0</v>
      </c>
      <c r="BP89" s="18">
        <v>0</v>
      </c>
      <c r="BQ89" s="187">
        <v>0</v>
      </c>
      <c r="BR89" s="187">
        <v>0</v>
      </c>
      <c r="BS89" s="187">
        <v>0</v>
      </c>
      <c r="BT89" s="187">
        <v>0</v>
      </c>
      <c r="BU89" s="278">
        <v>0</v>
      </c>
      <c r="BV89" s="278">
        <v>0</v>
      </c>
      <c r="BW89" s="56">
        <f t="shared" si="56"/>
        <v>0</v>
      </c>
      <c r="BX89" s="209">
        <f t="shared" si="57"/>
        <v>0</v>
      </c>
      <c r="BY89" s="37">
        <v>0</v>
      </c>
      <c r="BZ89" s="18">
        <v>0</v>
      </c>
      <c r="CA89" s="187">
        <v>0</v>
      </c>
      <c r="CB89" s="187">
        <v>0</v>
      </c>
      <c r="CC89" s="187">
        <v>0</v>
      </c>
      <c r="CD89" s="187">
        <v>0</v>
      </c>
      <c r="CE89" s="278">
        <v>0</v>
      </c>
      <c r="CF89" s="278">
        <v>0</v>
      </c>
      <c r="CG89" s="56">
        <f t="shared" si="58"/>
        <v>0</v>
      </c>
      <c r="CH89" s="48">
        <f t="shared" si="59"/>
        <v>0</v>
      </c>
      <c r="CI89" s="199">
        <v>0</v>
      </c>
      <c r="CJ89" s="18">
        <v>0</v>
      </c>
      <c r="CK89" s="187">
        <v>0</v>
      </c>
      <c r="CL89" s="187">
        <v>0</v>
      </c>
      <c r="CM89" s="187">
        <v>0</v>
      </c>
      <c r="CN89" s="187">
        <v>0</v>
      </c>
      <c r="CO89" s="278">
        <v>0</v>
      </c>
      <c r="CP89" s="278">
        <v>0</v>
      </c>
      <c r="CQ89" s="56">
        <f t="shared" si="60"/>
        <v>0</v>
      </c>
      <c r="CR89" s="209">
        <f t="shared" si="61"/>
        <v>0</v>
      </c>
      <c r="CS89" s="37">
        <v>0</v>
      </c>
      <c r="CT89" s="18">
        <v>0</v>
      </c>
      <c r="CU89" s="187">
        <v>0</v>
      </c>
      <c r="CV89" s="187">
        <v>0</v>
      </c>
      <c r="CW89" s="187">
        <v>0</v>
      </c>
      <c r="CX89" s="187">
        <v>0</v>
      </c>
      <c r="CY89" s="278">
        <v>0</v>
      </c>
      <c r="CZ89" s="278">
        <v>0</v>
      </c>
      <c r="DA89" s="56">
        <f t="shared" si="62"/>
        <v>0</v>
      </c>
      <c r="DB89" s="48">
        <f t="shared" si="63"/>
        <v>0</v>
      </c>
      <c r="DC89" s="199">
        <v>0</v>
      </c>
      <c r="DD89" s="18">
        <v>0</v>
      </c>
      <c r="DE89" s="187">
        <v>0</v>
      </c>
      <c r="DF89" s="187">
        <v>0</v>
      </c>
      <c r="DG89" s="187">
        <v>0</v>
      </c>
      <c r="DH89" s="187">
        <v>0</v>
      </c>
      <c r="DI89" s="278">
        <v>0</v>
      </c>
      <c r="DJ89" s="278">
        <v>0</v>
      </c>
      <c r="DK89" s="56">
        <f t="shared" si="64"/>
        <v>0</v>
      </c>
      <c r="DL89" s="209">
        <f t="shared" si="65"/>
        <v>0</v>
      </c>
      <c r="DM89" s="37">
        <v>0</v>
      </c>
      <c r="DN89" s="18">
        <v>0</v>
      </c>
      <c r="DO89" s="187">
        <v>0</v>
      </c>
      <c r="DP89" s="187">
        <v>0</v>
      </c>
      <c r="DQ89" s="187">
        <v>0</v>
      </c>
      <c r="DR89" s="187">
        <v>0</v>
      </c>
      <c r="DS89" s="278">
        <v>0</v>
      </c>
      <c r="DT89" s="278">
        <v>0</v>
      </c>
      <c r="DU89" s="56">
        <f t="shared" si="66"/>
        <v>0</v>
      </c>
      <c r="DV89" s="48">
        <f t="shared" si="67"/>
        <v>0</v>
      </c>
      <c r="DW89" s="37">
        <v>0</v>
      </c>
      <c r="DX89" s="18">
        <v>0</v>
      </c>
      <c r="DY89" s="187">
        <v>0</v>
      </c>
      <c r="DZ89" s="187">
        <v>0</v>
      </c>
      <c r="EA89" s="187">
        <v>0</v>
      </c>
      <c r="EB89" s="187">
        <v>0</v>
      </c>
      <c r="EC89" s="278">
        <v>0</v>
      </c>
      <c r="ED89" s="278">
        <v>0</v>
      </c>
      <c r="EE89" s="56">
        <f t="shared" si="68"/>
        <v>0</v>
      </c>
      <c r="EF89" s="48">
        <f t="shared" si="69"/>
        <v>0</v>
      </c>
      <c r="EK89" s="262">
        <f t="shared" si="36"/>
        <v>0</v>
      </c>
      <c r="EL89" s="5" t="e">
        <f>IF(#REF!=0,"Not Moving","OK")</f>
        <v>#REF!</v>
      </c>
    </row>
    <row r="90" spans="1:142" ht="16.5" thickTop="1" thickBot="1">
      <c r="A90" s="45">
        <v>79</v>
      </c>
      <c r="B90" s="257">
        <v>734935</v>
      </c>
      <c r="C90" s="255" t="s">
        <v>195</v>
      </c>
      <c r="D90" s="255" t="s">
        <v>196</v>
      </c>
      <c r="E90" s="263">
        <v>29.5</v>
      </c>
      <c r="F90" s="264">
        <v>59</v>
      </c>
      <c r="G90" s="38">
        <f t="shared" si="37"/>
        <v>0</v>
      </c>
      <c r="H90" s="39">
        <f t="shared" si="38"/>
        <v>0</v>
      </c>
      <c r="I90" s="39">
        <f t="shared" si="39"/>
        <v>0</v>
      </c>
      <c r="J90" s="39">
        <f t="shared" si="40"/>
        <v>0</v>
      </c>
      <c r="K90" s="38">
        <f t="shared" si="41"/>
        <v>0</v>
      </c>
      <c r="L90" s="39">
        <f t="shared" si="42"/>
        <v>0</v>
      </c>
      <c r="M90" s="39">
        <f t="shared" si="43"/>
        <v>0</v>
      </c>
      <c r="N90" s="39">
        <v>0</v>
      </c>
      <c r="O90" s="39">
        <f t="shared" si="44"/>
        <v>0</v>
      </c>
      <c r="P90" s="40">
        <f t="shared" si="45"/>
        <v>0</v>
      </c>
      <c r="Q90" s="45">
        <v>0</v>
      </c>
      <c r="R90" s="257">
        <v>0</v>
      </c>
      <c r="S90" s="265">
        <v>0</v>
      </c>
      <c r="T90" s="265">
        <v>0</v>
      </c>
      <c r="U90" s="265">
        <v>0</v>
      </c>
      <c r="V90" s="265">
        <v>0</v>
      </c>
      <c r="W90" s="265">
        <v>0</v>
      </c>
      <c r="X90" s="265">
        <v>0</v>
      </c>
      <c r="Y90" s="260">
        <f t="shared" si="46"/>
        <v>0</v>
      </c>
      <c r="Z90" s="261">
        <f t="shared" si="47"/>
        <v>0</v>
      </c>
      <c r="AA90" s="37">
        <v>0</v>
      </c>
      <c r="AB90" s="18">
        <v>0</v>
      </c>
      <c r="AC90" s="187">
        <v>0</v>
      </c>
      <c r="AD90" s="187">
        <v>0</v>
      </c>
      <c r="AE90" s="187">
        <v>0</v>
      </c>
      <c r="AF90" s="187">
        <v>0</v>
      </c>
      <c r="AG90" s="187">
        <v>0</v>
      </c>
      <c r="AH90" s="187">
        <v>0</v>
      </c>
      <c r="AI90" s="56">
        <f t="shared" si="48"/>
        <v>0</v>
      </c>
      <c r="AJ90" s="48">
        <f t="shared" si="49"/>
        <v>0</v>
      </c>
      <c r="AK90" s="37">
        <v>0</v>
      </c>
      <c r="AL90" s="18">
        <v>0</v>
      </c>
      <c r="AM90" s="187">
        <v>0</v>
      </c>
      <c r="AN90" s="187">
        <v>0</v>
      </c>
      <c r="AO90" s="187">
        <v>0</v>
      </c>
      <c r="AP90" s="187">
        <v>0</v>
      </c>
      <c r="AQ90" s="278">
        <v>0</v>
      </c>
      <c r="AR90" s="278">
        <v>0</v>
      </c>
      <c r="AS90" s="56">
        <f t="shared" si="50"/>
        <v>0</v>
      </c>
      <c r="AT90" s="48">
        <f t="shared" si="51"/>
        <v>0</v>
      </c>
      <c r="AU90" s="199">
        <v>0</v>
      </c>
      <c r="AV90" s="18">
        <v>0</v>
      </c>
      <c r="AW90" s="187">
        <v>0</v>
      </c>
      <c r="AX90" s="187">
        <v>0</v>
      </c>
      <c r="AY90" s="187">
        <v>0</v>
      </c>
      <c r="AZ90" s="187">
        <v>0</v>
      </c>
      <c r="BA90" s="187">
        <v>0</v>
      </c>
      <c r="BB90" s="278">
        <v>0</v>
      </c>
      <c r="BC90" s="56">
        <f t="shared" si="52"/>
        <v>0</v>
      </c>
      <c r="BD90" s="209">
        <f t="shared" si="53"/>
        <v>0</v>
      </c>
      <c r="BE90" s="37">
        <v>0</v>
      </c>
      <c r="BF90" s="18">
        <v>0</v>
      </c>
      <c r="BG90" s="187">
        <v>0</v>
      </c>
      <c r="BH90" s="187">
        <v>0</v>
      </c>
      <c r="BI90" s="187">
        <v>0</v>
      </c>
      <c r="BJ90" s="187">
        <v>0</v>
      </c>
      <c r="BK90" s="187">
        <v>0</v>
      </c>
      <c r="BL90" s="187">
        <v>0</v>
      </c>
      <c r="BM90" s="56">
        <f t="shared" si="54"/>
        <v>0</v>
      </c>
      <c r="BN90" s="48">
        <f t="shared" si="55"/>
        <v>0</v>
      </c>
      <c r="BO90" s="199">
        <v>0</v>
      </c>
      <c r="BP90" s="18">
        <v>0</v>
      </c>
      <c r="BQ90" s="187">
        <v>0</v>
      </c>
      <c r="BR90" s="187">
        <v>0</v>
      </c>
      <c r="BS90" s="187">
        <v>0</v>
      </c>
      <c r="BT90" s="187">
        <v>0</v>
      </c>
      <c r="BU90" s="278">
        <v>0</v>
      </c>
      <c r="BV90" s="278">
        <v>0</v>
      </c>
      <c r="BW90" s="56">
        <f t="shared" si="56"/>
        <v>0</v>
      </c>
      <c r="BX90" s="209">
        <f t="shared" si="57"/>
        <v>0</v>
      </c>
      <c r="BY90" s="37">
        <v>0</v>
      </c>
      <c r="BZ90" s="18">
        <v>0</v>
      </c>
      <c r="CA90" s="187">
        <v>0</v>
      </c>
      <c r="CB90" s="187">
        <v>0</v>
      </c>
      <c r="CC90" s="187">
        <v>0</v>
      </c>
      <c r="CD90" s="187">
        <v>0</v>
      </c>
      <c r="CE90" s="278">
        <v>0</v>
      </c>
      <c r="CF90" s="278">
        <v>0</v>
      </c>
      <c r="CG90" s="56">
        <f t="shared" si="58"/>
        <v>0</v>
      </c>
      <c r="CH90" s="48">
        <f t="shared" si="59"/>
        <v>0</v>
      </c>
      <c r="CI90" s="199">
        <v>0</v>
      </c>
      <c r="CJ90" s="18">
        <v>0</v>
      </c>
      <c r="CK90" s="187">
        <v>0</v>
      </c>
      <c r="CL90" s="187">
        <v>0</v>
      </c>
      <c r="CM90" s="187">
        <v>0</v>
      </c>
      <c r="CN90" s="187">
        <v>0</v>
      </c>
      <c r="CO90" s="278">
        <v>0</v>
      </c>
      <c r="CP90" s="278">
        <v>0</v>
      </c>
      <c r="CQ90" s="56">
        <f t="shared" si="60"/>
        <v>0</v>
      </c>
      <c r="CR90" s="209">
        <f t="shared" si="61"/>
        <v>0</v>
      </c>
      <c r="CS90" s="37">
        <v>0</v>
      </c>
      <c r="CT90" s="18">
        <v>0</v>
      </c>
      <c r="CU90" s="187">
        <v>0</v>
      </c>
      <c r="CV90" s="187">
        <v>0</v>
      </c>
      <c r="CW90" s="187">
        <v>0</v>
      </c>
      <c r="CX90" s="187">
        <v>0</v>
      </c>
      <c r="CY90" s="278">
        <v>0</v>
      </c>
      <c r="CZ90" s="278">
        <v>0</v>
      </c>
      <c r="DA90" s="56">
        <f t="shared" si="62"/>
        <v>0</v>
      </c>
      <c r="DB90" s="48">
        <f t="shared" si="63"/>
        <v>0</v>
      </c>
      <c r="DC90" s="199">
        <v>0</v>
      </c>
      <c r="DD90" s="18">
        <v>0</v>
      </c>
      <c r="DE90" s="187">
        <v>0</v>
      </c>
      <c r="DF90" s="187">
        <v>0</v>
      </c>
      <c r="DG90" s="187">
        <v>0</v>
      </c>
      <c r="DH90" s="187">
        <v>0</v>
      </c>
      <c r="DI90" s="278">
        <v>0</v>
      </c>
      <c r="DJ90" s="278">
        <v>0</v>
      </c>
      <c r="DK90" s="56">
        <f t="shared" si="64"/>
        <v>0</v>
      </c>
      <c r="DL90" s="209">
        <f t="shared" si="65"/>
        <v>0</v>
      </c>
      <c r="DM90" s="37">
        <v>0</v>
      </c>
      <c r="DN90" s="18">
        <v>0</v>
      </c>
      <c r="DO90" s="187">
        <v>0</v>
      </c>
      <c r="DP90" s="187">
        <v>0</v>
      </c>
      <c r="DQ90" s="187">
        <v>0</v>
      </c>
      <c r="DR90" s="187">
        <v>0</v>
      </c>
      <c r="DS90" s="278">
        <v>0</v>
      </c>
      <c r="DT90" s="278">
        <v>0</v>
      </c>
      <c r="DU90" s="56">
        <f t="shared" si="66"/>
        <v>0</v>
      </c>
      <c r="DV90" s="48">
        <f t="shared" si="67"/>
        <v>0</v>
      </c>
      <c r="DW90" s="37">
        <v>0</v>
      </c>
      <c r="DX90" s="18">
        <v>0</v>
      </c>
      <c r="DY90" s="187">
        <v>0</v>
      </c>
      <c r="DZ90" s="187">
        <v>0</v>
      </c>
      <c r="EA90" s="187">
        <v>0</v>
      </c>
      <c r="EB90" s="187">
        <v>0</v>
      </c>
      <c r="EC90" s="278">
        <v>0</v>
      </c>
      <c r="ED90" s="278">
        <v>0</v>
      </c>
      <c r="EE90" s="56">
        <f t="shared" si="68"/>
        <v>0</v>
      </c>
      <c r="EF90" s="48">
        <f t="shared" si="69"/>
        <v>0</v>
      </c>
      <c r="EK90" s="262">
        <f t="shared" si="36"/>
        <v>0</v>
      </c>
      <c r="EL90" s="5" t="e">
        <f>IF(#REF!=0,"Not Moving","OK")</f>
        <v>#REF!</v>
      </c>
    </row>
    <row r="91" spans="1:142" ht="16.5" thickTop="1" thickBot="1">
      <c r="A91" s="45">
        <v>80</v>
      </c>
      <c r="B91" s="257">
        <v>734936</v>
      </c>
      <c r="C91" s="255" t="s">
        <v>197</v>
      </c>
      <c r="D91" s="255" t="s">
        <v>198</v>
      </c>
      <c r="E91" s="263">
        <v>29.5</v>
      </c>
      <c r="F91" s="264">
        <v>59</v>
      </c>
      <c r="G91" s="38">
        <f t="shared" si="37"/>
        <v>0</v>
      </c>
      <c r="H91" s="39">
        <f t="shared" si="38"/>
        <v>0</v>
      </c>
      <c r="I91" s="39">
        <f t="shared" si="39"/>
        <v>0</v>
      </c>
      <c r="J91" s="39">
        <f t="shared" si="40"/>
        <v>0</v>
      </c>
      <c r="K91" s="38">
        <f t="shared" si="41"/>
        <v>0</v>
      </c>
      <c r="L91" s="39">
        <f t="shared" si="42"/>
        <v>0</v>
      </c>
      <c r="M91" s="39">
        <f t="shared" si="43"/>
        <v>0</v>
      </c>
      <c r="N91" s="39">
        <v>0</v>
      </c>
      <c r="O91" s="39">
        <f t="shared" si="44"/>
        <v>0</v>
      </c>
      <c r="P91" s="40">
        <f t="shared" si="45"/>
        <v>0</v>
      </c>
      <c r="Q91" s="45">
        <v>0</v>
      </c>
      <c r="R91" s="257">
        <v>0</v>
      </c>
      <c r="S91" s="265">
        <v>0</v>
      </c>
      <c r="T91" s="265">
        <v>0</v>
      </c>
      <c r="U91" s="265">
        <v>0</v>
      </c>
      <c r="V91" s="265">
        <v>0</v>
      </c>
      <c r="W91" s="265">
        <v>0</v>
      </c>
      <c r="X91" s="265">
        <v>0</v>
      </c>
      <c r="Y91" s="260">
        <f t="shared" si="46"/>
        <v>0</v>
      </c>
      <c r="Z91" s="261">
        <f t="shared" si="47"/>
        <v>0</v>
      </c>
      <c r="AA91" s="37">
        <v>0</v>
      </c>
      <c r="AB91" s="18">
        <v>0</v>
      </c>
      <c r="AC91" s="187">
        <v>0</v>
      </c>
      <c r="AD91" s="187">
        <v>0</v>
      </c>
      <c r="AE91" s="187">
        <v>0</v>
      </c>
      <c r="AF91" s="187">
        <v>0</v>
      </c>
      <c r="AG91" s="187">
        <v>0</v>
      </c>
      <c r="AH91" s="187">
        <v>0</v>
      </c>
      <c r="AI91" s="56">
        <f t="shared" si="48"/>
        <v>0</v>
      </c>
      <c r="AJ91" s="48">
        <f t="shared" si="49"/>
        <v>0</v>
      </c>
      <c r="AK91" s="37">
        <v>0</v>
      </c>
      <c r="AL91" s="18">
        <v>0</v>
      </c>
      <c r="AM91" s="187">
        <v>0</v>
      </c>
      <c r="AN91" s="187">
        <v>0</v>
      </c>
      <c r="AO91" s="187">
        <v>0</v>
      </c>
      <c r="AP91" s="187">
        <v>0</v>
      </c>
      <c r="AQ91" s="278">
        <v>0</v>
      </c>
      <c r="AR91" s="278">
        <v>0</v>
      </c>
      <c r="AS91" s="56">
        <f t="shared" si="50"/>
        <v>0</v>
      </c>
      <c r="AT91" s="48">
        <f t="shared" si="51"/>
        <v>0</v>
      </c>
      <c r="AU91" s="199">
        <v>0</v>
      </c>
      <c r="AV91" s="18">
        <v>0</v>
      </c>
      <c r="AW91" s="187">
        <v>0</v>
      </c>
      <c r="AX91" s="187">
        <v>0</v>
      </c>
      <c r="AY91" s="187">
        <v>0</v>
      </c>
      <c r="AZ91" s="187">
        <v>0</v>
      </c>
      <c r="BA91" s="187">
        <v>0</v>
      </c>
      <c r="BB91" s="278">
        <v>0</v>
      </c>
      <c r="BC91" s="56">
        <f t="shared" si="52"/>
        <v>0</v>
      </c>
      <c r="BD91" s="209">
        <f t="shared" si="53"/>
        <v>0</v>
      </c>
      <c r="BE91" s="37">
        <v>0</v>
      </c>
      <c r="BF91" s="18">
        <v>0</v>
      </c>
      <c r="BG91" s="187">
        <v>0</v>
      </c>
      <c r="BH91" s="187">
        <v>0</v>
      </c>
      <c r="BI91" s="187">
        <v>0</v>
      </c>
      <c r="BJ91" s="187">
        <v>0</v>
      </c>
      <c r="BK91" s="187">
        <v>0</v>
      </c>
      <c r="BL91" s="187">
        <v>0</v>
      </c>
      <c r="BM91" s="56">
        <f t="shared" si="54"/>
        <v>0</v>
      </c>
      <c r="BN91" s="48">
        <f t="shared" si="55"/>
        <v>0</v>
      </c>
      <c r="BO91" s="199">
        <v>0</v>
      </c>
      <c r="BP91" s="18">
        <v>0</v>
      </c>
      <c r="BQ91" s="187">
        <v>0</v>
      </c>
      <c r="BR91" s="187">
        <v>0</v>
      </c>
      <c r="BS91" s="187">
        <v>0</v>
      </c>
      <c r="BT91" s="187">
        <v>0</v>
      </c>
      <c r="BU91" s="278">
        <v>0</v>
      </c>
      <c r="BV91" s="278">
        <v>0</v>
      </c>
      <c r="BW91" s="56">
        <f t="shared" si="56"/>
        <v>0</v>
      </c>
      <c r="BX91" s="209">
        <f t="shared" si="57"/>
        <v>0</v>
      </c>
      <c r="BY91" s="37">
        <v>0</v>
      </c>
      <c r="BZ91" s="18">
        <v>0</v>
      </c>
      <c r="CA91" s="187">
        <v>0</v>
      </c>
      <c r="CB91" s="187">
        <v>0</v>
      </c>
      <c r="CC91" s="187">
        <v>0</v>
      </c>
      <c r="CD91" s="187">
        <v>0</v>
      </c>
      <c r="CE91" s="278">
        <v>0</v>
      </c>
      <c r="CF91" s="278">
        <v>0</v>
      </c>
      <c r="CG91" s="56">
        <f t="shared" si="58"/>
        <v>0</v>
      </c>
      <c r="CH91" s="48">
        <f t="shared" si="59"/>
        <v>0</v>
      </c>
      <c r="CI91" s="199">
        <v>0</v>
      </c>
      <c r="CJ91" s="18">
        <v>0</v>
      </c>
      <c r="CK91" s="187">
        <v>0</v>
      </c>
      <c r="CL91" s="187">
        <v>0</v>
      </c>
      <c r="CM91" s="187">
        <v>0</v>
      </c>
      <c r="CN91" s="187">
        <v>0</v>
      </c>
      <c r="CO91" s="278">
        <v>0</v>
      </c>
      <c r="CP91" s="278">
        <v>0</v>
      </c>
      <c r="CQ91" s="56">
        <f t="shared" si="60"/>
        <v>0</v>
      </c>
      <c r="CR91" s="209">
        <f t="shared" si="61"/>
        <v>0</v>
      </c>
      <c r="CS91" s="37">
        <v>0</v>
      </c>
      <c r="CT91" s="18">
        <v>0</v>
      </c>
      <c r="CU91" s="187">
        <v>0</v>
      </c>
      <c r="CV91" s="187">
        <v>0</v>
      </c>
      <c r="CW91" s="187">
        <v>0</v>
      </c>
      <c r="CX91" s="187">
        <v>0</v>
      </c>
      <c r="CY91" s="278">
        <v>0</v>
      </c>
      <c r="CZ91" s="278">
        <v>0</v>
      </c>
      <c r="DA91" s="56">
        <f t="shared" si="62"/>
        <v>0</v>
      </c>
      <c r="DB91" s="48">
        <f t="shared" si="63"/>
        <v>0</v>
      </c>
      <c r="DC91" s="199">
        <v>0</v>
      </c>
      <c r="DD91" s="18">
        <v>0</v>
      </c>
      <c r="DE91" s="187">
        <v>0</v>
      </c>
      <c r="DF91" s="187">
        <v>0</v>
      </c>
      <c r="DG91" s="187">
        <v>0</v>
      </c>
      <c r="DH91" s="187">
        <v>0</v>
      </c>
      <c r="DI91" s="278">
        <v>0</v>
      </c>
      <c r="DJ91" s="278">
        <v>0</v>
      </c>
      <c r="DK91" s="56">
        <f t="shared" si="64"/>
        <v>0</v>
      </c>
      <c r="DL91" s="209">
        <f t="shared" si="65"/>
        <v>0</v>
      </c>
      <c r="DM91" s="37">
        <v>0</v>
      </c>
      <c r="DN91" s="18">
        <v>0</v>
      </c>
      <c r="DO91" s="187">
        <v>0</v>
      </c>
      <c r="DP91" s="187">
        <v>0</v>
      </c>
      <c r="DQ91" s="187">
        <v>0</v>
      </c>
      <c r="DR91" s="187">
        <v>0</v>
      </c>
      <c r="DS91" s="278">
        <v>0</v>
      </c>
      <c r="DT91" s="278">
        <v>0</v>
      </c>
      <c r="DU91" s="56">
        <f t="shared" si="66"/>
        <v>0</v>
      </c>
      <c r="DV91" s="48">
        <f t="shared" si="67"/>
        <v>0</v>
      </c>
      <c r="DW91" s="37">
        <v>0</v>
      </c>
      <c r="DX91" s="18">
        <v>0</v>
      </c>
      <c r="DY91" s="187">
        <v>0</v>
      </c>
      <c r="DZ91" s="187">
        <v>0</v>
      </c>
      <c r="EA91" s="187">
        <v>0</v>
      </c>
      <c r="EB91" s="187">
        <v>0</v>
      </c>
      <c r="EC91" s="278">
        <v>0</v>
      </c>
      <c r="ED91" s="278">
        <v>0</v>
      </c>
      <c r="EE91" s="56">
        <f t="shared" si="68"/>
        <v>0</v>
      </c>
      <c r="EF91" s="48">
        <f t="shared" si="69"/>
        <v>0</v>
      </c>
      <c r="EK91" s="262">
        <f t="shared" si="36"/>
        <v>0</v>
      </c>
      <c r="EL91" s="5" t="e">
        <f>IF(#REF!=0,"Not Moving","OK")</f>
        <v>#REF!</v>
      </c>
    </row>
    <row r="92" spans="1:142" ht="16.5" thickTop="1" thickBot="1">
      <c r="A92" s="45">
        <v>81</v>
      </c>
      <c r="B92" s="257">
        <v>734937</v>
      </c>
      <c r="C92" s="255" t="s">
        <v>199</v>
      </c>
      <c r="D92" s="255" t="s">
        <v>200</v>
      </c>
      <c r="E92" s="263">
        <v>69.5</v>
      </c>
      <c r="F92" s="264">
        <v>149</v>
      </c>
      <c r="G92" s="38">
        <f t="shared" si="37"/>
        <v>0</v>
      </c>
      <c r="H92" s="39">
        <f t="shared" si="38"/>
        <v>1</v>
      </c>
      <c r="I92" s="39">
        <f t="shared" si="39"/>
        <v>1</v>
      </c>
      <c r="J92" s="39">
        <f t="shared" si="40"/>
        <v>0</v>
      </c>
      <c r="K92" s="38">
        <f t="shared" si="41"/>
        <v>0</v>
      </c>
      <c r="L92" s="39">
        <f t="shared" si="42"/>
        <v>0</v>
      </c>
      <c r="M92" s="39">
        <f t="shared" si="43"/>
        <v>0</v>
      </c>
      <c r="N92" s="39">
        <v>1</v>
      </c>
      <c r="O92" s="39">
        <f t="shared" si="44"/>
        <v>3</v>
      </c>
      <c r="P92" s="40">
        <f t="shared" si="45"/>
        <v>0.375</v>
      </c>
      <c r="Q92" s="45">
        <v>0</v>
      </c>
      <c r="R92" s="257">
        <v>1</v>
      </c>
      <c r="S92" s="265">
        <v>0</v>
      </c>
      <c r="T92" s="265">
        <v>0</v>
      </c>
      <c r="U92" s="265">
        <v>0</v>
      </c>
      <c r="V92" s="265">
        <v>0</v>
      </c>
      <c r="W92" s="265">
        <v>0</v>
      </c>
      <c r="X92" s="265">
        <v>0</v>
      </c>
      <c r="Y92" s="260">
        <f t="shared" si="46"/>
        <v>1</v>
      </c>
      <c r="Z92" s="261">
        <f t="shared" si="47"/>
        <v>0.125</v>
      </c>
      <c r="AA92" s="37">
        <v>0</v>
      </c>
      <c r="AB92" s="18">
        <v>0</v>
      </c>
      <c r="AC92" s="187">
        <v>0</v>
      </c>
      <c r="AD92" s="187">
        <v>0</v>
      </c>
      <c r="AE92" s="187">
        <v>0</v>
      </c>
      <c r="AF92" s="187">
        <v>0</v>
      </c>
      <c r="AG92" s="187">
        <v>0</v>
      </c>
      <c r="AH92" s="187">
        <v>1</v>
      </c>
      <c r="AI92" s="56">
        <f t="shared" si="48"/>
        <v>1</v>
      </c>
      <c r="AJ92" s="48">
        <f t="shared" si="49"/>
        <v>0.125</v>
      </c>
      <c r="AK92" s="37">
        <v>0</v>
      </c>
      <c r="AL92" s="18">
        <v>0</v>
      </c>
      <c r="AM92" s="187">
        <v>0</v>
      </c>
      <c r="AN92" s="187">
        <v>0</v>
      </c>
      <c r="AO92" s="187">
        <v>0</v>
      </c>
      <c r="AP92" s="187">
        <v>0</v>
      </c>
      <c r="AQ92" s="278">
        <v>0</v>
      </c>
      <c r="AR92" s="278">
        <v>0</v>
      </c>
      <c r="AS92" s="56">
        <f t="shared" si="50"/>
        <v>0</v>
      </c>
      <c r="AT92" s="48">
        <f t="shared" si="51"/>
        <v>0</v>
      </c>
      <c r="AU92" s="199">
        <v>0</v>
      </c>
      <c r="AV92" s="18">
        <v>0</v>
      </c>
      <c r="AW92" s="187">
        <v>0</v>
      </c>
      <c r="AX92" s="187">
        <v>0</v>
      </c>
      <c r="AY92" s="187">
        <v>0</v>
      </c>
      <c r="AZ92" s="187">
        <v>0</v>
      </c>
      <c r="BA92" s="187">
        <v>0</v>
      </c>
      <c r="BB92" s="278">
        <v>0</v>
      </c>
      <c r="BC92" s="56">
        <f t="shared" si="52"/>
        <v>0</v>
      </c>
      <c r="BD92" s="209">
        <f t="shared" si="53"/>
        <v>0</v>
      </c>
      <c r="BE92" s="37">
        <v>0</v>
      </c>
      <c r="BF92" s="18">
        <v>0</v>
      </c>
      <c r="BG92" s="187">
        <v>0</v>
      </c>
      <c r="BH92" s="187">
        <v>0</v>
      </c>
      <c r="BI92" s="187">
        <v>0</v>
      </c>
      <c r="BJ92" s="187">
        <v>0</v>
      </c>
      <c r="BK92" s="187">
        <v>0</v>
      </c>
      <c r="BL92" s="187">
        <v>0</v>
      </c>
      <c r="BM92" s="56">
        <f t="shared" si="54"/>
        <v>0</v>
      </c>
      <c r="BN92" s="48">
        <f t="shared" si="55"/>
        <v>0</v>
      </c>
      <c r="BO92" s="199">
        <v>0</v>
      </c>
      <c r="BP92" s="18">
        <v>0</v>
      </c>
      <c r="BQ92" s="187">
        <v>1</v>
      </c>
      <c r="BR92" s="187">
        <v>0</v>
      </c>
      <c r="BS92" s="187">
        <v>0</v>
      </c>
      <c r="BT92" s="187">
        <v>0</v>
      </c>
      <c r="BU92" s="278">
        <v>0</v>
      </c>
      <c r="BV92" s="278">
        <v>0</v>
      </c>
      <c r="BW92" s="56">
        <f t="shared" si="56"/>
        <v>1</v>
      </c>
      <c r="BX92" s="209">
        <f t="shared" si="57"/>
        <v>0.125</v>
      </c>
      <c r="BY92" s="37">
        <v>0</v>
      </c>
      <c r="BZ92" s="18">
        <v>0</v>
      </c>
      <c r="CA92" s="187">
        <v>0</v>
      </c>
      <c r="CB92" s="187">
        <v>0</v>
      </c>
      <c r="CC92" s="187">
        <v>0</v>
      </c>
      <c r="CD92" s="187">
        <v>0</v>
      </c>
      <c r="CE92" s="278">
        <v>0</v>
      </c>
      <c r="CF92" s="278">
        <v>0</v>
      </c>
      <c r="CG92" s="56">
        <f t="shared" si="58"/>
        <v>0</v>
      </c>
      <c r="CH92" s="48">
        <f t="shared" si="59"/>
        <v>0</v>
      </c>
      <c r="CI92" s="199">
        <v>0</v>
      </c>
      <c r="CJ92" s="18">
        <v>0</v>
      </c>
      <c r="CK92" s="187">
        <v>0</v>
      </c>
      <c r="CL92" s="187">
        <v>0</v>
      </c>
      <c r="CM92" s="187">
        <v>0</v>
      </c>
      <c r="CN92" s="187">
        <v>0</v>
      </c>
      <c r="CO92" s="278">
        <v>0</v>
      </c>
      <c r="CP92" s="278">
        <v>0</v>
      </c>
      <c r="CQ92" s="56">
        <f t="shared" si="60"/>
        <v>0</v>
      </c>
      <c r="CR92" s="209">
        <f t="shared" si="61"/>
        <v>0</v>
      </c>
      <c r="CS92" s="37">
        <v>0</v>
      </c>
      <c r="CT92" s="18">
        <v>0</v>
      </c>
      <c r="CU92" s="187">
        <v>0</v>
      </c>
      <c r="CV92" s="187">
        <v>0</v>
      </c>
      <c r="CW92" s="187">
        <v>0</v>
      </c>
      <c r="CX92" s="187">
        <v>0</v>
      </c>
      <c r="CY92" s="278">
        <v>0</v>
      </c>
      <c r="CZ92" s="278">
        <v>0</v>
      </c>
      <c r="DA92" s="56">
        <f t="shared" si="62"/>
        <v>0</v>
      </c>
      <c r="DB92" s="48">
        <f t="shared" si="63"/>
        <v>0</v>
      </c>
      <c r="DC92" s="199">
        <v>0</v>
      </c>
      <c r="DD92" s="18">
        <v>0</v>
      </c>
      <c r="DE92" s="187">
        <v>0</v>
      </c>
      <c r="DF92" s="187">
        <v>0</v>
      </c>
      <c r="DG92" s="187">
        <v>0</v>
      </c>
      <c r="DH92" s="187">
        <v>0</v>
      </c>
      <c r="DI92" s="278">
        <v>0</v>
      </c>
      <c r="DJ92" s="278">
        <v>0</v>
      </c>
      <c r="DK92" s="56">
        <f t="shared" si="64"/>
        <v>0</v>
      </c>
      <c r="DL92" s="209">
        <f t="shared" si="65"/>
        <v>0</v>
      </c>
      <c r="DM92" s="37">
        <v>0</v>
      </c>
      <c r="DN92" s="18">
        <v>0</v>
      </c>
      <c r="DO92" s="187">
        <v>0</v>
      </c>
      <c r="DP92" s="187">
        <v>0</v>
      </c>
      <c r="DQ92" s="187">
        <v>0</v>
      </c>
      <c r="DR92" s="187">
        <v>0</v>
      </c>
      <c r="DS92" s="278">
        <v>0</v>
      </c>
      <c r="DT92" s="278">
        <v>0</v>
      </c>
      <c r="DU92" s="56">
        <f t="shared" si="66"/>
        <v>0</v>
      </c>
      <c r="DV92" s="48">
        <f t="shared" si="67"/>
        <v>0</v>
      </c>
      <c r="DW92" s="37">
        <v>0</v>
      </c>
      <c r="DX92" s="18">
        <v>0</v>
      </c>
      <c r="DY92" s="187">
        <v>0</v>
      </c>
      <c r="DZ92" s="187">
        <v>0</v>
      </c>
      <c r="EA92" s="187">
        <v>0</v>
      </c>
      <c r="EB92" s="187">
        <v>0</v>
      </c>
      <c r="EC92" s="278">
        <v>0</v>
      </c>
      <c r="ED92" s="278">
        <v>0</v>
      </c>
      <c r="EE92" s="56">
        <f t="shared" si="68"/>
        <v>0</v>
      </c>
      <c r="EF92" s="48">
        <f t="shared" si="69"/>
        <v>0</v>
      </c>
      <c r="EK92" s="262">
        <f t="shared" si="36"/>
        <v>1</v>
      </c>
      <c r="EL92" s="5" t="e">
        <f>IF(#REF!=0,"Not Moving","OK")</f>
        <v>#REF!</v>
      </c>
    </row>
    <row r="93" spans="1:142" ht="16.5" thickTop="1" thickBot="1">
      <c r="A93" s="45">
        <v>82</v>
      </c>
      <c r="B93" s="257">
        <v>734938</v>
      </c>
      <c r="C93" s="255" t="s">
        <v>201</v>
      </c>
      <c r="D93" s="255" t="s">
        <v>202</v>
      </c>
      <c r="E93" s="263">
        <v>69.5</v>
      </c>
      <c r="F93" s="264">
        <v>149</v>
      </c>
      <c r="G93" s="38">
        <f t="shared" si="37"/>
        <v>0</v>
      </c>
      <c r="H93" s="39">
        <f t="shared" si="38"/>
        <v>0</v>
      </c>
      <c r="I93" s="39">
        <f t="shared" si="39"/>
        <v>0</v>
      </c>
      <c r="J93" s="39">
        <f t="shared" si="40"/>
        <v>0</v>
      </c>
      <c r="K93" s="38">
        <f t="shared" si="41"/>
        <v>0</v>
      </c>
      <c r="L93" s="39">
        <f t="shared" si="42"/>
        <v>0</v>
      </c>
      <c r="M93" s="39">
        <f t="shared" si="43"/>
        <v>1</v>
      </c>
      <c r="N93" s="39">
        <v>0</v>
      </c>
      <c r="O93" s="39">
        <f t="shared" si="44"/>
        <v>1</v>
      </c>
      <c r="P93" s="40">
        <f t="shared" si="45"/>
        <v>0.125</v>
      </c>
      <c r="Q93" s="45">
        <v>0</v>
      </c>
      <c r="R93" s="257">
        <v>0</v>
      </c>
      <c r="S93" s="265">
        <v>0</v>
      </c>
      <c r="T93" s="265">
        <v>0</v>
      </c>
      <c r="U93" s="265">
        <v>0</v>
      </c>
      <c r="V93" s="265">
        <v>0</v>
      </c>
      <c r="W93" s="265">
        <v>1</v>
      </c>
      <c r="X93" s="265">
        <v>0</v>
      </c>
      <c r="Y93" s="260">
        <f t="shared" si="46"/>
        <v>1</v>
      </c>
      <c r="Z93" s="261">
        <f t="shared" si="47"/>
        <v>0.125</v>
      </c>
      <c r="AA93" s="37">
        <v>0</v>
      </c>
      <c r="AB93" s="18">
        <v>0</v>
      </c>
      <c r="AC93" s="187">
        <v>0</v>
      </c>
      <c r="AD93" s="187">
        <v>0</v>
      </c>
      <c r="AE93" s="187">
        <v>0</v>
      </c>
      <c r="AF93" s="187">
        <v>0</v>
      </c>
      <c r="AG93" s="187">
        <v>0</v>
      </c>
      <c r="AH93" s="187">
        <v>0</v>
      </c>
      <c r="AI93" s="56">
        <f t="shared" si="48"/>
        <v>0</v>
      </c>
      <c r="AJ93" s="48">
        <f t="shared" si="49"/>
        <v>0</v>
      </c>
      <c r="AK93" s="37">
        <v>0</v>
      </c>
      <c r="AL93" s="18">
        <v>0</v>
      </c>
      <c r="AM93" s="187">
        <v>0</v>
      </c>
      <c r="AN93" s="187">
        <v>0</v>
      </c>
      <c r="AO93" s="187">
        <v>0</v>
      </c>
      <c r="AP93" s="187">
        <v>0</v>
      </c>
      <c r="AQ93" s="278">
        <v>0</v>
      </c>
      <c r="AR93" s="278">
        <v>0</v>
      </c>
      <c r="AS93" s="56">
        <f t="shared" si="50"/>
        <v>0</v>
      </c>
      <c r="AT93" s="48">
        <f t="shared" si="51"/>
        <v>0</v>
      </c>
      <c r="AU93" s="199">
        <v>0</v>
      </c>
      <c r="AV93" s="18">
        <v>0</v>
      </c>
      <c r="AW93" s="187">
        <v>0</v>
      </c>
      <c r="AX93" s="187">
        <v>0</v>
      </c>
      <c r="AY93" s="187">
        <v>0</v>
      </c>
      <c r="AZ93" s="187">
        <v>0</v>
      </c>
      <c r="BA93" s="187">
        <v>0</v>
      </c>
      <c r="BB93" s="278">
        <v>0</v>
      </c>
      <c r="BC93" s="56">
        <f t="shared" si="52"/>
        <v>0</v>
      </c>
      <c r="BD93" s="209">
        <f t="shared" si="53"/>
        <v>0</v>
      </c>
      <c r="BE93" s="37">
        <v>0</v>
      </c>
      <c r="BF93" s="18">
        <v>0</v>
      </c>
      <c r="BG93" s="187">
        <v>0</v>
      </c>
      <c r="BH93" s="187">
        <v>0</v>
      </c>
      <c r="BI93" s="187">
        <v>0</v>
      </c>
      <c r="BJ93" s="187">
        <v>0</v>
      </c>
      <c r="BK93" s="187">
        <v>0</v>
      </c>
      <c r="BL93" s="187">
        <v>0</v>
      </c>
      <c r="BM93" s="56">
        <f t="shared" si="54"/>
        <v>0</v>
      </c>
      <c r="BN93" s="48">
        <f t="shared" si="55"/>
        <v>0</v>
      </c>
      <c r="BO93" s="199">
        <v>0</v>
      </c>
      <c r="BP93" s="18">
        <v>0</v>
      </c>
      <c r="BQ93" s="187">
        <v>0</v>
      </c>
      <c r="BR93" s="187">
        <v>0</v>
      </c>
      <c r="BS93" s="187">
        <v>0</v>
      </c>
      <c r="BT93" s="187">
        <v>0</v>
      </c>
      <c r="BU93" s="278">
        <v>0</v>
      </c>
      <c r="BV93" s="278">
        <v>0</v>
      </c>
      <c r="BW93" s="56">
        <f t="shared" si="56"/>
        <v>0</v>
      </c>
      <c r="BX93" s="209">
        <f t="shared" si="57"/>
        <v>0</v>
      </c>
      <c r="BY93" s="37">
        <v>0</v>
      </c>
      <c r="BZ93" s="18">
        <v>0</v>
      </c>
      <c r="CA93" s="187">
        <v>0</v>
      </c>
      <c r="CB93" s="187">
        <v>0</v>
      </c>
      <c r="CC93" s="187">
        <v>0</v>
      </c>
      <c r="CD93" s="187">
        <v>0</v>
      </c>
      <c r="CE93" s="278">
        <v>0</v>
      </c>
      <c r="CF93" s="278">
        <v>0</v>
      </c>
      <c r="CG93" s="56">
        <f t="shared" si="58"/>
        <v>0</v>
      </c>
      <c r="CH93" s="48">
        <f t="shared" si="59"/>
        <v>0</v>
      </c>
      <c r="CI93" s="199">
        <v>0</v>
      </c>
      <c r="CJ93" s="18">
        <v>0</v>
      </c>
      <c r="CK93" s="187">
        <v>0</v>
      </c>
      <c r="CL93" s="187">
        <v>0</v>
      </c>
      <c r="CM93" s="187">
        <v>0</v>
      </c>
      <c r="CN93" s="187">
        <v>0</v>
      </c>
      <c r="CO93" s="278">
        <v>0</v>
      </c>
      <c r="CP93" s="278">
        <v>0</v>
      </c>
      <c r="CQ93" s="56">
        <f t="shared" si="60"/>
        <v>0</v>
      </c>
      <c r="CR93" s="209">
        <f t="shared" si="61"/>
        <v>0</v>
      </c>
      <c r="CS93" s="37">
        <v>0</v>
      </c>
      <c r="CT93" s="18">
        <v>0</v>
      </c>
      <c r="CU93" s="187">
        <v>0</v>
      </c>
      <c r="CV93" s="187">
        <v>0</v>
      </c>
      <c r="CW93" s="187">
        <v>0</v>
      </c>
      <c r="CX93" s="187">
        <v>0</v>
      </c>
      <c r="CY93" s="278">
        <v>0</v>
      </c>
      <c r="CZ93" s="278">
        <v>0</v>
      </c>
      <c r="DA93" s="56">
        <f t="shared" si="62"/>
        <v>0</v>
      </c>
      <c r="DB93" s="48">
        <f t="shared" si="63"/>
        <v>0</v>
      </c>
      <c r="DC93" s="199">
        <v>0</v>
      </c>
      <c r="DD93" s="18">
        <v>0</v>
      </c>
      <c r="DE93" s="187">
        <v>0</v>
      </c>
      <c r="DF93" s="187">
        <v>0</v>
      </c>
      <c r="DG93" s="187">
        <v>0</v>
      </c>
      <c r="DH93" s="187">
        <v>0</v>
      </c>
      <c r="DI93" s="278">
        <v>0</v>
      </c>
      <c r="DJ93" s="278">
        <v>0</v>
      </c>
      <c r="DK93" s="56">
        <f t="shared" si="64"/>
        <v>0</v>
      </c>
      <c r="DL93" s="209">
        <f t="shared" si="65"/>
        <v>0</v>
      </c>
      <c r="DM93" s="37">
        <v>0</v>
      </c>
      <c r="DN93" s="18">
        <v>0</v>
      </c>
      <c r="DO93" s="187">
        <v>0</v>
      </c>
      <c r="DP93" s="187">
        <v>0</v>
      </c>
      <c r="DQ93" s="187">
        <v>0</v>
      </c>
      <c r="DR93" s="187">
        <v>0</v>
      </c>
      <c r="DS93" s="278">
        <v>0</v>
      </c>
      <c r="DT93" s="278">
        <v>0</v>
      </c>
      <c r="DU93" s="56">
        <f t="shared" si="66"/>
        <v>0</v>
      </c>
      <c r="DV93" s="48">
        <f t="shared" si="67"/>
        <v>0</v>
      </c>
      <c r="DW93" s="37">
        <v>0</v>
      </c>
      <c r="DX93" s="18">
        <v>0</v>
      </c>
      <c r="DY93" s="187">
        <v>0</v>
      </c>
      <c r="DZ93" s="187">
        <v>0</v>
      </c>
      <c r="EA93" s="187">
        <v>0</v>
      </c>
      <c r="EB93" s="187">
        <v>0</v>
      </c>
      <c r="EC93" s="278">
        <v>0</v>
      </c>
      <c r="ED93" s="278">
        <v>0</v>
      </c>
      <c r="EE93" s="56">
        <f t="shared" si="68"/>
        <v>0</v>
      </c>
      <c r="EF93" s="48">
        <f t="shared" si="69"/>
        <v>0</v>
      </c>
      <c r="EK93" s="262">
        <f t="shared" si="36"/>
        <v>0</v>
      </c>
      <c r="EL93" s="5" t="e">
        <f>IF(#REF!=0,"Not Moving","OK")</f>
        <v>#REF!</v>
      </c>
    </row>
    <row r="94" spans="1:142" ht="16.5" thickTop="1" thickBot="1">
      <c r="A94" s="45">
        <v>83</v>
      </c>
      <c r="B94" s="257">
        <v>734939</v>
      </c>
      <c r="C94" s="255" t="s">
        <v>203</v>
      </c>
      <c r="D94" s="255" t="s">
        <v>204</v>
      </c>
      <c r="E94" s="263">
        <v>109.5</v>
      </c>
      <c r="F94" s="264">
        <v>229</v>
      </c>
      <c r="G94" s="38">
        <f t="shared" si="37"/>
        <v>0</v>
      </c>
      <c r="H94" s="39">
        <f t="shared" si="38"/>
        <v>0</v>
      </c>
      <c r="I94" s="39">
        <f t="shared" si="39"/>
        <v>0</v>
      </c>
      <c r="J94" s="39">
        <f t="shared" si="40"/>
        <v>0</v>
      </c>
      <c r="K94" s="38">
        <f t="shared" si="41"/>
        <v>0</v>
      </c>
      <c r="L94" s="39">
        <f t="shared" si="42"/>
        <v>0</v>
      </c>
      <c r="M94" s="39">
        <f t="shared" si="43"/>
        <v>1</v>
      </c>
      <c r="N94" s="39">
        <v>0</v>
      </c>
      <c r="O94" s="39">
        <f t="shared" si="44"/>
        <v>1</v>
      </c>
      <c r="P94" s="40">
        <f t="shared" si="45"/>
        <v>0.125</v>
      </c>
      <c r="Q94" s="45">
        <v>0</v>
      </c>
      <c r="R94" s="257">
        <v>0</v>
      </c>
      <c r="S94" s="265">
        <v>0</v>
      </c>
      <c r="T94" s="265">
        <v>0</v>
      </c>
      <c r="U94" s="265">
        <v>0</v>
      </c>
      <c r="V94" s="265">
        <v>0</v>
      </c>
      <c r="W94" s="265">
        <v>0</v>
      </c>
      <c r="X94" s="265">
        <v>0</v>
      </c>
      <c r="Y94" s="260">
        <f t="shared" si="46"/>
        <v>0</v>
      </c>
      <c r="Z94" s="261">
        <f t="shared" si="47"/>
        <v>0</v>
      </c>
      <c r="AA94" s="37">
        <v>0</v>
      </c>
      <c r="AB94" s="18">
        <v>0</v>
      </c>
      <c r="AC94" s="187">
        <v>0</v>
      </c>
      <c r="AD94" s="187">
        <v>0</v>
      </c>
      <c r="AE94" s="187">
        <v>0</v>
      </c>
      <c r="AF94" s="187">
        <v>0</v>
      </c>
      <c r="AG94" s="187">
        <v>0</v>
      </c>
      <c r="AH94" s="187">
        <v>0</v>
      </c>
      <c r="AI94" s="56">
        <f t="shared" si="48"/>
        <v>0</v>
      </c>
      <c r="AJ94" s="48">
        <f t="shared" si="49"/>
        <v>0</v>
      </c>
      <c r="AK94" s="37">
        <v>0</v>
      </c>
      <c r="AL94" s="18">
        <v>0</v>
      </c>
      <c r="AM94" s="187">
        <v>0</v>
      </c>
      <c r="AN94" s="187">
        <v>0</v>
      </c>
      <c r="AO94" s="187">
        <v>0</v>
      </c>
      <c r="AP94" s="187">
        <v>0</v>
      </c>
      <c r="AQ94" s="278">
        <v>0</v>
      </c>
      <c r="AR94" s="278">
        <v>0</v>
      </c>
      <c r="AS94" s="56">
        <f t="shared" si="50"/>
        <v>0</v>
      </c>
      <c r="AT94" s="48">
        <f t="shared" si="51"/>
        <v>0</v>
      </c>
      <c r="AU94" s="199">
        <v>0</v>
      </c>
      <c r="AV94" s="18">
        <v>0</v>
      </c>
      <c r="AW94" s="187">
        <v>0</v>
      </c>
      <c r="AX94" s="187">
        <v>0</v>
      </c>
      <c r="AY94" s="187">
        <v>0</v>
      </c>
      <c r="AZ94" s="187">
        <v>0</v>
      </c>
      <c r="BA94" s="187">
        <v>0</v>
      </c>
      <c r="BB94" s="278">
        <v>0</v>
      </c>
      <c r="BC94" s="56">
        <f t="shared" si="52"/>
        <v>0</v>
      </c>
      <c r="BD94" s="209">
        <f t="shared" si="53"/>
        <v>0</v>
      </c>
      <c r="BE94" s="37">
        <v>0</v>
      </c>
      <c r="BF94" s="18">
        <v>0</v>
      </c>
      <c r="BG94" s="187">
        <v>0</v>
      </c>
      <c r="BH94" s="187">
        <v>0</v>
      </c>
      <c r="BI94" s="187">
        <v>0</v>
      </c>
      <c r="BJ94" s="187">
        <v>0</v>
      </c>
      <c r="BK94" s="187">
        <v>0</v>
      </c>
      <c r="BL94" s="187">
        <v>0</v>
      </c>
      <c r="BM94" s="56">
        <f t="shared" si="54"/>
        <v>0</v>
      </c>
      <c r="BN94" s="48">
        <f t="shared" si="55"/>
        <v>0</v>
      </c>
      <c r="BO94" s="199">
        <v>0</v>
      </c>
      <c r="BP94" s="18">
        <v>0</v>
      </c>
      <c r="BQ94" s="187">
        <v>0</v>
      </c>
      <c r="BR94" s="187">
        <v>0</v>
      </c>
      <c r="BS94" s="187">
        <v>0</v>
      </c>
      <c r="BT94" s="187">
        <v>0</v>
      </c>
      <c r="BU94" s="278">
        <v>0</v>
      </c>
      <c r="BV94" s="278">
        <v>0</v>
      </c>
      <c r="BW94" s="56">
        <f t="shared" si="56"/>
        <v>0</v>
      </c>
      <c r="BX94" s="209">
        <f t="shared" si="57"/>
        <v>0</v>
      </c>
      <c r="BY94" s="37">
        <v>0</v>
      </c>
      <c r="BZ94" s="18">
        <v>0</v>
      </c>
      <c r="CA94" s="187">
        <v>0</v>
      </c>
      <c r="CB94" s="187">
        <v>0</v>
      </c>
      <c r="CC94" s="187">
        <v>0</v>
      </c>
      <c r="CD94" s="187">
        <v>0</v>
      </c>
      <c r="CE94" s="278">
        <v>0</v>
      </c>
      <c r="CF94" s="278">
        <v>0</v>
      </c>
      <c r="CG94" s="56">
        <f t="shared" si="58"/>
        <v>0</v>
      </c>
      <c r="CH94" s="48">
        <f t="shared" si="59"/>
        <v>0</v>
      </c>
      <c r="CI94" s="199">
        <v>0</v>
      </c>
      <c r="CJ94" s="18">
        <v>0</v>
      </c>
      <c r="CK94" s="187">
        <v>0</v>
      </c>
      <c r="CL94" s="187">
        <v>0</v>
      </c>
      <c r="CM94" s="187">
        <v>0</v>
      </c>
      <c r="CN94" s="187">
        <v>0</v>
      </c>
      <c r="CO94" s="278">
        <v>0</v>
      </c>
      <c r="CP94" s="278">
        <v>0</v>
      </c>
      <c r="CQ94" s="56">
        <f t="shared" si="60"/>
        <v>0</v>
      </c>
      <c r="CR94" s="209">
        <f t="shared" si="61"/>
        <v>0</v>
      </c>
      <c r="CS94" s="37">
        <v>0</v>
      </c>
      <c r="CT94" s="18">
        <v>0</v>
      </c>
      <c r="CU94" s="187">
        <v>0</v>
      </c>
      <c r="CV94" s="187">
        <v>0</v>
      </c>
      <c r="CW94" s="187">
        <v>0</v>
      </c>
      <c r="CX94" s="187">
        <v>0</v>
      </c>
      <c r="CY94" s="278">
        <v>0</v>
      </c>
      <c r="CZ94" s="278">
        <v>0</v>
      </c>
      <c r="DA94" s="56">
        <f t="shared" si="62"/>
        <v>0</v>
      </c>
      <c r="DB94" s="48">
        <f t="shared" si="63"/>
        <v>0</v>
      </c>
      <c r="DC94" s="199">
        <v>0</v>
      </c>
      <c r="DD94" s="18">
        <v>0</v>
      </c>
      <c r="DE94" s="187">
        <v>0</v>
      </c>
      <c r="DF94" s="187">
        <v>0</v>
      </c>
      <c r="DG94" s="187">
        <v>0</v>
      </c>
      <c r="DH94" s="187">
        <v>0</v>
      </c>
      <c r="DI94" s="278">
        <v>0</v>
      </c>
      <c r="DJ94" s="278">
        <v>0</v>
      </c>
      <c r="DK94" s="56">
        <f t="shared" si="64"/>
        <v>0</v>
      </c>
      <c r="DL94" s="209">
        <f t="shared" si="65"/>
        <v>0</v>
      </c>
      <c r="DM94" s="37">
        <v>0</v>
      </c>
      <c r="DN94" s="18">
        <v>0</v>
      </c>
      <c r="DO94" s="187">
        <v>0</v>
      </c>
      <c r="DP94" s="187">
        <v>0</v>
      </c>
      <c r="DQ94" s="187">
        <v>0</v>
      </c>
      <c r="DR94" s="187">
        <v>0</v>
      </c>
      <c r="DS94" s="278">
        <v>0</v>
      </c>
      <c r="DT94" s="278">
        <v>0</v>
      </c>
      <c r="DU94" s="56">
        <f t="shared" si="66"/>
        <v>0</v>
      </c>
      <c r="DV94" s="48">
        <f t="shared" si="67"/>
        <v>0</v>
      </c>
      <c r="DW94" s="37">
        <v>0</v>
      </c>
      <c r="DX94" s="18">
        <v>0</v>
      </c>
      <c r="DY94" s="187">
        <v>0</v>
      </c>
      <c r="DZ94" s="187">
        <v>0</v>
      </c>
      <c r="EA94" s="187">
        <v>0</v>
      </c>
      <c r="EB94" s="187">
        <v>0</v>
      </c>
      <c r="EC94" s="278">
        <v>1</v>
      </c>
      <c r="ED94" s="278">
        <v>0</v>
      </c>
      <c r="EE94" s="56">
        <f t="shared" si="68"/>
        <v>1</v>
      </c>
      <c r="EF94" s="48">
        <f t="shared" si="69"/>
        <v>0.125</v>
      </c>
      <c r="EK94" s="262">
        <f t="shared" si="36"/>
        <v>0</v>
      </c>
      <c r="EL94" s="5" t="e">
        <f>IF(#REF!=0,"Not Moving","OK")</f>
        <v>#REF!</v>
      </c>
    </row>
    <row r="95" spans="1:142" ht="16.5" thickTop="1" thickBot="1">
      <c r="A95" s="45">
        <v>84</v>
      </c>
      <c r="B95" s="257">
        <v>734940</v>
      </c>
      <c r="C95" s="255" t="s">
        <v>205</v>
      </c>
      <c r="D95" s="255" t="s">
        <v>206</v>
      </c>
      <c r="E95" s="263">
        <v>44.5</v>
      </c>
      <c r="F95" s="264">
        <v>99</v>
      </c>
      <c r="G95" s="38">
        <f t="shared" si="37"/>
        <v>0</v>
      </c>
      <c r="H95" s="39">
        <f t="shared" si="38"/>
        <v>0</v>
      </c>
      <c r="I95" s="39">
        <f t="shared" si="39"/>
        <v>0</v>
      </c>
      <c r="J95" s="39">
        <f t="shared" si="40"/>
        <v>0</v>
      </c>
      <c r="K95" s="38">
        <f t="shared" si="41"/>
        <v>0</v>
      </c>
      <c r="L95" s="39">
        <f t="shared" si="42"/>
        <v>1</v>
      </c>
      <c r="M95" s="39">
        <f t="shared" si="43"/>
        <v>0</v>
      </c>
      <c r="N95" s="39">
        <v>0</v>
      </c>
      <c r="O95" s="39">
        <f t="shared" si="44"/>
        <v>1</v>
      </c>
      <c r="P95" s="40">
        <f t="shared" si="45"/>
        <v>0.125</v>
      </c>
      <c r="Q95" s="45">
        <v>0</v>
      </c>
      <c r="R95" s="257">
        <v>0</v>
      </c>
      <c r="S95" s="265">
        <v>0</v>
      </c>
      <c r="T95" s="265">
        <v>0</v>
      </c>
      <c r="U95" s="265">
        <v>0</v>
      </c>
      <c r="V95" s="265">
        <v>0</v>
      </c>
      <c r="W95" s="265">
        <v>0</v>
      </c>
      <c r="X95" s="265">
        <v>0</v>
      </c>
      <c r="Y95" s="260">
        <f t="shared" si="46"/>
        <v>0</v>
      </c>
      <c r="Z95" s="261">
        <f t="shared" si="47"/>
        <v>0</v>
      </c>
      <c r="AA95" s="37">
        <v>0</v>
      </c>
      <c r="AB95" s="18">
        <v>0</v>
      </c>
      <c r="AC95" s="187">
        <v>0</v>
      </c>
      <c r="AD95" s="187">
        <v>0</v>
      </c>
      <c r="AE95" s="187">
        <v>0</v>
      </c>
      <c r="AF95" s="187">
        <v>0</v>
      </c>
      <c r="AG95" s="187">
        <v>0</v>
      </c>
      <c r="AH95" s="187">
        <v>0</v>
      </c>
      <c r="AI95" s="56">
        <f t="shared" si="48"/>
        <v>0</v>
      </c>
      <c r="AJ95" s="48">
        <f t="shared" si="49"/>
        <v>0</v>
      </c>
      <c r="AK95" s="37">
        <v>0</v>
      </c>
      <c r="AL95" s="18">
        <v>0</v>
      </c>
      <c r="AM95" s="187">
        <v>0</v>
      </c>
      <c r="AN95" s="187">
        <v>0</v>
      </c>
      <c r="AO95" s="187">
        <v>0</v>
      </c>
      <c r="AP95" s="187">
        <v>1</v>
      </c>
      <c r="AQ95" s="278">
        <v>0</v>
      </c>
      <c r="AR95" s="278">
        <v>0</v>
      </c>
      <c r="AS95" s="56">
        <f t="shared" si="50"/>
        <v>1</v>
      </c>
      <c r="AT95" s="48">
        <f t="shared" si="51"/>
        <v>0.125</v>
      </c>
      <c r="AU95" s="199">
        <v>0</v>
      </c>
      <c r="AV95" s="18">
        <v>0</v>
      </c>
      <c r="AW95" s="187">
        <v>0</v>
      </c>
      <c r="AX95" s="187">
        <v>0</v>
      </c>
      <c r="AY95" s="187">
        <v>0</v>
      </c>
      <c r="AZ95" s="187">
        <v>0</v>
      </c>
      <c r="BA95" s="187">
        <v>0</v>
      </c>
      <c r="BB95" s="278">
        <v>0</v>
      </c>
      <c r="BC95" s="56">
        <f t="shared" si="52"/>
        <v>0</v>
      </c>
      <c r="BD95" s="209">
        <f t="shared" si="53"/>
        <v>0</v>
      </c>
      <c r="BE95" s="37">
        <v>0</v>
      </c>
      <c r="BF95" s="18">
        <v>0</v>
      </c>
      <c r="BG95" s="187">
        <v>0</v>
      </c>
      <c r="BH95" s="187">
        <v>0</v>
      </c>
      <c r="BI95" s="187">
        <v>0</v>
      </c>
      <c r="BJ95" s="187">
        <v>0</v>
      </c>
      <c r="BK95" s="187">
        <v>0</v>
      </c>
      <c r="BL95" s="187">
        <v>0</v>
      </c>
      <c r="BM95" s="56">
        <f t="shared" si="54"/>
        <v>0</v>
      </c>
      <c r="BN95" s="48">
        <f t="shared" si="55"/>
        <v>0</v>
      </c>
      <c r="BO95" s="199">
        <v>0</v>
      </c>
      <c r="BP95" s="18">
        <v>0</v>
      </c>
      <c r="BQ95" s="187">
        <v>0</v>
      </c>
      <c r="BR95" s="187">
        <v>0</v>
      </c>
      <c r="BS95" s="187">
        <v>0</v>
      </c>
      <c r="BT95" s="187">
        <v>0</v>
      </c>
      <c r="BU95" s="278">
        <v>0</v>
      </c>
      <c r="BV95" s="278">
        <v>0</v>
      </c>
      <c r="BW95" s="56">
        <f t="shared" si="56"/>
        <v>0</v>
      </c>
      <c r="BX95" s="209">
        <f t="shared" si="57"/>
        <v>0</v>
      </c>
      <c r="BY95" s="37">
        <v>0</v>
      </c>
      <c r="BZ95" s="18">
        <v>0</v>
      </c>
      <c r="CA95" s="187">
        <v>0</v>
      </c>
      <c r="CB95" s="187">
        <v>0</v>
      </c>
      <c r="CC95" s="187">
        <v>0</v>
      </c>
      <c r="CD95" s="187">
        <v>0</v>
      </c>
      <c r="CE95" s="278">
        <v>0</v>
      </c>
      <c r="CF95" s="278">
        <v>0</v>
      </c>
      <c r="CG95" s="56">
        <f t="shared" si="58"/>
        <v>0</v>
      </c>
      <c r="CH95" s="48">
        <f t="shared" si="59"/>
        <v>0</v>
      </c>
      <c r="CI95" s="199">
        <v>0</v>
      </c>
      <c r="CJ95" s="18">
        <v>0</v>
      </c>
      <c r="CK95" s="187">
        <v>0</v>
      </c>
      <c r="CL95" s="187">
        <v>0</v>
      </c>
      <c r="CM95" s="187">
        <v>0</v>
      </c>
      <c r="CN95" s="187">
        <v>0</v>
      </c>
      <c r="CO95" s="278">
        <v>0</v>
      </c>
      <c r="CP95" s="278">
        <v>0</v>
      </c>
      <c r="CQ95" s="56">
        <f t="shared" si="60"/>
        <v>0</v>
      </c>
      <c r="CR95" s="209">
        <f t="shared" si="61"/>
        <v>0</v>
      </c>
      <c r="CS95" s="37">
        <v>0</v>
      </c>
      <c r="CT95" s="18">
        <v>0</v>
      </c>
      <c r="CU95" s="187">
        <v>0</v>
      </c>
      <c r="CV95" s="187">
        <v>0</v>
      </c>
      <c r="CW95" s="187">
        <v>0</v>
      </c>
      <c r="CX95" s="187">
        <v>0</v>
      </c>
      <c r="CY95" s="278">
        <v>0</v>
      </c>
      <c r="CZ95" s="278">
        <v>0</v>
      </c>
      <c r="DA95" s="56">
        <f t="shared" si="62"/>
        <v>0</v>
      </c>
      <c r="DB95" s="48">
        <f t="shared" si="63"/>
        <v>0</v>
      </c>
      <c r="DC95" s="199">
        <v>0</v>
      </c>
      <c r="DD95" s="18">
        <v>0</v>
      </c>
      <c r="DE95" s="187">
        <v>0</v>
      </c>
      <c r="DF95" s="187">
        <v>0</v>
      </c>
      <c r="DG95" s="187">
        <v>0</v>
      </c>
      <c r="DH95" s="187">
        <v>0</v>
      </c>
      <c r="DI95" s="278">
        <v>0</v>
      </c>
      <c r="DJ95" s="278">
        <v>0</v>
      </c>
      <c r="DK95" s="56">
        <f t="shared" si="64"/>
        <v>0</v>
      </c>
      <c r="DL95" s="209">
        <f t="shared" si="65"/>
        <v>0</v>
      </c>
      <c r="DM95" s="37">
        <v>0</v>
      </c>
      <c r="DN95" s="18">
        <v>0</v>
      </c>
      <c r="DO95" s="187">
        <v>0</v>
      </c>
      <c r="DP95" s="187">
        <v>0</v>
      </c>
      <c r="DQ95" s="187">
        <v>0</v>
      </c>
      <c r="DR95" s="187">
        <v>0</v>
      </c>
      <c r="DS95" s="278">
        <v>0</v>
      </c>
      <c r="DT95" s="278">
        <v>0</v>
      </c>
      <c r="DU95" s="56">
        <f t="shared" si="66"/>
        <v>0</v>
      </c>
      <c r="DV95" s="48">
        <f t="shared" si="67"/>
        <v>0</v>
      </c>
      <c r="DW95" s="37">
        <v>0</v>
      </c>
      <c r="DX95" s="18">
        <v>0</v>
      </c>
      <c r="DY95" s="187">
        <v>0</v>
      </c>
      <c r="DZ95" s="187">
        <v>0</v>
      </c>
      <c r="EA95" s="187">
        <v>0</v>
      </c>
      <c r="EB95" s="187">
        <v>0</v>
      </c>
      <c r="EC95" s="278">
        <v>0</v>
      </c>
      <c r="ED95" s="278">
        <v>0</v>
      </c>
      <c r="EE95" s="56">
        <f t="shared" si="68"/>
        <v>0</v>
      </c>
      <c r="EF95" s="48">
        <f t="shared" si="69"/>
        <v>0</v>
      </c>
      <c r="EK95" s="262">
        <f t="shared" si="36"/>
        <v>0</v>
      </c>
      <c r="EL95" s="5" t="e">
        <f>IF(#REF!=0,"Not Moving","OK")</f>
        <v>#REF!</v>
      </c>
    </row>
    <row r="96" spans="1:142" ht="16.5" thickTop="1" thickBot="1">
      <c r="A96" s="45">
        <v>85</v>
      </c>
      <c r="B96" s="257">
        <v>734941</v>
      </c>
      <c r="C96" s="255" t="s">
        <v>207</v>
      </c>
      <c r="D96" s="255" t="s">
        <v>208</v>
      </c>
      <c r="E96" s="263">
        <v>44.5</v>
      </c>
      <c r="F96" s="264">
        <v>89</v>
      </c>
      <c r="G96" s="38">
        <f t="shared" si="37"/>
        <v>0</v>
      </c>
      <c r="H96" s="39">
        <f t="shared" si="38"/>
        <v>2</v>
      </c>
      <c r="I96" s="39">
        <f t="shared" si="39"/>
        <v>0</v>
      </c>
      <c r="J96" s="39">
        <f t="shared" si="40"/>
        <v>1</v>
      </c>
      <c r="K96" s="38">
        <f t="shared" si="41"/>
        <v>0</v>
      </c>
      <c r="L96" s="39">
        <f t="shared" si="42"/>
        <v>2</v>
      </c>
      <c r="M96" s="39">
        <f t="shared" si="43"/>
        <v>1</v>
      </c>
      <c r="N96" s="39">
        <v>3</v>
      </c>
      <c r="O96" s="39">
        <f t="shared" si="44"/>
        <v>9</v>
      </c>
      <c r="P96" s="40">
        <f t="shared" si="45"/>
        <v>1.125</v>
      </c>
      <c r="Q96" s="45">
        <v>0</v>
      </c>
      <c r="R96" s="257">
        <v>0</v>
      </c>
      <c r="S96" s="265">
        <v>0</v>
      </c>
      <c r="T96" s="265">
        <v>0</v>
      </c>
      <c r="U96" s="265">
        <v>0</v>
      </c>
      <c r="V96" s="265">
        <v>1</v>
      </c>
      <c r="W96" s="265">
        <v>0</v>
      </c>
      <c r="X96" s="265">
        <v>0</v>
      </c>
      <c r="Y96" s="260">
        <f t="shared" si="46"/>
        <v>1</v>
      </c>
      <c r="Z96" s="261">
        <f t="shared" si="47"/>
        <v>0.125</v>
      </c>
      <c r="AA96" s="37">
        <v>0</v>
      </c>
      <c r="AB96" s="18">
        <v>0</v>
      </c>
      <c r="AC96" s="187">
        <v>0</v>
      </c>
      <c r="AD96" s="187">
        <v>0</v>
      </c>
      <c r="AE96" s="187">
        <v>0</v>
      </c>
      <c r="AF96" s="187">
        <v>0</v>
      </c>
      <c r="AG96" s="187">
        <v>0</v>
      </c>
      <c r="AH96" s="187">
        <v>3</v>
      </c>
      <c r="AI96" s="56">
        <f t="shared" si="48"/>
        <v>3</v>
      </c>
      <c r="AJ96" s="48">
        <f t="shared" si="49"/>
        <v>0.375</v>
      </c>
      <c r="AK96" s="37">
        <v>0</v>
      </c>
      <c r="AL96" s="18">
        <v>2</v>
      </c>
      <c r="AM96" s="187">
        <v>0</v>
      </c>
      <c r="AN96" s="187">
        <v>1</v>
      </c>
      <c r="AO96" s="187">
        <v>0</v>
      </c>
      <c r="AP96" s="187">
        <v>1</v>
      </c>
      <c r="AQ96" s="278">
        <v>0</v>
      </c>
      <c r="AR96" s="278">
        <v>0</v>
      </c>
      <c r="AS96" s="56">
        <f t="shared" si="50"/>
        <v>4</v>
      </c>
      <c r="AT96" s="48">
        <f t="shared" si="51"/>
        <v>0.5</v>
      </c>
      <c r="AU96" s="199">
        <v>0</v>
      </c>
      <c r="AV96" s="18">
        <v>0</v>
      </c>
      <c r="AW96" s="187">
        <v>0</v>
      </c>
      <c r="AX96" s="187">
        <v>0</v>
      </c>
      <c r="AY96" s="187">
        <v>0</v>
      </c>
      <c r="AZ96" s="187">
        <v>0</v>
      </c>
      <c r="BA96" s="187">
        <v>0</v>
      </c>
      <c r="BB96" s="278">
        <v>0</v>
      </c>
      <c r="BC96" s="56">
        <f t="shared" si="52"/>
        <v>0</v>
      </c>
      <c r="BD96" s="209">
        <f t="shared" si="53"/>
        <v>0</v>
      </c>
      <c r="BE96" s="37">
        <v>0</v>
      </c>
      <c r="BF96" s="18">
        <v>0</v>
      </c>
      <c r="BG96" s="187">
        <v>0</v>
      </c>
      <c r="BH96" s="187">
        <v>0</v>
      </c>
      <c r="BI96" s="187">
        <v>0</v>
      </c>
      <c r="BJ96" s="187">
        <v>0</v>
      </c>
      <c r="BK96" s="187">
        <v>1</v>
      </c>
      <c r="BL96" s="187">
        <v>0</v>
      </c>
      <c r="BM96" s="56">
        <f t="shared" si="54"/>
        <v>1</v>
      </c>
      <c r="BN96" s="48">
        <f t="shared" si="55"/>
        <v>0.125</v>
      </c>
      <c r="BO96" s="199">
        <v>0</v>
      </c>
      <c r="BP96" s="18">
        <v>0</v>
      </c>
      <c r="BQ96" s="187">
        <v>0</v>
      </c>
      <c r="BR96" s="187">
        <v>0</v>
      </c>
      <c r="BS96" s="187">
        <v>0</v>
      </c>
      <c r="BT96" s="187">
        <v>0</v>
      </c>
      <c r="BU96" s="278">
        <v>0</v>
      </c>
      <c r="BV96" s="278">
        <v>0</v>
      </c>
      <c r="BW96" s="56">
        <f t="shared" si="56"/>
        <v>0</v>
      </c>
      <c r="BX96" s="209">
        <f t="shared" si="57"/>
        <v>0</v>
      </c>
      <c r="BY96" s="37">
        <v>0</v>
      </c>
      <c r="BZ96" s="18">
        <v>0</v>
      </c>
      <c r="CA96" s="187">
        <v>0</v>
      </c>
      <c r="CB96" s="187">
        <v>0</v>
      </c>
      <c r="CC96" s="187">
        <v>0</v>
      </c>
      <c r="CD96" s="187">
        <v>0</v>
      </c>
      <c r="CE96" s="278">
        <v>0</v>
      </c>
      <c r="CF96" s="278">
        <v>0</v>
      </c>
      <c r="CG96" s="56">
        <f t="shared" si="58"/>
        <v>0</v>
      </c>
      <c r="CH96" s="48">
        <f t="shared" si="59"/>
        <v>0</v>
      </c>
      <c r="CI96" s="199">
        <v>0</v>
      </c>
      <c r="CJ96" s="18">
        <v>0</v>
      </c>
      <c r="CK96" s="187">
        <v>0</v>
      </c>
      <c r="CL96" s="187">
        <v>0</v>
      </c>
      <c r="CM96" s="187">
        <v>0</v>
      </c>
      <c r="CN96" s="187">
        <v>0</v>
      </c>
      <c r="CO96" s="278">
        <v>0</v>
      </c>
      <c r="CP96" s="278">
        <v>0</v>
      </c>
      <c r="CQ96" s="56">
        <f t="shared" si="60"/>
        <v>0</v>
      </c>
      <c r="CR96" s="209">
        <f t="shared" si="61"/>
        <v>0</v>
      </c>
      <c r="CS96" s="37">
        <v>0</v>
      </c>
      <c r="CT96" s="18">
        <v>0</v>
      </c>
      <c r="CU96" s="187">
        <v>0</v>
      </c>
      <c r="CV96" s="187">
        <v>0</v>
      </c>
      <c r="CW96" s="187">
        <v>0</v>
      </c>
      <c r="CX96" s="187">
        <v>0</v>
      </c>
      <c r="CY96" s="278">
        <v>0</v>
      </c>
      <c r="CZ96" s="278">
        <v>0</v>
      </c>
      <c r="DA96" s="56">
        <f t="shared" si="62"/>
        <v>0</v>
      </c>
      <c r="DB96" s="48">
        <f t="shared" si="63"/>
        <v>0</v>
      </c>
      <c r="DC96" s="199">
        <v>0</v>
      </c>
      <c r="DD96" s="18">
        <v>0</v>
      </c>
      <c r="DE96" s="187">
        <v>0</v>
      </c>
      <c r="DF96" s="187">
        <v>0</v>
      </c>
      <c r="DG96" s="187">
        <v>0</v>
      </c>
      <c r="DH96" s="187">
        <v>0</v>
      </c>
      <c r="DI96" s="278">
        <v>0</v>
      </c>
      <c r="DJ96" s="278">
        <v>0</v>
      </c>
      <c r="DK96" s="56">
        <f t="shared" si="64"/>
        <v>0</v>
      </c>
      <c r="DL96" s="209">
        <f t="shared" si="65"/>
        <v>0</v>
      </c>
      <c r="DM96" s="37">
        <v>0</v>
      </c>
      <c r="DN96" s="18">
        <v>0</v>
      </c>
      <c r="DO96" s="187">
        <v>0</v>
      </c>
      <c r="DP96" s="187">
        <v>0</v>
      </c>
      <c r="DQ96" s="187">
        <v>0</v>
      </c>
      <c r="DR96" s="187">
        <v>0</v>
      </c>
      <c r="DS96" s="278">
        <v>0</v>
      </c>
      <c r="DT96" s="278">
        <v>0</v>
      </c>
      <c r="DU96" s="56">
        <f t="shared" si="66"/>
        <v>0</v>
      </c>
      <c r="DV96" s="48">
        <f t="shared" si="67"/>
        <v>0</v>
      </c>
      <c r="DW96" s="37">
        <v>0</v>
      </c>
      <c r="DX96" s="18">
        <v>0</v>
      </c>
      <c r="DY96" s="187">
        <v>0</v>
      </c>
      <c r="DZ96" s="187">
        <v>0</v>
      </c>
      <c r="EA96" s="187">
        <v>0</v>
      </c>
      <c r="EB96" s="187">
        <v>0</v>
      </c>
      <c r="EC96" s="278">
        <v>0</v>
      </c>
      <c r="ED96" s="278">
        <v>0</v>
      </c>
      <c r="EE96" s="56">
        <f t="shared" si="68"/>
        <v>0</v>
      </c>
      <c r="EF96" s="48">
        <f t="shared" si="69"/>
        <v>0</v>
      </c>
      <c r="EK96" s="262">
        <f t="shared" si="36"/>
        <v>2</v>
      </c>
      <c r="EL96" s="5" t="e">
        <f>IF(#REF!=0,"Not Moving","OK")</f>
        <v>#REF!</v>
      </c>
    </row>
    <row r="97" spans="1:142" ht="16.5" thickTop="1" thickBot="1">
      <c r="A97" s="45">
        <v>86</v>
      </c>
      <c r="B97" s="257">
        <v>734942</v>
      </c>
      <c r="C97" s="255" t="s">
        <v>209</v>
      </c>
      <c r="D97" s="255" t="s">
        <v>210</v>
      </c>
      <c r="E97" s="263">
        <v>24.5</v>
      </c>
      <c r="F97" s="264">
        <v>49</v>
      </c>
      <c r="G97" s="38">
        <f t="shared" si="37"/>
        <v>0</v>
      </c>
      <c r="H97" s="39">
        <f t="shared" si="38"/>
        <v>0</v>
      </c>
      <c r="I97" s="39">
        <f t="shared" si="39"/>
        <v>0</v>
      </c>
      <c r="J97" s="39">
        <f t="shared" si="40"/>
        <v>2</v>
      </c>
      <c r="K97" s="38">
        <f t="shared" si="41"/>
        <v>4</v>
      </c>
      <c r="L97" s="39">
        <f t="shared" si="42"/>
        <v>5</v>
      </c>
      <c r="M97" s="39">
        <f t="shared" si="43"/>
        <v>3</v>
      </c>
      <c r="N97" s="39">
        <v>2</v>
      </c>
      <c r="O97" s="39">
        <f t="shared" si="44"/>
        <v>16</v>
      </c>
      <c r="P97" s="40">
        <f t="shared" si="45"/>
        <v>2</v>
      </c>
      <c r="Q97" s="45">
        <v>0</v>
      </c>
      <c r="R97" s="257">
        <v>0</v>
      </c>
      <c r="S97" s="265">
        <v>0</v>
      </c>
      <c r="T97" s="265">
        <v>1</v>
      </c>
      <c r="U97" s="265">
        <v>1</v>
      </c>
      <c r="V97" s="265">
        <v>0</v>
      </c>
      <c r="W97" s="265">
        <v>1</v>
      </c>
      <c r="X97" s="265">
        <v>0</v>
      </c>
      <c r="Y97" s="260">
        <f t="shared" si="46"/>
        <v>3</v>
      </c>
      <c r="Z97" s="261">
        <f t="shared" si="47"/>
        <v>0.375</v>
      </c>
      <c r="AA97" s="37">
        <v>0</v>
      </c>
      <c r="AB97" s="18">
        <v>0</v>
      </c>
      <c r="AC97" s="187">
        <v>0</v>
      </c>
      <c r="AD97" s="187">
        <v>0</v>
      </c>
      <c r="AE97" s="187">
        <v>2</v>
      </c>
      <c r="AF97" s="187">
        <v>1</v>
      </c>
      <c r="AG97" s="187">
        <v>1</v>
      </c>
      <c r="AH97" s="187">
        <v>2</v>
      </c>
      <c r="AI97" s="56">
        <f t="shared" si="48"/>
        <v>6</v>
      </c>
      <c r="AJ97" s="48">
        <f t="shared" si="49"/>
        <v>0.75</v>
      </c>
      <c r="AK97" s="37">
        <v>0</v>
      </c>
      <c r="AL97" s="18">
        <v>0</v>
      </c>
      <c r="AM97" s="187">
        <v>0</v>
      </c>
      <c r="AN97" s="187">
        <v>1</v>
      </c>
      <c r="AO97" s="187">
        <v>0</v>
      </c>
      <c r="AP97" s="187">
        <v>1</v>
      </c>
      <c r="AQ97" s="278">
        <v>0</v>
      </c>
      <c r="AR97" s="278">
        <v>0</v>
      </c>
      <c r="AS97" s="56">
        <f t="shared" si="50"/>
        <v>2</v>
      </c>
      <c r="AT97" s="48">
        <f t="shared" si="51"/>
        <v>0.25</v>
      </c>
      <c r="AU97" s="199">
        <v>0</v>
      </c>
      <c r="AV97" s="18">
        <v>0</v>
      </c>
      <c r="AW97" s="187">
        <v>0</v>
      </c>
      <c r="AX97" s="187">
        <v>0</v>
      </c>
      <c r="AY97" s="187">
        <v>0</v>
      </c>
      <c r="AZ97" s="187">
        <v>0</v>
      </c>
      <c r="BA97" s="187">
        <v>0</v>
      </c>
      <c r="BB97" s="278">
        <v>0</v>
      </c>
      <c r="BC97" s="56">
        <f t="shared" si="52"/>
        <v>0</v>
      </c>
      <c r="BD97" s="209">
        <f t="shared" si="53"/>
        <v>0</v>
      </c>
      <c r="BE97" s="37">
        <v>0</v>
      </c>
      <c r="BF97" s="18">
        <v>0</v>
      </c>
      <c r="BG97" s="187">
        <v>0</v>
      </c>
      <c r="BH97" s="187">
        <v>0</v>
      </c>
      <c r="BI97" s="187">
        <v>0</v>
      </c>
      <c r="BJ97" s="187">
        <v>0</v>
      </c>
      <c r="BK97" s="187">
        <v>0</v>
      </c>
      <c r="BL97" s="187">
        <v>0</v>
      </c>
      <c r="BM97" s="56">
        <f t="shared" si="54"/>
        <v>0</v>
      </c>
      <c r="BN97" s="48">
        <f t="shared" si="55"/>
        <v>0</v>
      </c>
      <c r="BO97" s="199">
        <v>0</v>
      </c>
      <c r="BP97" s="18">
        <v>0</v>
      </c>
      <c r="BQ97" s="187">
        <v>0</v>
      </c>
      <c r="BR97" s="187">
        <v>0</v>
      </c>
      <c r="BS97" s="187">
        <v>1</v>
      </c>
      <c r="BT97" s="187">
        <v>1</v>
      </c>
      <c r="BU97" s="278">
        <v>1</v>
      </c>
      <c r="BV97" s="278">
        <v>0</v>
      </c>
      <c r="BW97" s="56">
        <f t="shared" si="56"/>
        <v>3</v>
      </c>
      <c r="BX97" s="209">
        <f t="shared" si="57"/>
        <v>0.375</v>
      </c>
      <c r="BY97" s="37">
        <v>0</v>
      </c>
      <c r="BZ97" s="18">
        <v>0</v>
      </c>
      <c r="CA97" s="187">
        <v>0</v>
      </c>
      <c r="CB97" s="187">
        <v>0</v>
      </c>
      <c r="CC97" s="187">
        <v>0</v>
      </c>
      <c r="CD97" s="187">
        <v>0</v>
      </c>
      <c r="CE97" s="278">
        <v>0</v>
      </c>
      <c r="CF97" s="278">
        <v>0</v>
      </c>
      <c r="CG97" s="56">
        <f t="shared" si="58"/>
        <v>0</v>
      </c>
      <c r="CH97" s="48">
        <f t="shared" si="59"/>
        <v>0</v>
      </c>
      <c r="CI97" s="199">
        <v>0</v>
      </c>
      <c r="CJ97" s="18">
        <v>0</v>
      </c>
      <c r="CK97" s="187">
        <v>0</v>
      </c>
      <c r="CL97" s="187">
        <v>0</v>
      </c>
      <c r="CM97" s="187">
        <v>0</v>
      </c>
      <c r="CN97" s="187">
        <v>0</v>
      </c>
      <c r="CO97" s="278">
        <v>0</v>
      </c>
      <c r="CP97" s="278">
        <v>0</v>
      </c>
      <c r="CQ97" s="56">
        <f t="shared" si="60"/>
        <v>0</v>
      </c>
      <c r="CR97" s="209">
        <f t="shared" si="61"/>
        <v>0</v>
      </c>
      <c r="CS97" s="37">
        <v>0</v>
      </c>
      <c r="CT97" s="18">
        <v>0</v>
      </c>
      <c r="CU97" s="187">
        <v>0</v>
      </c>
      <c r="CV97" s="187">
        <v>0</v>
      </c>
      <c r="CW97" s="187">
        <v>0</v>
      </c>
      <c r="CX97" s="187">
        <v>2</v>
      </c>
      <c r="CY97" s="278">
        <v>0</v>
      </c>
      <c r="CZ97" s="278">
        <v>0</v>
      </c>
      <c r="DA97" s="56">
        <f t="shared" si="62"/>
        <v>2</v>
      </c>
      <c r="DB97" s="48">
        <f t="shared" si="63"/>
        <v>0.25</v>
      </c>
      <c r="DC97" s="199">
        <v>0</v>
      </c>
      <c r="DD97" s="18">
        <v>0</v>
      </c>
      <c r="DE97" s="187">
        <v>0</v>
      </c>
      <c r="DF97" s="187">
        <v>0</v>
      </c>
      <c r="DG97" s="187">
        <v>0</v>
      </c>
      <c r="DH97" s="187">
        <v>0</v>
      </c>
      <c r="DI97" s="278">
        <v>0</v>
      </c>
      <c r="DJ97" s="278">
        <v>0</v>
      </c>
      <c r="DK97" s="56">
        <f t="shared" si="64"/>
        <v>0</v>
      </c>
      <c r="DL97" s="209">
        <f t="shared" si="65"/>
        <v>0</v>
      </c>
      <c r="DM97" s="37">
        <v>0</v>
      </c>
      <c r="DN97" s="18">
        <v>0</v>
      </c>
      <c r="DO97" s="187">
        <v>0</v>
      </c>
      <c r="DP97" s="187">
        <v>0</v>
      </c>
      <c r="DQ97" s="187">
        <v>0</v>
      </c>
      <c r="DR97" s="187">
        <v>0</v>
      </c>
      <c r="DS97" s="278">
        <v>0</v>
      </c>
      <c r="DT97" s="278">
        <v>0</v>
      </c>
      <c r="DU97" s="56">
        <f t="shared" si="66"/>
        <v>0</v>
      </c>
      <c r="DV97" s="48">
        <f t="shared" si="67"/>
        <v>0</v>
      </c>
      <c r="DW97" s="37">
        <v>0</v>
      </c>
      <c r="DX97" s="18">
        <v>0</v>
      </c>
      <c r="DY97" s="187">
        <v>0</v>
      </c>
      <c r="DZ97" s="187">
        <v>0</v>
      </c>
      <c r="EA97" s="187">
        <v>0</v>
      </c>
      <c r="EB97" s="187">
        <v>0</v>
      </c>
      <c r="EC97" s="278">
        <v>0</v>
      </c>
      <c r="ED97" s="278">
        <v>0</v>
      </c>
      <c r="EE97" s="56">
        <f t="shared" si="68"/>
        <v>0</v>
      </c>
      <c r="EF97" s="48">
        <f t="shared" si="69"/>
        <v>0</v>
      </c>
      <c r="EK97" s="262">
        <f t="shared" si="36"/>
        <v>1</v>
      </c>
      <c r="EL97" s="5" t="e">
        <f>IF(#REF!=0,"Not Moving","OK")</f>
        <v>#REF!</v>
      </c>
    </row>
    <row r="98" spans="1:142" ht="16.5" thickTop="1" thickBot="1">
      <c r="A98" s="45">
        <v>87</v>
      </c>
      <c r="B98" s="257">
        <v>734943</v>
      </c>
      <c r="C98" s="255" t="s">
        <v>211</v>
      </c>
      <c r="D98" s="255" t="s">
        <v>212</v>
      </c>
      <c r="E98" s="263">
        <v>24.5</v>
      </c>
      <c r="F98" s="264">
        <v>49</v>
      </c>
      <c r="G98" s="38">
        <f t="shared" si="37"/>
        <v>0</v>
      </c>
      <c r="H98" s="39">
        <f t="shared" si="38"/>
        <v>0</v>
      </c>
      <c r="I98" s="39">
        <f t="shared" si="39"/>
        <v>1</v>
      </c>
      <c r="J98" s="39">
        <f t="shared" si="40"/>
        <v>6</v>
      </c>
      <c r="K98" s="38">
        <f t="shared" si="41"/>
        <v>7</v>
      </c>
      <c r="L98" s="39">
        <f t="shared" si="42"/>
        <v>6</v>
      </c>
      <c r="M98" s="39">
        <f t="shared" si="43"/>
        <v>4</v>
      </c>
      <c r="N98" s="39">
        <v>3</v>
      </c>
      <c r="O98" s="39">
        <f t="shared" si="44"/>
        <v>27</v>
      </c>
      <c r="P98" s="40">
        <f t="shared" si="45"/>
        <v>3.375</v>
      </c>
      <c r="Q98" s="45">
        <v>0</v>
      </c>
      <c r="R98" s="257">
        <v>0</v>
      </c>
      <c r="S98" s="265">
        <v>0</v>
      </c>
      <c r="T98" s="265">
        <v>2</v>
      </c>
      <c r="U98" s="265">
        <v>2</v>
      </c>
      <c r="V98" s="265">
        <v>1</v>
      </c>
      <c r="W98" s="265">
        <v>0</v>
      </c>
      <c r="X98" s="265">
        <v>0</v>
      </c>
      <c r="Y98" s="260">
        <f t="shared" si="46"/>
        <v>5</v>
      </c>
      <c r="Z98" s="261">
        <f t="shared" si="47"/>
        <v>0.625</v>
      </c>
      <c r="AA98" s="37">
        <v>0</v>
      </c>
      <c r="AB98" s="18">
        <v>0</v>
      </c>
      <c r="AC98" s="187">
        <v>0</v>
      </c>
      <c r="AD98" s="187">
        <v>2</v>
      </c>
      <c r="AE98" s="187">
        <v>2</v>
      </c>
      <c r="AF98" s="187">
        <v>1</v>
      </c>
      <c r="AG98" s="187">
        <v>2</v>
      </c>
      <c r="AH98" s="187">
        <v>1</v>
      </c>
      <c r="AI98" s="56">
        <f t="shared" si="48"/>
        <v>8</v>
      </c>
      <c r="AJ98" s="48">
        <f t="shared" si="49"/>
        <v>1</v>
      </c>
      <c r="AK98" s="37">
        <v>0</v>
      </c>
      <c r="AL98" s="18">
        <v>0</v>
      </c>
      <c r="AM98" s="187">
        <v>0</v>
      </c>
      <c r="AN98" s="187">
        <v>1</v>
      </c>
      <c r="AO98" s="187">
        <v>1</v>
      </c>
      <c r="AP98" s="187">
        <v>1</v>
      </c>
      <c r="AQ98" s="278">
        <v>0</v>
      </c>
      <c r="AR98" s="278">
        <v>1</v>
      </c>
      <c r="AS98" s="56">
        <f t="shared" si="50"/>
        <v>4</v>
      </c>
      <c r="AT98" s="48">
        <f t="shared" si="51"/>
        <v>0.5</v>
      </c>
      <c r="AU98" s="199">
        <v>0</v>
      </c>
      <c r="AV98" s="18">
        <v>0</v>
      </c>
      <c r="AW98" s="187">
        <v>0</v>
      </c>
      <c r="AX98" s="187">
        <v>0</v>
      </c>
      <c r="AY98" s="187">
        <v>1</v>
      </c>
      <c r="AZ98" s="187">
        <v>0</v>
      </c>
      <c r="BA98" s="187">
        <v>0</v>
      </c>
      <c r="BB98" s="278">
        <v>0</v>
      </c>
      <c r="BC98" s="56">
        <f t="shared" si="52"/>
        <v>1</v>
      </c>
      <c r="BD98" s="209">
        <f t="shared" si="53"/>
        <v>0.125</v>
      </c>
      <c r="BE98" s="37">
        <v>0</v>
      </c>
      <c r="BF98" s="18">
        <v>0</v>
      </c>
      <c r="BG98" s="187">
        <v>0</v>
      </c>
      <c r="BH98" s="187">
        <v>0</v>
      </c>
      <c r="BI98" s="187">
        <v>0</v>
      </c>
      <c r="BJ98" s="187">
        <v>0</v>
      </c>
      <c r="BK98" s="187">
        <v>1</v>
      </c>
      <c r="BL98" s="187">
        <v>0</v>
      </c>
      <c r="BM98" s="56">
        <f t="shared" si="54"/>
        <v>1</v>
      </c>
      <c r="BN98" s="48">
        <f t="shared" si="55"/>
        <v>0.125</v>
      </c>
      <c r="BO98" s="199">
        <v>0</v>
      </c>
      <c r="BP98" s="18">
        <v>0</v>
      </c>
      <c r="BQ98" s="187">
        <v>0</v>
      </c>
      <c r="BR98" s="187">
        <v>0</v>
      </c>
      <c r="BS98" s="187">
        <v>1</v>
      </c>
      <c r="BT98" s="187">
        <v>1</v>
      </c>
      <c r="BU98" s="278">
        <v>0</v>
      </c>
      <c r="BV98" s="278">
        <v>0</v>
      </c>
      <c r="BW98" s="56">
        <f t="shared" si="56"/>
        <v>2</v>
      </c>
      <c r="BX98" s="209">
        <f t="shared" si="57"/>
        <v>0.25</v>
      </c>
      <c r="BY98" s="37">
        <v>0</v>
      </c>
      <c r="BZ98" s="18">
        <v>0</v>
      </c>
      <c r="CA98" s="187">
        <v>0</v>
      </c>
      <c r="CB98" s="187">
        <v>1</v>
      </c>
      <c r="CC98" s="187">
        <v>0</v>
      </c>
      <c r="CD98" s="187">
        <v>0</v>
      </c>
      <c r="CE98" s="278">
        <v>1</v>
      </c>
      <c r="CF98" s="278">
        <v>1</v>
      </c>
      <c r="CG98" s="56">
        <f t="shared" si="58"/>
        <v>3</v>
      </c>
      <c r="CH98" s="48">
        <f t="shared" si="59"/>
        <v>0.375</v>
      </c>
      <c r="CI98" s="199">
        <v>0</v>
      </c>
      <c r="CJ98" s="18">
        <v>0</v>
      </c>
      <c r="CK98" s="187">
        <v>1</v>
      </c>
      <c r="CL98" s="187">
        <v>0</v>
      </c>
      <c r="CM98" s="187">
        <v>0</v>
      </c>
      <c r="CN98" s="187">
        <v>2</v>
      </c>
      <c r="CO98" s="278">
        <v>0</v>
      </c>
      <c r="CP98" s="278">
        <v>0</v>
      </c>
      <c r="CQ98" s="56">
        <f t="shared" si="60"/>
        <v>3</v>
      </c>
      <c r="CR98" s="209">
        <f t="shared" si="61"/>
        <v>0.375</v>
      </c>
      <c r="CS98" s="37">
        <v>0</v>
      </c>
      <c r="CT98" s="18">
        <v>0</v>
      </c>
      <c r="CU98" s="187">
        <v>0</v>
      </c>
      <c r="CV98" s="187">
        <v>0</v>
      </c>
      <c r="CW98" s="187">
        <v>0</v>
      </c>
      <c r="CX98" s="187">
        <v>0</v>
      </c>
      <c r="CY98" s="278">
        <v>0</v>
      </c>
      <c r="CZ98" s="278">
        <v>0</v>
      </c>
      <c r="DA98" s="56">
        <f t="shared" si="62"/>
        <v>0</v>
      </c>
      <c r="DB98" s="48">
        <f t="shared" si="63"/>
        <v>0</v>
      </c>
      <c r="DC98" s="199">
        <v>0</v>
      </c>
      <c r="DD98" s="18">
        <v>0</v>
      </c>
      <c r="DE98" s="187">
        <v>0</v>
      </c>
      <c r="DF98" s="187">
        <v>0</v>
      </c>
      <c r="DG98" s="187">
        <v>0</v>
      </c>
      <c r="DH98" s="187">
        <v>0</v>
      </c>
      <c r="DI98" s="278">
        <v>0</v>
      </c>
      <c r="DJ98" s="278">
        <v>0</v>
      </c>
      <c r="DK98" s="56">
        <f t="shared" si="64"/>
        <v>0</v>
      </c>
      <c r="DL98" s="209">
        <f t="shared" si="65"/>
        <v>0</v>
      </c>
      <c r="DM98" s="37">
        <v>0</v>
      </c>
      <c r="DN98" s="18">
        <v>0</v>
      </c>
      <c r="DO98" s="187">
        <v>0</v>
      </c>
      <c r="DP98" s="187">
        <v>0</v>
      </c>
      <c r="DQ98" s="187">
        <v>0</v>
      </c>
      <c r="DR98" s="187">
        <v>0</v>
      </c>
      <c r="DS98" s="278">
        <v>0</v>
      </c>
      <c r="DT98" s="278">
        <v>0</v>
      </c>
      <c r="DU98" s="56">
        <f t="shared" si="66"/>
        <v>0</v>
      </c>
      <c r="DV98" s="48">
        <f t="shared" si="67"/>
        <v>0</v>
      </c>
      <c r="DW98" s="37">
        <v>0</v>
      </c>
      <c r="DX98" s="18">
        <v>0</v>
      </c>
      <c r="DY98" s="187">
        <v>0</v>
      </c>
      <c r="DZ98" s="187">
        <v>0</v>
      </c>
      <c r="EA98" s="187">
        <v>0</v>
      </c>
      <c r="EB98" s="187">
        <v>0</v>
      </c>
      <c r="EC98" s="278">
        <v>0</v>
      </c>
      <c r="ED98" s="278">
        <v>0</v>
      </c>
      <c r="EE98" s="56">
        <f t="shared" si="68"/>
        <v>0</v>
      </c>
      <c r="EF98" s="48">
        <f t="shared" si="69"/>
        <v>0</v>
      </c>
      <c r="EK98" s="262">
        <f t="shared" si="36"/>
        <v>2</v>
      </c>
      <c r="EL98" s="5" t="e">
        <f>IF(#REF!=0,"Not Moving","OK")</f>
        <v>#REF!</v>
      </c>
    </row>
    <row r="99" spans="1:142" ht="16.5" thickTop="1" thickBot="1">
      <c r="A99" s="45">
        <v>88</v>
      </c>
      <c r="B99" s="257">
        <v>734944</v>
      </c>
      <c r="C99" s="255" t="s">
        <v>213</v>
      </c>
      <c r="D99" s="255" t="s">
        <v>214</v>
      </c>
      <c r="E99" s="263">
        <v>24.5</v>
      </c>
      <c r="F99" s="264">
        <v>49</v>
      </c>
      <c r="G99" s="38">
        <f t="shared" si="37"/>
        <v>0</v>
      </c>
      <c r="H99" s="39">
        <f t="shared" si="38"/>
        <v>0</v>
      </c>
      <c r="I99" s="39">
        <f t="shared" si="39"/>
        <v>0</v>
      </c>
      <c r="J99" s="39">
        <f t="shared" si="40"/>
        <v>5</v>
      </c>
      <c r="K99" s="38">
        <f t="shared" si="41"/>
        <v>3</v>
      </c>
      <c r="L99" s="39">
        <f t="shared" si="42"/>
        <v>5</v>
      </c>
      <c r="M99" s="39">
        <f t="shared" si="43"/>
        <v>2</v>
      </c>
      <c r="N99" s="39">
        <v>4</v>
      </c>
      <c r="O99" s="39">
        <f t="shared" si="44"/>
        <v>19</v>
      </c>
      <c r="P99" s="40">
        <f t="shared" si="45"/>
        <v>2.375</v>
      </c>
      <c r="Q99" s="45">
        <v>0</v>
      </c>
      <c r="R99" s="257">
        <v>0</v>
      </c>
      <c r="S99" s="265">
        <v>0</v>
      </c>
      <c r="T99" s="265">
        <v>3</v>
      </c>
      <c r="U99" s="265">
        <v>0</v>
      </c>
      <c r="V99" s="265">
        <v>1</v>
      </c>
      <c r="W99" s="265">
        <v>0</v>
      </c>
      <c r="X99" s="265">
        <v>2</v>
      </c>
      <c r="Y99" s="260">
        <f t="shared" si="46"/>
        <v>6</v>
      </c>
      <c r="Z99" s="261">
        <f t="shared" si="47"/>
        <v>0.75</v>
      </c>
      <c r="AA99" s="37">
        <v>0</v>
      </c>
      <c r="AB99" s="18">
        <v>0</v>
      </c>
      <c r="AC99" s="187">
        <v>0</v>
      </c>
      <c r="AD99" s="187">
        <v>1</v>
      </c>
      <c r="AE99" s="187">
        <v>2</v>
      </c>
      <c r="AF99" s="187">
        <v>2</v>
      </c>
      <c r="AG99" s="187">
        <v>1</v>
      </c>
      <c r="AH99" s="187">
        <v>0</v>
      </c>
      <c r="AI99" s="56">
        <f t="shared" si="48"/>
        <v>6</v>
      </c>
      <c r="AJ99" s="48">
        <f t="shared" si="49"/>
        <v>0.75</v>
      </c>
      <c r="AK99" s="37">
        <v>0</v>
      </c>
      <c r="AL99" s="18">
        <v>0</v>
      </c>
      <c r="AM99" s="187">
        <v>0</v>
      </c>
      <c r="AN99" s="187">
        <v>0</v>
      </c>
      <c r="AO99" s="187">
        <v>0</v>
      </c>
      <c r="AP99" s="187">
        <v>0</v>
      </c>
      <c r="AQ99" s="278">
        <v>0</v>
      </c>
      <c r="AR99" s="278">
        <v>0</v>
      </c>
      <c r="AS99" s="56">
        <f t="shared" si="50"/>
        <v>0</v>
      </c>
      <c r="AT99" s="48">
        <f t="shared" si="51"/>
        <v>0</v>
      </c>
      <c r="AU99" s="199">
        <v>0</v>
      </c>
      <c r="AV99" s="18">
        <v>0</v>
      </c>
      <c r="AW99" s="187">
        <v>0</v>
      </c>
      <c r="AX99" s="187">
        <v>0</v>
      </c>
      <c r="AY99" s="187">
        <v>0</v>
      </c>
      <c r="AZ99" s="187">
        <v>0</v>
      </c>
      <c r="BA99" s="187">
        <v>1</v>
      </c>
      <c r="BB99" s="278">
        <v>1</v>
      </c>
      <c r="BC99" s="56">
        <f t="shared" si="52"/>
        <v>2</v>
      </c>
      <c r="BD99" s="209">
        <f t="shared" si="53"/>
        <v>0.25</v>
      </c>
      <c r="BE99" s="37">
        <v>0</v>
      </c>
      <c r="BF99" s="18">
        <v>0</v>
      </c>
      <c r="BG99" s="187">
        <v>0</v>
      </c>
      <c r="BH99" s="187">
        <v>0</v>
      </c>
      <c r="BI99" s="187">
        <v>0</v>
      </c>
      <c r="BJ99" s="187">
        <v>0</v>
      </c>
      <c r="BK99" s="187">
        <v>0</v>
      </c>
      <c r="BL99" s="187">
        <v>0</v>
      </c>
      <c r="BM99" s="56">
        <f t="shared" si="54"/>
        <v>0</v>
      </c>
      <c r="BN99" s="48">
        <f t="shared" si="55"/>
        <v>0</v>
      </c>
      <c r="BO99" s="199">
        <v>0</v>
      </c>
      <c r="BP99" s="18">
        <v>0</v>
      </c>
      <c r="BQ99" s="187">
        <v>0</v>
      </c>
      <c r="BR99" s="187">
        <v>1</v>
      </c>
      <c r="BS99" s="187">
        <v>0</v>
      </c>
      <c r="BT99" s="187">
        <v>1</v>
      </c>
      <c r="BU99" s="278">
        <v>0</v>
      </c>
      <c r="BV99" s="278">
        <v>0</v>
      </c>
      <c r="BW99" s="56">
        <f t="shared" si="56"/>
        <v>2</v>
      </c>
      <c r="BX99" s="209">
        <f t="shared" si="57"/>
        <v>0.25</v>
      </c>
      <c r="BY99" s="37">
        <v>0</v>
      </c>
      <c r="BZ99" s="18">
        <v>0</v>
      </c>
      <c r="CA99" s="187">
        <v>0</v>
      </c>
      <c r="CB99" s="187">
        <v>0</v>
      </c>
      <c r="CC99" s="187">
        <v>1</v>
      </c>
      <c r="CD99" s="187">
        <v>0</v>
      </c>
      <c r="CE99" s="278">
        <v>0</v>
      </c>
      <c r="CF99" s="278">
        <v>1</v>
      </c>
      <c r="CG99" s="56">
        <f t="shared" si="58"/>
        <v>2</v>
      </c>
      <c r="CH99" s="48">
        <f t="shared" si="59"/>
        <v>0.25</v>
      </c>
      <c r="CI99" s="199">
        <v>0</v>
      </c>
      <c r="CJ99" s="18">
        <v>0</v>
      </c>
      <c r="CK99" s="187">
        <v>0</v>
      </c>
      <c r="CL99" s="187">
        <v>0</v>
      </c>
      <c r="CM99" s="187">
        <v>0</v>
      </c>
      <c r="CN99" s="187">
        <v>0</v>
      </c>
      <c r="CO99" s="278">
        <v>0</v>
      </c>
      <c r="CP99" s="278">
        <v>0</v>
      </c>
      <c r="CQ99" s="56">
        <f t="shared" si="60"/>
        <v>0</v>
      </c>
      <c r="CR99" s="209">
        <f t="shared" si="61"/>
        <v>0</v>
      </c>
      <c r="CS99" s="37">
        <v>0</v>
      </c>
      <c r="CT99" s="18">
        <v>0</v>
      </c>
      <c r="CU99" s="187">
        <v>0</v>
      </c>
      <c r="CV99" s="187">
        <v>0</v>
      </c>
      <c r="CW99" s="187">
        <v>0</v>
      </c>
      <c r="CX99" s="187">
        <v>1</v>
      </c>
      <c r="CY99" s="278">
        <v>0</v>
      </c>
      <c r="CZ99" s="278">
        <v>0</v>
      </c>
      <c r="DA99" s="56">
        <f t="shared" si="62"/>
        <v>1</v>
      </c>
      <c r="DB99" s="48">
        <f t="shared" si="63"/>
        <v>0.125</v>
      </c>
      <c r="DC99" s="199">
        <v>0</v>
      </c>
      <c r="DD99" s="18">
        <v>0</v>
      </c>
      <c r="DE99" s="187">
        <v>0</v>
      </c>
      <c r="DF99" s="187">
        <v>0</v>
      </c>
      <c r="DG99" s="187">
        <v>0</v>
      </c>
      <c r="DH99" s="187">
        <v>0</v>
      </c>
      <c r="DI99" s="278">
        <v>0</v>
      </c>
      <c r="DJ99" s="278">
        <v>0</v>
      </c>
      <c r="DK99" s="56">
        <f t="shared" si="64"/>
        <v>0</v>
      </c>
      <c r="DL99" s="209">
        <f t="shared" si="65"/>
        <v>0</v>
      </c>
      <c r="DM99" s="37">
        <v>0</v>
      </c>
      <c r="DN99" s="18">
        <v>0</v>
      </c>
      <c r="DO99" s="187">
        <v>0</v>
      </c>
      <c r="DP99" s="187">
        <v>0</v>
      </c>
      <c r="DQ99" s="187">
        <v>0</v>
      </c>
      <c r="DR99" s="187">
        <v>0</v>
      </c>
      <c r="DS99" s="278">
        <v>0</v>
      </c>
      <c r="DT99" s="278">
        <v>0</v>
      </c>
      <c r="DU99" s="56">
        <f t="shared" si="66"/>
        <v>0</v>
      </c>
      <c r="DV99" s="48">
        <f t="shared" si="67"/>
        <v>0</v>
      </c>
      <c r="DW99" s="37">
        <v>0</v>
      </c>
      <c r="DX99" s="18">
        <v>0</v>
      </c>
      <c r="DY99" s="187">
        <v>0</v>
      </c>
      <c r="DZ99" s="187">
        <v>0</v>
      </c>
      <c r="EA99" s="187">
        <v>0</v>
      </c>
      <c r="EB99" s="187">
        <v>0</v>
      </c>
      <c r="EC99" s="278">
        <v>0</v>
      </c>
      <c r="ED99" s="278">
        <v>0</v>
      </c>
      <c r="EE99" s="56">
        <f t="shared" si="68"/>
        <v>0</v>
      </c>
      <c r="EF99" s="48">
        <f t="shared" si="69"/>
        <v>0</v>
      </c>
      <c r="EK99" s="262">
        <f t="shared" si="36"/>
        <v>3</v>
      </c>
      <c r="EL99" s="5" t="e">
        <f>IF(#REF!=0,"Not Moving","OK")</f>
        <v>#REF!</v>
      </c>
    </row>
    <row r="100" spans="1:142" ht="16.5" thickTop="1" thickBot="1">
      <c r="A100" s="45">
        <v>89</v>
      </c>
      <c r="B100" s="257">
        <v>734945</v>
      </c>
      <c r="C100" s="255" t="s">
        <v>215</v>
      </c>
      <c r="D100" s="255" t="s">
        <v>216</v>
      </c>
      <c r="E100" s="263">
        <v>39.5</v>
      </c>
      <c r="F100" s="264">
        <v>79</v>
      </c>
      <c r="G100" s="38">
        <f t="shared" si="37"/>
        <v>0</v>
      </c>
      <c r="H100" s="39">
        <f t="shared" si="38"/>
        <v>0</v>
      </c>
      <c r="I100" s="39">
        <f t="shared" si="39"/>
        <v>0</v>
      </c>
      <c r="J100" s="39">
        <f t="shared" si="40"/>
        <v>0</v>
      </c>
      <c r="K100" s="38">
        <f t="shared" si="41"/>
        <v>0</v>
      </c>
      <c r="L100" s="39">
        <f t="shared" si="42"/>
        <v>0</v>
      </c>
      <c r="M100" s="39">
        <f t="shared" si="43"/>
        <v>0</v>
      </c>
      <c r="N100" s="39">
        <v>0</v>
      </c>
      <c r="O100" s="39">
        <f t="shared" si="44"/>
        <v>0</v>
      </c>
      <c r="P100" s="40">
        <f t="shared" si="45"/>
        <v>0</v>
      </c>
      <c r="Q100" s="45">
        <v>0</v>
      </c>
      <c r="R100" s="257">
        <v>0</v>
      </c>
      <c r="S100" s="265">
        <v>0</v>
      </c>
      <c r="T100" s="265">
        <v>0</v>
      </c>
      <c r="U100" s="265">
        <v>0</v>
      </c>
      <c r="V100" s="265">
        <v>0</v>
      </c>
      <c r="W100" s="265">
        <v>0</v>
      </c>
      <c r="X100" s="265">
        <v>0</v>
      </c>
      <c r="Y100" s="260">
        <f t="shared" si="46"/>
        <v>0</v>
      </c>
      <c r="Z100" s="261">
        <f t="shared" si="47"/>
        <v>0</v>
      </c>
      <c r="AA100" s="37">
        <v>0</v>
      </c>
      <c r="AB100" s="18">
        <v>0</v>
      </c>
      <c r="AC100" s="187">
        <v>0</v>
      </c>
      <c r="AD100" s="187">
        <v>0</v>
      </c>
      <c r="AE100" s="187">
        <v>0</v>
      </c>
      <c r="AF100" s="187">
        <v>0</v>
      </c>
      <c r="AG100" s="187">
        <v>0</v>
      </c>
      <c r="AH100" s="187">
        <v>0</v>
      </c>
      <c r="AI100" s="56">
        <f t="shared" si="48"/>
        <v>0</v>
      </c>
      <c r="AJ100" s="48">
        <f t="shared" si="49"/>
        <v>0</v>
      </c>
      <c r="AK100" s="37">
        <v>0</v>
      </c>
      <c r="AL100" s="18">
        <v>0</v>
      </c>
      <c r="AM100" s="187">
        <v>0</v>
      </c>
      <c r="AN100" s="187">
        <v>0</v>
      </c>
      <c r="AO100" s="187">
        <v>0</v>
      </c>
      <c r="AP100" s="187">
        <v>0</v>
      </c>
      <c r="AQ100" s="278">
        <v>0</v>
      </c>
      <c r="AR100" s="278">
        <v>0</v>
      </c>
      <c r="AS100" s="56">
        <f t="shared" si="50"/>
        <v>0</v>
      </c>
      <c r="AT100" s="48">
        <f t="shared" si="51"/>
        <v>0</v>
      </c>
      <c r="AU100" s="199">
        <v>0</v>
      </c>
      <c r="AV100" s="18">
        <v>0</v>
      </c>
      <c r="AW100" s="187">
        <v>0</v>
      </c>
      <c r="AX100" s="187">
        <v>0</v>
      </c>
      <c r="AY100" s="187">
        <v>0</v>
      </c>
      <c r="AZ100" s="187">
        <v>0</v>
      </c>
      <c r="BA100" s="187">
        <v>0</v>
      </c>
      <c r="BB100" s="278">
        <v>0</v>
      </c>
      <c r="BC100" s="56">
        <f t="shared" si="52"/>
        <v>0</v>
      </c>
      <c r="BD100" s="209">
        <f t="shared" si="53"/>
        <v>0</v>
      </c>
      <c r="BE100" s="37">
        <v>0</v>
      </c>
      <c r="BF100" s="18">
        <v>0</v>
      </c>
      <c r="BG100" s="187">
        <v>0</v>
      </c>
      <c r="BH100" s="187">
        <v>0</v>
      </c>
      <c r="BI100" s="187">
        <v>0</v>
      </c>
      <c r="BJ100" s="187">
        <v>0</v>
      </c>
      <c r="BK100" s="187">
        <v>0</v>
      </c>
      <c r="BL100" s="187">
        <v>0</v>
      </c>
      <c r="BM100" s="56">
        <f t="shared" si="54"/>
        <v>0</v>
      </c>
      <c r="BN100" s="48">
        <f t="shared" si="55"/>
        <v>0</v>
      </c>
      <c r="BO100" s="199">
        <v>0</v>
      </c>
      <c r="BP100" s="18">
        <v>0</v>
      </c>
      <c r="BQ100" s="187">
        <v>0</v>
      </c>
      <c r="BR100" s="187">
        <v>0</v>
      </c>
      <c r="BS100" s="187">
        <v>0</v>
      </c>
      <c r="BT100" s="187">
        <v>0</v>
      </c>
      <c r="BU100" s="278">
        <v>0</v>
      </c>
      <c r="BV100" s="278">
        <v>0</v>
      </c>
      <c r="BW100" s="56">
        <f t="shared" si="56"/>
        <v>0</v>
      </c>
      <c r="BX100" s="209">
        <f t="shared" si="57"/>
        <v>0</v>
      </c>
      <c r="BY100" s="37">
        <v>0</v>
      </c>
      <c r="BZ100" s="18">
        <v>0</v>
      </c>
      <c r="CA100" s="187">
        <v>0</v>
      </c>
      <c r="CB100" s="187">
        <v>0</v>
      </c>
      <c r="CC100" s="187">
        <v>0</v>
      </c>
      <c r="CD100" s="187">
        <v>0</v>
      </c>
      <c r="CE100" s="278">
        <v>0</v>
      </c>
      <c r="CF100" s="278">
        <v>0</v>
      </c>
      <c r="CG100" s="56">
        <f t="shared" si="58"/>
        <v>0</v>
      </c>
      <c r="CH100" s="48">
        <f t="shared" si="59"/>
        <v>0</v>
      </c>
      <c r="CI100" s="199">
        <v>0</v>
      </c>
      <c r="CJ100" s="18">
        <v>0</v>
      </c>
      <c r="CK100" s="187">
        <v>0</v>
      </c>
      <c r="CL100" s="187">
        <v>0</v>
      </c>
      <c r="CM100" s="187">
        <v>0</v>
      </c>
      <c r="CN100" s="187">
        <v>0</v>
      </c>
      <c r="CO100" s="278">
        <v>0</v>
      </c>
      <c r="CP100" s="278">
        <v>0</v>
      </c>
      <c r="CQ100" s="56">
        <f t="shared" si="60"/>
        <v>0</v>
      </c>
      <c r="CR100" s="209">
        <f t="shared" si="61"/>
        <v>0</v>
      </c>
      <c r="CS100" s="37">
        <v>0</v>
      </c>
      <c r="CT100" s="18">
        <v>0</v>
      </c>
      <c r="CU100" s="187">
        <v>0</v>
      </c>
      <c r="CV100" s="187">
        <v>0</v>
      </c>
      <c r="CW100" s="187">
        <v>0</v>
      </c>
      <c r="CX100" s="187">
        <v>0</v>
      </c>
      <c r="CY100" s="278">
        <v>0</v>
      </c>
      <c r="CZ100" s="278">
        <v>0</v>
      </c>
      <c r="DA100" s="56">
        <f t="shared" si="62"/>
        <v>0</v>
      </c>
      <c r="DB100" s="48">
        <f t="shared" si="63"/>
        <v>0</v>
      </c>
      <c r="DC100" s="199">
        <v>0</v>
      </c>
      <c r="DD100" s="18">
        <v>0</v>
      </c>
      <c r="DE100" s="187">
        <v>0</v>
      </c>
      <c r="DF100" s="187">
        <v>0</v>
      </c>
      <c r="DG100" s="187">
        <v>0</v>
      </c>
      <c r="DH100" s="187">
        <v>0</v>
      </c>
      <c r="DI100" s="278">
        <v>0</v>
      </c>
      <c r="DJ100" s="278">
        <v>0</v>
      </c>
      <c r="DK100" s="56">
        <f t="shared" si="64"/>
        <v>0</v>
      </c>
      <c r="DL100" s="209">
        <f t="shared" si="65"/>
        <v>0</v>
      </c>
      <c r="DM100" s="37">
        <v>0</v>
      </c>
      <c r="DN100" s="18">
        <v>0</v>
      </c>
      <c r="DO100" s="187">
        <v>0</v>
      </c>
      <c r="DP100" s="187">
        <v>0</v>
      </c>
      <c r="DQ100" s="187">
        <v>0</v>
      </c>
      <c r="DR100" s="187">
        <v>0</v>
      </c>
      <c r="DS100" s="278">
        <v>0</v>
      </c>
      <c r="DT100" s="278">
        <v>0</v>
      </c>
      <c r="DU100" s="56">
        <f t="shared" si="66"/>
        <v>0</v>
      </c>
      <c r="DV100" s="48">
        <f t="shared" si="67"/>
        <v>0</v>
      </c>
      <c r="DW100" s="37">
        <v>0</v>
      </c>
      <c r="DX100" s="18">
        <v>0</v>
      </c>
      <c r="DY100" s="187">
        <v>0</v>
      </c>
      <c r="DZ100" s="187">
        <v>0</v>
      </c>
      <c r="EA100" s="187">
        <v>0</v>
      </c>
      <c r="EB100" s="187">
        <v>0</v>
      </c>
      <c r="EC100" s="278">
        <v>0</v>
      </c>
      <c r="ED100" s="278">
        <v>0</v>
      </c>
      <c r="EE100" s="56">
        <f t="shared" si="68"/>
        <v>0</v>
      </c>
      <c r="EF100" s="48">
        <f t="shared" si="69"/>
        <v>0</v>
      </c>
      <c r="EK100" s="262">
        <f t="shared" si="36"/>
        <v>0</v>
      </c>
      <c r="EL100" s="5" t="e">
        <f>IF(#REF!=0,"Not Moving","OK")</f>
        <v>#REF!</v>
      </c>
    </row>
    <row r="101" spans="1:142" ht="16.5" thickTop="1" thickBot="1">
      <c r="A101" s="45">
        <v>90</v>
      </c>
      <c r="B101" s="257">
        <v>734947</v>
      </c>
      <c r="C101" s="255" t="s">
        <v>217</v>
      </c>
      <c r="D101" s="255" t="s">
        <v>218</v>
      </c>
      <c r="E101" s="263">
        <v>39.5</v>
      </c>
      <c r="F101" s="264">
        <v>79</v>
      </c>
      <c r="G101" s="38">
        <f t="shared" si="37"/>
        <v>0</v>
      </c>
      <c r="H101" s="39">
        <f t="shared" si="38"/>
        <v>0</v>
      </c>
      <c r="I101" s="39">
        <f t="shared" si="39"/>
        <v>0</v>
      </c>
      <c r="J101" s="39">
        <f t="shared" si="40"/>
        <v>0</v>
      </c>
      <c r="K101" s="38">
        <f t="shared" si="41"/>
        <v>0</v>
      </c>
      <c r="L101" s="39">
        <f t="shared" si="42"/>
        <v>0</v>
      </c>
      <c r="M101" s="39">
        <f t="shared" si="43"/>
        <v>0</v>
      </c>
      <c r="N101" s="39">
        <v>0</v>
      </c>
      <c r="O101" s="39">
        <f t="shared" si="44"/>
        <v>0</v>
      </c>
      <c r="P101" s="40">
        <f t="shared" si="45"/>
        <v>0</v>
      </c>
      <c r="Q101" s="45">
        <v>0</v>
      </c>
      <c r="R101" s="257">
        <v>0</v>
      </c>
      <c r="S101" s="265">
        <v>0</v>
      </c>
      <c r="T101" s="265">
        <v>0</v>
      </c>
      <c r="U101" s="265">
        <v>0</v>
      </c>
      <c r="V101" s="265">
        <v>0</v>
      </c>
      <c r="W101" s="265">
        <v>0</v>
      </c>
      <c r="X101" s="265">
        <v>0</v>
      </c>
      <c r="Y101" s="260">
        <f t="shared" si="46"/>
        <v>0</v>
      </c>
      <c r="Z101" s="261">
        <f t="shared" si="47"/>
        <v>0</v>
      </c>
      <c r="AA101" s="37">
        <v>0</v>
      </c>
      <c r="AB101" s="18">
        <v>0</v>
      </c>
      <c r="AC101" s="187">
        <v>0</v>
      </c>
      <c r="AD101" s="187">
        <v>0</v>
      </c>
      <c r="AE101" s="187">
        <v>0</v>
      </c>
      <c r="AF101" s="187">
        <v>0</v>
      </c>
      <c r="AG101" s="187">
        <v>0</v>
      </c>
      <c r="AH101" s="187">
        <v>0</v>
      </c>
      <c r="AI101" s="56">
        <f t="shared" si="48"/>
        <v>0</v>
      </c>
      <c r="AJ101" s="48">
        <f t="shared" si="49"/>
        <v>0</v>
      </c>
      <c r="AK101" s="37">
        <v>0</v>
      </c>
      <c r="AL101" s="18">
        <v>0</v>
      </c>
      <c r="AM101" s="187">
        <v>0</v>
      </c>
      <c r="AN101" s="187">
        <v>0</v>
      </c>
      <c r="AO101" s="187">
        <v>0</v>
      </c>
      <c r="AP101" s="187">
        <v>0</v>
      </c>
      <c r="AQ101" s="278">
        <v>0</v>
      </c>
      <c r="AR101" s="278">
        <v>0</v>
      </c>
      <c r="AS101" s="56">
        <f t="shared" si="50"/>
        <v>0</v>
      </c>
      <c r="AT101" s="48">
        <f t="shared" si="51"/>
        <v>0</v>
      </c>
      <c r="AU101" s="199">
        <v>0</v>
      </c>
      <c r="AV101" s="18">
        <v>0</v>
      </c>
      <c r="AW101" s="187">
        <v>0</v>
      </c>
      <c r="AX101" s="187">
        <v>0</v>
      </c>
      <c r="AY101" s="187">
        <v>0</v>
      </c>
      <c r="AZ101" s="187">
        <v>0</v>
      </c>
      <c r="BA101" s="187">
        <v>0</v>
      </c>
      <c r="BB101" s="278">
        <v>0</v>
      </c>
      <c r="BC101" s="56">
        <f t="shared" si="52"/>
        <v>0</v>
      </c>
      <c r="BD101" s="209">
        <f t="shared" si="53"/>
        <v>0</v>
      </c>
      <c r="BE101" s="37">
        <v>0</v>
      </c>
      <c r="BF101" s="18">
        <v>0</v>
      </c>
      <c r="BG101" s="187">
        <v>0</v>
      </c>
      <c r="BH101" s="187">
        <v>0</v>
      </c>
      <c r="BI101" s="187">
        <v>0</v>
      </c>
      <c r="BJ101" s="187">
        <v>0</v>
      </c>
      <c r="BK101" s="187">
        <v>0</v>
      </c>
      <c r="BL101" s="187">
        <v>0</v>
      </c>
      <c r="BM101" s="56">
        <f t="shared" si="54"/>
        <v>0</v>
      </c>
      <c r="BN101" s="48">
        <f t="shared" si="55"/>
        <v>0</v>
      </c>
      <c r="BO101" s="199">
        <v>0</v>
      </c>
      <c r="BP101" s="18">
        <v>0</v>
      </c>
      <c r="BQ101" s="187">
        <v>0</v>
      </c>
      <c r="BR101" s="187">
        <v>0</v>
      </c>
      <c r="BS101" s="187">
        <v>0</v>
      </c>
      <c r="BT101" s="187">
        <v>0</v>
      </c>
      <c r="BU101" s="278">
        <v>0</v>
      </c>
      <c r="BV101" s="278">
        <v>0</v>
      </c>
      <c r="BW101" s="56">
        <f t="shared" si="56"/>
        <v>0</v>
      </c>
      <c r="BX101" s="209">
        <f t="shared" si="57"/>
        <v>0</v>
      </c>
      <c r="BY101" s="37">
        <v>0</v>
      </c>
      <c r="BZ101" s="18">
        <v>0</v>
      </c>
      <c r="CA101" s="187">
        <v>0</v>
      </c>
      <c r="CB101" s="187">
        <v>0</v>
      </c>
      <c r="CC101" s="187">
        <v>0</v>
      </c>
      <c r="CD101" s="187">
        <v>0</v>
      </c>
      <c r="CE101" s="278">
        <v>0</v>
      </c>
      <c r="CF101" s="278">
        <v>0</v>
      </c>
      <c r="CG101" s="56">
        <f t="shared" si="58"/>
        <v>0</v>
      </c>
      <c r="CH101" s="48">
        <f t="shared" si="59"/>
        <v>0</v>
      </c>
      <c r="CI101" s="199">
        <v>0</v>
      </c>
      <c r="CJ101" s="18">
        <v>0</v>
      </c>
      <c r="CK101" s="187">
        <v>0</v>
      </c>
      <c r="CL101" s="187">
        <v>0</v>
      </c>
      <c r="CM101" s="187">
        <v>0</v>
      </c>
      <c r="CN101" s="187">
        <v>0</v>
      </c>
      <c r="CO101" s="278">
        <v>0</v>
      </c>
      <c r="CP101" s="278">
        <v>0</v>
      </c>
      <c r="CQ101" s="56">
        <f t="shared" si="60"/>
        <v>0</v>
      </c>
      <c r="CR101" s="209">
        <f t="shared" si="61"/>
        <v>0</v>
      </c>
      <c r="CS101" s="37">
        <v>0</v>
      </c>
      <c r="CT101" s="18">
        <v>0</v>
      </c>
      <c r="CU101" s="187">
        <v>0</v>
      </c>
      <c r="CV101" s="187">
        <v>0</v>
      </c>
      <c r="CW101" s="187">
        <v>0</v>
      </c>
      <c r="CX101" s="187">
        <v>0</v>
      </c>
      <c r="CY101" s="278">
        <v>0</v>
      </c>
      <c r="CZ101" s="278">
        <v>0</v>
      </c>
      <c r="DA101" s="56">
        <f t="shared" si="62"/>
        <v>0</v>
      </c>
      <c r="DB101" s="48">
        <f t="shared" si="63"/>
        <v>0</v>
      </c>
      <c r="DC101" s="199">
        <v>0</v>
      </c>
      <c r="DD101" s="18">
        <v>0</v>
      </c>
      <c r="DE101" s="187">
        <v>0</v>
      </c>
      <c r="DF101" s="187">
        <v>0</v>
      </c>
      <c r="DG101" s="187">
        <v>0</v>
      </c>
      <c r="DH101" s="187">
        <v>0</v>
      </c>
      <c r="DI101" s="278">
        <v>0</v>
      </c>
      <c r="DJ101" s="278">
        <v>0</v>
      </c>
      <c r="DK101" s="56">
        <f t="shared" si="64"/>
        <v>0</v>
      </c>
      <c r="DL101" s="209">
        <f t="shared" si="65"/>
        <v>0</v>
      </c>
      <c r="DM101" s="37">
        <v>0</v>
      </c>
      <c r="DN101" s="18">
        <v>0</v>
      </c>
      <c r="DO101" s="187">
        <v>0</v>
      </c>
      <c r="DP101" s="187">
        <v>0</v>
      </c>
      <c r="DQ101" s="187">
        <v>0</v>
      </c>
      <c r="DR101" s="187">
        <v>0</v>
      </c>
      <c r="DS101" s="278">
        <v>0</v>
      </c>
      <c r="DT101" s="278">
        <v>0</v>
      </c>
      <c r="DU101" s="56">
        <f t="shared" si="66"/>
        <v>0</v>
      </c>
      <c r="DV101" s="48">
        <f t="shared" si="67"/>
        <v>0</v>
      </c>
      <c r="DW101" s="37">
        <v>0</v>
      </c>
      <c r="DX101" s="18">
        <v>0</v>
      </c>
      <c r="DY101" s="187">
        <v>0</v>
      </c>
      <c r="DZ101" s="187">
        <v>0</v>
      </c>
      <c r="EA101" s="187">
        <v>0</v>
      </c>
      <c r="EB101" s="187">
        <v>0</v>
      </c>
      <c r="EC101" s="278">
        <v>0</v>
      </c>
      <c r="ED101" s="278">
        <v>0</v>
      </c>
      <c r="EE101" s="56">
        <f t="shared" si="68"/>
        <v>0</v>
      </c>
      <c r="EF101" s="48">
        <f t="shared" si="69"/>
        <v>0</v>
      </c>
      <c r="EK101" s="262">
        <f t="shared" si="36"/>
        <v>0</v>
      </c>
      <c r="EL101" s="5" t="e">
        <f>IF(#REF!=0,"Not Moving","OK")</f>
        <v>#REF!</v>
      </c>
    </row>
    <row r="102" spans="1:142" ht="16.5" thickTop="1" thickBot="1">
      <c r="A102" s="45">
        <v>91</v>
      </c>
      <c r="B102" s="257">
        <v>734948</v>
      </c>
      <c r="C102" s="255" t="s">
        <v>219</v>
      </c>
      <c r="D102" s="255" t="s">
        <v>220</v>
      </c>
      <c r="E102" s="263">
        <v>49.5</v>
      </c>
      <c r="F102" s="264">
        <v>109</v>
      </c>
      <c r="G102" s="38">
        <f t="shared" si="37"/>
        <v>0</v>
      </c>
      <c r="H102" s="39">
        <f t="shared" si="38"/>
        <v>0</v>
      </c>
      <c r="I102" s="39">
        <f t="shared" si="39"/>
        <v>0</v>
      </c>
      <c r="J102" s="39">
        <f t="shared" si="40"/>
        <v>0</v>
      </c>
      <c r="K102" s="38">
        <f t="shared" si="41"/>
        <v>0</v>
      </c>
      <c r="L102" s="39">
        <f t="shared" si="42"/>
        <v>2</v>
      </c>
      <c r="M102" s="39">
        <f t="shared" si="43"/>
        <v>3</v>
      </c>
      <c r="N102" s="39">
        <v>1</v>
      </c>
      <c r="O102" s="39">
        <f t="shared" si="44"/>
        <v>6</v>
      </c>
      <c r="P102" s="40">
        <f t="shared" si="45"/>
        <v>0.75</v>
      </c>
      <c r="Q102" s="45">
        <v>0</v>
      </c>
      <c r="R102" s="257">
        <v>0</v>
      </c>
      <c r="S102" s="265">
        <v>0</v>
      </c>
      <c r="T102" s="265">
        <v>0</v>
      </c>
      <c r="U102" s="265">
        <v>0</v>
      </c>
      <c r="V102" s="265">
        <v>0</v>
      </c>
      <c r="W102" s="265">
        <v>2</v>
      </c>
      <c r="X102" s="265">
        <v>0</v>
      </c>
      <c r="Y102" s="260">
        <f t="shared" si="46"/>
        <v>2</v>
      </c>
      <c r="Z102" s="261">
        <f t="shared" si="47"/>
        <v>0.25</v>
      </c>
      <c r="AA102" s="37">
        <v>0</v>
      </c>
      <c r="AB102" s="18">
        <v>0</v>
      </c>
      <c r="AC102" s="187">
        <v>0</v>
      </c>
      <c r="AD102" s="187">
        <v>0</v>
      </c>
      <c r="AE102" s="187">
        <v>0</v>
      </c>
      <c r="AF102" s="187">
        <v>1</v>
      </c>
      <c r="AG102" s="187">
        <v>0</v>
      </c>
      <c r="AH102" s="187">
        <v>1</v>
      </c>
      <c r="AI102" s="56">
        <f t="shared" si="48"/>
        <v>2</v>
      </c>
      <c r="AJ102" s="48">
        <f t="shared" si="49"/>
        <v>0.25</v>
      </c>
      <c r="AK102" s="37">
        <v>0</v>
      </c>
      <c r="AL102" s="18">
        <v>0</v>
      </c>
      <c r="AM102" s="187">
        <v>0</v>
      </c>
      <c r="AN102" s="187">
        <v>0</v>
      </c>
      <c r="AO102" s="187">
        <v>0</v>
      </c>
      <c r="AP102" s="187">
        <v>0</v>
      </c>
      <c r="AQ102" s="278">
        <v>0</v>
      </c>
      <c r="AR102" s="278">
        <v>0</v>
      </c>
      <c r="AS102" s="56">
        <f t="shared" si="50"/>
        <v>0</v>
      </c>
      <c r="AT102" s="48">
        <f t="shared" si="51"/>
        <v>0</v>
      </c>
      <c r="AU102" s="199">
        <v>0</v>
      </c>
      <c r="AV102" s="18">
        <v>0</v>
      </c>
      <c r="AW102" s="187">
        <v>0</v>
      </c>
      <c r="AX102" s="187">
        <v>0</v>
      </c>
      <c r="AY102" s="187">
        <v>0</v>
      </c>
      <c r="AZ102" s="187">
        <v>0</v>
      </c>
      <c r="BA102" s="187">
        <v>0</v>
      </c>
      <c r="BB102" s="278">
        <v>0</v>
      </c>
      <c r="BC102" s="56">
        <f t="shared" si="52"/>
        <v>0</v>
      </c>
      <c r="BD102" s="209">
        <f t="shared" si="53"/>
        <v>0</v>
      </c>
      <c r="BE102" s="37">
        <v>0</v>
      </c>
      <c r="BF102" s="18">
        <v>0</v>
      </c>
      <c r="BG102" s="187">
        <v>0</v>
      </c>
      <c r="BH102" s="187">
        <v>0</v>
      </c>
      <c r="BI102" s="187">
        <v>0</v>
      </c>
      <c r="BJ102" s="187">
        <v>1</v>
      </c>
      <c r="BK102" s="187">
        <v>1</v>
      </c>
      <c r="BL102" s="187">
        <v>0</v>
      </c>
      <c r="BM102" s="56">
        <f t="shared" si="54"/>
        <v>2</v>
      </c>
      <c r="BN102" s="48">
        <f t="shared" si="55"/>
        <v>0.25</v>
      </c>
      <c r="BO102" s="199">
        <v>0</v>
      </c>
      <c r="BP102" s="18">
        <v>0</v>
      </c>
      <c r="BQ102" s="187">
        <v>0</v>
      </c>
      <c r="BR102" s="187">
        <v>0</v>
      </c>
      <c r="BS102" s="187">
        <v>0</v>
      </c>
      <c r="BT102" s="187">
        <v>0</v>
      </c>
      <c r="BU102" s="278">
        <v>0</v>
      </c>
      <c r="BV102" s="278">
        <v>0</v>
      </c>
      <c r="BW102" s="56">
        <f t="shared" si="56"/>
        <v>0</v>
      </c>
      <c r="BX102" s="209">
        <f t="shared" si="57"/>
        <v>0</v>
      </c>
      <c r="BY102" s="37">
        <v>0</v>
      </c>
      <c r="BZ102" s="18">
        <v>0</v>
      </c>
      <c r="CA102" s="187">
        <v>0</v>
      </c>
      <c r="CB102" s="187">
        <v>0</v>
      </c>
      <c r="CC102" s="187">
        <v>0</v>
      </c>
      <c r="CD102" s="187">
        <v>0</v>
      </c>
      <c r="CE102" s="278">
        <v>0</v>
      </c>
      <c r="CF102" s="278">
        <v>0</v>
      </c>
      <c r="CG102" s="56">
        <f t="shared" si="58"/>
        <v>0</v>
      </c>
      <c r="CH102" s="48">
        <f t="shared" si="59"/>
        <v>0</v>
      </c>
      <c r="CI102" s="199">
        <v>0</v>
      </c>
      <c r="CJ102" s="18">
        <v>0</v>
      </c>
      <c r="CK102" s="187">
        <v>0</v>
      </c>
      <c r="CL102" s="187">
        <v>0</v>
      </c>
      <c r="CM102" s="187">
        <v>0</v>
      </c>
      <c r="CN102" s="187">
        <v>0</v>
      </c>
      <c r="CO102" s="278">
        <v>0</v>
      </c>
      <c r="CP102" s="278">
        <v>0</v>
      </c>
      <c r="CQ102" s="56">
        <f t="shared" si="60"/>
        <v>0</v>
      </c>
      <c r="CR102" s="209">
        <f t="shared" si="61"/>
        <v>0</v>
      </c>
      <c r="CS102" s="37">
        <v>0</v>
      </c>
      <c r="CT102" s="18">
        <v>0</v>
      </c>
      <c r="CU102" s="187">
        <v>0</v>
      </c>
      <c r="CV102" s="187">
        <v>0</v>
      </c>
      <c r="CW102" s="187">
        <v>0</v>
      </c>
      <c r="CX102" s="187">
        <v>0</v>
      </c>
      <c r="CY102" s="278">
        <v>0</v>
      </c>
      <c r="CZ102" s="278">
        <v>0</v>
      </c>
      <c r="DA102" s="56">
        <f t="shared" si="62"/>
        <v>0</v>
      </c>
      <c r="DB102" s="48">
        <f t="shared" si="63"/>
        <v>0</v>
      </c>
      <c r="DC102" s="199">
        <v>0</v>
      </c>
      <c r="DD102" s="18">
        <v>0</v>
      </c>
      <c r="DE102" s="187">
        <v>0</v>
      </c>
      <c r="DF102" s="187">
        <v>0</v>
      </c>
      <c r="DG102" s="187">
        <v>0</v>
      </c>
      <c r="DH102" s="187">
        <v>0</v>
      </c>
      <c r="DI102" s="278">
        <v>0</v>
      </c>
      <c r="DJ102" s="278">
        <v>0</v>
      </c>
      <c r="DK102" s="56">
        <f t="shared" si="64"/>
        <v>0</v>
      </c>
      <c r="DL102" s="209">
        <f t="shared" si="65"/>
        <v>0</v>
      </c>
      <c r="DM102" s="37">
        <v>0</v>
      </c>
      <c r="DN102" s="18">
        <v>0</v>
      </c>
      <c r="DO102" s="187">
        <v>0</v>
      </c>
      <c r="DP102" s="187">
        <v>0</v>
      </c>
      <c r="DQ102" s="187">
        <v>0</v>
      </c>
      <c r="DR102" s="187">
        <v>0</v>
      </c>
      <c r="DS102" s="278">
        <v>0</v>
      </c>
      <c r="DT102" s="278">
        <v>0</v>
      </c>
      <c r="DU102" s="56">
        <f t="shared" si="66"/>
        <v>0</v>
      </c>
      <c r="DV102" s="48">
        <f t="shared" si="67"/>
        <v>0</v>
      </c>
      <c r="DW102" s="37">
        <v>0</v>
      </c>
      <c r="DX102" s="18">
        <v>0</v>
      </c>
      <c r="DY102" s="187">
        <v>0</v>
      </c>
      <c r="DZ102" s="187">
        <v>0</v>
      </c>
      <c r="EA102" s="187">
        <v>0</v>
      </c>
      <c r="EB102" s="187">
        <v>0</v>
      </c>
      <c r="EC102" s="278">
        <v>0</v>
      </c>
      <c r="ED102" s="278">
        <v>0</v>
      </c>
      <c r="EE102" s="56">
        <f t="shared" si="68"/>
        <v>0</v>
      </c>
      <c r="EF102" s="48">
        <f t="shared" si="69"/>
        <v>0</v>
      </c>
      <c r="EK102" s="262">
        <f t="shared" si="36"/>
        <v>0</v>
      </c>
      <c r="EL102" s="5" t="e">
        <f>IF(#REF!=0,"Not Moving","OK")</f>
        <v>#REF!</v>
      </c>
    </row>
    <row r="103" spans="1:142" ht="16.5" thickTop="1" thickBot="1">
      <c r="A103" s="45">
        <v>92</v>
      </c>
      <c r="B103" s="257">
        <v>734966</v>
      </c>
      <c r="C103" s="255" t="s">
        <v>221</v>
      </c>
      <c r="D103" s="255" t="s">
        <v>222</v>
      </c>
      <c r="E103" s="263">
        <v>24.5</v>
      </c>
      <c r="F103" s="264">
        <v>49</v>
      </c>
      <c r="G103" s="38">
        <f t="shared" si="37"/>
        <v>0</v>
      </c>
      <c r="H103" s="39">
        <f t="shared" si="38"/>
        <v>0</v>
      </c>
      <c r="I103" s="39">
        <f t="shared" si="39"/>
        <v>0</v>
      </c>
      <c r="J103" s="39">
        <f t="shared" si="40"/>
        <v>0</v>
      </c>
      <c r="K103" s="38">
        <f t="shared" si="41"/>
        <v>0</v>
      </c>
      <c r="L103" s="39">
        <f t="shared" si="42"/>
        <v>0</v>
      </c>
      <c r="M103" s="39">
        <f t="shared" si="43"/>
        <v>0</v>
      </c>
      <c r="N103" s="39">
        <v>0</v>
      </c>
      <c r="O103" s="39">
        <f t="shared" si="44"/>
        <v>0</v>
      </c>
      <c r="P103" s="40">
        <f t="shared" si="45"/>
        <v>0</v>
      </c>
      <c r="Q103" s="45">
        <v>0</v>
      </c>
      <c r="R103" s="257">
        <v>0</v>
      </c>
      <c r="S103" s="265">
        <v>0</v>
      </c>
      <c r="T103" s="265">
        <v>0</v>
      </c>
      <c r="U103" s="265">
        <v>0</v>
      </c>
      <c r="V103" s="265">
        <v>0</v>
      </c>
      <c r="W103" s="265">
        <v>0</v>
      </c>
      <c r="X103" s="265">
        <v>0</v>
      </c>
      <c r="Y103" s="260">
        <f t="shared" si="46"/>
        <v>0</v>
      </c>
      <c r="Z103" s="261">
        <f t="shared" si="47"/>
        <v>0</v>
      </c>
      <c r="AA103" s="37">
        <v>0</v>
      </c>
      <c r="AB103" s="18">
        <v>0</v>
      </c>
      <c r="AC103" s="187">
        <v>0</v>
      </c>
      <c r="AD103" s="187">
        <v>0</v>
      </c>
      <c r="AE103" s="187">
        <v>0</v>
      </c>
      <c r="AF103" s="187">
        <v>0</v>
      </c>
      <c r="AG103" s="187">
        <v>0</v>
      </c>
      <c r="AH103" s="187">
        <v>0</v>
      </c>
      <c r="AI103" s="56">
        <f t="shared" si="48"/>
        <v>0</v>
      </c>
      <c r="AJ103" s="48">
        <f t="shared" si="49"/>
        <v>0</v>
      </c>
      <c r="AK103" s="37">
        <v>0</v>
      </c>
      <c r="AL103" s="18">
        <v>0</v>
      </c>
      <c r="AM103" s="187">
        <v>0</v>
      </c>
      <c r="AN103" s="187">
        <v>0</v>
      </c>
      <c r="AO103" s="187">
        <v>0</v>
      </c>
      <c r="AP103" s="187">
        <v>0</v>
      </c>
      <c r="AQ103" s="278">
        <v>0</v>
      </c>
      <c r="AR103" s="278">
        <v>0</v>
      </c>
      <c r="AS103" s="56">
        <f t="shared" si="50"/>
        <v>0</v>
      </c>
      <c r="AT103" s="48">
        <f t="shared" si="51"/>
        <v>0</v>
      </c>
      <c r="AU103" s="199">
        <v>0</v>
      </c>
      <c r="AV103" s="18">
        <v>0</v>
      </c>
      <c r="AW103" s="187">
        <v>0</v>
      </c>
      <c r="AX103" s="187">
        <v>0</v>
      </c>
      <c r="AY103" s="187">
        <v>0</v>
      </c>
      <c r="AZ103" s="187">
        <v>0</v>
      </c>
      <c r="BA103" s="187">
        <v>0</v>
      </c>
      <c r="BB103" s="278">
        <v>0</v>
      </c>
      <c r="BC103" s="56">
        <f t="shared" si="52"/>
        <v>0</v>
      </c>
      <c r="BD103" s="209">
        <f t="shared" si="53"/>
        <v>0</v>
      </c>
      <c r="BE103" s="37">
        <v>0</v>
      </c>
      <c r="BF103" s="18">
        <v>0</v>
      </c>
      <c r="BG103" s="187">
        <v>0</v>
      </c>
      <c r="BH103" s="187">
        <v>0</v>
      </c>
      <c r="BI103" s="187">
        <v>0</v>
      </c>
      <c r="BJ103" s="187">
        <v>0</v>
      </c>
      <c r="BK103" s="187">
        <v>0</v>
      </c>
      <c r="BL103" s="187">
        <v>0</v>
      </c>
      <c r="BM103" s="56">
        <f t="shared" si="54"/>
        <v>0</v>
      </c>
      <c r="BN103" s="48">
        <f t="shared" si="55"/>
        <v>0</v>
      </c>
      <c r="BO103" s="199">
        <v>0</v>
      </c>
      <c r="BP103" s="18">
        <v>0</v>
      </c>
      <c r="BQ103" s="187">
        <v>0</v>
      </c>
      <c r="BR103" s="187">
        <v>0</v>
      </c>
      <c r="BS103" s="187">
        <v>0</v>
      </c>
      <c r="BT103" s="187">
        <v>0</v>
      </c>
      <c r="BU103" s="278">
        <v>0</v>
      </c>
      <c r="BV103" s="278">
        <v>0</v>
      </c>
      <c r="BW103" s="56">
        <f t="shared" si="56"/>
        <v>0</v>
      </c>
      <c r="BX103" s="209">
        <f t="shared" si="57"/>
        <v>0</v>
      </c>
      <c r="BY103" s="37">
        <v>0</v>
      </c>
      <c r="BZ103" s="18">
        <v>0</v>
      </c>
      <c r="CA103" s="187">
        <v>0</v>
      </c>
      <c r="CB103" s="187">
        <v>0</v>
      </c>
      <c r="CC103" s="187">
        <v>0</v>
      </c>
      <c r="CD103" s="187">
        <v>0</v>
      </c>
      <c r="CE103" s="278">
        <v>0</v>
      </c>
      <c r="CF103" s="278">
        <v>0</v>
      </c>
      <c r="CG103" s="56">
        <f t="shared" si="58"/>
        <v>0</v>
      </c>
      <c r="CH103" s="48">
        <f t="shared" si="59"/>
        <v>0</v>
      </c>
      <c r="CI103" s="199">
        <v>0</v>
      </c>
      <c r="CJ103" s="18">
        <v>0</v>
      </c>
      <c r="CK103" s="187">
        <v>0</v>
      </c>
      <c r="CL103" s="187">
        <v>0</v>
      </c>
      <c r="CM103" s="187">
        <v>0</v>
      </c>
      <c r="CN103" s="187">
        <v>0</v>
      </c>
      <c r="CO103" s="278">
        <v>0</v>
      </c>
      <c r="CP103" s="278">
        <v>0</v>
      </c>
      <c r="CQ103" s="56">
        <f t="shared" si="60"/>
        <v>0</v>
      </c>
      <c r="CR103" s="209">
        <f t="shared" si="61"/>
        <v>0</v>
      </c>
      <c r="CS103" s="37">
        <v>0</v>
      </c>
      <c r="CT103" s="18">
        <v>0</v>
      </c>
      <c r="CU103" s="187">
        <v>0</v>
      </c>
      <c r="CV103" s="187">
        <v>0</v>
      </c>
      <c r="CW103" s="187">
        <v>0</v>
      </c>
      <c r="CX103" s="187">
        <v>0</v>
      </c>
      <c r="CY103" s="278">
        <v>0</v>
      </c>
      <c r="CZ103" s="278">
        <v>0</v>
      </c>
      <c r="DA103" s="56">
        <f t="shared" si="62"/>
        <v>0</v>
      </c>
      <c r="DB103" s="48">
        <f t="shared" si="63"/>
        <v>0</v>
      </c>
      <c r="DC103" s="199">
        <v>0</v>
      </c>
      <c r="DD103" s="18">
        <v>0</v>
      </c>
      <c r="DE103" s="187">
        <v>0</v>
      </c>
      <c r="DF103" s="187">
        <v>0</v>
      </c>
      <c r="DG103" s="187">
        <v>0</v>
      </c>
      <c r="DH103" s="187">
        <v>0</v>
      </c>
      <c r="DI103" s="278">
        <v>0</v>
      </c>
      <c r="DJ103" s="278">
        <v>0</v>
      </c>
      <c r="DK103" s="56">
        <f t="shared" si="64"/>
        <v>0</v>
      </c>
      <c r="DL103" s="209">
        <f t="shared" si="65"/>
        <v>0</v>
      </c>
      <c r="DM103" s="37">
        <v>0</v>
      </c>
      <c r="DN103" s="18">
        <v>0</v>
      </c>
      <c r="DO103" s="187">
        <v>0</v>
      </c>
      <c r="DP103" s="187">
        <v>0</v>
      </c>
      <c r="DQ103" s="187">
        <v>0</v>
      </c>
      <c r="DR103" s="187">
        <v>0</v>
      </c>
      <c r="DS103" s="278">
        <v>0</v>
      </c>
      <c r="DT103" s="278">
        <v>0</v>
      </c>
      <c r="DU103" s="56">
        <f t="shared" si="66"/>
        <v>0</v>
      </c>
      <c r="DV103" s="48">
        <f t="shared" si="67"/>
        <v>0</v>
      </c>
      <c r="DW103" s="37">
        <v>0</v>
      </c>
      <c r="DX103" s="18">
        <v>0</v>
      </c>
      <c r="DY103" s="187">
        <v>0</v>
      </c>
      <c r="DZ103" s="187">
        <v>0</v>
      </c>
      <c r="EA103" s="187">
        <v>0</v>
      </c>
      <c r="EB103" s="187">
        <v>0</v>
      </c>
      <c r="EC103" s="278">
        <v>0</v>
      </c>
      <c r="ED103" s="278">
        <v>0</v>
      </c>
      <c r="EE103" s="56">
        <f t="shared" si="68"/>
        <v>0</v>
      </c>
      <c r="EF103" s="48">
        <f t="shared" si="69"/>
        <v>0</v>
      </c>
      <c r="EK103" s="262">
        <f t="shared" si="36"/>
        <v>0</v>
      </c>
      <c r="EL103" s="5" t="e">
        <f>IF(#REF!=0,"Not Moving","OK")</f>
        <v>#REF!</v>
      </c>
    </row>
    <row r="104" spans="1:142" ht="16.5" thickTop="1" thickBot="1">
      <c r="A104" s="45">
        <v>93</v>
      </c>
      <c r="B104" s="257">
        <v>734968</v>
      </c>
      <c r="C104" s="255" t="s">
        <v>223</v>
      </c>
      <c r="D104" s="255" t="s">
        <v>224</v>
      </c>
      <c r="E104" s="263">
        <v>24.5</v>
      </c>
      <c r="F104" s="264">
        <v>49</v>
      </c>
      <c r="G104" s="38">
        <f t="shared" si="37"/>
        <v>0</v>
      </c>
      <c r="H104" s="39">
        <f t="shared" si="38"/>
        <v>0</v>
      </c>
      <c r="I104" s="39">
        <f t="shared" si="39"/>
        <v>0</v>
      </c>
      <c r="J104" s="39">
        <f t="shared" si="40"/>
        <v>0</v>
      </c>
      <c r="K104" s="38">
        <f t="shared" si="41"/>
        <v>0</v>
      </c>
      <c r="L104" s="39">
        <f t="shared" si="42"/>
        <v>0</v>
      </c>
      <c r="M104" s="39">
        <f t="shared" si="43"/>
        <v>0</v>
      </c>
      <c r="N104" s="39">
        <v>0</v>
      </c>
      <c r="O104" s="39">
        <f t="shared" si="44"/>
        <v>0</v>
      </c>
      <c r="P104" s="40">
        <f t="shared" si="45"/>
        <v>0</v>
      </c>
      <c r="Q104" s="45">
        <v>0</v>
      </c>
      <c r="R104" s="257">
        <v>0</v>
      </c>
      <c r="S104" s="265">
        <v>0</v>
      </c>
      <c r="T104" s="265">
        <v>0</v>
      </c>
      <c r="U104" s="265">
        <v>0</v>
      </c>
      <c r="V104" s="265">
        <v>0</v>
      </c>
      <c r="W104" s="265">
        <v>0</v>
      </c>
      <c r="X104" s="265">
        <v>0</v>
      </c>
      <c r="Y104" s="260">
        <f t="shared" si="46"/>
        <v>0</v>
      </c>
      <c r="Z104" s="261">
        <f t="shared" si="47"/>
        <v>0</v>
      </c>
      <c r="AA104" s="37">
        <v>0</v>
      </c>
      <c r="AB104" s="18">
        <v>0</v>
      </c>
      <c r="AC104" s="187">
        <v>0</v>
      </c>
      <c r="AD104" s="187">
        <v>0</v>
      </c>
      <c r="AE104" s="187">
        <v>0</v>
      </c>
      <c r="AF104" s="187">
        <v>0</v>
      </c>
      <c r="AG104" s="187">
        <v>0</v>
      </c>
      <c r="AH104" s="187">
        <v>0</v>
      </c>
      <c r="AI104" s="56">
        <f t="shared" si="48"/>
        <v>0</v>
      </c>
      <c r="AJ104" s="48">
        <f t="shared" si="49"/>
        <v>0</v>
      </c>
      <c r="AK104" s="37">
        <v>0</v>
      </c>
      <c r="AL104" s="18">
        <v>0</v>
      </c>
      <c r="AM104" s="187">
        <v>0</v>
      </c>
      <c r="AN104" s="187">
        <v>0</v>
      </c>
      <c r="AO104" s="187">
        <v>0</v>
      </c>
      <c r="AP104" s="187">
        <v>0</v>
      </c>
      <c r="AQ104" s="278">
        <v>0</v>
      </c>
      <c r="AR104" s="278">
        <v>0</v>
      </c>
      <c r="AS104" s="56">
        <f t="shared" si="50"/>
        <v>0</v>
      </c>
      <c r="AT104" s="48">
        <f t="shared" si="51"/>
        <v>0</v>
      </c>
      <c r="AU104" s="199">
        <v>0</v>
      </c>
      <c r="AV104" s="18">
        <v>0</v>
      </c>
      <c r="AW104" s="187">
        <v>0</v>
      </c>
      <c r="AX104" s="187">
        <v>0</v>
      </c>
      <c r="AY104" s="187">
        <v>0</v>
      </c>
      <c r="AZ104" s="187">
        <v>0</v>
      </c>
      <c r="BA104" s="187">
        <v>0</v>
      </c>
      <c r="BB104" s="278">
        <v>0</v>
      </c>
      <c r="BC104" s="56">
        <f t="shared" si="52"/>
        <v>0</v>
      </c>
      <c r="BD104" s="209">
        <f t="shared" si="53"/>
        <v>0</v>
      </c>
      <c r="BE104" s="37">
        <v>0</v>
      </c>
      <c r="BF104" s="18">
        <v>0</v>
      </c>
      <c r="BG104" s="187">
        <v>0</v>
      </c>
      <c r="BH104" s="187">
        <v>0</v>
      </c>
      <c r="BI104" s="187">
        <v>0</v>
      </c>
      <c r="BJ104" s="187">
        <v>0</v>
      </c>
      <c r="BK104" s="187">
        <v>0</v>
      </c>
      <c r="BL104" s="187">
        <v>0</v>
      </c>
      <c r="BM104" s="56">
        <f t="shared" si="54"/>
        <v>0</v>
      </c>
      <c r="BN104" s="48">
        <f t="shared" si="55"/>
        <v>0</v>
      </c>
      <c r="BO104" s="199">
        <v>0</v>
      </c>
      <c r="BP104" s="18">
        <v>0</v>
      </c>
      <c r="BQ104" s="187">
        <v>0</v>
      </c>
      <c r="BR104" s="187">
        <v>0</v>
      </c>
      <c r="BS104" s="187">
        <v>0</v>
      </c>
      <c r="BT104" s="187">
        <v>0</v>
      </c>
      <c r="BU104" s="278">
        <v>0</v>
      </c>
      <c r="BV104" s="278">
        <v>0</v>
      </c>
      <c r="BW104" s="56">
        <f t="shared" si="56"/>
        <v>0</v>
      </c>
      <c r="BX104" s="209">
        <f t="shared" si="57"/>
        <v>0</v>
      </c>
      <c r="BY104" s="37">
        <v>0</v>
      </c>
      <c r="BZ104" s="18">
        <v>0</v>
      </c>
      <c r="CA104" s="187">
        <v>0</v>
      </c>
      <c r="CB104" s="187">
        <v>0</v>
      </c>
      <c r="CC104" s="187">
        <v>0</v>
      </c>
      <c r="CD104" s="187">
        <v>0</v>
      </c>
      <c r="CE104" s="278">
        <v>0</v>
      </c>
      <c r="CF104" s="278">
        <v>0</v>
      </c>
      <c r="CG104" s="56">
        <f t="shared" si="58"/>
        <v>0</v>
      </c>
      <c r="CH104" s="48">
        <f t="shared" si="59"/>
        <v>0</v>
      </c>
      <c r="CI104" s="199">
        <v>0</v>
      </c>
      <c r="CJ104" s="18">
        <v>0</v>
      </c>
      <c r="CK104" s="187">
        <v>0</v>
      </c>
      <c r="CL104" s="187">
        <v>0</v>
      </c>
      <c r="CM104" s="187">
        <v>0</v>
      </c>
      <c r="CN104" s="187">
        <v>0</v>
      </c>
      <c r="CO104" s="278">
        <v>0</v>
      </c>
      <c r="CP104" s="278">
        <v>0</v>
      </c>
      <c r="CQ104" s="56">
        <f t="shared" si="60"/>
        <v>0</v>
      </c>
      <c r="CR104" s="209">
        <f t="shared" si="61"/>
        <v>0</v>
      </c>
      <c r="CS104" s="37">
        <v>0</v>
      </c>
      <c r="CT104" s="18">
        <v>0</v>
      </c>
      <c r="CU104" s="187">
        <v>0</v>
      </c>
      <c r="CV104" s="187">
        <v>0</v>
      </c>
      <c r="CW104" s="187">
        <v>0</v>
      </c>
      <c r="CX104" s="187">
        <v>0</v>
      </c>
      <c r="CY104" s="278">
        <v>0</v>
      </c>
      <c r="CZ104" s="278">
        <v>0</v>
      </c>
      <c r="DA104" s="56">
        <f t="shared" si="62"/>
        <v>0</v>
      </c>
      <c r="DB104" s="48">
        <f t="shared" si="63"/>
        <v>0</v>
      </c>
      <c r="DC104" s="199">
        <v>0</v>
      </c>
      <c r="DD104" s="18">
        <v>0</v>
      </c>
      <c r="DE104" s="187">
        <v>0</v>
      </c>
      <c r="DF104" s="187">
        <v>0</v>
      </c>
      <c r="DG104" s="187">
        <v>0</v>
      </c>
      <c r="DH104" s="187">
        <v>0</v>
      </c>
      <c r="DI104" s="278">
        <v>0</v>
      </c>
      <c r="DJ104" s="278">
        <v>0</v>
      </c>
      <c r="DK104" s="56">
        <f t="shared" si="64"/>
        <v>0</v>
      </c>
      <c r="DL104" s="209">
        <f t="shared" si="65"/>
        <v>0</v>
      </c>
      <c r="DM104" s="37">
        <v>0</v>
      </c>
      <c r="DN104" s="18">
        <v>0</v>
      </c>
      <c r="DO104" s="187">
        <v>0</v>
      </c>
      <c r="DP104" s="187">
        <v>0</v>
      </c>
      <c r="DQ104" s="187">
        <v>0</v>
      </c>
      <c r="DR104" s="187">
        <v>0</v>
      </c>
      <c r="DS104" s="278">
        <v>0</v>
      </c>
      <c r="DT104" s="278">
        <v>0</v>
      </c>
      <c r="DU104" s="56">
        <f t="shared" si="66"/>
        <v>0</v>
      </c>
      <c r="DV104" s="48">
        <f t="shared" si="67"/>
        <v>0</v>
      </c>
      <c r="DW104" s="37">
        <v>0</v>
      </c>
      <c r="DX104" s="18">
        <v>0</v>
      </c>
      <c r="DY104" s="187">
        <v>0</v>
      </c>
      <c r="DZ104" s="187">
        <v>0</v>
      </c>
      <c r="EA104" s="187">
        <v>0</v>
      </c>
      <c r="EB104" s="187">
        <v>0</v>
      </c>
      <c r="EC104" s="278">
        <v>0</v>
      </c>
      <c r="ED104" s="278">
        <v>0</v>
      </c>
      <c r="EE104" s="56">
        <f t="shared" si="68"/>
        <v>0</v>
      </c>
      <c r="EF104" s="48">
        <f t="shared" si="69"/>
        <v>0</v>
      </c>
      <c r="EK104" s="262">
        <f t="shared" si="36"/>
        <v>0</v>
      </c>
      <c r="EL104" s="5" t="e">
        <f>IF(#REF!=0,"Not Moving","OK")</f>
        <v>#REF!</v>
      </c>
    </row>
    <row r="105" spans="1:142" ht="16.5" thickTop="1" thickBot="1">
      <c r="A105" s="45">
        <v>94</v>
      </c>
      <c r="B105" s="257">
        <v>734970</v>
      </c>
      <c r="C105" s="255" t="s">
        <v>225</v>
      </c>
      <c r="D105" s="255" t="s">
        <v>226</v>
      </c>
      <c r="E105" s="263">
        <v>24.5</v>
      </c>
      <c r="F105" s="264">
        <v>49</v>
      </c>
      <c r="G105" s="38">
        <f t="shared" si="37"/>
        <v>0</v>
      </c>
      <c r="H105" s="39">
        <f t="shared" si="38"/>
        <v>0</v>
      </c>
      <c r="I105" s="39">
        <f t="shared" si="39"/>
        <v>0</v>
      </c>
      <c r="J105" s="39">
        <f t="shared" si="40"/>
        <v>0</v>
      </c>
      <c r="K105" s="38">
        <f t="shared" si="41"/>
        <v>0</v>
      </c>
      <c r="L105" s="39">
        <f t="shared" si="42"/>
        <v>0</v>
      </c>
      <c r="M105" s="39">
        <f t="shared" si="43"/>
        <v>0</v>
      </c>
      <c r="N105" s="39">
        <v>0</v>
      </c>
      <c r="O105" s="39">
        <f t="shared" si="44"/>
        <v>0</v>
      </c>
      <c r="P105" s="40">
        <f t="shared" si="45"/>
        <v>0</v>
      </c>
      <c r="Q105" s="45">
        <v>0</v>
      </c>
      <c r="R105" s="257">
        <v>0</v>
      </c>
      <c r="S105" s="265">
        <v>0</v>
      </c>
      <c r="T105" s="265">
        <v>0</v>
      </c>
      <c r="U105" s="265">
        <v>0</v>
      </c>
      <c r="V105" s="265">
        <v>0</v>
      </c>
      <c r="W105" s="265">
        <v>0</v>
      </c>
      <c r="X105" s="265">
        <v>0</v>
      </c>
      <c r="Y105" s="260">
        <f t="shared" si="46"/>
        <v>0</v>
      </c>
      <c r="Z105" s="261">
        <f t="shared" si="47"/>
        <v>0</v>
      </c>
      <c r="AA105" s="37">
        <v>0</v>
      </c>
      <c r="AB105" s="18">
        <v>0</v>
      </c>
      <c r="AC105" s="187">
        <v>0</v>
      </c>
      <c r="AD105" s="187">
        <v>0</v>
      </c>
      <c r="AE105" s="187">
        <v>0</v>
      </c>
      <c r="AF105" s="187">
        <v>0</v>
      </c>
      <c r="AG105" s="187">
        <v>0</v>
      </c>
      <c r="AH105" s="187">
        <v>0</v>
      </c>
      <c r="AI105" s="56">
        <f t="shared" si="48"/>
        <v>0</v>
      </c>
      <c r="AJ105" s="48">
        <f t="shared" si="49"/>
        <v>0</v>
      </c>
      <c r="AK105" s="37">
        <v>0</v>
      </c>
      <c r="AL105" s="18">
        <v>0</v>
      </c>
      <c r="AM105" s="187">
        <v>0</v>
      </c>
      <c r="AN105" s="187">
        <v>0</v>
      </c>
      <c r="AO105" s="187">
        <v>0</v>
      </c>
      <c r="AP105" s="187">
        <v>0</v>
      </c>
      <c r="AQ105" s="278">
        <v>0</v>
      </c>
      <c r="AR105" s="278">
        <v>0</v>
      </c>
      <c r="AS105" s="56">
        <f t="shared" si="50"/>
        <v>0</v>
      </c>
      <c r="AT105" s="48">
        <f t="shared" si="51"/>
        <v>0</v>
      </c>
      <c r="AU105" s="199">
        <v>0</v>
      </c>
      <c r="AV105" s="18">
        <v>0</v>
      </c>
      <c r="AW105" s="187">
        <v>0</v>
      </c>
      <c r="AX105" s="187">
        <v>0</v>
      </c>
      <c r="AY105" s="187">
        <v>0</v>
      </c>
      <c r="AZ105" s="187">
        <v>0</v>
      </c>
      <c r="BA105" s="187">
        <v>0</v>
      </c>
      <c r="BB105" s="278">
        <v>0</v>
      </c>
      <c r="BC105" s="56">
        <f t="shared" si="52"/>
        <v>0</v>
      </c>
      <c r="BD105" s="209">
        <f t="shared" si="53"/>
        <v>0</v>
      </c>
      <c r="BE105" s="37">
        <v>0</v>
      </c>
      <c r="BF105" s="18">
        <v>0</v>
      </c>
      <c r="BG105" s="187">
        <v>0</v>
      </c>
      <c r="BH105" s="187">
        <v>0</v>
      </c>
      <c r="BI105" s="187">
        <v>0</v>
      </c>
      <c r="BJ105" s="187">
        <v>0</v>
      </c>
      <c r="BK105" s="187">
        <v>0</v>
      </c>
      <c r="BL105" s="187">
        <v>0</v>
      </c>
      <c r="BM105" s="56">
        <f t="shared" si="54"/>
        <v>0</v>
      </c>
      <c r="BN105" s="48">
        <f t="shared" si="55"/>
        <v>0</v>
      </c>
      <c r="BO105" s="199">
        <v>0</v>
      </c>
      <c r="BP105" s="18">
        <v>0</v>
      </c>
      <c r="BQ105" s="187">
        <v>0</v>
      </c>
      <c r="BR105" s="187">
        <v>0</v>
      </c>
      <c r="BS105" s="187">
        <v>0</v>
      </c>
      <c r="BT105" s="187">
        <v>0</v>
      </c>
      <c r="BU105" s="278">
        <v>0</v>
      </c>
      <c r="BV105" s="278">
        <v>0</v>
      </c>
      <c r="BW105" s="56">
        <f t="shared" si="56"/>
        <v>0</v>
      </c>
      <c r="BX105" s="209">
        <f t="shared" si="57"/>
        <v>0</v>
      </c>
      <c r="BY105" s="37">
        <v>0</v>
      </c>
      <c r="BZ105" s="18">
        <v>0</v>
      </c>
      <c r="CA105" s="187">
        <v>0</v>
      </c>
      <c r="CB105" s="187">
        <v>0</v>
      </c>
      <c r="CC105" s="187">
        <v>0</v>
      </c>
      <c r="CD105" s="187">
        <v>0</v>
      </c>
      <c r="CE105" s="278">
        <v>0</v>
      </c>
      <c r="CF105" s="278">
        <v>0</v>
      </c>
      <c r="CG105" s="56">
        <f t="shared" si="58"/>
        <v>0</v>
      </c>
      <c r="CH105" s="48">
        <f t="shared" si="59"/>
        <v>0</v>
      </c>
      <c r="CI105" s="199">
        <v>0</v>
      </c>
      <c r="CJ105" s="18">
        <v>0</v>
      </c>
      <c r="CK105" s="187">
        <v>0</v>
      </c>
      <c r="CL105" s="187">
        <v>0</v>
      </c>
      <c r="CM105" s="187">
        <v>0</v>
      </c>
      <c r="CN105" s="187">
        <v>0</v>
      </c>
      <c r="CO105" s="278">
        <v>0</v>
      </c>
      <c r="CP105" s="278">
        <v>0</v>
      </c>
      <c r="CQ105" s="56">
        <f t="shared" si="60"/>
        <v>0</v>
      </c>
      <c r="CR105" s="209">
        <f t="shared" si="61"/>
        <v>0</v>
      </c>
      <c r="CS105" s="37">
        <v>0</v>
      </c>
      <c r="CT105" s="18">
        <v>0</v>
      </c>
      <c r="CU105" s="187">
        <v>0</v>
      </c>
      <c r="CV105" s="187">
        <v>0</v>
      </c>
      <c r="CW105" s="187">
        <v>0</v>
      </c>
      <c r="CX105" s="187">
        <v>0</v>
      </c>
      <c r="CY105" s="278">
        <v>0</v>
      </c>
      <c r="CZ105" s="278">
        <v>0</v>
      </c>
      <c r="DA105" s="56">
        <f t="shared" si="62"/>
        <v>0</v>
      </c>
      <c r="DB105" s="48">
        <f t="shared" si="63"/>
        <v>0</v>
      </c>
      <c r="DC105" s="199">
        <v>0</v>
      </c>
      <c r="DD105" s="18">
        <v>0</v>
      </c>
      <c r="DE105" s="187">
        <v>0</v>
      </c>
      <c r="DF105" s="187">
        <v>0</v>
      </c>
      <c r="DG105" s="187">
        <v>0</v>
      </c>
      <c r="DH105" s="187">
        <v>0</v>
      </c>
      <c r="DI105" s="278">
        <v>0</v>
      </c>
      <c r="DJ105" s="278">
        <v>0</v>
      </c>
      <c r="DK105" s="56">
        <f t="shared" si="64"/>
        <v>0</v>
      </c>
      <c r="DL105" s="209">
        <f t="shared" si="65"/>
        <v>0</v>
      </c>
      <c r="DM105" s="37">
        <v>0</v>
      </c>
      <c r="DN105" s="18">
        <v>0</v>
      </c>
      <c r="DO105" s="187">
        <v>0</v>
      </c>
      <c r="DP105" s="187">
        <v>0</v>
      </c>
      <c r="DQ105" s="187">
        <v>0</v>
      </c>
      <c r="DR105" s="187">
        <v>0</v>
      </c>
      <c r="DS105" s="278">
        <v>0</v>
      </c>
      <c r="DT105" s="278">
        <v>0</v>
      </c>
      <c r="DU105" s="56">
        <f t="shared" si="66"/>
        <v>0</v>
      </c>
      <c r="DV105" s="48">
        <f t="shared" si="67"/>
        <v>0</v>
      </c>
      <c r="DW105" s="37">
        <v>0</v>
      </c>
      <c r="DX105" s="18">
        <v>0</v>
      </c>
      <c r="DY105" s="187">
        <v>0</v>
      </c>
      <c r="DZ105" s="187">
        <v>0</v>
      </c>
      <c r="EA105" s="187">
        <v>0</v>
      </c>
      <c r="EB105" s="187">
        <v>0</v>
      </c>
      <c r="EC105" s="278">
        <v>0</v>
      </c>
      <c r="ED105" s="278">
        <v>0</v>
      </c>
      <c r="EE105" s="56">
        <f t="shared" si="68"/>
        <v>0</v>
      </c>
      <c r="EF105" s="48">
        <f t="shared" si="69"/>
        <v>0</v>
      </c>
      <c r="EK105" s="262">
        <f t="shared" si="36"/>
        <v>0</v>
      </c>
      <c r="EL105" s="5" t="e">
        <f>IF(#REF!=0,"Not Moving","OK")</f>
        <v>#REF!</v>
      </c>
    </row>
    <row r="106" spans="1:142" ht="16.5" thickTop="1" thickBot="1">
      <c r="A106" s="45">
        <v>95</v>
      </c>
      <c r="B106" s="257">
        <v>734971</v>
      </c>
      <c r="C106" s="255" t="s">
        <v>227</v>
      </c>
      <c r="D106" s="255" t="s">
        <v>228</v>
      </c>
      <c r="E106" s="263">
        <v>24.5</v>
      </c>
      <c r="F106" s="264">
        <v>49</v>
      </c>
      <c r="G106" s="38">
        <f t="shared" si="37"/>
        <v>0</v>
      </c>
      <c r="H106" s="39">
        <f t="shared" si="38"/>
        <v>0</v>
      </c>
      <c r="I106" s="39">
        <f t="shared" si="39"/>
        <v>0</v>
      </c>
      <c r="J106" s="39">
        <f t="shared" si="40"/>
        <v>0</v>
      </c>
      <c r="K106" s="38">
        <f t="shared" si="41"/>
        <v>0</v>
      </c>
      <c r="L106" s="39">
        <f t="shared" si="42"/>
        <v>0</v>
      </c>
      <c r="M106" s="39">
        <f t="shared" si="43"/>
        <v>0</v>
      </c>
      <c r="N106" s="39">
        <v>0</v>
      </c>
      <c r="O106" s="39">
        <f t="shared" si="44"/>
        <v>0</v>
      </c>
      <c r="P106" s="40">
        <f t="shared" si="45"/>
        <v>0</v>
      </c>
      <c r="Q106" s="45">
        <v>0</v>
      </c>
      <c r="R106" s="257">
        <v>0</v>
      </c>
      <c r="S106" s="265">
        <v>0</v>
      </c>
      <c r="T106" s="265">
        <v>0</v>
      </c>
      <c r="U106" s="265">
        <v>0</v>
      </c>
      <c r="V106" s="265">
        <v>0</v>
      </c>
      <c r="W106" s="265">
        <v>0</v>
      </c>
      <c r="X106" s="265">
        <v>0</v>
      </c>
      <c r="Y106" s="260">
        <f t="shared" si="46"/>
        <v>0</v>
      </c>
      <c r="Z106" s="261">
        <f t="shared" si="47"/>
        <v>0</v>
      </c>
      <c r="AA106" s="37">
        <v>0</v>
      </c>
      <c r="AB106" s="18">
        <v>0</v>
      </c>
      <c r="AC106" s="187">
        <v>0</v>
      </c>
      <c r="AD106" s="187">
        <v>0</v>
      </c>
      <c r="AE106" s="187">
        <v>0</v>
      </c>
      <c r="AF106" s="187">
        <v>0</v>
      </c>
      <c r="AG106" s="187">
        <v>0</v>
      </c>
      <c r="AH106" s="187">
        <v>0</v>
      </c>
      <c r="AI106" s="56">
        <f t="shared" si="48"/>
        <v>0</v>
      </c>
      <c r="AJ106" s="48">
        <f t="shared" si="49"/>
        <v>0</v>
      </c>
      <c r="AK106" s="37">
        <v>0</v>
      </c>
      <c r="AL106" s="18">
        <v>0</v>
      </c>
      <c r="AM106" s="187">
        <v>0</v>
      </c>
      <c r="AN106" s="187">
        <v>0</v>
      </c>
      <c r="AO106" s="187">
        <v>0</v>
      </c>
      <c r="AP106" s="187">
        <v>0</v>
      </c>
      <c r="AQ106" s="278">
        <v>0</v>
      </c>
      <c r="AR106" s="278">
        <v>0</v>
      </c>
      <c r="AS106" s="56">
        <f t="shared" si="50"/>
        <v>0</v>
      </c>
      <c r="AT106" s="48">
        <f t="shared" si="51"/>
        <v>0</v>
      </c>
      <c r="AU106" s="199">
        <v>0</v>
      </c>
      <c r="AV106" s="18">
        <v>0</v>
      </c>
      <c r="AW106" s="187">
        <v>0</v>
      </c>
      <c r="AX106" s="187">
        <v>0</v>
      </c>
      <c r="AY106" s="187">
        <v>0</v>
      </c>
      <c r="AZ106" s="187">
        <v>0</v>
      </c>
      <c r="BA106" s="187">
        <v>0</v>
      </c>
      <c r="BB106" s="278">
        <v>0</v>
      </c>
      <c r="BC106" s="56">
        <f t="shared" si="52"/>
        <v>0</v>
      </c>
      <c r="BD106" s="209">
        <f t="shared" si="53"/>
        <v>0</v>
      </c>
      <c r="BE106" s="37">
        <v>0</v>
      </c>
      <c r="BF106" s="18">
        <v>0</v>
      </c>
      <c r="BG106" s="187">
        <v>0</v>
      </c>
      <c r="BH106" s="187">
        <v>0</v>
      </c>
      <c r="BI106" s="187">
        <v>0</v>
      </c>
      <c r="BJ106" s="187">
        <v>0</v>
      </c>
      <c r="BK106" s="187">
        <v>0</v>
      </c>
      <c r="BL106" s="187">
        <v>0</v>
      </c>
      <c r="BM106" s="56">
        <f t="shared" si="54"/>
        <v>0</v>
      </c>
      <c r="BN106" s="48">
        <f t="shared" si="55"/>
        <v>0</v>
      </c>
      <c r="BO106" s="199">
        <v>0</v>
      </c>
      <c r="BP106" s="18">
        <v>0</v>
      </c>
      <c r="BQ106" s="187">
        <v>0</v>
      </c>
      <c r="BR106" s="187">
        <v>0</v>
      </c>
      <c r="BS106" s="187">
        <v>0</v>
      </c>
      <c r="BT106" s="187">
        <v>0</v>
      </c>
      <c r="BU106" s="278">
        <v>0</v>
      </c>
      <c r="BV106" s="278">
        <v>0</v>
      </c>
      <c r="BW106" s="56">
        <f t="shared" si="56"/>
        <v>0</v>
      </c>
      <c r="BX106" s="209">
        <f t="shared" si="57"/>
        <v>0</v>
      </c>
      <c r="BY106" s="37">
        <v>0</v>
      </c>
      <c r="BZ106" s="18">
        <v>0</v>
      </c>
      <c r="CA106" s="187">
        <v>0</v>
      </c>
      <c r="CB106" s="187">
        <v>0</v>
      </c>
      <c r="CC106" s="187">
        <v>0</v>
      </c>
      <c r="CD106" s="187">
        <v>0</v>
      </c>
      <c r="CE106" s="278">
        <v>0</v>
      </c>
      <c r="CF106" s="278">
        <v>0</v>
      </c>
      <c r="CG106" s="56">
        <f t="shared" si="58"/>
        <v>0</v>
      </c>
      <c r="CH106" s="48">
        <f t="shared" si="59"/>
        <v>0</v>
      </c>
      <c r="CI106" s="199">
        <v>0</v>
      </c>
      <c r="CJ106" s="18">
        <v>0</v>
      </c>
      <c r="CK106" s="187">
        <v>0</v>
      </c>
      <c r="CL106" s="187">
        <v>0</v>
      </c>
      <c r="CM106" s="187">
        <v>0</v>
      </c>
      <c r="CN106" s="187">
        <v>0</v>
      </c>
      <c r="CO106" s="278">
        <v>0</v>
      </c>
      <c r="CP106" s="278">
        <v>0</v>
      </c>
      <c r="CQ106" s="56">
        <f t="shared" si="60"/>
        <v>0</v>
      </c>
      <c r="CR106" s="209">
        <f t="shared" si="61"/>
        <v>0</v>
      </c>
      <c r="CS106" s="37">
        <v>0</v>
      </c>
      <c r="CT106" s="18">
        <v>0</v>
      </c>
      <c r="CU106" s="187">
        <v>0</v>
      </c>
      <c r="CV106" s="187">
        <v>0</v>
      </c>
      <c r="CW106" s="187">
        <v>0</v>
      </c>
      <c r="CX106" s="187">
        <v>0</v>
      </c>
      <c r="CY106" s="278">
        <v>0</v>
      </c>
      <c r="CZ106" s="278">
        <v>0</v>
      </c>
      <c r="DA106" s="56">
        <f t="shared" si="62"/>
        <v>0</v>
      </c>
      <c r="DB106" s="48">
        <f t="shared" si="63"/>
        <v>0</v>
      </c>
      <c r="DC106" s="199">
        <v>0</v>
      </c>
      <c r="DD106" s="18">
        <v>0</v>
      </c>
      <c r="DE106" s="187">
        <v>0</v>
      </c>
      <c r="DF106" s="187">
        <v>0</v>
      </c>
      <c r="DG106" s="187">
        <v>0</v>
      </c>
      <c r="DH106" s="187">
        <v>0</v>
      </c>
      <c r="DI106" s="278">
        <v>0</v>
      </c>
      <c r="DJ106" s="278">
        <v>0</v>
      </c>
      <c r="DK106" s="56">
        <f t="shared" si="64"/>
        <v>0</v>
      </c>
      <c r="DL106" s="209">
        <f t="shared" si="65"/>
        <v>0</v>
      </c>
      <c r="DM106" s="37">
        <v>0</v>
      </c>
      <c r="DN106" s="18">
        <v>0</v>
      </c>
      <c r="DO106" s="187">
        <v>0</v>
      </c>
      <c r="DP106" s="187">
        <v>0</v>
      </c>
      <c r="DQ106" s="187">
        <v>0</v>
      </c>
      <c r="DR106" s="187">
        <v>0</v>
      </c>
      <c r="DS106" s="278">
        <v>0</v>
      </c>
      <c r="DT106" s="278">
        <v>0</v>
      </c>
      <c r="DU106" s="56">
        <f t="shared" si="66"/>
        <v>0</v>
      </c>
      <c r="DV106" s="48">
        <f t="shared" si="67"/>
        <v>0</v>
      </c>
      <c r="DW106" s="37">
        <v>0</v>
      </c>
      <c r="DX106" s="18">
        <v>0</v>
      </c>
      <c r="DY106" s="187">
        <v>0</v>
      </c>
      <c r="DZ106" s="187">
        <v>0</v>
      </c>
      <c r="EA106" s="187">
        <v>0</v>
      </c>
      <c r="EB106" s="187">
        <v>0</v>
      </c>
      <c r="EC106" s="278">
        <v>0</v>
      </c>
      <c r="ED106" s="278">
        <v>0</v>
      </c>
      <c r="EE106" s="56">
        <f t="shared" si="68"/>
        <v>0</v>
      </c>
      <c r="EF106" s="48">
        <f t="shared" si="69"/>
        <v>0</v>
      </c>
      <c r="EK106" s="262">
        <f t="shared" si="36"/>
        <v>0</v>
      </c>
      <c r="EL106" s="5" t="e">
        <f>IF(#REF!=0,"Not Moving","OK")</f>
        <v>#REF!</v>
      </c>
    </row>
    <row r="107" spans="1:142" ht="16.5" thickTop="1" thickBot="1">
      <c r="A107" s="45">
        <v>96</v>
      </c>
      <c r="B107" s="257">
        <v>734973</v>
      </c>
      <c r="C107" s="255" t="s">
        <v>229</v>
      </c>
      <c r="D107" s="255" t="s">
        <v>230</v>
      </c>
      <c r="E107" s="263">
        <v>24.5</v>
      </c>
      <c r="F107" s="264">
        <v>49</v>
      </c>
      <c r="G107" s="38">
        <f t="shared" si="37"/>
        <v>0</v>
      </c>
      <c r="H107" s="39">
        <f t="shared" si="38"/>
        <v>0</v>
      </c>
      <c r="I107" s="39">
        <f t="shared" si="39"/>
        <v>0</v>
      </c>
      <c r="J107" s="39">
        <f t="shared" si="40"/>
        <v>0</v>
      </c>
      <c r="K107" s="38">
        <f t="shared" si="41"/>
        <v>0</v>
      </c>
      <c r="L107" s="39">
        <f t="shared" si="42"/>
        <v>0</v>
      </c>
      <c r="M107" s="39">
        <f t="shared" si="43"/>
        <v>0</v>
      </c>
      <c r="N107" s="39">
        <v>0</v>
      </c>
      <c r="O107" s="39">
        <f t="shared" si="44"/>
        <v>0</v>
      </c>
      <c r="P107" s="40">
        <f t="shared" si="45"/>
        <v>0</v>
      </c>
      <c r="Q107" s="45">
        <v>0</v>
      </c>
      <c r="R107" s="257">
        <v>0</v>
      </c>
      <c r="S107" s="265">
        <v>0</v>
      </c>
      <c r="T107" s="265">
        <v>0</v>
      </c>
      <c r="U107" s="265">
        <v>0</v>
      </c>
      <c r="V107" s="265">
        <v>0</v>
      </c>
      <c r="W107" s="265">
        <v>0</v>
      </c>
      <c r="X107" s="265">
        <v>0</v>
      </c>
      <c r="Y107" s="260">
        <f t="shared" si="46"/>
        <v>0</v>
      </c>
      <c r="Z107" s="261">
        <f t="shared" si="47"/>
        <v>0</v>
      </c>
      <c r="AA107" s="37">
        <v>0</v>
      </c>
      <c r="AB107" s="18">
        <v>0</v>
      </c>
      <c r="AC107" s="187">
        <v>0</v>
      </c>
      <c r="AD107" s="187">
        <v>0</v>
      </c>
      <c r="AE107" s="187">
        <v>0</v>
      </c>
      <c r="AF107" s="187">
        <v>0</v>
      </c>
      <c r="AG107" s="187">
        <v>0</v>
      </c>
      <c r="AH107" s="187">
        <v>0</v>
      </c>
      <c r="AI107" s="56">
        <f t="shared" si="48"/>
        <v>0</v>
      </c>
      <c r="AJ107" s="48">
        <f t="shared" si="49"/>
        <v>0</v>
      </c>
      <c r="AK107" s="37">
        <v>0</v>
      </c>
      <c r="AL107" s="18">
        <v>0</v>
      </c>
      <c r="AM107" s="187">
        <v>0</v>
      </c>
      <c r="AN107" s="187">
        <v>0</v>
      </c>
      <c r="AO107" s="187">
        <v>0</v>
      </c>
      <c r="AP107" s="187">
        <v>0</v>
      </c>
      <c r="AQ107" s="278">
        <v>0</v>
      </c>
      <c r="AR107" s="278">
        <v>0</v>
      </c>
      <c r="AS107" s="56">
        <f t="shared" si="50"/>
        <v>0</v>
      </c>
      <c r="AT107" s="48">
        <f t="shared" si="51"/>
        <v>0</v>
      </c>
      <c r="AU107" s="199">
        <v>0</v>
      </c>
      <c r="AV107" s="18">
        <v>0</v>
      </c>
      <c r="AW107" s="187">
        <v>0</v>
      </c>
      <c r="AX107" s="187">
        <v>0</v>
      </c>
      <c r="AY107" s="187">
        <v>0</v>
      </c>
      <c r="AZ107" s="187">
        <v>0</v>
      </c>
      <c r="BA107" s="187">
        <v>0</v>
      </c>
      <c r="BB107" s="278">
        <v>0</v>
      </c>
      <c r="BC107" s="56">
        <f t="shared" si="52"/>
        <v>0</v>
      </c>
      <c r="BD107" s="209">
        <f t="shared" si="53"/>
        <v>0</v>
      </c>
      <c r="BE107" s="37">
        <v>0</v>
      </c>
      <c r="BF107" s="18">
        <v>0</v>
      </c>
      <c r="BG107" s="187">
        <v>0</v>
      </c>
      <c r="BH107" s="187">
        <v>0</v>
      </c>
      <c r="BI107" s="187">
        <v>0</v>
      </c>
      <c r="BJ107" s="187">
        <v>0</v>
      </c>
      <c r="BK107" s="187">
        <v>0</v>
      </c>
      <c r="BL107" s="187">
        <v>0</v>
      </c>
      <c r="BM107" s="56">
        <f t="shared" si="54"/>
        <v>0</v>
      </c>
      <c r="BN107" s="48">
        <f t="shared" si="55"/>
        <v>0</v>
      </c>
      <c r="BO107" s="199">
        <v>0</v>
      </c>
      <c r="BP107" s="18">
        <v>0</v>
      </c>
      <c r="BQ107" s="187">
        <v>0</v>
      </c>
      <c r="BR107" s="187">
        <v>0</v>
      </c>
      <c r="BS107" s="187">
        <v>0</v>
      </c>
      <c r="BT107" s="187">
        <v>0</v>
      </c>
      <c r="BU107" s="278">
        <v>0</v>
      </c>
      <c r="BV107" s="278">
        <v>0</v>
      </c>
      <c r="BW107" s="56">
        <f t="shared" si="56"/>
        <v>0</v>
      </c>
      <c r="BX107" s="209">
        <f t="shared" si="57"/>
        <v>0</v>
      </c>
      <c r="BY107" s="37">
        <v>0</v>
      </c>
      <c r="BZ107" s="18">
        <v>0</v>
      </c>
      <c r="CA107" s="187">
        <v>0</v>
      </c>
      <c r="CB107" s="187">
        <v>0</v>
      </c>
      <c r="CC107" s="187">
        <v>0</v>
      </c>
      <c r="CD107" s="187">
        <v>0</v>
      </c>
      <c r="CE107" s="278">
        <v>0</v>
      </c>
      <c r="CF107" s="278">
        <v>0</v>
      </c>
      <c r="CG107" s="56">
        <f t="shared" si="58"/>
        <v>0</v>
      </c>
      <c r="CH107" s="48">
        <f t="shared" si="59"/>
        <v>0</v>
      </c>
      <c r="CI107" s="199">
        <v>0</v>
      </c>
      <c r="CJ107" s="18">
        <v>0</v>
      </c>
      <c r="CK107" s="187">
        <v>0</v>
      </c>
      <c r="CL107" s="187">
        <v>0</v>
      </c>
      <c r="CM107" s="187">
        <v>0</v>
      </c>
      <c r="CN107" s="187">
        <v>0</v>
      </c>
      <c r="CO107" s="278">
        <v>0</v>
      </c>
      <c r="CP107" s="278">
        <v>0</v>
      </c>
      <c r="CQ107" s="56">
        <f t="shared" si="60"/>
        <v>0</v>
      </c>
      <c r="CR107" s="209">
        <f t="shared" si="61"/>
        <v>0</v>
      </c>
      <c r="CS107" s="37">
        <v>0</v>
      </c>
      <c r="CT107" s="18">
        <v>0</v>
      </c>
      <c r="CU107" s="187">
        <v>0</v>
      </c>
      <c r="CV107" s="187">
        <v>0</v>
      </c>
      <c r="CW107" s="187">
        <v>0</v>
      </c>
      <c r="CX107" s="187">
        <v>0</v>
      </c>
      <c r="CY107" s="278">
        <v>0</v>
      </c>
      <c r="CZ107" s="278">
        <v>0</v>
      </c>
      <c r="DA107" s="56">
        <f t="shared" si="62"/>
        <v>0</v>
      </c>
      <c r="DB107" s="48">
        <f t="shared" si="63"/>
        <v>0</v>
      </c>
      <c r="DC107" s="199">
        <v>0</v>
      </c>
      <c r="DD107" s="18">
        <v>0</v>
      </c>
      <c r="DE107" s="187">
        <v>0</v>
      </c>
      <c r="DF107" s="187">
        <v>0</v>
      </c>
      <c r="DG107" s="187">
        <v>0</v>
      </c>
      <c r="DH107" s="187">
        <v>0</v>
      </c>
      <c r="DI107" s="278">
        <v>0</v>
      </c>
      <c r="DJ107" s="278">
        <v>0</v>
      </c>
      <c r="DK107" s="56">
        <f t="shared" si="64"/>
        <v>0</v>
      </c>
      <c r="DL107" s="209">
        <f t="shared" si="65"/>
        <v>0</v>
      </c>
      <c r="DM107" s="37">
        <v>0</v>
      </c>
      <c r="DN107" s="18">
        <v>0</v>
      </c>
      <c r="DO107" s="187">
        <v>0</v>
      </c>
      <c r="DP107" s="187">
        <v>0</v>
      </c>
      <c r="DQ107" s="187">
        <v>0</v>
      </c>
      <c r="DR107" s="187">
        <v>0</v>
      </c>
      <c r="DS107" s="278">
        <v>0</v>
      </c>
      <c r="DT107" s="278">
        <v>0</v>
      </c>
      <c r="DU107" s="56">
        <f t="shared" si="66"/>
        <v>0</v>
      </c>
      <c r="DV107" s="48">
        <f t="shared" si="67"/>
        <v>0</v>
      </c>
      <c r="DW107" s="37">
        <v>0</v>
      </c>
      <c r="DX107" s="18">
        <v>0</v>
      </c>
      <c r="DY107" s="187">
        <v>0</v>
      </c>
      <c r="DZ107" s="187">
        <v>0</v>
      </c>
      <c r="EA107" s="187">
        <v>0</v>
      </c>
      <c r="EB107" s="187">
        <v>0</v>
      </c>
      <c r="EC107" s="278">
        <v>0</v>
      </c>
      <c r="ED107" s="278">
        <v>0</v>
      </c>
      <c r="EE107" s="56">
        <f t="shared" si="68"/>
        <v>0</v>
      </c>
      <c r="EF107" s="48">
        <f t="shared" si="69"/>
        <v>0</v>
      </c>
      <c r="EK107" s="262">
        <f t="shared" si="36"/>
        <v>0</v>
      </c>
      <c r="EL107" s="5" t="e">
        <f>IF(#REF!=0,"Not Moving","OK")</f>
        <v>#REF!</v>
      </c>
    </row>
    <row r="108" spans="1:142" ht="16.5" thickTop="1" thickBot="1">
      <c r="A108" s="45">
        <v>97</v>
      </c>
      <c r="B108" s="257">
        <v>734975</v>
      </c>
      <c r="C108" s="255" t="s">
        <v>231</v>
      </c>
      <c r="D108" s="255" t="s">
        <v>232</v>
      </c>
      <c r="E108" s="263">
        <v>24.5</v>
      </c>
      <c r="F108" s="264">
        <v>49</v>
      </c>
      <c r="G108" s="38">
        <f t="shared" si="37"/>
        <v>0</v>
      </c>
      <c r="H108" s="39">
        <f t="shared" si="38"/>
        <v>0</v>
      </c>
      <c r="I108" s="39">
        <f t="shared" si="39"/>
        <v>0</v>
      </c>
      <c r="J108" s="39">
        <f t="shared" si="40"/>
        <v>0</v>
      </c>
      <c r="K108" s="38">
        <f t="shared" si="41"/>
        <v>0</v>
      </c>
      <c r="L108" s="39">
        <f t="shared" si="42"/>
        <v>0</v>
      </c>
      <c r="M108" s="39">
        <f t="shared" si="43"/>
        <v>0</v>
      </c>
      <c r="N108" s="39">
        <v>0</v>
      </c>
      <c r="O108" s="39">
        <f t="shared" si="44"/>
        <v>0</v>
      </c>
      <c r="P108" s="40">
        <f t="shared" si="45"/>
        <v>0</v>
      </c>
      <c r="Q108" s="45">
        <v>0</v>
      </c>
      <c r="R108" s="257">
        <v>0</v>
      </c>
      <c r="S108" s="265">
        <v>0</v>
      </c>
      <c r="T108" s="265">
        <v>0</v>
      </c>
      <c r="U108" s="265">
        <v>0</v>
      </c>
      <c r="V108" s="265">
        <v>0</v>
      </c>
      <c r="W108" s="265">
        <v>0</v>
      </c>
      <c r="X108" s="265">
        <v>0</v>
      </c>
      <c r="Y108" s="260">
        <f t="shared" si="46"/>
        <v>0</v>
      </c>
      <c r="Z108" s="261">
        <f t="shared" si="47"/>
        <v>0</v>
      </c>
      <c r="AA108" s="37">
        <v>0</v>
      </c>
      <c r="AB108" s="18">
        <v>0</v>
      </c>
      <c r="AC108" s="187">
        <v>0</v>
      </c>
      <c r="AD108" s="187">
        <v>0</v>
      </c>
      <c r="AE108" s="187">
        <v>0</v>
      </c>
      <c r="AF108" s="187">
        <v>0</v>
      </c>
      <c r="AG108" s="187">
        <v>0</v>
      </c>
      <c r="AH108" s="187">
        <v>0</v>
      </c>
      <c r="AI108" s="56">
        <f t="shared" si="48"/>
        <v>0</v>
      </c>
      <c r="AJ108" s="48">
        <f t="shared" si="49"/>
        <v>0</v>
      </c>
      <c r="AK108" s="37">
        <v>0</v>
      </c>
      <c r="AL108" s="18">
        <v>0</v>
      </c>
      <c r="AM108" s="187">
        <v>0</v>
      </c>
      <c r="AN108" s="187">
        <v>0</v>
      </c>
      <c r="AO108" s="187">
        <v>0</v>
      </c>
      <c r="AP108" s="187">
        <v>0</v>
      </c>
      <c r="AQ108" s="278">
        <v>0</v>
      </c>
      <c r="AR108" s="278">
        <v>0</v>
      </c>
      <c r="AS108" s="56">
        <f t="shared" si="50"/>
        <v>0</v>
      </c>
      <c r="AT108" s="48">
        <f t="shared" si="51"/>
        <v>0</v>
      </c>
      <c r="AU108" s="199">
        <v>0</v>
      </c>
      <c r="AV108" s="18">
        <v>0</v>
      </c>
      <c r="AW108" s="187">
        <v>0</v>
      </c>
      <c r="AX108" s="187">
        <v>0</v>
      </c>
      <c r="AY108" s="187">
        <v>0</v>
      </c>
      <c r="AZ108" s="187">
        <v>0</v>
      </c>
      <c r="BA108" s="187">
        <v>0</v>
      </c>
      <c r="BB108" s="278">
        <v>0</v>
      </c>
      <c r="BC108" s="56">
        <f t="shared" si="52"/>
        <v>0</v>
      </c>
      <c r="BD108" s="209">
        <f t="shared" si="53"/>
        <v>0</v>
      </c>
      <c r="BE108" s="37">
        <v>0</v>
      </c>
      <c r="BF108" s="18">
        <v>0</v>
      </c>
      <c r="BG108" s="187">
        <v>0</v>
      </c>
      <c r="BH108" s="187">
        <v>0</v>
      </c>
      <c r="BI108" s="187">
        <v>0</v>
      </c>
      <c r="BJ108" s="187">
        <v>0</v>
      </c>
      <c r="BK108" s="187">
        <v>0</v>
      </c>
      <c r="BL108" s="187">
        <v>0</v>
      </c>
      <c r="BM108" s="56">
        <f t="shared" si="54"/>
        <v>0</v>
      </c>
      <c r="BN108" s="48">
        <f t="shared" si="55"/>
        <v>0</v>
      </c>
      <c r="BO108" s="199">
        <v>0</v>
      </c>
      <c r="BP108" s="18">
        <v>0</v>
      </c>
      <c r="BQ108" s="187">
        <v>0</v>
      </c>
      <c r="BR108" s="187">
        <v>0</v>
      </c>
      <c r="BS108" s="187">
        <v>0</v>
      </c>
      <c r="BT108" s="187">
        <v>0</v>
      </c>
      <c r="BU108" s="278">
        <v>0</v>
      </c>
      <c r="BV108" s="278">
        <v>0</v>
      </c>
      <c r="BW108" s="56">
        <f t="shared" si="56"/>
        <v>0</v>
      </c>
      <c r="BX108" s="209">
        <f t="shared" si="57"/>
        <v>0</v>
      </c>
      <c r="BY108" s="37">
        <v>0</v>
      </c>
      <c r="BZ108" s="18">
        <v>0</v>
      </c>
      <c r="CA108" s="187">
        <v>0</v>
      </c>
      <c r="CB108" s="187">
        <v>0</v>
      </c>
      <c r="CC108" s="187">
        <v>0</v>
      </c>
      <c r="CD108" s="187">
        <v>0</v>
      </c>
      <c r="CE108" s="278">
        <v>0</v>
      </c>
      <c r="CF108" s="278">
        <v>0</v>
      </c>
      <c r="CG108" s="56">
        <f t="shared" si="58"/>
        <v>0</v>
      </c>
      <c r="CH108" s="48">
        <f t="shared" si="59"/>
        <v>0</v>
      </c>
      <c r="CI108" s="199">
        <v>0</v>
      </c>
      <c r="CJ108" s="18">
        <v>0</v>
      </c>
      <c r="CK108" s="187">
        <v>0</v>
      </c>
      <c r="CL108" s="187">
        <v>0</v>
      </c>
      <c r="CM108" s="187">
        <v>0</v>
      </c>
      <c r="CN108" s="187">
        <v>0</v>
      </c>
      <c r="CO108" s="278">
        <v>0</v>
      </c>
      <c r="CP108" s="278">
        <v>0</v>
      </c>
      <c r="CQ108" s="56">
        <f t="shared" si="60"/>
        <v>0</v>
      </c>
      <c r="CR108" s="209">
        <f t="shared" si="61"/>
        <v>0</v>
      </c>
      <c r="CS108" s="37">
        <v>0</v>
      </c>
      <c r="CT108" s="18">
        <v>0</v>
      </c>
      <c r="CU108" s="187">
        <v>0</v>
      </c>
      <c r="CV108" s="187">
        <v>0</v>
      </c>
      <c r="CW108" s="187">
        <v>0</v>
      </c>
      <c r="CX108" s="187">
        <v>0</v>
      </c>
      <c r="CY108" s="278">
        <v>0</v>
      </c>
      <c r="CZ108" s="278">
        <v>0</v>
      </c>
      <c r="DA108" s="56">
        <f t="shared" si="62"/>
        <v>0</v>
      </c>
      <c r="DB108" s="48">
        <f t="shared" si="63"/>
        <v>0</v>
      </c>
      <c r="DC108" s="199">
        <v>0</v>
      </c>
      <c r="DD108" s="18">
        <v>0</v>
      </c>
      <c r="DE108" s="187">
        <v>0</v>
      </c>
      <c r="DF108" s="187">
        <v>0</v>
      </c>
      <c r="DG108" s="187">
        <v>0</v>
      </c>
      <c r="DH108" s="187">
        <v>0</v>
      </c>
      <c r="DI108" s="278">
        <v>0</v>
      </c>
      <c r="DJ108" s="278">
        <v>0</v>
      </c>
      <c r="DK108" s="56">
        <f t="shared" si="64"/>
        <v>0</v>
      </c>
      <c r="DL108" s="209">
        <f t="shared" si="65"/>
        <v>0</v>
      </c>
      <c r="DM108" s="37">
        <v>0</v>
      </c>
      <c r="DN108" s="18">
        <v>0</v>
      </c>
      <c r="DO108" s="187">
        <v>0</v>
      </c>
      <c r="DP108" s="187">
        <v>0</v>
      </c>
      <c r="DQ108" s="187">
        <v>0</v>
      </c>
      <c r="DR108" s="187">
        <v>0</v>
      </c>
      <c r="DS108" s="278">
        <v>0</v>
      </c>
      <c r="DT108" s="278">
        <v>0</v>
      </c>
      <c r="DU108" s="56">
        <f t="shared" si="66"/>
        <v>0</v>
      </c>
      <c r="DV108" s="48">
        <f t="shared" si="67"/>
        <v>0</v>
      </c>
      <c r="DW108" s="37">
        <v>0</v>
      </c>
      <c r="DX108" s="18">
        <v>0</v>
      </c>
      <c r="DY108" s="187">
        <v>0</v>
      </c>
      <c r="DZ108" s="187">
        <v>0</v>
      </c>
      <c r="EA108" s="187">
        <v>0</v>
      </c>
      <c r="EB108" s="187">
        <v>0</v>
      </c>
      <c r="EC108" s="278">
        <v>0</v>
      </c>
      <c r="ED108" s="278">
        <v>0</v>
      </c>
      <c r="EE108" s="56">
        <f t="shared" si="68"/>
        <v>0</v>
      </c>
      <c r="EF108" s="48">
        <f t="shared" si="69"/>
        <v>0</v>
      </c>
      <c r="EK108" s="262">
        <f t="shared" ref="EK108:EK127" si="70">MAX(DW108:DZ108,DM108:DP108,DC108:DF108,CS108:CV108,CI108:CL108,BY108:CB108,BO108:BR108,BE108:BH108,AU108:AX108,AK108:AN108,AA108:AD108,Q108:T108)</f>
        <v>0</v>
      </c>
      <c r="EL108" s="5" t="e">
        <f>IF(#REF!=0,"Not Moving","OK")</f>
        <v>#REF!</v>
      </c>
    </row>
    <row r="109" spans="1:142" ht="16.5" thickTop="1" thickBot="1">
      <c r="A109" s="45">
        <v>98</v>
      </c>
      <c r="B109" s="257">
        <v>734976</v>
      </c>
      <c r="C109" s="255" t="s">
        <v>233</v>
      </c>
      <c r="D109" s="255" t="s">
        <v>234</v>
      </c>
      <c r="E109" s="263">
        <v>39.5</v>
      </c>
      <c r="F109" s="264">
        <v>79</v>
      </c>
      <c r="G109" s="38">
        <f t="shared" si="37"/>
        <v>0</v>
      </c>
      <c r="H109" s="39">
        <f t="shared" si="38"/>
        <v>0</v>
      </c>
      <c r="I109" s="39">
        <f t="shared" si="39"/>
        <v>0</v>
      </c>
      <c r="J109" s="39">
        <f t="shared" si="40"/>
        <v>0</v>
      </c>
      <c r="K109" s="38">
        <f t="shared" si="41"/>
        <v>0</v>
      </c>
      <c r="L109" s="39">
        <f t="shared" si="42"/>
        <v>0</v>
      </c>
      <c r="M109" s="39">
        <f t="shared" si="43"/>
        <v>0</v>
      </c>
      <c r="N109" s="39">
        <v>0</v>
      </c>
      <c r="O109" s="39">
        <f>SUM(G109:N109)</f>
        <v>0</v>
      </c>
      <c r="P109" s="40">
        <f t="shared" si="45"/>
        <v>0</v>
      </c>
      <c r="Q109" s="45">
        <v>0</v>
      </c>
      <c r="R109" s="257">
        <v>0</v>
      </c>
      <c r="S109" s="265">
        <v>0</v>
      </c>
      <c r="T109" s="265">
        <v>0</v>
      </c>
      <c r="U109" s="265">
        <v>0</v>
      </c>
      <c r="V109" s="265">
        <v>0</v>
      </c>
      <c r="W109" s="265">
        <v>0</v>
      </c>
      <c r="X109" s="265">
        <v>0</v>
      </c>
      <c r="Y109" s="260">
        <f t="shared" si="46"/>
        <v>0</v>
      </c>
      <c r="Z109" s="261">
        <f t="shared" si="47"/>
        <v>0</v>
      </c>
      <c r="AA109" s="37">
        <v>0</v>
      </c>
      <c r="AB109" s="18">
        <v>0</v>
      </c>
      <c r="AC109" s="187">
        <v>0</v>
      </c>
      <c r="AD109" s="187">
        <v>0</v>
      </c>
      <c r="AE109" s="187">
        <v>0</v>
      </c>
      <c r="AF109" s="187">
        <v>0</v>
      </c>
      <c r="AG109" s="187">
        <v>0</v>
      </c>
      <c r="AH109" s="187">
        <v>0</v>
      </c>
      <c r="AI109" s="56">
        <f t="shared" si="48"/>
        <v>0</v>
      </c>
      <c r="AJ109" s="48">
        <f t="shared" si="49"/>
        <v>0</v>
      </c>
      <c r="AK109" s="37">
        <v>0</v>
      </c>
      <c r="AL109" s="18">
        <v>0</v>
      </c>
      <c r="AM109" s="187">
        <v>0</v>
      </c>
      <c r="AN109" s="187">
        <v>0</v>
      </c>
      <c r="AO109" s="187">
        <v>0</v>
      </c>
      <c r="AP109" s="187">
        <v>0</v>
      </c>
      <c r="AQ109" s="278">
        <v>0</v>
      </c>
      <c r="AR109" s="278">
        <v>0</v>
      </c>
      <c r="AS109" s="56">
        <f t="shared" si="50"/>
        <v>0</v>
      </c>
      <c r="AT109" s="48">
        <f t="shared" si="51"/>
        <v>0</v>
      </c>
      <c r="AU109" s="199">
        <v>0</v>
      </c>
      <c r="AV109" s="18">
        <v>0</v>
      </c>
      <c r="AW109" s="187">
        <v>0</v>
      </c>
      <c r="AX109" s="187">
        <v>0</v>
      </c>
      <c r="AY109" s="187">
        <v>0</v>
      </c>
      <c r="AZ109" s="187">
        <v>0</v>
      </c>
      <c r="BA109" s="187">
        <v>0</v>
      </c>
      <c r="BB109" s="278">
        <v>0</v>
      </c>
      <c r="BC109" s="56">
        <f t="shared" si="52"/>
        <v>0</v>
      </c>
      <c r="BD109" s="209">
        <f t="shared" si="53"/>
        <v>0</v>
      </c>
      <c r="BE109" s="37">
        <v>0</v>
      </c>
      <c r="BF109" s="18">
        <v>0</v>
      </c>
      <c r="BG109" s="187">
        <v>0</v>
      </c>
      <c r="BH109" s="187">
        <v>0</v>
      </c>
      <c r="BI109" s="187">
        <v>0</v>
      </c>
      <c r="BJ109" s="187">
        <v>0</v>
      </c>
      <c r="BK109" s="187">
        <v>0</v>
      </c>
      <c r="BL109" s="187">
        <v>0</v>
      </c>
      <c r="BM109" s="56">
        <f t="shared" si="54"/>
        <v>0</v>
      </c>
      <c r="BN109" s="48">
        <f t="shared" si="55"/>
        <v>0</v>
      </c>
      <c r="BO109" s="199">
        <v>0</v>
      </c>
      <c r="BP109" s="18">
        <v>0</v>
      </c>
      <c r="BQ109" s="187">
        <v>0</v>
      </c>
      <c r="BR109" s="187">
        <v>0</v>
      </c>
      <c r="BS109" s="187">
        <v>0</v>
      </c>
      <c r="BT109" s="187">
        <v>0</v>
      </c>
      <c r="BU109" s="278">
        <v>0</v>
      </c>
      <c r="BV109" s="278">
        <v>0</v>
      </c>
      <c r="BW109" s="56">
        <f t="shared" si="56"/>
        <v>0</v>
      </c>
      <c r="BX109" s="209">
        <f t="shared" si="57"/>
        <v>0</v>
      </c>
      <c r="BY109" s="37">
        <v>0</v>
      </c>
      <c r="BZ109" s="18">
        <v>0</v>
      </c>
      <c r="CA109" s="187">
        <v>0</v>
      </c>
      <c r="CB109" s="187">
        <v>0</v>
      </c>
      <c r="CC109" s="187">
        <v>0</v>
      </c>
      <c r="CD109" s="187">
        <v>0</v>
      </c>
      <c r="CE109" s="278">
        <v>0</v>
      </c>
      <c r="CF109" s="278">
        <v>0</v>
      </c>
      <c r="CG109" s="56">
        <f t="shared" si="58"/>
        <v>0</v>
      </c>
      <c r="CH109" s="48">
        <f t="shared" si="59"/>
        <v>0</v>
      </c>
      <c r="CI109" s="199">
        <v>0</v>
      </c>
      <c r="CJ109" s="18">
        <v>0</v>
      </c>
      <c r="CK109" s="187">
        <v>0</v>
      </c>
      <c r="CL109" s="187">
        <v>0</v>
      </c>
      <c r="CM109" s="187">
        <v>0</v>
      </c>
      <c r="CN109" s="187">
        <v>0</v>
      </c>
      <c r="CO109" s="278">
        <v>0</v>
      </c>
      <c r="CP109" s="278">
        <v>0</v>
      </c>
      <c r="CQ109" s="56">
        <f t="shared" si="60"/>
        <v>0</v>
      </c>
      <c r="CR109" s="209">
        <f t="shared" si="61"/>
        <v>0</v>
      </c>
      <c r="CS109" s="37">
        <v>0</v>
      </c>
      <c r="CT109" s="18">
        <v>0</v>
      </c>
      <c r="CU109" s="187">
        <v>0</v>
      </c>
      <c r="CV109" s="187">
        <v>0</v>
      </c>
      <c r="CW109" s="187">
        <v>0</v>
      </c>
      <c r="CX109" s="187">
        <v>0</v>
      </c>
      <c r="CY109" s="278">
        <v>0</v>
      </c>
      <c r="CZ109" s="278">
        <v>0</v>
      </c>
      <c r="DA109" s="56">
        <f t="shared" si="62"/>
        <v>0</v>
      </c>
      <c r="DB109" s="48">
        <f t="shared" si="63"/>
        <v>0</v>
      </c>
      <c r="DC109" s="199">
        <v>0</v>
      </c>
      <c r="DD109" s="18">
        <v>0</v>
      </c>
      <c r="DE109" s="187">
        <v>0</v>
      </c>
      <c r="DF109" s="187">
        <v>0</v>
      </c>
      <c r="DG109" s="187">
        <v>0</v>
      </c>
      <c r="DH109" s="187">
        <v>0</v>
      </c>
      <c r="DI109" s="278">
        <v>0</v>
      </c>
      <c r="DJ109" s="278">
        <v>0</v>
      </c>
      <c r="DK109" s="56">
        <f t="shared" si="64"/>
        <v>0</v>
      </c>
      <c r="DL109" s="209">
        <f t="shared" si="65"/>
        <v>0</v>
      </c>
      <c r="DM109" s="37">
        <v>0</v>
      </c>
      <c r="DN109" s="18">
        <v>0</v>
      </c>
      <c r="DO109" s="187">
        <v>0</v>
      </c>
      <c r="DP109" s="187">
        <v>0</v>
      </c>
      <c r="DQ109" s="187">
        <v>0</v>
      </c>
      <c r="DR109" s="187">
        <v>0</v>
      </c>
      <c r="DS109" s="278">
        <v>0</v>
      </c>
      <c r="DT109" s="278">
        <v>0</v>
      </c>
      <c r="DU109" s="56">
        <f t="shared" si="66"/>
        <v>0</v>
      </c>
      <c r="DV109" s="48">
        <f t="shared" si="67"/>
        <v>0</v>
      </c>
      <c r="DW109" s="37">
        <v>0</v>
      </c>
      <c r="DX109" s="18">
        <v>0</v>
      </c>
      <c r="DY109" s="187">
        <v>0</v>
      </c>
      <c r="DZ109" s="187">
        <v>0</v>
      </c>
      <c r="EA109" s="187">
        <v>0</v>
      </c>
      <c r="EB109" s="187">
        <v>0</v>
      </c>
      <c r="EC109" s="278">
        <v>0</v>
      </c>
      <c r="ED109" s="278">
        <v>0</v>
      </c>
      <c r="EE109" s="56">
        <f t="shared" si="68"/>
        <v>0</v>
      </c>
      <c r="EF109" s="48">
        <f t="shared" si="69"/>
        <v>0</v>
      </c>
      <c r="EK109" s="262">
        <f t="shared" si="70"/>
        <v>0</v>
      </c>
      <c r="EL109" s="5" t="e">
        <f>IF(#REF!=0,"Not Moving","OK")</f>
        <v>#REF!</v>
      </c>
    </row>
    <row r="110" spans="1:142" ht="16.5" thickTop="1" thickBot="1">
      <c r="A110" s="45">
        <v>99</v>
      </c>
      <c r="B110" s="257">
        <v>734981</v>
      </c>
      <c r="C110" s="255" t="s">
        <v>235</v>
      </c>
      <c r="D110" s="255" t="s">
        <v>236</v>
      </c>
      <c r="E110" s="263">
        <v>39.5</v>
      </c>
      <c r="F110" s="264">
        <v>79</v>
      </c>
      <c r="G110" s="38">
        <f t="shared" si="37"/>
        <v>0</v>
      </c>
      <c r="H110" s="39">
        <f t="shared" si="38"/>
        <v>0</v>
      </c>
      <c r="I110" s="39">
        <f t="shared" si="39"/>
        <v>0</v>
      </c>
      <c r="J110" s="39">
        <f t="shared" si="40"/>
        <v>0</v>
      </c>
      <c r="K110" s="38">
        <f t="shared" si="41"/>
        <v>0</v>
      </c>
      <c r="L110" s="39">
        <f t="shared" si="42"/>
        <v>0</v>
      </c>
      <c r="M110" s="39">
        <f t="shared" si="43"/>
        <v>0</v>
      </c>
      <c r="N110" s="39">
        <v>0</v>
      </c>
      <c r="O110" s="39">
        <f t="shared" si="44"/>
        <v>0</v>
      </c>
      <c r="P110" s="40">
        <f t="shared" si="45"/>
        <v>0</v>
      </c>
      <c r="Q110" s="45">
        <v>0</v>
      </c>
      <c r="R110" s="257">
        <v>0</v>
      </c>
      <c r="S110" s="265">
        <v>0</v>
      </c>
      <c r="T110" s="265">
        <v>0</v>
      </c>
      <c r="U110" s="265">
        <v>0</v>
      </c>
      <c r="V110" s="265">
        <v>0</v>
      </c>
      <c r="W110" s="265">
        <v>0</v>
      </c>
      <c r="X110" s="265">
        <v>0</v>
      </c>
      <c r="Y110" s="260">
        <f t="shared" si="46"/>
        <v>0</v>
      </c>
      <c r="Z110" s="261">
        <f t="shared" si="47"/>
        <v>0</v>
      </c>
      <c r="AA110" s="37">
        <v>0</v>
      </c>
      <c r="AB110" s="18">
        <v>0</v>
      </c>
      <c r="AC110" s="187">
        <v>0</v>
      </c>
      <c r="AD110" s="187">
        <v>0</v>
      </c>
      <c r="AE110" s="187">
        <v>0</v>
      </c>
      <c r="AF110" s="187">
        <v>0</v>
      </c>
      <c r="AG110" s="187">
        <v>0</v>
      </c>
      <c r="AH110" s="187">
        <v>0</v>
      </c>
      <c r="AI110" s="56">
        <f t="shared" si="48"/>
        <v>0</v>
      </c>
      <c r="AJ110" s="48">
        <f t="shared" si="49"/>
        <v>0</v>
      </c>
      <c r="AK110" s="37">
        <v>0</v>
      </c>
      <c r="AL110" s="18">
        <v>0</v>
      </c>
      <c r="AM110" s="187">
        <v>0</v>
      </c>
      <c r="AN110" s="187">
        <v>0</v>
      </c>
      <c r="AO110" s="187">
        <v>0</v>
      </c>
      <c r="AP110" s="187">
        <v>0</v>
      </c>
      <c r="AQ110" s="278">
        <v>0</v>
      </c>
      <c r="AR110" s="278">
        <v>0</v>
      </c>
      <c r="AS110" s="56">
        <f t="shared" si="50"/>
        <v>0</v>
      </c>
      <c r="AT110" s="48">
        <f t="shared" si="51"/>
        <v>0</v>
      </c>
      <c r="AU110" s="199">
        <v>0</v>
      </c>
      <c r="AV110" s="18">
        <v>0</v>
      </c>
      <c r="AW110" s="187">
        <v>0</v>
      </c>
      <c r="AX110" s="187">
        <v>0</v>
      </c>
      <c r="AY110" s="187">
        <v>0</v>
      </c>
      <c r="AZ110" s="187">
        <v>0</v>
      </c>
      <c r="BA110" s="187">
        <v>0</v>
      </c>
      <c r="BB110" s="278">
        <v>0</v>
      </c>
      <c r="BC110" s="56">
        <f t="shared" si="52"/>
        <v>0</v>
      </c>
      <c r="BD110" s="209">
        <f t="shared" si="53"/>
        <v>0</v>
      </c>
      <c r="BE110" s="37">
        <v>0</v>
      </c>
      <c r="BF110" s="18">
        <v>0</v>
      </c>
      <c r="BG110" s="187">
        <v>0</v>
      </c>
      <c r="BH110" s="187">
        <v>0</v>
      </c>
      <c r="BI110" s="187">
        <v>0</v>
      </c>
      <c r="BJ110" s="187">
        <v>0</v>
      </c>
      <c r="BK110" s="187">
        <v>0</v>
      </c>
      <c r="BL110" s="187">
        <v>0</v>
      </c>
      <c r="BM110" s="56">
        <f t="shared" si="54"/>
        <v>0</v>
      </c>
      <c r="BN110" s="48">
        <f t="shared" si="55"/>
        <v>0</v>
      </c>
      <c r="BO110" s="199">
        <v>0</v>
      </c>
      <c r="BP110" s="18">
        <v>0</v>
      </c>
      <c r="BQ110" s="187">
        <v>0</v>
      </c>
      <c r="BR110" s="187">
        <v>0</v>
      </c>
      <c r="BS110" s="187">
        <v>0</v>
      </c>
      <c r="BT110" s="187">
        <v>0</v>
      </c>
      <c r="BU110" s="278">
        <v>0</v>
      </c>
      <c r="BV110" s="278">
        <v>0</v>
      </c>
      <c r="BW110" s="56">
        <f t="shared" si="56"/>
        <v>0</v>
      </c>
      <c r="BX110" s="209">
        <f t="shared" si="57"/>
        <v>0</v>
      </c>
      <c r="BY110" s="37">
        <v>0</v>
      </c>
      <c r="BZ110" s="18">
        <v>0</v>
      </c>
      <c r="CA110" s="187">
        <v>0</v>
      </c>
      <c r="CB110" s="187">
        <v>0</v>
      </c>
      <c r="CC110" s="187">
        <v>0</v>
      </c>
      <c r="CD110" s="187">
        <v>0</v>
      </c>
      <c r="CE110" s="278">
        <v>0</v>
      </c>
      <c r="CF110" s="278">
        <v>0</v>
      </c>
      <c r="CG110" s="56">
        <f t="shared" si="58"/>
        <v>0</v>
      </c>
      <c r="CH110" s="48">
        <f t="shared" si="59"/>
        <v>0</v>
      </c>
      <c r="CI110" s="199">
        <v>0</v>
      </c>
      <c r="CJ110" s="18">
        <v>0</v>
      </c>
      <c r="CK110" s="187">
        <v>0</v>
      </c>
      <c r="CL110" s="187">
        <v>0</v>
      </c>
      <c r="CM110" s="187">
        <v>0</v>
      </c>
      <c r="CN110" s="187">
        <v>0</v>
      </c>
      <c r="CO110" s="278">
        <v>0</v>
      </c>
      <c r="CP110" s="278">
        <v>0</v>
      </c>
      <c r="CQ110" s="56">
        <f t="shared" si="60"/>
        <v>0</v>
      </c>
      <c r="CR110" s="209">
        <f t="shared" si="61"/>
        <v>0</v>
      </c>
      <c r="CS110" s="37">
        <v>0</v>
      </c>
      <c r="CT110" s="18">
        <v>0</v>
      </c>
      <c r="CU110" s="187">
        <v>0</v>
      </c>
      <c r="CV110" s="187">
        <v>0</v>
      </c>
      <c r="CW110" s="187">
        <v>0</v>
      </c>
      <c r="CX110" s="187">
        <v>0</v>
      </c>
      <c r="CY110" s="278">
        <v>0</v>
      </c>
      <c r="CZ110" s="278">
        <v>0</v>
      </c>
      <c r="DA110" s="56">
        <f t="shared" si="62"/>
        <v>0</v>
      </c>
      <c r="DB110" s="48">
        <f t="shared" si="63"/>
        <v>0</v>
      </c>
      <c r="DC110" s="199">
        <v>0</v>
      </c>
      <c r="DD110" s="18">
        <v>0</v>
      </c>
      <c r="DE110" s="187">
        <v>0</v>
      </c>
      <c r="DF110" s="187">
        <v>0</v>
      </c>
      <c r="DG110" s="187">
        <v>0</v>
      </c>
      <c r="DH110" s="187">
        <v>0</v>
      </c>
      <c r="DI110" s="278">
        <v>0</v>
      </c>
      <c r="DJ110" s="278">
        <v>0</v>
      </c>
      <c r="DK110" s="56">
        <f t="shared" si="64"/>
        <v>0</v>
      </c>
      <c r="DL110" s="209">
        <f t="shared" si="65"/>
        <v>0</v>
      </c>
      <c r="DM110" s="37">
        <v>0</v>
      </c>
      <c r="DN110" s="18">
        <v>0</v>
      </c>
      <c r="DO110" s="187">
        <v>0</v>
      </c>
      <c r="DP110" s="187">
        <v>0</v>
      </c>
      <c r="DQ110" s="187">
        <v>0</v>
      </c>
      <c r="DR110" s="187">
        <v>0</v>
      </c>
      <c r="DS110" s="278">
        <v>0</v>
      </c>
      <c r="DT110" s="278">
        <v>0</v>
      </c>
      <c r="DU110" s="56">
        <f t="shared" si="66"/>
        <v>0</v>
      </c>
      <c r="DV110" s="48">
        <f t="shared" si="67"/>
        <v>0</v>
      </c>
      <c r="DW110" s="37">
        <v>0</v>
      </c>
      <c r="DX110" s="18">
        <v>0</v>
      </c>
      <c r="DY110" s="187">
        <v>0</v>
      </c>
      <c r="DZ110" s="187">
        <v>0</v>
      </c>
      <c r="EA110" s="187">
        <v>0</v>
      </c>
      <c r="EB110" s="187">
        <v>0</v>
      </c>
      <c r="EC110" s="278">
        <v>0</v>
      </c>
      <c r="ED110" s="278">
        <v>0</v>
      </c>
      <c r="EE110" s="56">
        <f t="shared" si="68"/>
        <v>0</v>
      </c>
      <c r="EF110" s="48">
        <f t="shared" si="69"/>
        <v>0</v>
      </c>
      <c r="EK110" s="262">
        <f t="shared" si="70"/>
        <v>0</v>
      </c>
      <c r="EL110" s="5" t="e">
        <f>IF(#REF!=0,"Not Moving","OK")</f>
        <v>#REF!</v>
      </c>
    </row>
    <row r="111" spans="1:142" ht="16.5" thickTop="1" thickBot="1">
      <c r="A111" s="45">
        <v>100</v>
      </c>
      <c r="B111" s="257">
        <v>735669</v>
      </c>
      <c r="C111" s="255" t="s">
        <v>237</v>
      </c>
      <c r="D111" s="255" t="s">
        <v>188</v>
      </c>
      <c r="E111" s="263">
        <v>24.5</v>
      </c>
      <c r="F111" s="264">
        <v>49</v>
      </c>
      <c r="G111" s="38">
        <f t="shared" si="37"/>
        <v>0</v>
      </c>
      <c r="H111" s="39">
        <f t="shared" si="38"/>
        <v>0</v>
      </c>
      <c r="I111" s="39">
        <f t="shared" si="39"/>
        <v>3</v>
      </c>
      <c r="J111" s="39">
        <f t="shared" si="40"/>
        <v>1</v>
      </c>
      <c r="K111" s="38">
        <f t="shared" si="41"/>
        <v>0</v>
      </c>
      <c r="L111" s="39">
        <f t="shared" si="42"/>
        <v>0</v>
      </c>
      <c r="M111" s="39">
        <f t="shared" si="43"/>
        <v>0</v>
      </c>
      <c r="N111" s="39">
        <v>3</v>
      </c>
      <c r="O111" s="39">
        <f t="shared" si="44"/>
        <v>7</v>
      </c>
      <c r="P111" s="40">
        <f t="shared" si="45"/>
        <v>0.875</v>
      </c>
      <c r="Q111" s="45">
        <v>0</v>
      </c>
      <c r="R111" s="257">
        <v>0</v>
      </c>
      <c r="S111" s="265">
        <v>0</v>
      </c>
      <c r="T111" s="265">
        <v>0</v>
      </c>
      <c r="U111" s="265">
        <v>0</v>
      </c>
      <c r="V111" s="265">
        <v>0</v>
      </c>
      <c r="W111" s="265">
        <v>0</v>
      </c>
      <c r="X111" s="265">
        <v>1</v>
      </c>
      <c r="Y111" s="260">
        <f t="shared" si="46"/>
        <v>1</v>
      </c>
      <c r="Z111" s="261">
        <f t="shared" si="47"/>
        <v>0.125</v>
      </c>
      <c r="AA111" s="37">
        <v>0</v>
      </c>
      <c r="AB111" s="18">
        <v>0</v>
      </c>
      <c r="AC111" s="187">
        <v>0</v>
      </c>
      <c r="AD111" s="187">
        <v>1</v>
      </c>
      <c r="AE111" s="187">
        <v>0</v>
      </c>
      <c r="AF111" s="187">
        <v>0</v>
      </c>
      <c r="AG111" s="187">
        <v>0</v>
      </c>
      <c r="AH111" s="187">
        <v>0</v>
      </c>
      <c r="AI111" s="56">
        <f t="shared" si="48"/>
        <v>1</v>
      </c>
      <c r="AJ111" s="48">
        <f t="shared" si="49"/>
        <v>0.125</v>
      </c>
      <c r="AK111" s="37">
        <v>0</v>
      </c>
      <c r="AL111" s="18">
        <v>0</v>
      </c>
      <c r="AM111" s="187">
        <v>2</v>
      </c>
      <c r="AN111" s="187">
        <v>0</v>
      </c>
      <c r="AO111" s="187">
        <v>0</v>
      </c>
      <c r="AP111" s="187">
        <v>0</v>
      </c>
      <c r="AQ111" s="278">
        <v>0</v>
      </c>
      <c r="AR111" s="278">
        <v>0</v>
      </c>
      <c r="AS111" s="56">
        <f t="shared" si="50"/>
        <v>2</v>
      </c>
      <c r="AT111" s="48">
        <f t="shared" si="51"/>
        <v>0.25</v>
      </c>
      <c r="AU111" s="199">
        <v>0</v>
      </c>
      <c r="AV111" s="18">
        <v>0</v>
      </c>
      <c r="AW111" s="187">
        <v>0</v>
      </c>
      <c r="AX111" s="187">
        <v>0</v>
      </c>
      <c r="AY111" s="187">
        <v>0</v>
      </c>
      <c r="AZ111" s="187">
        <v>0</v>
      </c>
      <c r="BA111" s="187">
        <v>0</v>
      </c>
      <c r="BB111" s="278">
        <v>2</v>
      </c>
      <c r="BC111" s="56">
        <f t="shared" si="52"/>
        <v>2</v>
      </c>
      <c r="BD111" s="209">
        <f t="shared" si="53"/>
        <v>0.25</v>
      </c>
      <c r="BE111" s="37">
        <v>0</v>
      </c>
      <c r="BF111" s="18">
        <v>0</v>
      </c>
      <c r="BG111" s="187">
        <v>1</v>
      </c>
      <c r="BH111" s="187">
        <v>0</v>
      </c>
      <c r="BI111" s="187">
        <v>0</v>
      </c>
      <c r="BJ111" s="187">
        <v>0</v>
      </c>
      <c r="BK111" s="187">
        <v>0</v>
      </c>
      <c r="BL111" s="187">
        <v>0</v>
      </c>
      <c r="BM111" s="56">
        <f t="shared" si="54"/>
        <v>1</v>
      </c>
      <c r="BN111" s="48">
        <f t="shared" si="55"/>
        <v>0.125</v>
      </c>
      <c r="BO111" s="199">
        <v>0</v>
      </c>
      <c r="BP111" s="18">
        <v>0</v>
      </c>
      <c r="BQ111" s="187">
        <v>0</v>
      </c>
      <c r="BR111" s="187">
        <v>0</v>
      </c>
      <c r="BS111" s="187">
        <v>0</v>
      </c>
      <c r="BT111" s="187">
        <v>0</v>
      </c>
      <c r="BU111" s="278">
        <v>0</v>
      </c>
      <c r="BV111" s="278">
        <v>0</v>
      </c>
      <c r="BW111" s="56">
        <f t="shared" si="56"/>
        <v>0</v>
      </c>
      <c r="BX111" s="209">
        <f t="shared" si="57"/>
        <v>0</v>
      </c>
      <c r="BY111" s="37">
        <v>0</v>
      </c>
      <c r="BZ111" s="18">
        <v>0</v>
      </c>
      <c r="CA111" s="187">
        <v>0</v>
      </c>
      <c r="CB111" s="187">
        <v>0</v>
      </c>
      <c r="CC111" s="187">
        <v>0</v>
      </c>
      <c r="CD111" s="187">
        <v>0</v>
      </c>
      <c r="CE111" s="278">
        <v>0</v>
      </c>
      <c r="CF111" s="278">
        <v>0</v>
      </c>
      <c r="CG111" s="56">
        <f t="shared" si="58"/>
        <v>0</v>
      </c>
      <c r="CH111" s="48">
        <f t="shared" si="59"/>
        <v>0</v>
      </c>
      <c r="CI111" s="199">
        <v>0</v>
      </c>
      <c r="CJ111" s="18">
        <v>0</v>
      </c>
      <c r="CK111" s="187">
        <v>0</v>
      </c>
      <c r="CL111" s="187">
        <v>0</v>
      </c>
      <c r="CM111" s="187">
        <v>0</v>
      </c>
      <c r="CN111" s="187">
        <v>0</v>
      </c>
      <c r="CO111" s="278">
        <v>0</v>
      </c>
      <c r="CP111" s="278">
        <v>0</v>
      </c>
      <c r="CQ111" s="56">
        <f t="shared" si="60"/>
        <v>0</v>
      </c>
      <c r="CR111" s="209">
        <f t="shared" si="61"/>
        <v>0</v>
      </c>
      <c r="CS111" s="37">
        <v>0</v>
      </c>
      <c r="CT111" s="18">
        <v>0</v>
      </c>
      <c r="CU111" s="187">
        <v>0</v>
      </c>
      <c r="CV111" s="187">
        <v>0</v>
      </c>
      <c r="CW111" s="187">
        <v>0</v>
      </c>
      <c r="CX111" s="187">
        <v>0</v>
      </c>
      <c r="CY111" s="278">
        <v>0</v>
      </c>
      <c r="CZ111" s="278">
        <v>0</v>
      </c>
      <c r="DA111" s="56">
        <f t="shared" si="62"/>
        <v>0</v>
      </c>
      <c r="DB111" s="48">
        <f t="shared" si="63"/>
        <v>0</v>
      </c>
      <c r="DC111" s="199">
        <v>0</v>
      </c>
      <c r="DD111" s="18">
        <v>0</v>
      </c>
      <c r="DE111" s="187">
        <v>0</v>
      </c>
      <c r="DF111" s="187">
        <v>0</v>
      </c>
      <c r="DG111" s="187">
        <v>0</v>
      </c>
      <c r="DH111" s="187">
        <v>0</v>
      </c>
      <c r="DI111" s="278">
        <v>0</v>
      </c>
      <c r="DJ111" s="278">
        <v>0</v>
      </c>
      <c r="DK111" s="56">
        <f t="shared" si="64"/>
        <v>0</v>
      </c>
      <c r="DL111" s="209">
        <f t="shared" si="65"/>
        <v>0</v>
      </c>
      <c r="DM111" s="37">
        <v>0</v>
      </c>
      <c r="DN111" s="18">
        <v>0</v>
      </c>
      <c r="DO111" s="187">
        <v>0</v>
      </c>
      <c r="DP111" s="187">
        <v>0</v>
      </c>
      <c r="DQ111" s="187">
        <v>0</v>
      </c>
      <c r="DR111" s="187">
        <v>0</v>
      </c>
      <c r="DS111" s="278">
        <v>0</v>
      </c>
      <c r="DT111" s="278">
        <v>0</v>
      </c>
      <c r="DU111" s="56">
        <f t="shared" si="66"/>
        <v>0</v>
      </c>
      <c r="DV111" s="48">
        <f t="shared" si="67"/>
        <v>0</v>
      </c>
      <c r="DW111" s="37">
        <v>0</v>
      </c>
      <c r="DX111" s="18">
        <v>0</v>
      </c>
      <c r="DY111" s="187">
        <v>0</v>
      </c>
      <c r="DZ111" s="187">
        <v>0</v>
      </c>
      <c r="EA111" s="187">
        <v>0</v>
      </c>
      <c r="EB111" s="187">
        <v>0</v>
      </c>
      <c r="EC111" s="278">
        <v>0</v>
      </c>
      <c r="ED111" s="278">
        <v>0</v>
      </c>
      <c r="EE111" s="56">
        <f t="shared" si="68"/>
        <v>0</v>
      </c>
      <c r="EF111" s="48">
        <f t="shared" si="69"/>
        <v>0</v>
      </c>
      <c r="EK111" s="262">
        <f t="shared" si="70"/>
        <v>2</v>
      </c>
      <c r="EL111" s="5" t="e">
        <f>IF(#REF!=0,"Not Moving","OK")</f>
        <v>#REF!</v>
      </c>
    </row>
    <row r="112" spans="1:142" ht="16.5" thickTop="1" thickBot="1">
      <c r="A112" s="45">
        <v>101</v>
      </c>
      <c r="B112" s="257">
        <v>735670</v>
      </c>
      <c r="C112" s="255" t="s">
        <v>238</v>
      </c>
      <c r="D112" s="255" t="s">
        <v>239</v>
      </c>
      <c r="E112" s="263">
        <v>44.5</v>
      </c>
      <c r="F112" s="264">
        <v>99</v>
      </c>
      <c r="G112" s="38">
        <f t="shared" si="37"/>
        <v>2</v>
      </c>
      <c r="H112" s="39">
        <f t="shared" si="38"/>
        <v>0</v>
      </c>
      <c r="I112" s="39">
        <f t="shared" si="39"/>
        <v>2</v>
      </c>
      <c r="J112" s="39">
        <f t="shared" si="40"/>
        <v>1</v>
      </c>
      <c r="K112" s="38">
        <f t="shared" si="41"/>
        <v>0</v>
      </c>
      <c r="L112" s="39">
        <f t="shared" si="42"/>
        <v>1</v>
      </c>
      <c r="M112" s="39">
        <f t="shared" si="43"/>
        <v>1</v>
      </c>
      <c r="N112" s="39">
        <v>3</v>
      </c>
      <c r="O112" s="39">
        <f t="shared" si="44"/>
        <v>10</v>
      </c>
      <c r="P112" s="40">
        <f t="shared" si="45"/>
        <v>1.25</v>
      </c>
      <c r="Q112" s="45">
        <v>1</v>
      </c>
      <c r="R112" s="257">
        <v>0</v>
      </c>
      <c r="S112" s="265">
        <v>1</v>
      </c>
      <c r="T112" s="265">
        <v>0</v>
      </c>
      <c r="U112" s="265">
        <v>0</v>
      </c>
      <c r="V112" s="265">
        <v>0</v>
      </c>
      <c r="W112" s="265">
        <v>0</v>
      </c>
      <c r="X112" s="265">
        <v>0</v>
      </c>
      <c r="Y112" s="260">
        <f t="shared" si="46"/>
        <v>2</v>
      </c>
      <c r="Z112" s="261">
        <f t="shared" si="47"/>
        <v>0.25</v>
      </c>
      <c r="AA112" s="37">
        <v>0</v>
      </c>
      <c r="AB112" s="18">
        <v>0</v>
      </c>
      <c r="AC112" s="187">
        <v>1</v>
      </c>
      <c r="AD112" s="187">
        <v>1</v>
      </c>
      <c r="AE112" s="187">
        <v>0</v>
      </c>
      <c r="AF112" s="187">
        <v>1</v>
      </c>
      <c r="AG112" s="187">
        <v>0</v>
      </c>
      <c r="AH112" s="187">
        <v>0</v>
      </c>
      <c r="AI112" s="56">
        <f t="shared" si="48"/>
        <v>3</v>
      </c>
      <c r="AJ112" s="48">
        <f t="shared" si="49"/>
        <v>0.375</v>
      </c>
      <c r="AK112" s="37">
        <v>1</v>
      </c>
      <c r="AL112" s="18">
        <v>0</v>
      </c>
      <c r="AM112" s="187">
        <v>0</v>
      </c>
      <c r="AN112" s="187">
        <v>0</v>
      </c>
      <c r="AO112" s="187">
        <v>0</v>
      </c>
      <c r="AP112" s="187">
        <v>0</v>
      </c>
      <c r="AQ112" s="278">
        <v>0</v>
      </c>
      <c r="AR112" s="278">
        <v>0</v>
      </c>
      <c r="AS112" s="56">
        <f t="shared" si="50"/>
        <v>1</v>
      </c>
      <c r="AT112" s="48">
        <f t="shared" si="51"/>
        <v>0.125</v>
      </c>
      <c r="AU112" s="199">
        <v>0</v>
      </c>
      <c r="AV112" s="18">
        <v>0</v>
      </c>
      <c r="AW112" s="187">
        <v>0</v>
      </c>
      <c r="AX112" s="187">
        <v>0</v>
      </c>
      <c r="AY112" s="187">
        <v>0</v>
      </c>
      <c r="AZ112" s="187">
        <v>0</v>
      </c>
      <c r="BA112" s="187">
        <v>0</v>
      </c>
      <c r="BB112" s="278">
        <v>0</v>
      </c>
      <c r="BC112" s="56">
        <f t="shared" si="52"/>
        <v>0</v>
      </c>
      <c r="BD112" s="209">
        <f t="shared" si="53"/>
        <v>0</v>
      </c>
      <c r="BE112" s="37">
        <v>0</v>
      </c>
      <c r="BF112" s="18">
        <v>0</v>
      </c>
      <c r="BG112" s="187">
        <v>0</v>
      </c>
      <c r="BH112" s="187">
        <v>0</v>
      </c>
      <c r="BI112" s="187">
        <v>0</v>
      </c>
      <c r="BJ112" s="187">
        <v>0</v>
      </c>
      <c r="BK112" s="187">
        <v>0</v>
      </c>
      <c r="BL112" s="187">
        <v>0</v>
      </c>
      <c r="BM112" s="56">
        <f t="shared" si="54"/>
        <v>0</v>
      </c>
      <c r="BN112" s="48">
        <f t="shared" si="55"/>
        <v>0</v>
      </c>
      <c r="BO112" s="199">
        <v>0</v>
      </c>
      <c r="BP112" s="18">
        <v>0</v>
      </c>
      <c r="BQ112" s="187">
        <v>0</v>
      </c>
      <c r="BR112" s="187">
        <v>0</v>
      </c>
      <c r="BS112" s="187">
        <v>0</v>
      </c>
      <c r="BT112" s="187">
        <v>0</v>
      </c>
      <c r="BU112" s="278">
        <v>0</v>
      </c>
      <c r="BV112" s="278">
        <v>0</v>
      </c>
      <c r="BW112" s="56">
        <f t="shared" si="56"/>
        <v>0</v>
      </c>
      <c r="BX112" s="209">
        <f t="shared" si="57"/>
        <v>0</v>
      </c>
      <c r="BY112" s="37">
        <v>0</v>
      </c>
      <c r="BZ112" s="18">
        <v>0</v>
      </c>
      <c r="CA112" s="187">
        <v>0</v>
      </c>
      <c r="CB112" s="187">
        <v>0</v>
      </c>
      <c r="CC112" s="187">
        <v>0</v>
      </c>
      <c r="CD112" s="187">
        <v>0</v>
      </c>
      <c r="CE112" s="278">
        <v>0</v>
      </c>
      <c r="CF112" s="278">
        <v>0</v>
      </c>
      <c r="CG112" s="56">
        <f t="shared" si="58"/>
        <v>0</v>
      </c>
      <c r="CH112" s="48">
        <f t="shared" si="59"/>
        <v>0</v>
      </c>
      <c r="CI112" s="199">
        <v>0</v>
      </c>
      <c r="CJ112" s="18">
        <v>0</v>
      </c>
      <c r="CK112" s="187">
        <v>0</v>
      </c>
      <c r="CL112" s="187">
        <v>0</v>
      </c>
      <c r="CM112" s="187">
        <v>0</v>
      </c>
      <c r="CN112" s="187">
        <v>0</v>
      </c>
      <c r="CO112" s="278">
        <v>1</v>
      </c>
      <c r="CP112" s="278">
        <v>1</v>
      </c>
      <c r="CQ112" s="56">
        <f t="shared" si="60"/>
        <v>2</v>
      </c>
      <c r="CR112" s="209">
        <f t="shared" si="61"/>
        <v>0.25</v>
      </c>
      <c r="CS112" s="37">
        <v>0</v>
      </c>
      <c r="CT112" s="18">
        <v>0</v>
      </c>
      <c r="CU112" s="187">
        <v>0</v>
      </c>
      <c r="CV112" s="187">
        <v>0</v>
      </c>
      <c r="CW112" s="187">
        <v>0</v>
      </c>
      <c r="CX112" s="187">
        <v>0</v>
      </c>
      <c r="CY112" s="278">
        <v>0</v>
      </c>
      <c r="CZ112" s="278">
        <v>0</v>
      </c>
      <c r="DA112" s="56">
        <f t="shared" si="62"/>
        <v>0</v>
      </c>
      <c r="DB112" s="48">
        <f t="shared" si="63"/>
        <v>0</v>
      </c>
      <c r="DC112" s="199">
        <v>0</v>
      </c>
      <c r="DD112" s="18">
        <v>0</v>
      </c>
      <c r="DE112" s="187">
        <v>0</v>
      </c>
      <c r="DF112" s="187">
        <v>0</v>
      </c>
      <c r="DG112" s="187">
        <v>0</v>
      </c>
      <c r="DH112" s="187">
        <v>0</v>
      </c>
      <c r="DI112" s="278">
        <v>0</v>
      </c>
      <c r="DJ112" s="278">
        <v>1</v>
      </c>
      <c r="DK112" s="56">
        <f t="shared" si="64"/>
        <v>1</v>
      </c>
      <c r="DL112" s="209">
        <f t="shared" si="65"/>
        <v>0.125</v>
      </c>
      <c r="DM112" s="37">
        <v>0</v>
      </c>
      <c r="DN112" s="18">
        <v>0</v>
      </c>
      <c r="DO112" s="187">
        <v>0</v>
      </c>
      <c r="DP112" s="187">
        <v>0</v>
      </c>
      <c r="DQ112" s="187">
        <v>0</v>
      </c>
      <c r="DR112" s="187">
        <v>0</v>
      </c>
      <c r="DS112" s="278">
        <v>0</v>
      </c>
      <c r="DT112" s="278">
        <v>0</v>
      </c>
      <c r="DU112" s="56">
        <f t="shared" si="66"/>
        <v>0</v>
      </c>
      <c r="DV112" s="48">
        <f t="shared" si="67"/>
        <v>0</v>
      </c>
      <c r="DW112" s="37">
        <v>0</v>
      </c>
      <c r="DX112" s="18">
        <v>0</v>
      </c>
      <c r="DY112" s="187">
        <v>0</v>
      </c>
      <c r="DZ112" s="187">
        <v>0</v>
      </c>
      <c r="EA112" s="187">
        <v>0</v>
      </c>
      <c r="EB112" s="187">
        <v>0</v>
      </c>
      <c r="EC112" s="278">
        <v>0</v>
      </c>
      <c r="ED112" s="278">
        <v>1</v>
      </c>
      <c r="EE112" s="56">
        <f t="shared" si="68"/>
        <v>1</v>
      </c>
      <c r="EF112" s="48">
        <f t="shared" si="69"/>
        <v>0.125</v>
      </c>
      <c r="EK112" s="262">
        <f t="shared" si="70"/>
        <v>1</v>
      </c>
      <c r="EL112" s="5" t="e">
        <f>IF(#REF!=0,"Not Moving","OK")</f>
        <v>#REF!</v>
      </c>
    </row>
    <row r="113" spans="1:142" ht="16.5" thickTop="1" thickBot="1">
      <c r="A113" s="45">
        <v>102</v>
      </c>
      <c r="B113" s="257">
        <v>738068</v>
      </c>
      <c r="C113" s="255" t="s">
        <v>240</v>
      </c>
      <c r="D113" s="255" t="s">
        <v>241</v>
      </c>
      <c r="E113" s="263">
        <v>59.5</v>
      </c>
      <c r="F113" s="264">
        <v>129</v>
      </c>
      <c r="G113" s="38">
        <f t="shared" si="37"/>
        <v>0</v>
      </c>
      <c r="H113" s="39">
        <f t="shared" si="38"/>
        <v>0</v>
      </c>
      <c r="I113" s="39">
        <f t="shared" si="39"/>
        <v>0</v>
      </c>
      <c r="J113" s="39">
        <f t="shared" si="40"/>
        <v>1</v>
      </c>
      <c r="K113" s="38">
        <f t="shared" si="41"/>
        <v>0</v>
      </c>
      <c r="L113" s="39">
        <f t="shared" si="42"/>
        <v>0</v>
      </c>
      <c r="M113" s="39">
        <f t="shared" si="43"/>
        <v>0</v>
      </c>
      <c r="N113" s="39">
        <v>0</v>
      </c>
      <c r="O113" s="39">
        <f t="shared" si="44"/>
        <v>1</v>
      </c>
      <c r="P113" s="40">
        <f t="shared" si="45"/>
        <v>0.125</v>
      </c>
      <c r="Q113" s="45">
        <v>0</v>
      </c>
      <c r="R113" s="257">
        <v>0</v>
      </c>
      <c r="S113" s="265">
        <v>0</v>
      </c>
      <c r="T113" s="265">
        <v>0</v>
      </c>
      <c r="U113" s="265">
        <v>0</v>
      </c>
      <c r="V113" s="265">
        <v>0</v>
      </c>
      <c r="W113" s="265">
        <v>0</v>
      </c>
      <c r="X113" s="265">
        <v>0</v>
      </c>
      <c r="Y113" s="260">
        <f t="shared" si="46"/>
        <v>0</v>
      </c>
      <c r="Z113" s="261">
        <f t="shared" si="47"/>
        <v>0</v>
      </c>
      <c r="AA113" s="37">
        <v>0</v>
      </c>
      <c r="AB113" s="18">
        <v>0</v>
      </c>
      <c r="AC113" s="187">
        <v>0</v>
      </c>
      <c r="AD113" s="187">
        <v>0</v>
      </c>
      <c r="AE113" s="187">
        <v>0</v>
      </c>
      <c r="AF113" s="187">
        <v>0</v>
      </c>
      <c r="AG113" s="187">
        <v>0</v>
      </c>
      <c r="AH113" s="187">
        <v>0</v>
      </c>
      <c r="AI113" s="56">
        <f t="shared" si="48"/>
        <v>0</v>
      </c>
      <c r="AJ113" s="48">
        <f t="shared" si="49"/>
        <v>0</v>
      </c>
      <c r="AK113" s="37">
        <v>0</v>
      </c>
      <c r="AL113" s="18">
        <v>0</v>
      </c>
      <c r="AM113" s="187">
        <v>0</v>
      </c>
      <c r="AN113" s="187">
        <v>0</v>
      </c>
      <c r="AO113" s="187">
        <v>0</v>
      </c>
      <c r="AP113" s="187">
        <v>0</v>
      </c>
      <c r="AQ113" s="278">
        <v>0</v>
      </c>
      <c r="AR113" s="278">
        <v>0</v>
      </c>
      <c r="AS113" s="56">
        <f t="shared" si="50"/>
        <v>0</v>
      </c>
      <c r="AT113" s="48">
        <f t="shared" si="51"/>
        <v>0</v>
      </c>
      <c r="AU113" s="199">
        <v>0</v>
      </c>
      <c r="AV113" s="18">
        <v>0</v>
      </c>
      <c r="AW113" s="187">
        <v>0</v>
      </c>
      <c r="AX113" s="187">
        <v>0</v>
      </c>
      <c r="AY113" s="187">
        <v>0</v>
      </c>
      <c r="AZ113" s="187">
        <v>0</v>
      </c>
      <c r="BA113" s="187">
        <v>0</v>
      </c>
      <c r="BB113" s="278">
        <v>0</v>
      </c>
      <c r="BC113" s="56">
        <f t="shared" si="52"/>
        <v>0</v>
      </c>
      <c r="BD113" s="209">
        <f t="shared" si="53"/>
        <v>0</v>
      </c>
      <c r="BE113" s="37">
        <v>0</v>
      </c>
      <c r="BF113" s="18">
        <v>0</v>
      </c>
      <c r="BG113" s="187">
        <v>0</v>
      </c>
      <c r="BH113" s="187">
        <v>0</v>
      </c>
      <c r="BI113" s="187">
        <v>0</v>
      </c>
      <c r="BJ113" s="187">
        <v>0</v>
      </c>
      <c r="BK113" s="187">
        <v>0</v>
      </c>
      <c r="BL113" s="187">
        <v>0</v>
      </c>
      <c r="BM113" s="56">
        <f t="shared" si="54"/>
        <v>0</v>
      </c>
      <c r="BN113" s="48">
        <f t="shared" si="55"/>
        <v>0</v>
      </c>
      <c r="BO113" s="199">
        <v>0</v>
      </c>
      <c r="BP113" s="18">
        <v>0</v>
      </c>
      <c r="BQ113" s="187">
        <v>0</v>
      </c>
      <c r="BR113" s="187">
        <v>0</v>
      </c>
      <c r="BS113" s="187">
        <v>0</v>
      </c>
      <c r="BT113" s="187">
        <v>0</v>
      </c>
      <c r="BU113" s="278">
        <v>0</v>
      </c>
      <c r="BV113" s="278">
        <v>0</v>
      </c>
      <c r="BW113" s="56">
        <f t="shared" si="56"/>
        <v>0</v>
      </c>
      <c r="BX113" s="209">
        <f t="shared" si="57"/>
        <v>0</v>
      </c>
      <c r="BY113" s="37">
        <v>0</v>
      </c>
      <c r="BZ113" s="18">
        <v>0</v>
      </c>
      <c r="CA113" s="187">
        <v>0</v>
      </c>
      <c r="CB113" s="187">
        <v>1</v>
      </c>
      <c r="CC113" s="187">
        <v>0</v>
      </c>
      <c r="CD113" s="187">
        <v>0</v>
      </c>
      <c r="CE113" s="278">
        <v>0</v>
      </c>
      <c r="CF113" s="278">
        <v>0</v>
      </c>
      <c r="CG113" s="56">
        <f t="shared" si="58"/>
        <v>1</v>
      </c>
      <c r="CH113" s="48">
        <f t="shared" si="59"/>
        <v>0.125</v>
      </c>
      <c r="CI113" s="199">
        <v>0</v>
      </c>
      <c r="CJ113" s="18">
        <v>0</v>
      </c>
      <c r="CK113" s="187">
        <v>0</v>
      </c>
      <c r="CL113" s="187">
        <v>0</v>
      </c>
      <c r="CM113" s="187">
        <v>0</v>
      </c>
      <c r="CN113" s="187">
        <v>0</v>
      </c>
      <c r="CO113" s="278">
        <v>0</v>
      </c>
      <c r="CP113" s="278">
        <v>0</v>
      </c>
      <c r="CQ113" s="56">
        <f t="shared" si="60"/>
        <v>0</v>
      </c>
      <c r="CR113" s="209">
        <f t="shared" si="61"/>
        <v>0</v>
      </c>
      <c r="CS113" s="37">
        <v>0</v>
      </c>
      <c r="CT113" s="18">
        <v>0</v>
      </c>
      <c r="CU113" s="187">
        <v>0</v>
      </c>
      <c r="CV113" s="187">
        <v>0</v>
      </c>
      <c r="CW113" s="187">
        <v>0</v>
      </c>
      <c r="CX113" s="187">
        <v>0</v>
      </c>
      <c r="CY113" s="278">
        <v>0</v>
      </c>
      <c r="CZ113" s="278">
        <v>0</v>
      </c>
      <c r="DA113" s="56">
        <f t="shared" si="62"/>
        <v>0</v>
      </c>
      <c r="DB113" s="48">
        <f t="shared" si="63"/>
        <v>0</v>
      </c>
      <c r="DC113" s="199">
        <v>0</v>
      </c>
      <c r="DD113" s="18">
        <v>0</v>
      </c>
      <c r="DE113" s="187">
        <v>0</v>
      </c>
      <c r="DF113" s="187">
        <v>0</v>
      </c>
      <c r="DG113" s="187">
        <v>0</v>
      </c>
      <c r="DH113" s="187">
        <v>0</v>
      </c>
      <c r="DI113" s="278">
        <v>0</v>
      </c>
      <c r="DJ113" s="278">
        <v>0</v>
      </c>
      <c r="DK113" s="56">
        <f t="shared" si="64"/>
        <v>0</v>
      </c>
      <c r="DL113" s="209">
        <f t="shared" si="65"/>
        <v>0</v>
      </c>
      <c r="DM113" s="37">
        <v>0</v>
      </c>
      <c r="DN113" s="18">
        <v>0</v>
      </c>
      <c r="DO113" s="187">
        <v>0</v>
      </c>
      <c r="DP113" s="187">
        <v>0</v>
      </c>
      <c r="DQ113" s="187">
        <v>0</v>
      </c>
      <c r="DR113" s="187">
        <v>0</v>
      </c>
      <c r="DS113" s="278">
        <v>0</v>
      </c>
      <c r="DT113" s="278">
        <v>0</v>
      </c>
      <c r="DU113" s="56">
        <f t="shared" si="66"/>
        <v>0</v>
      </c>
      <c r="DV113" s="48">
        <f t="shared" si="67"/>
        <v>0</v>
      </c>
      <c r="DW113" s="37">
        <v>0</v>
      </c>
      <c r="DX113" s="18">
        <v>0</v>
      </c>
      <c r="DY113" s="187">
        <v>0</v>
      </c>
      <c r="DZ113" s="187">
        <v>0</v>
      </c>
      <c r="EA113" s="187">
        <v>0</v>
      </c>
      <c r="EB113" s="187">
        <v>0</v>
      </c>
      <c r="EC113" s="278">
        <v>0</v>
      </c>
      <c r="ED113" s="278">
        <v>0</v>
      </c>
      <c r="EE113" s="56">
        <f t="shared" si="68"/>
        <v>0</v>
      </c>
      <c r="EF113" s="48">
        <f t="shared" si="69"/>
        <v>0</v>
      </c>
      <c r="EK113" s="262">
        <f t="shared" si="70"/>
        <v>1</v>
      </c>
      <c r="EL113" s="5" t="e">
        <f>IF(#REF!=0,"Not Moving","OK")</f>
        <v>#REF!</v>
      </c>
    </row>
    <row r="114" spans="1:142" ht="16.5" thickTop="1" thickBot="1">
      <c r="A114" s="45">
        <v>103</v>
      </c>
      <c r="B114" s="257">
        <v>738069</v>
      </c>
      <c r="C114" s="255" t="s">
        <v>242</v>
      </c>
      <c r="D114" s="255" t="s">
        <v>243</v>
      </c>
      <c r="E114" s="263">
        <v>59.5</v>
      </c>
      <c r="F114" s="264">
        <v>129</v>
      </c>
      <c r="G114" s="38">
        <f t="shared" si="37"/>
        <v>1</v>
      </c>
      <c r="H114" s="39">
        <f t="shared" si="38"/>
        <v>1</v>
      </c>
      <c r="I114" s="39">
        <f t="shared" si="39"/>
        <v>1</v>
      </c>
      <c r="J114" s="39">
        <f t="shared" si="40"/>
        <v>0</v>
      </c>
      <c r="K114" s="38">
        <f t="shared" si="41"/>
        <v>0</v>
      </c>
      <c r="L114" s="39">
        <f t="shared" si="42"/>
        <v>0</v>
      </c>
      <c r="M114" s="39">
        <f t="shared" si="43"/>
        <v>0</v>
      </c>
      <c r="N114" s="39">
        <v>0</v>
      </c>
      <c r="O114" s="39">
        <f t="shared" si="44"/>
        <v>3</v>
      </c>
      <c r="P114" s="40">
        <f t="shared" si="45"/>
        <v>0.375</v>
      </c>
      <c r="Q114" s="45">
        <v>0</v>
      </c>
      <c r="R114" s="257">
        <v>0</v>
      </c>
      <c r="S114" s="265">
        <v>0</v>
      </c>
      <c r="T114" s="265">
        <v>0</v>
      </c>
      <c r="U114" s="265">
        <v>0</v>
      </c>
      <c r="V114" s="265">
        <v>0</v>
      </c>
      <c r="W114" s="265">
        <v>0</v>
      </c>
      <c r="X114" s="265">
        <v>0</v>
      </c>
      <c r="Y114" s="260">
        <f t="shared" si="46"/>
        <v>0</v>
      </c>
      <c r="Z114" s="261">
        <f t="shared" si="47"/>
        <v>0</v>
      </c>
      <c r="AA114" s="37">
        <v>1</v>
      </c>
      <c r="AB114" s="18">
        <v>0</v>
      </c>
      <c r="AC114" s="187">
        <v>0</v>
      </c>
      <c r="AD114" s="187">
        <v>0</v>
      </c>
      <c r="AE114" s="187">
        <v>0</v>
      </c>
      <c r="AF114" s="187">
        <v>0</v>
      </c>
      <c r="AG114" s="187">
        <v>0</v>
      </c>
      <c r="AH114" s="187">
        <v>0</v>
      </c>
      <c r="AI114" s="56">
        <f t="shared" si="48"/>
        <v>1</v>
      </c>
      <c r="AJ114" s="48">
        <f t="shared" si="49"/>
        <v>0.125</v>
      </c>
      <c r="AK114" s="37">
        <v>0</v>
      </c>
      <c r="AL114" s="18">
        <v>0</v>
      </c>
      <c r="AM114" s="187">
        <v>0</v>
      </c>
      <c r="AN114" s="187">
        <v>0</v>
      </c>
      <c r="AO114" s="187">
        <v>0</v>
      </c>
      <c r="AP114" s="187">
        <v>0</v>
      </c>
      <c r="AQ114" s="278">
        <v>0</v>
      </c>
      <c r="AR114" s="278">
        <v>0</v>
      </c>
      <c r="AS114" s="56">
        <f t="shared" si="50"/>
        <v>0</v>
      </c>
      <c r="AT114" s="48">
        <f t="shared" si="51"/>
        <v>0</v>
      </c>
      <c r="AU114" s="199">
        <v>0</v>
      </c>
      <c r="AV114" s="18">
        <v>0</v>
      </c>
      <c r="AW114" s="187">
        <v>0</v>
      </c>
      <c r="AX114" s="187">
        <v>0</v>
      </c>
      <c r="AY114" s="187">
        <v>0</v>
      </c>
      <c r="AZ114" s="187">
        <v>0</v>
      </c>
      <c r="BA114" s="187">
        <v>0</v>
      </c>
      <c r="BB114" s="278">
        <v>0</v>
      </c>
      <c r="BC114" s="56">
        <f t="shared" si="52"/>
        <v>0</v>
      </c>
      <c r="BD114" s="209">
        <f t="shared" si="53"/>
        <v>0</v>
      </c>
      <c r="BE114" s="37">
        <v>0</v>
      </c>
      <c r="BF114" s="18">
        <v>0</v>
      </c>
      <c r="BG114" s="187">
        <v>0</v>
      </c>
      <c r="BH114" s="187">
        <v>0</v>
      </c>
      <c r="BI114" s="187">
        <v>0</v>
      </c>
      <c r="BJ114" s="187">
        <v>0</v>
      </c>
      <c r="BK114" s="187">
        <v>0</v>
      </c>
      <c r="BL114" s="187">
        <v>0</v>
      </c>
      <c r="BM114" s="56">
        <f t="shared" si="54"/>
        <v>0</v>
      </c>
      <c r="BN114" s="48">
        <f t="shared" si="55"/>
        <v>0</v>
      </c>
      <c r="BO114" s="199">
        <v>0</v>
      </c>
      <c r="BP114" s="18">
        <v>1</v>
      </c>
      <c r="BQ114" s="187">
        <v>0</v>
      </c>
      <c r="BR114" s="187">
        <v>0</v>
      </c>
      <c r="BS114" s="187">
        <v>0</v>
      </c>
      <c r="BT114" s="187">
        <v>0</v>
      </c>
      <c r="BU114" s="278">
        <v>0</v>
      </c>
      <c r="BV114" s="278">
        <v>0</v>
      </c>
      <c r="BW114" s="56">
        <f t="shared" si="56"/>
        <v>1</v>
      </c>
      <c r="BX114" s="209">
        <f t="shared" si="57"/>
        <v>0.125</v>
      </c>
      <c r="BY114" s="37">
        <v>0</v>
      </c>
      <c r="BZ114" s="18">
        <v>0</v>
      </c>
      <c r="CA114" s="187">
        <v>1</v>
      </c>
      <c r="CB114" s="187">
        <v>0</v>
      </c>
      <c r="CC114" s="187">
        <v>0</v>
      </c>
      <c r="CD114" s="187">
        <v>0</v>
      </c>
      <c r="CE114" s="278">
        <v>0</v>
      </c>
      <c r="CF114" s="278">
        <v>0</v>
      </c>
      <c r="CG114" s="56">
        <f t="shared" si="58"/>
        <v>1</v>
      </c>
      <c r="CH114" s="48">
        <f t="shared" si="59"/>
        <v>0.125</v>
      </c>
      <c r="CI114" s="199">
        <v>0</v>
      </c>
      <c r="CJ114" s="18">
        <v>0</v>
      </c>
      <c r="CK114" s="187">
        <v>0</v>
      </c>
      <c r="CL114" s="187">
        <v>0</v>
      </c>
      <c r="CM114" s="187">
        <v>0</v>
      </c>
      <c r="CN114" s="187">
        <v>0</v>
      </c>
      <c r="CO114" s="278">
        <v>0</v>
      </c>
      <c r="CP114" s="278">
        <v>0</v>
      </c>
      <c r="CQ114" s="56">
        <f t="shared" si="60"/>
        <v>0</v>
      </c>
      <c r="CR114" s="209">
        <f t="shared" si="61"/>
        <v>0</v>
      </c>
      <c r="CS114" s="37">
        <v>0</v>
      </c>
      <c r="CT114" s="18">
        <v>0</v>
      </c>
      <c r="CU114" s="187">
        <v>0</v>
      </c>
      <c r="CV114" s="187">
        <v>0</v>
      </c>
      <c r="CW114" s="187">
        <v>0</v>
      </c>
      <c r="CX114" s="187">
        <v>0</v>
      </c>
      <c r="CY114" s="278">
        <v>0</v>
      </c>
      <c r="CZ114" s="278">
        <v>0</v>
      </c>
      <c r="DA114" s="56">
        <f t="shared" si="62"/>
        <v>0</v>
      </c>
      <c r="DB114" s="48">
        <f t="shared" si="63"/>
        <v>0</v>
      </c>
      <c r="DC114" s="199">
        <v>0</v>
      </c>
      <c r="DD114" s="18">
        <v>0</v>
      </c>
      <c r="DE114" s="187">
        <v>0</v>
      </c>
      <c r="DF114" s="187">
        <v>0</v>
      </c>
      <c r="DG114" s="187">
        <v>0</v>
      </c>
      <c r="DH114" s="187">
        <v>0</v>
      </c>
      <c r="DI114" s="278">
        <v>0</v>
      </c>
      <c r="DJ114" s="278">
        <v>0</v>
      </c>
      <c r="DK114" s="56">
        <f t="shared" si="64"/>
        <v>0</v>
      </c>
      <c r="DL114" s="209">
        <f t="shared" si="65"/>
        <v>0</v>
      </c>
      <c r="DM114" s="37">
        <v>0</v>
      </c>
      <c r="DN114" s="18">
        <v>0</v>
      </c>
      <c r="DO114" s="187">
        <v>0</v>
      </c>
      <c r="DP114" s="187">
        <v>0</v>
      </c>
      <c r="DQ114" s="187">
        <v>0</v>
      </c>
      <c r="DR114" s="187">
        <v>0</v>
      </c>
      <c r="DS114" s="278">
        <v>0</v>
      </c>
      <c r="DT114" s="278">
        <v>0</v>
      </c>
      <c r="DU114" s="56">
        <f t="shared" si="66"/>
        <v>0</v>
      </c>
      <c r="DV114" s="48">
        <f t="shared" si="67"/>
        <v>0</v>
      </c>
      <c r="DW114" s="37">
        <v>0</v>
      </c>
      <c r="DX114" s="18">
        <v>0</v>
      </c>
      <c r="DY114" s="187">
        <v>0</v>
      </c>
      <c r="DZ114" s="187">
        <v>0</v>
      </c>
      <c r="EA114" s="187">
        <v>0</v>
      </c>
      <c r="EB114" s="187">
        <v>0</v>
      </c>
      <c r="EC114" s="278">
        <v>0</v>
      </c>
      <c r="ED114" s="278">
        <v>0</v>
      </c>
      <c r="EE114" s="56">
        <f t="shared" si="68"/>
        <v>0</v>
      </c>
      <c r="EF114" s="48">
        <f t="shared" si="69"/>
        <v>0</v>
      </c>
      <c r="EK114" s="262">
        <f t="shared" si="70"/>
        <v>1</v>
      </c>
      <c r="EL114" s="5" t="e">
        <f>IF(#REF!=0,"Not Moving","OK")</f>
        <v>#REF!</v>
      </c>
    </row>
    <row r="115" spans="1:142" ht="16.5" thickTop="1" thickBot="1">
      <c r="A115" s="45">
        <v>104</v>
      </c>
      <c r="B115" s="257">
        <v>738071</v>
      </c>
      <c r="C115" s="255" t="s">
        <v>244</v>
      </c>
      <c r="D115" s="255" t="s">
        <v>245</v>
      </c>
      <c r="E115" s="263">
        <v>24.5</v>
      </c>
      <c r="F115" s="264">
        <v>49</v>
      </c>
      <c r="G115" s="38">
        <f t="shared" si="37"/>
        <v>0</v>
      </c>
      <c r="H115" s="39">
        <f t="shared" si="38"/>
        <v>0</v>
      </c>
      <c r="I115" s="39">
        <f t="shared" si="39"/>
        <v>1</v>
      </c>
      <c r="J115" s="39">
        <f t="shared" si="40"/>
        <v>1</v>
      </c>
      <c r="K115" s="38">
        <f t="shared" si="41"/>
        <v>0</v>
      </c>
      <c r="L115" s="39">
        <f t="shared" si="42"/>
        <v>0</v>
      </c>
      <c r="M115" s="39">
        <f t="shared" si="43"/>
        <v>0</v>
      </c>
      <c r="N115" s="39">
        <v>0</v>
      </c>
      <c r="O115" s="39">
        <f t="shared" si="44"/>
        <v>2</v>
      </c>
      <c r="P115" s="40">
        <f t="shared" si="45"/>
        <v>0.25</v>
      </c>
      <c r="Q115" s="45">
        <v>0</v>
      </c>
      <c r="R115" s="257">
        <v>0</v>
      </c>
      <c r="S115" s="265">
        <v>0</v>
      </c>
      <c r="T115" s="265">
        <v>0</v>
      </c>
      <c r="U115" s="265">
        <v>0</v>
      </c>
      <c r="V115" s="265">
        <v>0</v>
      </c>
      <c r="W115" s="265">
        <v>0</v>
      </c>
      <c r="X115" s="265">
        <v>0</v>
      </c>
      <c r="Y115" s="260">
        <f t="shared" si="46"/>
        <v>0</v>
      </c>
      <c r="Z115" s="261">
        <f t="shared" si="47"/>
        <v>0</v>
      </c>
      <c r="AA115" s="37">
        <v>0</v>
      </c>
      <c r="AB115" s="18">
        <v>0</v>
      </c>
      <c r="AC115" s="187">
        <v>0</v>
      </c>
      <c r="AD115" s="187">
        <v>0</v>
      </c>
      <c r="AE115" s="187">
        <v>0</v>
      </c>
      <c r="AF115" s="187">
        <v>0</v>
      </c>
      <c r="AG115" s="187">
        <v>0</v>
      </c>
      <c r="AH115" s="187">
        <v>0</v>
      </c>
      <c r="AI115" s="56">
        <f t="shared" si="48"/>
        <v>0</v>
      </c>
      <c r="AJ115" s="48">
        <f t="shared" si="49"/>
        <v>0</v>
      </c>
      <c r="AK115" s="37">
        <v>0</v>
      </c>
      <c r="AL115" s="18">
        <v>0</v>
      </c>
      <c r="AM115" s="187">
        <v>1</v>
      </c>
      <c r="AN115" s="187">
        <v>0</v>
      </c>
      <c r="AO115" s="187">
        <v>0</v>
      </c>
      <c r="AP115" s="187">
        <v>0</v>
      </c>
      <c r="AQ115" s="278">
        <v>0</v>
      </c>
      <c r="AR115" s="278">
        <v>0</v>
      </c>
      <c r="AS115" s="56">
        <f t="shared" si="50"/>
        <v>1</v>
      </c>
      <c r="AT115" s="48">
        <f t="shared" si="51"/>
        <v>0.125</v>
      </c>
      <c r="AU115" s="199">
        <v>0</v>
      </c>
      <c r="AV115" s="18">
        <v>0</v>
      </c>
      <c r="AW115" s="187">
        <v>0</v>
      </c>
      <c r="AX115" s="187">
        <v>0</v>
      </c>
      <c r="AY115" s="187">
        <v>0</v>
      </c>
      <c r="AZ115" s="187">
        <v>0</v>
      </c>
      <c r="BA115" s="187">
        <v>0</v>
      </c>
      <c r="BB115" s="278">
        <v>0</v>
      </c>
      <c r="BC115" s="56">
        <f t="shared" si="52"/>
        <v>0</v>
      </c>
      <c r="BD115" s="209">
        <f t="shared" si="53"/>
        <v>0</v>
      </c>
      <c r="BE115" s="37">
        <v>0</v>
      </c>
      <c r="BF115" s="18">
        <v>0</v>
      </c>
      <c r="BG115" s="187">
        <v>0</v>
      </c>
      <c r="BH115" s="187">
        <v>1</v>
      </c>
      <c r="BI115" s="187">
        <v>0</v>
      </c>
      <c r="BJ115" s="187">
        <v>0</v>
      </c>
      <c r="BK115" s="187">
        <v>0</v>
      </c>
      <c r="BL115" s="187">
        <v>0</v>
      </c>
      <c r="BM115" s="56">
        <f t="shared" si="54"/>
        <v>1</v>
      </c>
      <c r="BN115" s="48">
        <f t="shared" si="55"/>
        <v>0.125</v>
      </c>
      <c r="BO115" s="199">
        <v>0</v>
      </c>
      <c r="BP115" s="18">
        <v>0</v>
      </c>
      <c r="BQ115" s="187">
        <v>0</v>
      </c>
      <c r="BR115" s="187">
        <v>0</v>
      </c>
      <c r="BS115" s="187">
        <v>0</v>
      </c>
      <c r="BT115" s="187">
        <v>0</v>
      </c>
      <c r="BU115" s="278">
        <v>0</v>
      </c>
      <c r="BV115" s="278">
        <v>0</v>
      </c>
      <c r="BW115" s="56">
        <f t="shared" si="56"/>
        <v>0</v>
      </c>
      <c r="BX115" s="209">
        <f t="shared" si="57"/>
        <v>0</v>
      </c>
      <c r="BY115" s="37">
        <v>0</v>
      </c>
      <c r="BZ115" s="18">
        <v>0</v>
      </c>
      <c r="CA115" s="187">
        <v>0</v>
      </c>
      <c r="CB115" s="187">
        <v>0</v>
      </c>
      <c r="CC115" s="187">
        <v>0</v>
      </c>
      <c r="CD115" s="187">
        <v>0</v>
      </c>
      <c r="CE115" s="278">
        <v>0</v>
      </c>
      <c r="CF115" s="278">
        <v>0</v>
      </c>
      <c r="CG115" s="56">
        <f t="shared" si="58"/>
        <v>0</v>
      </c>
      <c r="CH115" s="48">
        <f t="shared" si="59"/>
        <v>0</v>
      </c>
      <c r="CI115" s="199">
        <v>0</v>
      </c>
      <c r="CJ115" s="18">
        <v>0</v>
      </c>
      <c r="CK115" s="187">
        <v>0</v>
      </c>
      <c r="CL115" s="187">
        <v>0</v>
      </c>
      <c r="CM115" s="187">
        <v>0</v>
      </c>
      <c r="CN115" s="187">
        <v>0</v>
      </c>
      <c r="CO115" s="278">
        <v>0</v>
      </c>
      <c r="CP115" s="278">
        <v>0</v>
      </c>
      <c r="CQ115" s="56">
        <f t="shared" si="60"/>
        <v>0</v>
      </c>
      <c r="CR115" s="209">
        <f t="shared" si="61"/>
        <v>0</v>
      </c>
      <c r="CS115" s="37">
        <v>0</v>
      </c>
      <c r="CT115" s="18">
        <v>0</v>
      </c>
      <c r="CU115" s="187">
        <v>0</v>
      </c>
      <c r="CV115" s="187">
        <v>0</v>
      </c>
      <c r="CW115" s="187">
        <v>0</v>
      </c>
      <c r="CX115" s="187">
        <v>0</v>
      </c>
      <c r="CY115" s="278">
        <v>0</v>
      </c>
      <c r="CZ115" s="278">
        <v>0</v>
      </c>
      <c r="DA115" s="56">
        <f t="shared" si="62"/>
        <v>0</v>
      </c>
      <c r="DB115" s="48">
        <f t="shared" si="63"/>
        <v>0</v>
      </c>
      <c r="DC115" s="199">
        <v>0</v>
      </c>
      <c r="DD115" s="18">
        <v>0</v>
      </c>
      <c r="DE115" s="187">
        <v>0</v>
      </c>
      <c r="DF115" s="187">
        <v>0</v>
      </c>
      <c r="DG115" s="187">
        <v>0</v>
      </c>
      <c r="DH115" s="187">
        <v>0</v>
      </c>
      <c r="DI115" s="278">
        <v>0</v>
      </c>
      <c r="DJ115" s="278">
        <v>0</v>
      </c>
      <c r="DK115" s="56">
        <f t="shared" si="64"/>
        <v>0</v>
      </c>
      <c r="DL115" s="209">
        <f t="shared" si="65"/>
        <v>0</v>
      </c>
      <c r="DM115" s="37">
        <v>0</v>
      </c>
      <c r="DN115" s="18">
        <v>0</v>
      </c>
      <c r="DO115" s="187">
        <v>0</v>
      </c>
      <c r="DP115" s="187">
        <v>0</v>
      </c>
      <c r="DQ115" s="187">
        <v>0</v>
      </c>
      <c r="DR115" s="187">
        <v>0</v>
      </c>
      <c r="DS115" s="278">
        <v>0</v>
      </c>
      <c r="DT115" s="278">
        <v>0</v>
      </c>
      <c r="DU115" s="56">
        <f t="shared" si="66"/>
        <v>0</v>
      </c>
      <c r="DV115" s="48">
        <f t="shared" si="67"/>
        <v>0</v>
      </c>
      <c r="DW115" s="37">
        <v>0</v>
      </c>
      <c r="DX115" s="18">
        <v>0</v>
      </c>
      <c r="DY115" s="187">
        <v>0</v>
      </c>
      <c r="DZ115" s="187">
        <v>0</v>
      </c>
      <c r="EA115" s="187">
        <v>0</v>
      </c>
      <c r="EB115" s="187">
        <v>0</v>
      </c>
      <c r="EC115" s="278">
        <v>0</v>
      </c>
      <c r="ED115" s="278">
        <v>0</v>
      </c>
      <c r="EE115" s="56">
        <f t="shared" si="68"/>
        <v>0</v>
      </c>
      <c r="EF115" s="48">
        <f t="shared" si="69"/>
        <v>0</v>
      </c>
      <c r="EK115" s="262">
        <f t="shared" si="70"/>
        <v>1</v>
      </c>
      <c r="EL115" s="5" t="e">
        <f>IF(#REF!=0,"Not Moving","OK")</f>
        <v>#REF!</v>
      </c>
    </row>
    <row r="116" spans="1:142" ht="16.5" thickTop="1" thickBot="1">
      <c r="A116" s="45">
        <v>105</v>
      </c>
      <c r="B116" s="257">
        <v>738072</v>
      </c>
      <c r="C116" s="255" t="s">
        <v>246</v>
      </c>
      <c r="D116" s="255" t="s">
        <v>247</v>
      </c>
      <c r="E116" s="263">
        <v>24.5</v>
      </c>
      <c r="F116" s="264">
        <v>49</v>
      </c>
      <c r="G116" s="38">
        <f t="shared" si="37"/>
        <v>1</v>
      </c>
      <c r="H116" s="39">
        <f t="shared" si="38"/>
        <v>0</v>
      </c>
      <c r="I116" s="39">
        <f t="shared" si="39"/>
        <v>1</v>
      </c>
      <c r="J116" s="39">
        <f t="shared" si="40"/>
        <v>2</v>
      </c>
      <c r="K116" s="38">
        <f t="shared" si="41"/>
        <v>0</v>
      </c>
      <c r="L116" s="39">
        <f t="shared" si="42"/>
        <v>0</v>
      </c>
      <c r="M116" s="39">
        <f t="shared" si="43"/>
        <v>0</v>
      </c>
      <c r="N116" s="39">
        <v>0</v>
      </c>
      <c r="O116" s="39">
        <f t="shared" si="44"/>
        <v>4</v>
      </c>
      <c r="P116" s="40">
        <f t="shared" si="45"/>
        <v>0.5</v>
      </c>
      <c r="Q116" s="45">
        <v>1</v>
      </c>
      <c r="R116" s="257">
        <v>0</v>
      </c>
      <c r="S116" s="265">
        <v>0</v>
      </c>
      <c r="T116" s="265">
        <v>0</v>
      </c>
      <c r="U116" s="265">
        <v>0</v>
      </c>
      <c r="V116" s="265">
        <v>0</v>
      </c>
      <c r="W116" s="265">
        <v>0</v>
      </c>
      <c r="X116" s="265">
        <v>0</v>
      </c>
      <c r="Y116" s="260">
        <f t="shared" si="46"/>
        <v>1</v>
      </c>
      <c r="Z116" s="261">
        <f t="shared" si="47"/>
        <v>0.125</v>
      </c>
      <c r="AA116" s="37">
        <v>0</v>
      </c>
      <c r="AB116" s="18">
        <v>0</v>
      </c>
      <c r="AC116" s="187">
        <v>1</v>
      </c>
      <c r="AD116" s="187">
        <v>0</v>
      </c>
      <c r="AE116" s="187">
        <v>0</v>
      </c>
      <c r="AF116" s="187">
        <v>0</v>
      </c>
      <c r="AG116" s="187">
        <v>0</v>
      </c>
      <c r="AH116" s="187">
        <v>0</v>
      </c>
      <c r="AI116" s="56">
        <f t="shared" si="48"/>
        <v>1</v>
      </c>
      <c r="AJ116" s="48">
        <f t="shared" si="49"/>
        <v>0.125</v>
      </c>
      <c r="AK116" s="37">
        <v>0</v>
      </c>
      <c r="AL116" s="18">
        <v>0</v>
      </c>
      <c r="AM116" s="187">
        <v>0</v>
      </c>
      <c r="AN116" s="187">
        <v>0</v>
      </c>
      <c r="AO116" s="187">
        <v>0</v>
      </c>
      <c r="AP116" s="187">
        <v>0</v>
      </c>
      <c r="AQ116" s="278">
        <v>0</v>
      </c>
      <c r="AR116" s="278">
        <v>0</v>
      </c>
      <c r="AS116" s="56">
        <f t="shared" si="50"/>
        <v>0</v>
      </c>
      <c r="AT116" s="48">
        <f t="shared" si="51"/>
        <v>0</v>
      </c>
      <c r="AU116" s="199">
        <v>0</v>
      </c>
      <c r="AV116" s="18">
        <v>0</v>
      </c>
      <c r="AW116" s="187">
        <v>0</v>
      </c>
      <c r="AX116" s="187">
        <v>0</v>
      </c>
      <c r="AY116" s="187">
        <v>0</v>
      </c>
      <c r="AZ116" s="187">
        <v>0</v>
      </c>
      <c r="BA116" s="187">
        <v>0</v>
      </c>
      <c r="BB116" s="278">
        <v>0</v>
      </c>
      <c r="BC116" s="56">
        <f t="shared" si="52"/>
        <v>0</v>
      </c>
      <c r="BD116" s="209">
        <f t="shared" si="53"/>
        <v>0</v>
      </c>
      <c r="BE116" s="37">
        <v>0</v>
      </c>
      <c r="BF116" s="18">
        <v>0</v>
      </c>
      <c r="BG116" s="187">
        <v>0</v>
      </c>
      <c r="BH116" s="187">
        <v>2</v>
      </c>
      <c r="BI116" s="187">
        <v>0</v>
      </c>
      <c r="BJ116" s="187">
        <v>0</v>
      </c>
      <c r="BK116" s="187">
        <v>0</v>
      </c>
      <c r="BL116" s="187">
        <v>0</v>
      </c>
      <c r="BM116" s="56">
        <f t="shared" si="54"/>
        <v>2</v>
      </c>
      <c r="BN116" s="48">
        <f t="shared" si="55"/>
        <v>0.25</v>
      </c>
      <c r="BO116" s="199">
        <v>0</v>
      </c>
      <c r="BP116" s="18">
        <v>0</v>
      </c>
      <c r="BQ116" s="187">
        <v>0</v>
      </c>
      <c r="BR116" s="187">
        <v>0</v>
      </c>
      <c r="BS116" s="187">
        <v>0</v>
      </c>
      <c r="BT116" s="187">
        <v>0</v>
      </c>
      <c r="BU116" s="278">
        <v>0</v>
      </c>
      <c r="BV116" s="278">
        <v>0</v>
      </c>
      <c r="BW116" s="56">
        <f t="shared" si="56"/>
        <v>0</v>
      </c>
      <c r="BX116" s="209">
        <f t="shared" si="57"/>
        <v>0</v>
      </c>
      <c r="BY116" s="37">
        <v>0</v>
      </c>
      <c r="BZ116" s="18">
        <v>0</v>
      </c>
      <c r="CA116" s="187">
        <v>0</v>
      </c>
      <c r="CB116" s="187">
        <v>0</v>
      </c>
      <c r="CC116" s="187">
        <v>0</v>
      </c>
      <c r="CD116" s="187">
        <v>0</v>
      </c>
      <c r="CE116" s="278">
        <v>0</v>
      </c>
      <c r="CF116" s="278">
        <v>0</v>
      </c>
      <c r="CG116" s="56">
        <f t="shared" si="58"/>
        <v>0</v>
      </c>
      <c r="CH116" s="48">
        <f t="shared" si="59"/>
        <v>0</v>
      </c>
      <c r="CI116" s="199">
        <v>0</v>
      </c>
      <c r="CJ116" s="18">
        <v>0</v>
      </c>
      <c r="CK116" s="187">
        <v>0</v>
      </c>
      <c r="CL116" s="187">
        <v>0</v>
      </c>
      <c r="CM116" s="187">
        <v>0</v>
      </c>
      <c r="CN116" s="187">
        <v>0</v>
      </c>
      <c r="CO116" s="278">
        <v>0</v>
      </c>
      <c r="CP116" s="278">
        <v>0</v>
      </c>
      <c r="CQ116" s="56">
        <f t="shared" si="60"/>
        <v>0</v>
      </c>
      <c r="CR116" s="209">
        <f t="shared" si="61"/>
        <v>0</v>
      </c>
      <c r="CS116" s="37">
        <v>0</v>
      </c>
      <c r="CT116" s="18">
        <v>0</v>
      </c>
      <c r="CU116" s="187">
        <v>0</v>
      </c>
      <c r="CV116" s="187">
        <v>0</v>
      </c>
      <c r="CW116" s="187">
        <v>0</v>
      </c>
      <c r="CX116" s="187">
        <v>0</v>
      </c>
      <c r="CY116" s="278">
        <v>0</v>
      </c>
      <c r="CZ116" s="278">
        <v>0</v>
      </c>
      <c r="DA116" s="56">
        <f t="shared" si="62"/>
        <v>0</v>
      </c>
      <c r="DB116" s="48">
        <f t="shared" si="63"/>
        <v>0</v>
      </c>
      <c r="DC116" s="199">
        <v>0</v>
      </c>
      <c r="DD116" s="18">
        <v>0</v>
      </c>
      <c r="DE116" s="187">
        <v>0</v>
      </c>
      <c r="DF116" s="187">
        <v>0</v>
      </c>
      <c r="DG116" s="187">
        <v>0</v>
      </c>
      <c r="DH116" s="187">
        <v>0</v>
      </c>
      <c r="DI116" s="278">
        <v>0</v>
      </c>
      <c r="DJ116" s="278">
        <v>0</v>
      </c>
      <c r="DK116" s="56">
        <f t="shared" si="64"/>
        <v>0</v>
      </c>
      <c r="DL116" s="209">
        <f t="shared" si="65"/>
        <v>0</v>
      </c>
      <c r="DM116" s="37">
        <v>0</v>
      </c>
      <c r="DN116" s="18">
        <v>0</v>
      </c>
      <c r="DO116" s="187">
        <v>0</v>
      </c>
      <c r="DP116" s="187">
        <v>0</v>
      </c>
      <c r="DQ116" s="187">
        <v>0</v>
      </c>
      <c r="DR116" s="187">
        <v>0</v>
      </c>
      <c r="DS116" s="278">
        <v>0</v>
      </c>
      <c r="DT116" s="278">
        <v>0</v>
      </c>
      <c r="DU116" s="56">
        <f t="shared" si="66"/>
        <v>0</v>
      </c>
      <c r="DV116" s="48">
        <f t="shared" si="67"/>
        <v>0</v>
      </c>
      <c r="DW116" s="37">
        <v>0</v>
      </c>
      <c r="DX116" s="18">
        <v>0</v>
      </c>
      <c r="DY116" s="187">
        <v>0</v>
      </c>
      <c r="DZ116" s="187">
        <v>0</v>
      </c>
      <c r="EA116" s="187">
        <v>0</v>
      </c>
      <c r="EB116" s="187">
        <v>0</v>
      </c>
      <c r="EC116" s="278">
        <v>0</v>
      </c>
      <c r="ED116" s="278">
        <v>0</v>
      </c>
      <c r="EE116" s="56">
        <f t="shared" si="68"/>
        <v>0</v>
      </c>
      <c r="EF116" s="48">
        <f t="shared" si="69"/>
        <v>0</v>
      </c>
      <c r="EK116" s="262">
        <f t="shared" si="70"/>
        <v>2</v>
      </c>
      <c r="EL116" s="5" t="e">
        <f>IF(#REF!=0,"Not Moving","OK")</f>
        <v>#REF!</v>
      </c>
    </row>
    <row r="117" spans="1:142" ht="16.5" thickTop="1" thickBot="1">
      <c r="A117" s="45">
        <v>106</v>
      </c>
      <c r="B117" s="257">
        <v>738073</v>
      </c>
      <c r="C117" s="255" t="s">
        <v>248</v>
      </c>
      <c r="D117" s="255" t="s">
        <v>249</v>
      </c>
      <c r="E117" s="263">
        <v>24.5</v>
      </c>
      <c r="F117" s="264">
        <v>49</v>
      </c>
      <c r="G117" s="38">
        <f t="shared" si="37"/>
        <v>0</v>
      </c>
      <c r="H117" s="39">
        <f t="shared" si="38"/>
        <v>0</v>
      </c>
      <c r="I117" s="39">
        <f t="shared" si="39"/>
        <v>1</v>
      </c>
      <c r="J117" s="39">
        <f t="shared" si="40"/>
        <v>3</v>
      </c>
      <c r="K117" s="38">
        <f t="shared" si="41"/>
        <v>0</v>
      </c>
      <c r="L117" s="39">
        <f t="shared" si="42"/>
        <v>0</v>
      </c>
      <c r="M117" s="39">
        <f t="shared" si="43"/>
        <v>0</v>
      </c>
      <c r="N117" s="39">
        <v>1</v>
      </c>
      <c r="O117" s="39">
        <f t="shared" si="44"/>
        <v>5</v>
      </c>
      <c r="P117" s="40">
        <f t="shared" si="45"/>
        <v>0.625</v>
      </c>
      <c r="Q117" s="45">
        <v>0</v>
      </c>
      <c r="R117" s="257">
        <v>0</v>
      </c>
      <c r="S117" s="265">
        <v>0</v>
      </c>
      <c r="T117" s="265">
        <v>0</v>
      </c>
      <c r="U117" s="265">
        <v>0</v>
      </c>
      <c r="V117" s="265">
        <v>0</v>
      </c>
      <c r="W117" s="265">
        <v>0</v>
      </c>
      <c r="X117" s="265">
        <v>0</v>
      </c>
      <c r="Y117" s="260">
        <f t="shared" si="46"/>
        <v>0</v>
      </c>
      <c r="Z117" s="261">
        <f t="shared" si="47"/>
        <v>0</v>
      </c>
      <c r="AA117" s="37">
        <v>0</v>
      </c>
      <c r="AB117" s="18">
        <v>0</v>
      </c>
      <c r="AC117" s="187">
        <v>1</v>
      </c>
      <c r="AD117" s="187">
        <v>0</v>
      </c>
      <c r="AE117" s="187">
        <v>0</v>
      </c>
      <c r="AF117" s="187">
        <v>0</v>
      </c>
      <c r="AG117" s="187">
        <v>0</v>
      </c>
      <c r="AH117" s="187">
        <v>0</v>
      </c>
      <c r="AI117" s="56">
        <f t="shared" si="48"/>
        <v>1</v>
      </c>
      <c r="AJ117" s="48">
        <f t="shared" si="49"/>
        <v>0.125</v>
      </c>
      <c r="AK117" s="37">
        <v>0</v>
      </c>
      <c r="AL117" s="18">
        <v>0</v>
      </c>
      <c r="AM117" s="187">
        <v>0</v>
      </c>
      <c r="AN117" s="187">
        <v>0</v>
      </c>
      <c r="AO117" s="187">
        <v>0</v>
      </c>
      <c r="AP117" s="187">
        <v>0</v>
      </c>
      <c r="AQ117" s="278">
        <v>0</v>
      </c>
      <c r="AR117" s="278">
        <v>1</v>
      </c>
      <c r="AS117" s="56">
        <f t="shared" si="50"/>
        <v>1</v>
      </c>
      <c r="AT117" s="48">
        <f t="shared" si="51"/>
        <v>0.125</v>
      </c>
      <c r="AU117" s="199">
        <v>0</v>
      </c>
      <c r="AV117" s="18">
        <v>0</v>
      </c>
      <c r="AW117" s="187">
        <v>0</v>
      </c>
      <c r="AX117" s="187">
        <v>0</v>
      </c>
      <c r="AY117" s="187">
        <v>0</v>
      </c>
      <c r="AZ117" s="187">
        <v>0</v>
      </c>
      <c r="BA117" s="187">
        <v>0</v>
      </c>
      <c r="BB117" s="278">
        <v>0</v>
      </c>
      <c r="BC117" s="56">
        <f t="shared" si="52"/>
        <v>0</v>
      </c>
      <c r="BD117" s="209">
        <f t="shared" si="53"/>
        <v>0</v>
      </c>
      <c r="BE117" s="37">
        <v>0</v>
      </c>
      <c r="BF117" s="18">
        <v>0</v>
      </c>
      <c r="BG117" s="187">
        <v>0</v>
      </c>
      <c r="BH117" s="187">
        <v>3</v>
      </c>
      <c r="BI117" s="187">
        <v>0</v>
      </c>
      <c r="BJ117" s="187">
        <v>0</v>
      </c>
      <c r="BK117" s="187">
        <v>0</v>
      </c>
      <c r="BL117" s="187">
        <v>0</v>
      </c>
      <c r="BM117" s="56">
        <f t="shared" si="54"/>
        <v>3</v>
      </c>
      <c r="BN117" s="48">
        <f t="shared" si="55"/>
        <v>0.375</v>
      </c>
      <c r="BO117" s="199">
        <v>0</v>
      </c>
      <c r="BP117" s="18">
        <v>0</v>
      </c>
      <c r="BQ117" s="187">
        <v>0</v>
      </c>
      <c r="BR117" s="187">
        <v>0</v>
      </c>
      <c r="BS117" s="187">
        <v>0</v>
      </c>
      <c r="BT117" s="187">
        <v>0</v>
      </c>
      <c r="BU117" s="278">
        <v>0</v>
      </c>
      <c r="BV117" s="278">
        <v>0</v>
      </c>
      <c r="BW117" s="56">
        <f t="shared" si="56"/>
        <v>0</v>
      </c>
      <c r="BX117" s="209">
        <f t="shared" si="57"/>
        <v>0</v>
      </c>
      <c r="BY117" s="37">
        <v>0</v>
      </c>
      <c r="BZ117" s="18">
        <v>0</v>
      </c>
      <c r="CA117" s="187">
        <v>0</v>
      </c>
      <c r="CB117" s="187">
        <v>0</v>
      </c>
      <c r="CC117" s="187">
        <v>0</v>
      </c>
      <c r="CD117" s="187">
        <v>0</v>
      </c>
      <c r="CE117" s="278">
        <v>0</v>
      </c>
      <c r="CF117" s="278">
        <v>0</v>
      </c>
      <c r="CG117" s="56">
        <f t="shared" si="58"/>
        <v>0</v>
      </c>
      <c r="CH117" s="48">
        <f t="shared" si="59"/>
        <v>0</v>
      </c>
      <c r="CI117" s="199">
        <v>0</v>
      </c>
      <c r="CJ117" s="18">
        <v>0</v>
      </c>
      <c r="CK117" s="187">
        <v>0</v>
      </c>
      <c r="CL117" s="187">
        <v>0</v>
      </c>
      <c r="CM117" s="187">
        <v>0</v>
      </c>
      <c r="CN117" s="187">
        <v>0</v>
      </c>
      <c r="CO117" s="278">
        <v>0</v>
      </c>
      <c r="CP117" s="278">
        <v>0</v>
      </c>
      <c r="CQ117" s="56">
        <f t="shared" si="60"/>
        <v>0</v>
      </c>
      <c r="CR117" s="209">
        <f t="shared" si="61"/>
        <v>0</v>
      </c>
      <c r="CS117" s="37">
        <v>0</v>
      </c>
      <c r="CT117" s="18">
        <v>0</v>
      </c>
      <c r="CU117" s="187">
        <v>0</v>
      </c>
      <c r="CV117" s="187">
        <v>0</v>
      </c>
      <c r="CW117" s="187">
        <v>0</v>
      </c>
      <c r="CX117" s="187">
        <v>0</v>
      </c>
      <c r="CY117" s="278">
        <v>0</v>
      </c>
      <c r="CZ117" s="278">
        <v>0</v>
      </c>
      <c r="DA117" s="56">
        <f t="shared" si="62"/>
        <v>0</v>
      </c>
      <c r="DB117" s="48">
        <f t="shared" si="63"/>
        <v>0</v>
      </c>
      <c r="DC117" s="199">
        <v>0</v>
      </c>
      <c r="DD117" s="18">
        <v>0</v>
      </c>
      <c r="DE117" s="187">
        <v>0</v>
      </c>
      <c r="DF117" s="187">
        <v>0</v>
      </c>
      <c r="DG117" s="187">
        <v>0</v>
      </c>
      <c r="DH117" s="187">
        <v>0</v>
      </c>
      <c r="DI117" s="278">
        <v>0</v>
      </c>
      <c r="DJ117" s="278">
        <v>0</v>
      </c>
      <c r="DK117" s="56">
        <f t="shared" si="64"/>
        <v>0</v>
      </c>
      <c r="DL117" s="209">
        <f t="shared" si="65"/>
        <v>0</v>
      </c>
      <c r="DM117" s="37">
        <v>0</v>
      </c>
      <c r="DN117" s="18">
        <v>0</v>
      </c>
      <c r="DO117" s="187">
        <v>0</v>
      </c>
      <c r="DP117" s="187">
        <v>0</v>
      </c>
      <c r="DQ117" s="187">
        <v>0</v>
      </c>
      <c r="DR117" s="187">
        <v>0</v>
      </c>
      <c r="DS117" s="278">
        <v>0</v>
      </c>
      <c r="DT117" s="278">
        <v>0</v>
      </c>
      <c r="DU117" s="56">
        <f t="shared" si="66"/>
        <v>0</v>
      </c>
      <c r="DV117" s="48">
        <f t="shared" si="67"/>
        <v>0</v>
      </c>
      <c r="DW117" s="37">
        <v>0</v>
      </c>
      <c r="DX117" s="18">
        <v>0</v>
      </c>
      <c r="DY117" s="187">
        <v>0</v>
      </c>
      <c r="DZ117" s="187">
        <v>0</v>
      </c>
      <c r="EA117" s="187">
        <v>0</v>
      </c>
      <c r="EB117" s="187">
        <v>0</v>
      </c>
      <c r="EC117" s="278">
        <v>0</v>
      </c>
      <c r="ED117" s="278">
        <v>0</v>
      </c>
      <c r="EE117" s="56">
        <f t="shared" si="68"/>
        <v>0</v>
      </c>
      <c r="EF117" s="48">
        <f t="shared" si="69"/>
        <v>0</v>
      </c>
      <c r="EK117" s="262">
        <f t="shared" si="70"/>
        <v>3</v>
      </c>
      <c r="EL117" s="5" t="e">
        <f>IF(#REF!=0,"Not Moving","OK")</f>
        <v>#REF!</v>
      </c>
    </row>
    <row r="118" spans="1:142" ht="16.5" thickTop="1" thickBot="1">
      <c r="A118" s="45">
        <v>107</v>
      </c>
      <c r="B118" s="257">
        <v>738074</v>
      </c>
      <c r="C118" s="255" t="s">
        <v>250</v>
      </c>
      <c r="D118" s="255" t="s">
        <v>251</v>
      </c>
      <c r="E118" s="263">
        <v>344.5</v>
      </c>
      <c r="F118" s="264">
        <v>719</v>
      </c>
      <c r="G118" s="38">
        <f t="shared" si="37"/>
        <v>0</v>
      </c>
      <c r="H118" s="39">
        <f t="shared" si="38"/>
        <v>2</v>
      </c>
      <c r="I118" s="39">
        <f t="shared" si="39"/>
        <v>0</v>
      </c>
      <c r="J118" s="39">
        <f t="shared" si="40"/>
        <v>0</v>
      </c>
      <c r="K118" s="38">
        <f t="shared" si="41"/>
        <v>1</v>
      </c>
      <c r="L118" s="39">
        <f t="shared" si="42"/>
        <v>1</v>
      </c>
      <c r="M118" s="39">
        <f t="shared" si="43"/>
        <v>1</v>
      </c>
      <c r="N118" s="39">
        <v>1</v>
      </c>
      <c r="O118" s="39">
        <f t="shared" si="44"/>
        <v>6</v>
      </c>
      <c r="P118" s="40">
        <f t="shared" si="45"/>
        <v>0.75</v>
      </c>
      <c r="Q118" s="45">
        <v>0</v>
      </c>
      <c r="R118" s="257">
        <v>2</v>
      </c>
      <c r="S118" s="265">
        <v>0</v>
      </c>
      <c r="T118" s="265">
        <v>0</v>
      </c>
      <c r="U118" s="265">
        <v>0</v>
      </c>
      <c r="V118" s="265">
        <v>0</v>
      </c>
      <c r="W118" s="265">
        <v>1</v>
      </c>
      <c r="X118" s="265">
        <v>0</v>
      </c>
      <c r="Y118" s="260">
        <f t="shared" si="46"/>
        <v>3</v>
      </c>
      <c r="Z118" s="261">
        <f t="shared" si="47"/>
        <v>0.375</v>
      </c>
      <c r="AA118" s="37">
        <v>0</v>
      </c>
      <c r="AB118" s="18">
        <v>0</v>
      </c>
      <c r="AC118" s="187">
        <v>0</v>
      </c>
      <c r="AD118" s="187">
        <v>0</v>
      </c>
      <c r="AE118" s="187">
        <v>1</v>
      </c>
      <c r="AF118" s="187">
        <v>1</v>
      </c>
      <c r="AG118" s="187">
        <v>0</v>
      </c>
      <c r="AH118" s="187">
        <v>0</v>
      </c>
      <c r="AI118" s="56">
        <f t="shared" si="48"/>
        <v>2</v>
      </c>
      <c r="AJ118" s="48">
        <f t="shared" si="49"/>
        <v>0.25</v>
      </c>
      <c r="AK118" s="37">
        <v>0</v>
      </c>
      <c r="AL118" s="18">
        <v>0</v>
      </c>
      <c r="AM118" s="187">
        <v>0</v>
      </c>
      <c r="AN118" s="187">
        <v>0</v>
      </c>
      <c r="AO118" s="187">
        <v>0</v>
      </c>
      <c r="AP118" s="187">
        <v>0</v>
      </c>
      <c r="AQ118" s="278">
        <v>0</v>
      </c>
      <c r="AR118" s="278">
        <v>0</v>
      </c>
      <c r="AS118" s="56">
        <f t="shared" si="50"/>
        <v>0</v>
      </c>
      <c r="AT118" s="48">
        <f t="shared" si="51"/>
        <v>0</v>
      </c>
      <c r="AU118" s="199">
        <v>0</v>
      </c>
      <c r="AV118" s="18">
        <v>0</v>
      </c>
      <c r="AW118" s="187">
        <v>0</v>
      </c>
      <c r="AX118" s="187">
        <v>0</v>
      </c>
      <c r="AY118" s="187">
        <v>0</v>
      </c>
      <c r="AZ118" s="187">
        <v>0</v>
      </c>
      <c r="BA118" s="187">
        <v>0</v>
      </c>
      <c r="BB118" s="278">
        <v>0</v>
      </c>
      <c r="BC118" s="56">
        <f t="shared" si="52"/>
        <v>0</v>
      </c>
      <c r="BD118" s="209">
        <f t="shared" si="53"/>
        <v>0</v>
      </c>
      <c r="BE118" s="37">
        <v>0</v>
      </c>
      <c r="BF118" s="18">
        <v>0</v>
      </c>
      <c r="BG118" s="187">
        <v>0</v>
      </c>
      <c r="BH118" s="187">
        <v>0</v>
      </c>
      <c r="BI118" s="187">
        <v>0</v>
      </c>
      <c r="BJ118" s="187">
        <v>0</v>
      </c>
      <c r="BK118" s="187">
        <v>0</v>
      </c>
      <c r="BL118" s="187">
        <v>1</v>
      </c>
      <c r="BM118" s="56">
        <f t="shared" si="54"/>
        <v>1</v>
      </c>
      <c r="BN118" s="48">
        <f t="shared" si="55"/>
        <v>0.125</v>
      </c>
      <c r="BO118" s="199">
        <v>0</v>
      </c>
      <c r="BP118" s="18">
        <v>0</v>
      </c>
      <c r="BQ118" s="187">
        <v>0</v>
      </c>
      <c r="BR118" s="187">
        <v>0</v>
      </c>
      <c r="BS118" s="187">
        <v>0</v>
      </c>
      <c r="BT118" s="187">
        <v>0</v>
      </c>
      <c r="BU118" s="278">
        <v>0</v>
      </c>
      <c r="BV118" s="278">
        <v>0</v>
      </c>
      <c r="BW118" s="56">
        <f t="shared" si="56"/>
        <v>0</v>
      </c>
      <c r="BX118" s="209">
        <f t="shared" si="57"/>
        <v>0</v>
      </c>
      <c r="BY118" s="37">
        <v>0</v>
      </c>
      <c r="BZ118" s="18">
        <v>0</v>
      </c>
      <c r="CA118" s="187">
        <v>0</v>
      </c>
      <c r="CB118" s="187">
        <v>0</v>
      </c>
      <c r="CC118" s="187">
        <v>0</v>
      </c>
      <c r="CD118" s="187">
        <v>0</v>
      </c>
      <c r="CE118" s="278">
        <v>0</v>
      </c>
      <c r="CF118" s="278">
        <v>0</v>
      </c>
      <c r="CG118" s="56">
        <f t="shared" si="58"/>
        <v>0</v>
      </c>
      <c r="CH118" s="48">
        <f t="shared" si="59"/>
        <v>0</v>
      </c>
      <c r="CI118" s="199">
        <v>0</v>
      </c>
      <c r="CJ118" s="18">
        <v>0</v>
      </c>
      <c r="CK118" s="187">
        <v>0</v>
      </c>
      <c r="CL118" s="187">
        <v>0</v>
      </c>
      <c r="CM118" s="187">
        <v>0</v>
      </c>
      <c r="CN118" s="187">
        <v>0</v>
      </c>
      <c r="CO118" s="278">
        <v>0</v>
      </c>
      <c r="CP118" s="278">
        <v>0</v>
      </c>
      <c r="CQ118" s="56">
        <f t="shared" si="60"/>
        <v>0</v>
      </c>
      <c r="CR118" s="209">
        <f t="shared" si="61"/>
        <v>0</v>
      </c>
      <c r="CS118" s="37">
        <v>0</v>
      </c>
      <c r="CT118" s="18">
        <v>0</v>
      </c>
      <c r="CU118" s="187">
        <v>0</v>
      </c>
      <c r="CV118" s="187">
        <v>0</v>
      </c>
      <c r="CW118" s="187">
        <v>0</v>
      </c>
      <c r="CX118" s="187">
        <v>0</v>
      </c>
      <c r="CY118" s="278">
        <v>0</v>
      </c>
      <c r="CZ118" s="278">
        <v>0</v>
      </c>
      <c r="DA118" s="56">
        <f t="shared" si="62"/>
        <v>0</v>
      </c>
      <c r="DB118" s="48">
        <f t="shared" si="63"/>
        <v>0</v>
      </c>
      <c r="DC118" s="199">
        <v>0</v>
      </c>
      <c r="DD118" s="18">
        <v>0</v>
      </c>
      <c r="DE118" s="187">
        <v>0</v>
      </c>
      <c r="DF118" s="187">
        <v>0</v>
      </c>
      <c r="DG118" s="187">
        <v>0</v>
      </c>
      <c r="DH118" s="187">
        <v>0</v>
      </c>
      <c r="DI118" s="278">
        <v>0</v>
      </c>
      <c r="DJ118" s="278">
        <v>0</v>
      </c>
      <c r="DK118" s="56">
        <f t="shared" si="64"/>
        <v>0</v>
      </c>
      <c r="DL118" s="209">
        <f t="shared" si="65"/>
        <v>0</v>
      </c>
      <c r="DM118" s="37">
        <v>0</v>
      </c>
      <c r="DN118" s="18">
        <v>0</v>
      </c>
      <c r="DO118" s="187">
        <v>0</v>
      </c>
      <c r="DP118" s="187">
        <v>0</v>
      </c>
      <c r="DQ118" s="187">
        <v>0</v>
      </c>
      <c r="DR118" s="187">
        <v>0</v>
      </c>
      <c r="DS118" s="278">
        <v>0</v>
      </c>
      <c r="DT118" s="278">
        <v>0</v>
      </c>
      <c r="DU118" s="56">
        <f t="shared" si="66"/>
        <v>0</v>
      </c>
      <c r="DV118" s="48">
        <f t="shared" si="67"/>
        <v>0</v>
      </c>
      <c r="DW118" s="37">
        <v>0</v>
      </c>
      <c r="DX118" s="18">
        <v>0</v>
      </c>
      <c r="DY118" s="187">
        <v>0</v>
      </c>
      <c r="DZ118" s="187">
        <v>0</v>
      </c>
      <c r="EA118" s="187">
        <v>0</v>
      </c>
      <c r="EB118" s="187">
        <v>0</v>
      </c>
      <c r="EC118" s="278">
        <v>0</v>
      </c>
      <c r="ED118" s="278">
        <v>0</v>
      </c>
      <c r="EE118" s="56">
        <f t="shared" si="68"/>
        <v>0</v>
      </c>
      <c r="EF118" s="48">
        <f t="shared" si="69"/>
        <v>0</v>
      </c>
      <c r="EK118" s="262">
        <f t="shared" si="70"/>
        <v>2</v>
      </c>
      <c r="EL118" s="5" t="e">
        <f>IF(#REF!=0,"Not Moving","OK")</f>
        <v>#REF!</v>
      </c>
    </row>
    <row r="119" spans="1:142" ht="16.5" thickTop="1" thickBot="1">
      <c r="A119" s="45">
        <v>108</v>
      </c>
      <c r="B119" s="257">
        <v>738075</v>
      </c>
      <c r="C119" s="255" t="s">
        <v>252</v>
      </c>
      <c r="D119" s="255" t="s">
        <v>253</v>
      </c>
      <c r="E119" s="263">
        <v>129.5</v>
      </c>
      <c r="F119" s="264">
        <v>269</v>
      </c>
      <c r="G119" s="38">
        <f t="shared" si="37"/>
        <v>0</v>
      </c>
      <c r="H119" s="39">
        <f t="shared" si="38"/>
        <v>0</v>
      </c>
      <c r="I119" s="39">
        <f t="shared" si="39"/>
        <v>0</v>
      </c>
      <c r="J119" s="39">
        <f t="shared" si="40"/>
        <v>1</v>
      </c>
      <c r="K119" s="38">
        <f t="shared" si="41"/>
        <v>0</v>
      </c>
      <c r="L119" s="39">
        <f t="shared" si="42"/>
        <v>0</v>
      </c>
      <c r="M119" s="39">
        <f t="shared" si="43"/>
        <v>0</v>
      </c>
      <c r="N119" s="39">
        <v>0</v>
      </c>
      <c r="O119" s="39">
        <f t="shared" si="44"/>
        <v>1</v>
      </c>
      <c r="P119" s="40">
        <f t="shared" si="45"/>
        <v>0.125</v>
      </c>
      <c r="Q119" s="45">
        <v>0</v>
      </c>
      <c r="R119" s="257">
        <v>0</v>
      </c>
      <c r="S119" s="265">
        <v>0</v>
      </c>
      <c r="T119" s="265">
        <v>0</v>
      </c>
      <c r="U119" s="265">
        <v>0</v>
      </c>
      <c r="V119" s="265">
        <v>0</v>
      </c>
      <c r="W119" s="265">
        <v>0</v>
      </c>
      <c r="X119" s="265">
        <v>0</v>
      </c>
      <c r="Y119" s="260">
        <f t="shared" si="46"/>
        <v>0</v>
      </c>
      <c r="Z119" s="261">
        <f t="shared" si="47"/>
        <v>0</v>
      </c>
      <c r="AA119" s="37">
        <v>0</v>
      </c>
      <c r="AB119" s="18">
        <v>0</v>
      </c>
      <c r="AC119" s="187">
        <v>0</v>
      </c>
      <c r="AD119" s="187">
        <v>0</v>
      </c>
      <c r="AE119" s="187">
        <v>0</v>
      </c>
      <c r="AF119" s="187">
        <v>0</v>
      </c>
      <c r="AG119" s="187">
        <v>0</v>
      </c>
      <c r="AH119" s="187">
        <v>0</v>
      </c>
      <c r="AI119" s="56">
        <f t="shared" si="48"/>
        <v>0</v>
      </c>
      <c r="AJ119" s="48">
        <f t="shared" si="49"/>
        <v>0</v>
      </c>
      <c r="AK119" s="37">
        <v>0</v>
      </c>
      <c r="AL119" s="18">
        <v>0</v>
      </c>
      <c r="AM119" s="187">
        <v>0</v>
      </c>
      <c r="AN119" s="187">
        <v>1</v>
      </c>
      <c r="AO119" s="187">
        <v>0</v>
      </c>
      <c r="AP119" s="187">
        <v>0</v>
      </c>
      <c r="AQ119" s="278">
        <v>0</v>
      </c>
      <c r="AR119" s="278">
        <v>0</v>
      </c>
      <c r="AS119" s="56">
        <f t="shared" si="50"/>
        <v>1</v>
      </c>
      <c r="AT119" s="48">
        <f t="shared" si="51"/>
        <v>0.125</v>
      </c>
      <c r="AU119" s="199">
        <v>0</v>
      </c>
      <c r="AV119" s="18">
        <v>0</v>
      </c>
      <c r="AW119" s="187">
        <v>0</v>
      </c>
      <c r="AX119" s="187">
        <v>0</v>
      </c>
      <c r="AY119" s="187">
        <v>0</v>
      </c>
      <c r="AZ119" s="187">
        <v>0</v>
      </c>
      <c r="BA119" s="187">
        <v>0</v>
      </c>
      <c r="BB119" s="278">
        <v>0</v>
      </c>
      <c r="BC119" s="56">
        <f t="shared" si="52"/>
        <v>0</v>
      </c>
      <c r="BD119" s="209">
        <f t="shared" si="53"/>
        <v>0</v>
      </c>
      <c r="BE119" s="37">
        <v>0</v>
      </c>
      <c r="BF119" s="18">
        <v>0</v>
      </c>
      <c r="BG119" s="187">
        <v>0</v>
      </c>
      <c r="BH119" s="187">
        <v>0</v>
      </c>
      <c r="BI119" s="187">
        <v>0</v>
      </c>
      <c r="BJ119" s="187">
        <v>0</v>
      </c>
      <c r="BK119" s="187">
        <v>0</v>
      </c>
      <c r="BL119" s="187">
        <v>0</v>
      </c>
      <c r="BM119" s="56">
        <f t="shared" si="54"/>
        <v>0</v>
      </c>
      <c r="BN119" s="48">
        <f t="shared" si="55"/>
        <v>0</v>
      </c>
      <c r="BO119" s="199">
        <v>0</v>
      </c>
      <c r="BP119" s="18">
        <v>0</v>
      </c>
      <c r="BQ119" s="187">
        <v>0</v>
      </c>
      <c r="BR119" s="187">
        <v>0</v>
      </c>
      <c r="BS119" s="187">
        <v>0</v>
      </c>
      <c r="BT119" s="187">
        <v>0</v>
      </c>
      <c r="BU119" s="278">
        <v>0</v>
      </c>
      <c r="BV119" s="278">
        <v>0</v>
      </c>
      <c r="BW119" s="56">
        <f t="shared" si="56"/>
        <v>0</v>
      </c>
      <c r="BX119" s="209">
        <f t="shared" si="57"/>
        <v>0</v>
      </c>
      <c r="BY119" s="37">
        <v>0</v>
      </c>
      <c r="BZ119" s="18">
        <v>0</v>
      </c>
      <c r="CA119" s="187">
        <v>0</v>
      </c>
      <c r="CB119" s="187">
        <v>0</v>
      </c>
      <c r="CC119" s="187">
        <v>0</v>
      </c>
      <c r="CD119" s="187">
        <v>0</v>
      </c>
      <c r="CE119" s="278">
        <v>0</v>
      </c>
      <c r="CF119" s="278">
        <v>0</v>
      </c>
      <c r="CG119" s="56">
        <f t="shared" si="58"/>
        <v>0</v>
      </c>
      <c r="CH119" s="48">
        <f t="shared" si="59"/>
        <v>0</v>
      </c>
      <c r="CI119" s="199">
        <v>0</v>
      </c>
      <c r="CJ119" s="18">
        <v>0</v>
      </c>
      <c r="CK119" s="187">
        <v>0</v>
      </c>
      <c r="CL119" s="187">
        <v>0</v>
      </c>
      <c r="CM119" s="187">
        <v>0</v>
      </c>
      <c r="CN119" s="187">
        <v>0</v>
      </c>
      <c r="CO119" s="278">
        <v>0</v>
      </c>
      <c r="CP119" s="278">
        <v>0</v>
      </c>
      <c r="CQ119" s="56">
        <f t="shared" si="60"/>
        <v>0</v>
      </c>
      <c r="CR119" s="209">
        <f t="shared" si="61"/>
        <v>0</v>
      </c>
      <c r="CS119" s="37">
        <v>0</v>
      </c>
      <c r="CT119" s="18">
        <v>0</v>
      </c>
      <c r="CU119" s="187">
        <v>0</v>
      </c>
      <c r="CV119" s="187">
        <v>0</v>
      </c>
      <c r="CW119" s="187">
        <v>0</v>
      </c>
      <c r="CX119" s="187">
        <v>0</v>
      </c>
      <c r="CY119" s="278">
        <v>0</v>
      </c>
      <c r="CZ119" s="278">
        <v>0</v>
      </c>
      <c r="DA119" s="56">
        <f t="shared" si="62"/>
        <v>0</v>
      </c>
      <c r="DB119" s="48">
        <f t="shared" si="63"/>
        <v>0</v>
      </c>
      <c r="DC119" s="199">
        <v>0</v>
      </c>
      <c r="DD119" s="18">
        <v>0</v>
      </c>
      <c r="DE119" s="187">
        <v>0</v>
      </c>
      <c r="DF119" s="187">
        <v>0</v>
      </c>
      <c r="DG119" s="187">
        <v>0</v>
      </c>
      <c r="DH119" s="187">
        <v>0</v>
      </c>
      <c r="DI119" s="278">
        <v>0</v>
      </c>
      <c r="DJ119" s="278">
        <v>0</v>
      </c>
      <c r="DK119" s="56">
        <f t="shared" si="64"/>
        <v>0</v>
      </c>
      <c r="DL119" s="209">
        <f t="shared" si="65"/>
        <v>0</v>
      </c>
      <c r="DM119" s="37">
        <v>0</v>
      </c>
      <c r="DN119" s="18">
        <v>0</v>
      </c>
      <c r="DO119" s="187">
        <v>0</v>
      </c>
      <c r="DP119" s="187">
        <v>0</v>
      </c>
      <c r="DQ119" s="187">
        <v>0</v>
      </c>
      <c r="DR119" s="187">
        <v>0</v>
      </c>
      <c r="DS119" s="278">
        <v>0</v>
      </c>
      <c r="DT119" s="278">
        <v>0</v>
      </c>
      <c r="DU119" s="56">
        <f t="shared" si="66"/>
        <v>0</v>
      </c>
      <c r="DV119" s="48">
        <f t="shared" si="67"/>
        <v>0</v>
      </c>
      <c r="DW119" s="37">
        <v>0</v>
      </c>
      <c r="DX119" s="18">
        <v>0</v>
      </c>
      <c r="DY119" s="187">
        <v>0</v>
      </c>
      <c r="DZ119" s="187">
        <v>0</v>
      </c>
      <c r="EA119" s="187">
        <v>0</v>
      </c>
      <c r="EB119" s="187">
        <v>0</v>
      </c>
      <c r="EC119" s="278">
        <v>0</v>
      </c>
      <c r="ED119" s="278">
        <v>0</v>
      </c>
      <c r="EE119" s="56">
        <f t="shared" si="68"/>
        <v>0</v>
      </c>
      <c r="EF119" s="48">
        <f t="shared" si="69"/>
        <v>0</v>
      </c>
      <c r="EK119" s="262">
        <f t="shared" si="70"/>
        <v>1</v>
      </c>
      <c r="EL119" s="5" t="e">
        <f>IF(#REF!=0,"Not Moving","OK")</f>
        <v>#REF!</v>
      </c>
    </row>
    <row r="120" spans="1:142" ht="16.5" thickTop="1" thickBot="1">
      <c r="A120" s="45">
        <v>109</v>
      </c>
      <c r="B120" s="257">
        <v>738076</v>
      </c>
      <c r="C120" s="255" t="s">
        <v>254</v>
      </c>
      <c r="D120" s="255" t="s">
        <v>255</v>
      </c>
      <c r="E120" s="263">
        <v>124.5</v>
      </c>
      <c r="F120" s="264">
        <v>259</v>
      </c>
      <c r="G120" s="38">
        <f t="shared" si="37"/>
        <v>0</v>
      </c>
      <c r="H120" s="39">
        <f t="shared" si="38"/>
        <v>0</v>
      </c>
      <c r="I120" s="39">
        <f t="shared" si="39"/>
        <v>0</v>
      </c>
      <c r="J120" s="39">
        <f t="shared" si="40"/>
        <v>0</v>
      </c>
      <c r="K120" s="38">
        <f t="shared" si="41"/>
        <v>0</v>
      </c>
      <c r="L120" s="39">
        <f t="shared" si="42"/>
        <v>0</v>
      </c>
      <c r="M120" s="39">
        <f t="shared" si="43"/>
        <v>0</v>
      </c>
      <c r="N120" s="39">
        <v>0</v>
      </c>
      <c r="O120" s="39">
        <f t="shared" si="44"/>
        <v>0</v>
      </c>
      <c r="P120" s="40">
        <f t="shared" si="45"/>
        <v>0</v>
      </c>
      <c r="Q120" s="45">
        <v>0</v>
      </c>
      <c r="R120" s="257">
        <v>0</v>
      </c>
      <c r="S120" s="265">
        <v>0</v>
      </c>
      <c r="T120" s="265">
        <v>0</v>
      </c>
      <c r="U120" s="265">
        <v>0</v>
      </c>
      <c r="V120" s="265">
        <v>0</v>
      </c>
      <c r="W120" s="265">
        <v>0</v>
      </c>
      <c r="X120" s="265">
        <v>0</v>
      </c>
      <c r="Y120" s="260">
        <f t="shared" si="46"/>
        <v>0</v>
      </c>
      <c r="Z120" s="261">
        <f t="shared" si="47"/>
        <v>0</v>
      </c>
      <c r="AA120" s="37">
        <v>0</v>
      </c>
      <c r="AB120" s="18">
        <v>0</v>
      </c>
      <c r="AC120" s="187">
        <v>0</v>
      </c>
      <c r="AD120" s="187">
        <v>0</v>
      </c>
      <c r="AE120" s="187">
        <v>0</v>
      </c>
      <c r="AF120" s="187">
        <v>0</v>
      </c>
      <c r="AG120" s="187">
        <v>0</v>
      </c>
      <c r="AH120" s="187">
        <v>0</v>
      </c>
      <c r="AI120" s="56">
        <f t="shared" si="48"/>
        <v>0</v>
      </c>
      <c r="AJ120" s="48">
        <f t="shared" si="49"/>
        <v>0</v>
      </c>
      <c r="AK120" s="37">
        <v>0</v>
      </c>
      <c r="AL120" s="18">
        <v>0</v>
      </c>
      <c r="AM120" s="187">
        <v>0</v>
      </c>
      <c r="AN120" s="187">
        <v>0</v>
      </c>
      <c r="AO120" s="187">
        <v>0</v>
      </c>
      <c r="AP120" s="187">
        <v>0</v>
      </c>
      <c r="AQ120" s="278">
        <v>0</v>
      </c>
      <c r="AR120" s="278">
        <v>0</v>
      </c>
      <c r="AS120" s="56">
        <f t="shared" si="50"/>
        <v>0</v>
      </c>
      <c r="AT120" s="48">
        <f t="shared" si="51"/>
        <v>0</v>
      </c>
      <c r="AU120" s="199">
        <v>0</v>
      </c>
      <c r="AV120" s="18">
        <v>0</v>
      </c>
      <c r="AW120" s="187">
        <v>0</v>
      </c>
      <c r="AX120" s="187">
        <v>0</v>
      </c>
      <c r="AY120" s="187">
        <v>0</v>
      </c>
      <c r="AZ120" s="187">
        <v>0</v>
      </c>
      <c r="BA120" s="187">
        <v>0</v>
      </c>
      <c r="BB120" s="278">
        <v>0</v>
      </c>
      <c r="BC120" s="56">
        <f t="shared" si="52"/>
        <v>0</v>
      </c>
      <c r="BD120" s="209">
        <f t="shared" si="53"/>
        <v>0</v>
      </c>
      <c r="BE120" s="37">
        <v>0</v>
      </c>
      <c r="BF120" s="18">
        <v>0</v>
      </c>
      <c r="BG120" s="187">
        <v>0</v>
      </c>
      <c r="BH120" s="187">
        <v>0</v>
      </c>
      <c r="BI120" s="187">
        <v>0</v>
      </c>
      <c r="BJ120" s="187">
        <v>0</v>
      </c>
      <c r="BK120" s="187">
        <v>0</v>
      </c>
      <c r="BL120" s="187">
        <v>0</v>
      </c>
      <c r="BM120" s="56">
        <f t="shared" si="54"/>
        <v>0</v>
      </c>
      <c r="BN120" s="48">
        <f t="shared" si="55"/>
        <v>0</v>
      </c>
      <c r="BO120" s="199">
        <v>0</v>
      </c>
      <c r="BP120" s="18">
        <v>0</v>
      </c>
      <c r="BQ120" s="187">
        <v>0</v>
      </c>
      <c r="BR120" s="187">
        <v>0</v>
      </c>
      <c r="BS120" s="187">
        <v>0</v>
      </c>
      <c r="BT120" s="187">
        <v>0</v>
      </c>
      <c r="BU120" s="278">
        <v>0</v>
      </c>
      <c r="BV120" s="278">
        <v>0</v>
      </c>
      <c r="BW120" s="56">
        <f t="shared" si="56"/>
        <v>0</v>
      </c>
      <c r="BX120" s="209">
        <f t="shared" si="57"/>
        <v>0</v>
      </c>
      <c r="BY120" s="37">
        <v>0</v>
      </c>
      <c r="BZ120" s="18">
        <v>0</v>
      </c>
      <c r="CA120" s="187">
        <v>0</v>
      </c>
      <c r="CB120" s="187">
        <v>0</v>
      </c>
      <c r="CC120" s="187">
        <v>0</v>
      </c>
      <c r="CD120" s="187">
        <v>0</v>
      </c>
      <c r="CE120" s="278">
        <v>0</v>
      </c>
      <c r="CF120" s="278">
        <v>0</v>
      </c>
      <c r="CG120" s="56">
        <f t="shared" si="58"/>
        <v>0</v>
      </c>
      <c r="CH120" s="48">
        <f t="shared" si="59"/>
        <v>0</v>
      </c>
      <c r="CI120" s="199">
        <v>0</v>
      </c>
      <c r="CJ120" s="18">
        <v>0</v>
      </c>
      <c r="CK120" s="187">
        <v>0</v>
      </c>
      <c r="CL120" s="187">
        <v>0</v>
      </c>
      <c r="CM120" s="187">
        <v>0</v>
      </c>
      <c r="CN120" s="187">
        <v>0</v>
      </c>
      <c r="CO120" s="278">
        <v>0</v>
      </c>
      <c r="CP120" s="278">
        <v>0</v>
      </c>
      <c r="CQ120" s="56">
        <f t="shared" si="60"/>
        <v>0</v>
      </c>
      <c r="CR120" s="209">
        <f t="shared" si="61"/>
        <v>0</v>
      </c>
      <c r="CS120" s="37">
        <v>0</v>
      </c>
      <c r="CT120" s="18">
        <v>0</v>
      </c>
      <c r="CU120" s="187">
        <v>0</v>
      </c>
      <c r="CV120" s="187">
        <v>0</v>
      </c>
      <c r="CW120" s="187">
        <v>0</v>
      </c>
      <c r="CX120" s="187">
        <v>0</v>
      </c>
      <c r="CY120" s="278">
        <v>0</v>
      </c>
      <c r="CZ120" s="278">
        <v>0</v>
      </c>
      <c r="DA120" s="56">
        <f t="shared" si="62"/>
        <v>0</v>
      </c>
      <c r="DB120" s="48">
        <f t="shared" si="63"/>
        <v>0</v>
      </c>
      <c r="DC120" s="199">
        <v>0</v>
      </c>
      <c r="DD120" s="18">
        <v>0</v>
      </c>
      <c r="DE120" s="187">
        <v>0</v>
      </c>
      <c r="DF120" s="187">
        <v>0</v>
      </c>
      <c r="DG120" s="187">
        <v>0</v>
      </c>
      <c r="DH120" s="187">
        <v>0</v>
      </c>
      <c r="DI120" s="278">
        <v>0</v>
      </c>
      <c r="DJ120" s="278">
        <v>0</v>
      </c>
      <c r="DK120" s="56">
        <f t="shared" si="64"/>
        <v>0</v>
      </c>
      <c r="DL120" s="209">
        <f t="shared" si="65"/>
        <v>0</v>
      </c>
      <c r="DM120" s="37">
        <v>0</v>
      </c>
      <c r="DN120" s="18">
        <v>0</v>
      </c>
      <c r="DO120" s="187">
        <v>0</v>
      </c>
      <c r="DP120" s="187">
        <v>0</v>
      </c>
      <c r="DQ120" s="187">
        <v>0</v>
      </c>
      <c r="DR120" s="187">
        <v>0</v>
      </c>
      <c r="DS120" s="278">
        <v>0</v>
      </c>
      <c r="DT120" s="278">
        <v>0</v>
      </c>
      <c r="DU120" s="56">
        <f t="shared" si="66"/>
        <v>0</v>
      </c>
      <c r="DV120" s="48">
        <f t="shared" si="67"/>
        <v>0</v>
      </c>
      <c r="DW120" s="37">
        <v>0</v>
      </c>
      <c r="DX120" s="18">
        <v>0</v>
      </c>
      <c r="DY120" s="187">
        <v>0</v>
      </c>
      <c r="DZ120" s="187">
        <v>0</v>
      </c>
      <c r="EA120" s="187">
        <v>0</v>
      </c>
      <c r="EB120" s="187">
        <v>0</v>
      </c>
      <c r="EC120" s="278">
        <v>0</v>
      </c>
      <c r="ED120" s="278">
        <v>0</v>
      </c>
      <c r="EE120" s="56">
        <f t="shared" si="68"/>
        <v>0</v>
      </c>
      <c r="EF120" s="48">
        <f t="shared" si="69"/>
        <v>0</v>
      </c>
      <c r="EK120" s="262">
        <f t="shared" si="70"/>
        <v>0</v>
      </c>
      <c r="EL120" s="5" t="e">
        <f>IF(#REF!=0,"Not Moving","OK")</f>
        <v>#REF!</v>
      </c>
    </row>
    <row r="121" spans="1:142" ht="16.5" thickTop="1" thickBot="1">
      <c r="A121" s="45">
        <v>110</v>
      </c>
      <c r="B121" s="257">
        <v>738077</v>
      </c>
      <c r="C121" s="255" t="s">
        <v>256</v>
      </c>
      <c r="D121" s="255" t="s">
        <v>257</v>
      </c>
      <c r="E121" s="263">
        <v>89.5</v>
      </c>
      <c r="F121" s="264">
        <v>189</v>
      </c>
      <c r="G121" s="38">
        <f t="shared" si="37"/>
        <v>0</v>
      </c>
      <c r="H121" s="39">
        <f t="shared" si="38"/>
        <v>0</v>
      </c>
      <c r="I121" s="39">
        <f t="shared" si="39"/>
        <v>1</v>
      </c>
      <c r="J121" s="39">
        <f t="shared" si="40"/>
        <v>0</v>
      </c>
      <c r="K121" s="38">
        <f t="shared" si="41"/>
        <v>0</v>
      </c>
      <c r="L121" s="39">
        <f t="shared" si="42"/>
        <v>1</v>
      </c>
      <c r="M121" s="39">
        <f t="shared" si="43"/>
        <v>1</v>
      </c>
      <c r="N121" s="39">
        <v>1</v>
      </c>
      <c r="O121" s="39">
        <f t="shared" si="44"/>
        <v>4</v>
      </c>
      <c r="P121" s="40">
        <f t="shared" si="45"/>
        <v>0.5</v>
      </c>
      <c r="Q121" s="45">
        <v>0</v>
      </c>
      <c r="R121" s="257">
        <v>0</v>
      </c>
      <c r="S121" s="265">
        <v>1</v>
      </c>
      <c r="T121" s="265">
        <v>0</v>
      </c>
      <c r="U121" s="265">
        <v>0</v>
      </c>
      <c r="V121" s="265">
        <v>0</v>
      </c>
      <c r="W121" s="265">
        <v>0</v>
      </c>
      <c r="X121" s="265">
        <v>1</v>
      </c>
      <c r="Y121" s="260">
        <f t="shared" si="46"/>
        <v>2</v>
      </c>
      <c r="Z121" s="261">
        <f t="shared" si="47"/>
        <v>0.25</v>
      </c>
      <c r="AA121" s="37">
        <v>0</v>
      </c>
      <c r="AB121" s="18">
        <v>0</v>
      </c>
      <c r="AC121" s="187">
        <v>0</v>
      </c>
      <c r="AD121" s="187">
        <v>0</v>
      </c>
      <c r="AE121" s="187">
        <v>0</v>
      </c>
      <c r="AF121" s="187">
        <v>1</v>
      </c>
      <c r="AG121" s="187">
        <v>1</v>
      </c>
      <c r="AH121" s="187">
        <v>0</v>
      </c>
      <c r="AI121" s="56">
        <f t="shared" si="48"/>
        <v>2</v>
      </c>
      <c r="AJ121" s="48">
        <f t="shared" si="49"/>
        <v>0.25</v>
      </c>
      <c r="AK121" s="37">
        <v>0</v>
      </c>
      <c r="AL121" s="18">
        <v>0</v>
      </c>
      <c r="AM121" s="187">
        <v>0</v>
      </c>
      <c r="AN121" s="187">
        <v>0</v>
      </c>
      <c r="AO121" s="187">
        <v>0</v>
      </c>
      <c r="AP121" s="187">
        <v>0</v>
      </c>
      <c r="AQ121" s="278">
        <v>0</v>
      </c>
      <c r="AR121" s="278">
        <v>0</v>
      </c>
      <c r="AS121" s="56">
        <f t="shared" si="50"/>
        <v>0</v>
      </c>
      <c r="AT121" s="48">
        <f t="shared" si="51"/>
        <v>0</v>
      </c>
      <c r="AU121" s="199">
        <v>0</v>
      </c>
      <c r="AV121" s="18">
        <v>0</v>
      </c>
      <c r="AW121" s="187">
        <v>0</v>
      </c>
      <c r="AX121" s="187">
        <v>0</v>
      </c>
      <c r="AY121" s="187">
        <v>0</v>
      </c>
      <c r="AZ121" s="187">
        <v>0</v>
      </c>
      <c r="BA121" s="187">
        <v>0</v>
      </c>
      <c r="BB121" s="278">
        <v>0</v>
      </c>
      <c r="BC121" s="56">
        <f t="shared" si="52"/>
        <v>0</v>
      </c>
      <c r="BD121" s="209">
        <f t="shared" si="53"/>
        <v>0</v>
      </c>
      <c r="BE121" s="37">
        <v>0</v>
      </c>
      <c r="BF121" s="18">
        <v>0</v>
      </c>
      <c r="BG121" s="187">
        <v>0</v>
      </c>
      <c r="BH121" s="187">
        <v>0</v>
      </c>
      <c r="BI121" s="187">
        <v>0</v>
      </c>
      <c r="BJ121" s="187">
        <v>0</v>
      </c>
      <c r="BK121" s="187">
        <v>0</v>
      </c>
      <c r="BL121" s="187">
        <v>0</v>
      </c>
      <c r="BM121" s="56">
        <f t="shared" si="54"/>
        <v>0</v>
      </c>
      <c r="BN121" s="48">
        <f t="shared" si="55"/>
        <v>0</v>
      </c>
      <c r="BO121" s="199">
        <v>0</v>
      </c>
      <c r="BP121" s="18">
        <v>0</v>
      </c>
      <c r="BQ121" s="187">
        <v>0</v>
      </c>
      <c r="BR121" s="187">
        <v>0</v>
      </c>
      <c r="BS121" s="187">
        <v>0</v>
      </c>
      <c r="BT121" s="187">
        <v>0</v>
      </c>
      <c r="BU121" s="278">
        <v>0</v>
      </c>
      <c r="BV121" s="278">
        <v>0</v>
      </c>
      <c r="BW121" s="56">
        <f t="shared" si="56"/>
        <v>0</v>
      </c>
      <c r="BX121" s="209">
        <f t="shared" si="57"/>
        <v>0</v>
      </c>
      <c r="BY121" s="37">
        <v>0</v>
      </c>
      <c r="BZ121" s="18">
        <v>0</v>
      </c>
      <c r="CA121" s="187">
        <v>0</v>
      </c>
      <c r="CB121" s="187">
        <v>0</v>
      </c>
      <c r="CC121" s="187">
        <v>0</v>
      </c>
      <c r="CD121" s="187">
        <v>0</v>
      </c>
      <c r="CE121" s="278">
        <v>0</v>
      </c>
      <c r="CF121" s="278">
        <v>0</v>
      </c>
      <c r="CG121" s="56">
        <f t="shared" si="58"/>
        <v>0</v>
      </c>
      <c r="CH121" s="48">
        <f t="shared" si="59"/>
        <v>0</v>
      </c>
      <c r="CI121" s="199">
        <v>0</v>
      </c>
      <c r="CJ121" s="18">
        <v>0</v>
      </c>
      <c r="CK121" s="187">
        <v>0</v>
      </c>
      <c r="CL121" s="187">
        <v>0</v>
      </c>
      <c r="CM121" s="187">
        <v>0</v>
      </c>
      <c r="CN121" s="187">
        <v>0</v>
      </c>
      <c r="CO121" s="278">
        <v>0</v>
      </c>
      <c r="CP121" s="278">
        <v>0</v>
      </c>
      <c r="CQ121" s="56">
        <f t="shared" si="60"/>
        <v>0</v>
      </c>
      <c r="CR121" s="209">
        <f t="shared" si="61"/>
        <v>0</v>
      </c>
      <c r="CS121" s="37">
        <v>0</v>
      </c>
      <c r="CT121" s="18">
        <v>0</v>
      </c>
      <c r="CU121" s="187">
        <v>0</v>
      </c>
      <c r="CV121" s="187">
        <v>0</v>
      </c>
      <c r="CW121" s="187">
        <v>0</v>
      </c>
      <c r="CX121" s="187">
        <v>0</v>
      </c>
      <c r="CY121" s="278">
        <v>0</v>
      </c>
      <c r="CZ121" s="278">
        <v>0</v>
      </c>
      <c r="DA121" s="56">
        <f t="shared" si="62"/>
        <v>0</v>
      </c>
      <c r="DB121" s="48">
        <f t="shared" si="63"/>
        <v>0</v>
      </c>
      <c r="DC121" s="199">
        <v>0</v>
      </c>
      <c r="DD121" s="18">
        <v>0</v>
      </c>
      <c r="DE121" s="187">
        <v>0</v>
      </c>
      <c r="DF121" s="187">
        <v>0</v>
      </c>
      <c r="DG121" s="187">
        <v>0</v>
      </c>
      <c r="DH121" s="187">
        <v>0</v>
      </c>
      <c r="DI121" s="278">
        <v>0</v>
      </c>
      <c r="DJ121" s="278">
        <v>0</v>
      </c>
      <c r="DK121" s="56">
        <f t="shared" si="64"/>
        <v>0</v>
      </c>
      <c r="DL121" s="209">
        <f t="shared" si="65"/>
        <v>0</v>
      </c>
      <c r="DM121" s="37">
        <v>0</v>
      </c>
      <c r="DN121" s="18">
        <v>0</v>
      </c>
      <c r="DO121" s="187">
        <v>0</v>
      </c>
      <c r="DP121" s="187">
        <v>0</v>
      </c>
      <c r="DQ121" s="187">
        <v>0</v>
      </c>
      <c r="DR121" s="187">
        <v>0</v>
      </c>
      <c r="DS121" s="278">
        <v>0</v>
      </c>
      <c r="DT121" s="278">
        <v>0</v>
      </c>
      <c r="DU121" s="56">
        <f t="shared" si="66"/>
        <v>0</v>
      </c>
      <c r="DV121" s="48">
        <f t="shared" si="67"/>
        <v>0</v>
      </c>
      <c r="DW121" s="37">
        <v>0</v>
      </c>
      <c r="DX121" s="18">
        <v>0</v>
      </c>
      <c r="DY121" s="187">
        <v>0</v>
      </c>
      <c r="DZ121" s="187">
        <v>0</v>
      </c>
      <c r="EA121" s="187">
        <v>0</v>
      </c>
      <c r="EB121" s="187">
        <v>0</v>
      </c>
      <c r="EC121" s="278">
        <v>0</v>
      </c>
      <c r="ED121" s="278">
        <v>0</v>
      </c>
      <c r="EE121" s="56">
        <f t="shared" si="68"/>
        <v>0</v>
      </c>
      <c r="EF121" s="48">
        <f t="shared" si="69"/>
        <v>0</v>
      </c>
      <c r="EK121" s="262">
        <f t="shared" si="70"/>
        <v>1</v>
      </c>
      <c r="EL121" s="5" t="e">
        <f>IF(#REF!=0,"Not Moving","OK")</f>
        <v>#REF!</v>
      </c>
    </row>
    <row r="122" spans="1:142" ht="16.5" thickTop="1" thickBot="1">
      <c r="A122" s="45">
        <v>111</v>
      </c>
      <c r="B122" s="257">
        <v>738078</v>
      </c>
      <c r="C122" s="255" t="s">
        <v>258</v>
      </c>
      <c r="D122" s="255" t="s">
        <v>259</v>
      </c>
      <c r="E122" s="263">
        <v>24.5</v>
      </c>
      <c r="F122" s="264">
        <v>49</v>
      </c>
      <c r="G122" s="38">
        <f t="shared" si="37"/>
        <v>27</v>
      </c>
      <c r="H122" s="39">
        <f t="shared" si="38"/>
        <v>51</v>
      </c>
      <c r="I122" s="39">
        <f t="shared" si="39"/>
        <v>29</v>
      </c>
      <c r="J122" s="39">
        <f t="shared" si="40"/>
        <v>32</v>
      </c>
      <c r="K122" s="38">
        <f t="shared" si="41"/>
        <v>27</v>
      </c>
      <c r="L122" s="39">
        <f t="shared" si="42"/>
        <v>11</v>
      </c>
      <c r="M122" s="39">
        <f t="shared" si="43"/>
        <v>14</v>
      </c>
      <c r="N122" s="39">
        <v>19</v>
      </c>
      <c r="O122" s="39">
        <f t="shared" si="44"/>
        <v>210</v>
      </c>
      <c r="P122" s="40">
        <f t="shared" si="45"/>
        <v>26.25</v>
      </c>
      <c r="Q122" s="45">
        <v>4</v>
      </c>
      <c r="R122" s="257">
        <v>16</v>
      </c>
      <c r="S122" s="265">
        <v>5</v>
      </c>
      <c r="T122" s="265">
        <v>5</v>
      </c>
      <c r="U122" s="265">
        <v>6</v>
      </c>
      <c r="V122" s="265">
        <v>4</v>
      </c>
      <c r="W122" s="265">
        <v>3</v>
      </c>
      <c r="X122" s="265">
        <v>8</v>
      </c>
      <c r="Y122" s="260">
        <f t="shared" si="46"/>
        <v>51</v>
      </c>
      <c r="Z122" s="261">
        <f t="shared" si="47"/>
        <v>6.375</v>
      </c>
      <c r="AA122" s="37">
        <v>9</v>
      </c>
      <c r="AB122" s="18">
        <v>7</v>
      </c>
      <c r="AC122" s="187">
        <v>8</v>
      </c>
      <c r="AD122" s="187">
        <v>9</v>
      </c>
      <c r="AE122" s="187">
        <v>3</v>
      </c>
      <c r="AF122" s="187">
        <v>2</v>
      </c>
      <c r="AG122" s="187">
        <v>3</v>
      </c>
      <c r="AH122" s="187">
        <v>3</v>
      </c>
      <c r="AI122" s="56">
        <f t="shared" si="48"/>
        <v>44</v>
      </c>
      <c r="AJ122" s="48">
        <f t="shared" si="49"/>
        <v>5.5</v>
      </c>
      <c r="AK122" s="37">
        <v>5</v>
      </c>
      <c r="AL122" s="18">
        <v>13</v>
      </c>
      <c r="AM122" s="187">
        <v>3</v>
      </c>
      <c r="AN122" s="187">
        <v>7</v>
      </c>
      <c r="AO122" s="187">
        <v>6</v>
      </c>
      <c r="AP122" s="187">
        <v>0</v>
      </c>
      <c r="AQ122" s="278">
        <v>0</v>
      </c>
      <c r="AR122" s="278">
        <v>0</v>
      </c>
      <c r="AS122" s="56">
        <f t="shared" si="50"/>
        <v>34</v>
      </c>
      <c r="AT122" s="48">
        <f t="shared" si="51"/>
        <v>4.25</v>
      </c>
      <c r="AU122" s="199">
        <v>0</v>
      </c>
      <c r="AV122" s="18">
        <v>0</v>
      </c>
      <c r="AW122" s="187">
        <v>0</v>
      </c>
      <c r="AX122" s="187">
        <v>0</v>
      </c>
      <c r="AY122" s="187">
        <v>0</v>
      </c>
      <c r="AZ122" s="187">
        <v>0</v>
      </c>
      <c r="BA122" s="187">
        <v>0</v>
      </c>
      <c r="BB122" s="278">
        <v>0</v>
      </c>
      <c r="BC122" s="56">
        <f t="shared" si="52"/>
        <v>0</v>
      </c>
      <c r="BD122" s="209">
        <f t="shared" si="53"/>
        <v>0</v>
      </c>
      <c r="BE122" s="37">
        <v>0</v>
      </c>
      <c r="BF122" s="18">
        <v>0</v>
      </c>
      <c r="BG122" s="187">
        <v>0</v>
      </c>
      <c r="BH122" s="187">
        <v>2</v>
      </c>
      <c r="BI122" s="187">
        <v>3</v>
      </c>
      <c r="BJ122" s="187">
        <v>-1</v>
      </c>
      <c r="BK122" s="187">
        <v>1</v>
      </c>
      <c r="BL122" s="187">
        <v>0</v>
      </c>
      <c r="BM122" s="56">
        <f t="shared" si="54"/>
        <v>5</v>
      </c>
      <c r="BN122" s="48">
        <f t="shared" si="55"/>
        <v>0.625</v>
      </c>
      <c r="BO122" s="199">
        <v>2</v>
      </c>
      <c r="BP122" s="18">
        <v>5</v>
      </c>
      <c r="BQ122" s="187">
        <v>1</v>
      </c>
      <c r="BR122" s="187">
        <v>2</v>
      </c>
      <c r="BS122" s="187">
        <v>2</v>
      </c>
      <c r="BT122" s="187">
        <v>4</v>
      </c>
      <c r="BU122" s="278">
        <v>1</v>
      </c>
      <c r="BV122" s="278">
        <v>4</v>
      </c>
      <c r="BW122" s="56">
        <f t="shared" si="56"/>
        <v>21</v>
      </c>
      <c r="BX122" s="209">
        <f t="shared" si="57"/>
        <v>2.625</v>
      </c>
      <c r="BY122" s="37">
        <v>2</v>
      </c>
      <c r="BZ122" s="18">
        <v>1</v>
      </c>
      <c r="CA122" s="187">
        <v>4</v>
      </c>
      <c r="CB122" s="187">
        <v>3</v>
      </c>
      <c r="CC122" s="187">
        <v>0</v>
      </c>
      <c r="CD122" s="187">
        <v>1</v>
      </c>
      <c r="CE122" s="278">
        <v>3</v>
      </c>
      <c r="CF122" s="278">
        <v>2</v>
      </c>
      <c r="CG122" s="56">
        <f t="shared" si="58"/>
        <v>16</v>
      </c>
      <c r="CH122" s="48">
        <f t="shared" si="59"/>
        <v>2</v>
      </c>
      <c r="CI122" s="199">
        <v>1</v>
      </c>
      <c r="CJ122" s="18">
        <v>4</v>
      </c>
      <c r="CK122" s="187">
        <v>2</v>
      </c>
      <c r="CL122" s="187">
        <v>2</v>
      </c>
      <c r="CM122" s="187">
        <v>1</v>
      </c>
      <c r="CN122" s="187">
        <v>0</v>
      </c>
      <c r="CO122" s="278">
        <v>1</v>
      </c>
      <c r="CP122" s="278">
        <v>1</v>
      </c>
      <c r="CQ122" s="56">
        <f t="shared" si="60"/>
        <v>12</v>
      </c>
      <c r="CR122" s="209">
        <f t="shared" si="61"/>
        <v>1.5</v>
      </c>
      <c r="CS122" s="37">
        <v>4</v>
      </c>
      <c r="CT122" s="18">
        <v>0</v>
      </c>
      <c r="CU122" s="187">
        <v>4</v>
      </c>
      <c r="CV122" s="187">
        <v>0</v>
      </c>
      <c r="CW122" s="187">
        <v>1</v>
      </c>
      <c r="CX122" s="187">
        <v>0</v>
      </c>
      <c r="CY122" s="278">
        <v>0</v>
      </c>
      <c r="CZ122" s="278">
        <v>1</v>
      </c>
      <c r="DA122" s="56">
        <f t="shared" si="62"/>
        <v>10</v>
      </c>
      <c r="DB122" s="48">
        <f t="shared" si="63"/>
        <v>1.25</v>
      </c>
      <c r="DC122" s="199">
        <v>0</v>
      </c>
      <c r="DD122" s="18">
        <v>2</v>
      </c>
      <c r="DE122" s="187">
        <v>0</v>
      </c>
      <c r="DF122" s="187">
        <v>2</v>
      </c>
      <c r="DG122" s="187">
        <v>1</v>
      </c>
      <c r="DH122" s="187">
        <v>1</v>
      </c>
      <c r="DI122" s="278">
        <v>0</v>
      </c>
      <c r="DJ122" s="278">
        <v>0</v>
      </c>
      <c r="DK122" s="56">
        <f t="shared" si="64"/>
        <v>6</v>
      </c>
      <c r="DL122" s="209">
        <f t="shared" si="65"/>
        <v>0.75</v>
      </c>
      <c r="DM122" s="37">
        <v>0</v>
      </c>
      <c r="DN122" s="18">
        <v>1</v>
      </c>
      <c r="DO122" s="187">
        <v>1</v>
      </c>
      <c r="DP122" s="187">
        <v>0</v>
      </c>
      <c r="DQ122" s="187">
        <v>4</v>
      </c>
      <c r="DR122" s="187">
        <v>0</v>
      </c>
      <c r="DS122" s="278">
        <v>2</v>
      </c>
      <c r="DT122" s="278">
        <v>0</v>
      </c>
      <c r="DU122" s="56">
        <f t="shared" si="66"/>
        <v>8</v>
      </c>
      <c r="DV122" s="48">
        <f t="shared" si="67"/>
        <v>1</v>
      </c>
      <c r="DW122" s="37">
        <v>0</v>
      </c>
      <c r="DX122" s="18">
        <v>2</v>
      </c>
      <c r="DY122" s="187">
        <v>1</v>
      </c>
      <c r="DZ122" s="187">
        <v>0</v>
      </c>
      <c r="EA122" s="187">
        <v>0</v>
      </c>
      <c r="EB122" s="187">
        <v>0</v>
      </c>
      <c r="EC122" s="278">
        <v>0</v>
      </c>
      <c r="ED122" s="278">
        <v>0</v>
      </c>
      <c r="EE122" s="56">
        <f t="shared" si="68"/>
        <v>3</v>
      </c>
      <c r="EF122" s="48">
        <f t="shared" si="69"/>
        <v>0.375</v>
      </c>
      <c r="EK122" s="262">
        <f t="shared" si="70"/>
        <v>16</v>
      </c>
      <c r="EL122" s="5" t="e">
        <f>IF(#REF!=0,"Not Moving","OK")</f>
        <v>#REF!</v>
      </c>
    </row>
    <row r="123" spans="1:142" ht="16.5" thickTop="1" thickBot="1">
      <c r="A123" s="45">
        <v>112</v>
      </c>
      <c r="B123" s="257">
        <v>738079</v>
      </c>
      <c r="C123" s="255" t="s">
        <v>260</v>
      </c>
      <c r="D123" s="255" t="s">
        <v>261</v>
      </c>
      <c r="E123" s="263">
        <v>49.5</v>
      </c>
      <c r="F123" s="264">
        <v>99</v>
      </c>
      <c r="G123" s="38">
        <f t="shared" si="37"/>
        <v>0</v>
      </c>
      <c r="H123" s="39">
        <f t="shared" si="38"/>
        <v>0</v>
      </c>
      <c r="I123" s="39">
        <f t="shared" si="39"/>
        <v>0</v>
      </c>
      <c r="J123" s="39">
        <f t="shared" si="40"/>
        <v>1</v>
      </c>
      <c r="K123" s="38">
        <f t="shared" si="41"/>
        <v>1</v>
      </c>
      <c r="L123" s="39">
        <f t="shared" si="42"/>
        <v>2</v>
      </c>
      <c r="M123" s="39">
        <f t="shared" si="43"/>
        <v>1</v>
      </c>
      <c r="N123" s="39">
        <v>0</v>
      </c>
      <c r="O123" s="39">
        <f t="shared" si="44"/>
        <v>5</v>
      </c>
      <c r="P123" s="40">
        <f t="shared" si="45"/>
        <v>0.625</v>
      </c>
      <c r="Q123" s="45">
        <v>0</v>
      </c>
      <c r="R123" s="257">
        <v>0</v>
      </c>
      <c r="S123" s="265">
        <v>0</v>
      </c>
      <c r="T123" s="265">
        <v>0</v>
      </c>
      <c r="U123" s="265">
        <v>0</v>
      </c>
      <c r="V123" s="265">
        <v>0</v>
      </c>
      <c r="W123" s="265">
        <v>0</v>
      </c>
      <c r="X123" s="265">
        <v>0</v>
      </c>
      <c r="Y123" s="260">
        <f t="shared" si="46"/>
        <v>0</v>
      </c>
      <c r="Z123" s="261">
        <f t="shared" si="47"/>
        <v>0</v>
      </c>
      <c r="AA123" s="37">
        <v>0</v>
      </c>
      <c r="AB123" s="18">
        <v>0</v>
      </c>
      <c r="AC123" s="187">
        <v>0</v>
      </c>
      <c r="AD123" s="187">
        <v>0</v>
      </c>
      <c r="AE123" s="187">
        <v>1</v>
      </c>
      <c r="AF123" s="187">
        <v>1</v>
      </c>
      <c r="AG123" s="187">
        <v>1</v>
      </c>
      <c r="AH123" s="187">
        <v>0</v>
      </c>
      <c r="AI123" s="56">
        <f t="shared" si="48"/>
        <v>3</v>
      </c>
      <c r="AJ123" s="48">
        <f t="shared" si="49"/>
        <v>0.375</v>
      </c>
      <c r="AK123" s="37">
        <v>0</v>
      </c>
      <c r="AL123" s="18">
        <v>0</v>
      </c>
      <c r="AM123" s="187">
        <v>0</v>
      </c>
      <c r="AN123" s="187">
        <v>1</v>
      </c>
      <c r="AO123" s="187">
        <v>0</v>
      </c>
      <c r="AP123" s="187">
        <v>0</v>
      </c>
      <c r="AQ123" s="278">
        <v>0</v>
      </c>
      <c r="AR123" s="278">
        <v>0</v>
      </c>
      <c r="AS123" s="56">
        <f t="shared" si="50"/>
        <v>1</v>
      </c>
      <c r="AT123" s="48">
        <f t="shared" si="51"/>
        <v>0.125</v>
      </c>
      <c r="AU123" s="199">
        <v>0</v>
      </c>
      <c r="AV123" s="18">
        <v>0</v>
      </c>
      <c r="AW123" s="187">
        <v>0</v>
      </c>
      <c r="AX123" s="187">
        <v>0</v>
      </c>
      <c r="AY123" s="187">
        <v>0</v>
      </c>
      <c r="AZ123" s="187">
        <v>0</v>
      </c>
      <c r="BA123" s="187">
        <v>0</v>
      </c>
      <c r="BB123" s="278">
        <v>0</v>
      </c>
      <c r="BC123" s="56">
        <f t="shared" si="52"/>
        <v>0</v>
      </c>
      <c r="BD123" s="209">
        <f t="shared" si="53"/>
        <v>0</v>
      </c>
      <c r="BE123" s="37">
        <v>0</v>
      </c>
      <c r="BF123" s="18">
        <v>0</v>
      </c>
      <c r="BG123" s="187">
        <v>0</v>
      </c>
      <c r="BH123" s="187">
        <v>0</v>
      </c>
      <c r="BI123" s="187">
        <v>0</v>
      </c>
      <c r="BJ123" s="187">
        <v>0</v>
      </c>
      <c r="BK123" s="187">
        <v>0</v>
      </c>
      <c r="BL123" s="187">
        <v>0</v>
      </c>
      <c r="BM123" s="56">
        <f t="shared" si="54"/>
        <v>0</v>
      </c>
      <c r="BN123" s="48">
        <f t="shared" si="55"/>
        <v>0</v>
      </c>
      <c r="BO123" s="199">
        <v>0</v>
      </c>
      <c r="BP123" s="18">
        <v>0</v>
      </c>
      <c r="BQ123" s="187">
        <v>0</v>
      </c>
      <c r="BR123" s="187">
        <v>0</v>
      </c>
      <c r="BS123" s="187">
        <v>0</v>
      </c>
      <c r="BT123" s="187">
        <v>0</v>
      </c>
      <c r="BU123" s="278">
        <v>0</v>
      </c>
      <c r="BV123" s="278">
        <v>0</v>
      </c>
      <c r="BW123" s="56">
        <f t="shared" si="56"/>
        <v>0</v>
      </c>
      <c r="BX123" s="209">
        <f t="shared" si="57"/>
        <v>0</v>
      </c>
      <c r="BY123" s="37">
        <v>0</v>
      </c>
      <c r="BZ123" s="18">
        <v>0</v>
      </c>
      <c r="CA123" s="187">
        <v>0</v>
      </c>
      <c r="CB123" s="187">
        <v>0</v>
      </c>
      <c r="CC123" s="187">
        <v>0</v>
      </c>
      <c r="CD123" s="187">
        <v>1</v>
      </c>
      <c r="CE123" s="278">
        <v>0</v>
      </c>
      <c r="CF123" s="278">
        <v>0</v>
      </c>
      <c r="CG123" s="56">
        <f t="shared" si="58"/>
        <v>1</v>
      </c>
      <c r="CH123" s="48">
        <f t="shared" si="59"/>
        <v>0.125</v>
      </c>
      <c r="CI123" s="199">
        <v>0</v>
      </c>
      <c r="CJ123" s="18">
        <v>0</v>
      </c>
      <c r="CK123" s="187">
        <v>0</v>
      </c>
      <c r="CL123" s="187">
        <v>0</v>
      </c>
      <c r="CM123" s="187">
        <v>0</v>
      </c>
      <c r="CN123" s="187">
        <v>0</v>
      </c>
      <c r="CO123" s="278">
        <v>0</v>
      </c>
      <c r="CP123" s="278">
        <v>0</v>
      </c>
      <c r="CQ123" s="56">
        <f t="shared" si="60"/>
        <v>0</v>
      </c>
      <c r="CR123" s="209">
        <f t="shared" si="61"/>
        <v>0</v>
      </c>
      <c r="CS123" s="37">
        <v>0</v>
      </c>
      <c r="CT123" s="18">
        <v>0</v>
      </c>
      <c r="CU123" s="187">
        <v>0</v>
      </c>
      <c r="CV123" s="187">
        <v>0</v>
      </c>
      <c r="CW123" s="187">
        <v>0</v>
      </c>
      <c r="CX123" s="187">
        <v>0</v>
      </c>
      <c r="CY123" s="278">
        <v>0</v>
      </c>
      <c r="CZ123" s="278">
        <v>0</v>
      </c>
      <c r="DA123" s="56">
        <f t="shared" si="62"/>
        <v>0</v>
      </c>
      <c r="DB123" s="48">
        <f t="shared" si="63"/>
        <v>0</v>
      </c>
      <c r="DC123" s="199">
        <v>0</v>
      </c>
      <c r="DD123" s="18">
        <v>0</v>
      </c>
      <c r="DE123" s="187">
        <v>0</v>
      </c>
      <c r="DF123" s="187">
        <v>0</v>
      </c>
      <c r="DG123" s="187">
        <v>0</v>
      </c>
      <c r="DH123" s="187">
        <v>0</v>
      </c>
      <c r="DI123" s="278">
        <v>0</v>
      </c>
      <c r="DJ123" s="278">
        <v>0</v>
      </c>
      <c r="DK123" s="56">
        <f t="shared" si="64"/>
        <v>0</v>
      </c>
      <c r="DL123" s="209">
        <f t="shared" si="65"/>
        <v>0</v>
      </c>
      <c r="DM123" s="37">
        <v>0</v>
      </c>
      <c r="DN123" s="18">
        <v>0</v>
      </c>
      <c r="DO123" s="187">
        <v>0</v>
      </c>
      <c r="DP123" s="187">
        <v>0</v>
      </c>
      <c r="DQ123" s="187">
        <v>0</v>
      </c>
      <c r="DR123" s="187">
        <v>0</v>
      </c>
      <c r="DS123" s="278">
        <v>0</v>
      </c>
      <c r="DT123" s="278">
        <v>0</v>
      </c>
      <c r="DU123" s="56">
        <f t="shared" si="66"/>
        <v>0</v>
      </c>
      <c r="DV123" s="48">
        <f t="shared" si="67"/>
        <v>0</v>
      </c>
      <c r="DW123" s="37">
        <v>0</v>
      </c>
      <c r="DX123" s="18">
        <v>0</v>
      </c>
      <c r="DY123" s="187">
        <v>0</v>
      </c>
      <c r="DZ123" s="187">
        <v>0</v>
      </c>
      <c r="EA123" s="187">
        <v>0</v>
      </c>
      <c r="EB123" s="187">
        <v>0</v>
      </c>
      <c r="EC123" s="278">
        <v>0</v>
      </c>
      <c r="ED123" s="278">
        <v>0</v>
      </c>
      <c r="EE123" s="56">
        <f t="shared" si="68"/>
        <v>0</v>
      </c>
      <c r="EF123" s="48">
        <f t="shared" si="69"/>
        <v>0</v>
      </c>
      <c r="EK123" s="262">
        <f t="shared" si="70"/>
        <v>1</v>
      </c>
      <c r="EL123" s="5" t="e">
        <f>IF(#REF!=0,"Not Moving","OK")</f>
        <v>#REF!</v>
      </c>
    </row>
    <row r="124" spans="1:142" ht="16.5" thickTop="1" thickBot="1">
      <c r="A124" s="45">
        <v>113</v>
      </c>
      <c r="B124" s="257">
        <v>738080</v>
      </c>
      <c r="C124" s="255" t="s">
        <v>262</v>
      </c>
      <c r="D124" s="255" t="s">
        <v>263</v>
      </c>
      <c r="E124" s="263">
        <v>49.5</v>
      </c>
      <c r="F124" s="264">
        <v>99</v>
      </c>
      <c r="G124" s="38">
        <f t="shared" si="37"/>
        <v>1</v>
      </c>
      <c r="H124" s="39">
        <f t="shared" si="38"/>
        <v>2</v>
      </c>
      <c r="I124" s="39">
        <f t="shared" si="39"/>
        <v>1</v>
      </c>
      <c r="J124" s="39">
        <f t="shared" si="40"/>
        <v>1</v>
      </c>
      <c r="K124" s="38">
        <f t="shared" si="41"/>
        <v>-1</v>
      </c>
      <c r="L124" s="39">
        <f t="shared" si="42"/>
        <v>2</v>
      </c>
      <c r="M124" s="39">
        <f t="shared" si="43"/>
        <v>1</v>
      </c>
      <c r="N124" s="39">
        <v>0</v>
      </c>
      <c r="O124" s="39">
        <f t="shared" si="44"/>
        <v>7</v>
      </c>
      <c r="P124" s="40">
        <f t="shared" si="45"/>
        <v>0.875</v>
      </c>
      <c r="Q124" s="45">
        <v>0</v>
      </c>
      <c r="R124" s="257">
        <v>0</v>
      </c>
      <c r="S124" s="265">
        <v>0</v>
      </c>
      <c r="T124" s="265">
        <v>0</v>
      </c>
      <c r="U124" s="265">
        <v>0</v>
      </c>
      <c r="V124" s="265">
        <v>0</v>
      </c>
      <c r="W124" s="265">
        <v>0</v>
      </c>
      <c r="X124" s="265">
        <v>0</v>
      </c>
      <c r="Y124" s="260">
        <f t="shared" si="46"/>
        <v>0</v>
      </c>
      <c r="Z124" s="261">
        <f t="shared" si="47"/>
        <v>0</v>
      </c>
      <c r="AA124" s="37">
        <v>0</v>
      </c>
      <c r="AB124" s="18">
        <v>2</v>
      </c>
      <c r="AC124" s="187">
        <v>0</v>
      </c>
      <c r="AD124" s="187">
        <v>0</v>
      </c>
      <c r="AE124" s="187">
        <v>0</v>
      </c>
      <c r="AF124" s="187">
        <v>2</v>
      </c>
      <c r="AG124" s="187">
        <v>0</v>
      </c>
      <c r="AH124" s="187">
        <v>0</v>
      </c>
      <c r="AI124" s="56">
        <f t="shared" si="48"/>
        <v>4</v>
      </c>
      <c r="AJ124" s="48">
        <f t="shared" si="49"/>
        <v>0.5</v>
      </c>
      <c r="AK124" s="37">
        <v>1</v>
      </c>
      <c r="AL124" s="18">
        <v>0</v>
      </c>
      <c r="AM124" s="187">
        <v>1</v>
      </c>
      <c r="AN124" s="187">
        <v>1</v>
      </c>
      <c r="AO124" s="187">
        <v>-1</v>
      </c>
      <c r="AP124" s="187">
        <v>0</v>
      </c>
      <c r="AQ124" s="278">
        <v>1</v>
      </c>
      <c r="AR124" s="278">
        <v>0</v>
      </c>
      <c r="AS124" s="56">
        <f t="shared" si="50"/>
        <v>3</v>
      </c>
      <c r="AT124" s="48">
        <f t="shared" si="51"/>
        <v>0.375</v>
      </c>
      <c r="AU124" s="199">
        <v>0</v>
      </c>
      <c r="AV124" s="18">
        <v>0</v>
      </c>
      <c r="AW124" s="187">
        <v>0</v>
      </c>
      <c r="AX124" s="187">
        <v>0</v>
      </c>
      <c r="AY124" s="187">
        <v>0</v>
      </c>
      <c r="AZ124" s="187">
        <v>0</v>
      </c>
      <c r="BA124" s="187">
        <v>0</v>
      </c>
      <c r="BB124" s="278">
        <v>0</v>
      </c>
      <c r="BC124" s="56">
        <f t="shared" si="52"/>
        <v>0</v>
      </c>
      <c r="BD124" s="209">
        <f t="shared" si="53"/>
        <v>0</v>
      </c>
      <c r="BE124" s="37">
        <v>0</v>
      </c>
      <c r="BF124" s="18">
        <v>0</v>
      </c>
      <c r="BG124" s="187">
        <v>0</v>
      </c>
      <c r="BH124" s="187">
        <v>0</v>
      </c>
      <c r="BI124" s="187">
        <v>0</v>
      </c>
      <c r="BJ124" s="187">
        <v>0</v>
      </c>
      <c r="BK124" s="187">
        <v>0</v>
      </c>
      <c r="BL124" s="187">
        <v>0</v>
      </c>
      <c r="BM124" s="56">
        <f t="shared" si="54"/>
        <v>0</v>
      </c>
      <c r="BN124" s="48">
        <f t="shared" si="55"/>
        <v>0</v>
      </c>
      <c r="BO124" s="199">
        <v>0</v>
      </c>
      <c r="BP124" s="18">
        <v>0</v>
      </c>
      <c r="BQ124" s="187">
        <v>0</v>
      </c>
      <c r="BR124" s="187">
        <v>0</v>
      </c>
      <c r="BS124" s="187">
        <v>0</v>
      </c>
      <c r="BT124" s="187">
        <v>0</v>
      </c>
      <c r="BU124" s="278">
        <v>0</v>
      </c>
      <c r="BV124" s="278">
        <v>0</v>
      </c>
      <c r="BW124" s="56">
        <f t="shared" si="56"/>
        <v>0</v>
      </c>
      <c r="BX124" s="209">
        <f t="shared" si="57"/>
        <v>0</v>
      </c>
      <c r="BY124" s="37">
        <v>0</v>
      </c>
      <c r="BZ124" s="18">
        <v>0</v>
      </c>
      <c r="CA124" s="187">
        <v>0</v>
      </c>
      <c r="CB124" s="187">
        <v>0</v>
      </c>
      <c r="CC124" s="187">
        <v>0</v>
      </c>
      <c r="CD124" s="187">
        <v>0</v>
      </c>
      <c r="CE124" s="278">
        <v>0</v>
      </c>
      <c r="CF124" s="278">
        <v>0</v>
      </c>
      <c r="CG124" s="56">
        <f t="shared" si="58"/>
        <v>0</v>
      </c>
      <c r="CH124" s="48">
        <f t="shared" si="59"/>
        <v>0</v>
      </c>
      <c r="CI124" s="199">
        <v>0</v>
      </c>
      <c r="CJ124" s="18">
        <v>0</v>
      </c>
      <c r="CK124" s="187">
        <v>0</v>
      </c>
      <c r="CL124" s="187">
        <v>0</v>
      </c>
      <c r="CM124" s="187">
        <v>0</v>
      </c>
      <c r="CN124" s="187">
        <v>0</v>
      </c>
      <c r="CO124" s="278">
        <v>0</v>
      </c>
      <c r="CP124" s="278">
        <v>0</v>
      </c>
      <c r="CQ124" s="56">
        <f t="shared" si="60"/>
        <v>0</v>
      </c>
      <c r="CR124" s="209">
        <f t="shared" si="61"/>
        <v>0</v>
      </c>
      <c r="CS124" s="37">
        <v>0</v>
      </c>
      <c r="CT124" s="18">
        <v>0</v>
      </c>
      <c r="CU124" s="187">
        <v>0</v>
      </c>
      <c r="CV124" s="187">
        <v>0</v>
      </c>
      <c r="CW124" s="187">
        <v>0</v>
      </c>
      <c r="CX124" s="187">
        <v>0</v>
      </c>
      <c r="CY124" s="278">
        <v>0</v>
      </c>
      <c r="CZ124" s="278">
        <v>0</v>
      </c>
      <c r="DA124" s="56">
        <f t="shared" si="62"/>
        <v>0</v>
      </c>
      <c r="DB124" s="48">
        <f t="shared" si="63"/>
        <v>0</v>
      </c>
      <c r="DC124" s="199">
        <v>0</v>
      </c>
      <c r="DD124" s="18">
        <v>0</v>
      </c>
      <c r="DE124" s="187">
        <v>0</v>
      </c>
      <c r="DF124" s="187">
        <v>0</v>
      </c>
      <c r="DG124" s="187">
        <v>0</v>
      </c>
      <c r="DH124" s="187">
        <v>0</v>
      </c>
      <c r="DI124" s="278">
        <v>0</v>
      </c>
      <c r="DJ124" s="278">
        <v>0</v>
      </c>
      <c r="DK124" s="56">
        <f t="shared" si="64"/>
        <v>0</v>
      </c>
      <c r="DL124" s="209">
        <f t="shared" si="65"/>
        <v>0</v>
      </c>
      <c r="DM124" s="37">
        <v>0</v>
      </c>
      <c r="DN124" s="18">
        <v>0</v>
      </c>
      <c r="DO124" s="187">
        <v>0</v>
      </c>
      <c r="DP124" s="187">
        <v>0</v>
      </c>
      <c r="DQ124" s="187">
        <v>0</v>
      </c>
      <c r="DR124" s="187">
        <v>0</v>
      </c>
      <c r="DS124" s="278">
        <v>0</v>
      </c>
      <c r="DT124" s="278">
        <v>0</v>
      </c>
      <c r="DU124" s="56">
        <f t="shared" si="66"/>
        <v>0</v>
      </c>
      <c r="DV124" s="48">
        <f t="shared" si="67"/>
        <v>0</v>
      </c>
      <c r="DW124" s="37">
        <v>0</v>
      </c>
      <c r="DX124" s="18">
        <v>0</v>
      </c>
      <c r="DY124" s="187">
        <v>0</v>
      </c>
      <c r="DZ124" s="187">
        <v>0</v>
      </c>
      <c r="EA124" s="187">
        <v>0</v>
      </c>
      <c r="EB124" s="187">
        <v>0</v>
      </c>
      <c r="EC124" s="278">
        <v>0</v>
      </c>
      <c r="ED124" s="278">
        <v>0</v>
      </c>
      <c r="EE124" s="56">
        <f t="shared" si="68"/>
        <v>0</v>
      </c>
      <c r="EF124" s="48">
        <f t="shared" si="69"/>
        <v>0</v>
      </c>
      <c r="EK124" s="262">
        <f t="shared" si="70"/>
        <v>2</v>
      </c>
      <c r="EL124" s="5" t="e">
        <f>IF(#REF!=0,"Not Moving","OK")</f>
        <v>#REF!</v>
      </c>
    </row>
    <row r="125" spans="1:142" ht="16.5" thickTop="1" thickBot="1">
      <c r="A125" s="45">
        <v>114</v>
      </c>
      <c r="B125" s="257">
        <v>738081</v>
      </c>
      <c r="C125" s="255" t="s">
        <v>264</v>
      </c>
      <c r="D125" s="255" t="s">
        <v>265</v>
      </c>
      <c r="E125" s="263">
        <v>64.5</v>
      </c>
      <c r="F125" s="264">
        <v>139</v>
      </c>
      <c r="G125" s="38">
        <f t="shared" si="37"/>
        <v>0</v>
      </c>
      <c r="H125" s="39">
        <f t="shared" si="38"/>
        <v>0</v>
      </c>
      <c r="I125" s="39">
        <f t="shared" si="39"/>
        <v>0</v>
      </c>
      <c r="J125" s="39">
        <f t="shared" si="40"/>
        <v>1</v>
      </c>
      <c r="K125" s="38">
        <f t="shared" si="41"/>
        <v>1</v>
      </c>
      <c r="L125" s="39">
        <f t="shared" si="42"/>
        <v>1</v>
      </c>
      <c r="M125" s="39">
        <f t="shared" si="43"/>
        <v>2</v>
      </c>
      <c r="N125" s="39">
        <v>2</v>
      </c>
      <c r="O125" s="39">
        <f t="shared" si="44"/>
        <v>7</v>
      </c>
      <c r="P125" s="40">
        <f t="shared" si="45"/>
        <v>0.875</v>
      </c>
      <c r="Q125" s="45">
        <v>0</v>
      </c>
      <c r="R125" s="257">
        <v>0</v>
      </c>
      <c r="S125" s="265">
        <v>0</v>
      </c>
      <c r="T125" s="265">
        <v>0</v>
      </c>
      <c r="U125" s="265">
        <v>0</v>
      </c>
      <c r="V125" s="265">
        <v>1</v>
      </c>
      <c r="W125" s="265">
        <v>1</v>
      </c>
      <c r="X125" s="265">
        <v>0</v>
      </c>
      <c r="Y125" s="260">
        <f t="shared" si="46"/>
        <v>2</v>
      </c>
      <c r="Z125" s="261">
        <f t="shared" si="47"/>
        <v>0.25</v>
      </c>
      <c r="AA125" s="37">
        <v>0</v>
      </c>
      <c r="AB125" s="18">
        <v>0</v>
      </c>
      <c r="AC125" s="187">
        <v>0</v>
      </c>
      <c r="AD125" s="187">
        <v>0</v>
      </c>
      <c r="AE125" s="187">
        <v>0</v>
      </c>
      <c r="AF125" s="187">
        <v>0</v>
      </c>
      <c r="AG125" s="187">
        <v>1</v>
      </c>
      <c r="AH125" s="187">
        <v>2</v>
      </c>
      <c r="AI125" s="56">
        <f t="shared" si="48"/>
        <v>3</v>
      </c>
      <c r="AJ125" s="48">
        <f t="shared" si="49"/>
        <v>0.375</v>
      </c>
      <c r="AK125" s="37">
        <v>0</v>
      </c>
      <c r="AL125" s="18">
        <v>0</v>
      </c>
      <c r="AM125" s="187">
        <v>0</v>
      </c>
      <c r="AN125" s="187">
        <v>1</v>
      </c>
      <c r="AO125" s="187">
        <v>0</v>
      </c>
      <c r="AP125" s="187">
        <v>0</v>
      </c>
      <c r="AQ125" s="278">
        <v>0</v>
      </c>
      <c r="AR125" s="278">
        <v>0</v>
      </c>
      <c r="AS125" s="56">
        <f t="shared" si="50"/>
        <v>1</v>
      </c>
      <c r="AT125" s="48">
        <f t="shared" si="51"/>
        <v>0.125</v>
      </c>
      <c r="AU125" s="199">
        <v>0</v>
      </c>
      <c r="AV125" s="18">
        <v>0</v>
      </c>
      <c r="AW125" s="187">
        <v>0</v>
      </c>
      <c r="AX125" s="187">
        <v>0</v>
      </c>
      <c r="AY125" s="187">
        <v>0</v>
      </c>
      <c r="AZ125" s="187">
        <v>0</v>
      </c>
      <c r="BA125" s="187">
        <v>0</v>
      </c>
      <c r="BB125" s="278">
        <v>0</v>
      </c>
      <c r="BC125" s="56">
        <f t="shared" si="52"/>
        <v>0</v>
      </c>
      <c r="BD125" s="209">
        <f t="shared" si="53"/>
        <v>0</v>
      </c>
      <c r="BE125" s="37">
        <v>0</v>
      </c>
      <c r="BF125" s="18">
        <v>0</v>
      </c>
      <c r="BG125" s="187">
        <v>0</v>
      </c>
      <c r="BH125" s="187">
        <v>0</v>
      </c>
      <c r="BI125" s="187">
        <v>0</v>
      </c>
      <c r="BJ125" s="187">
        <v>0</v>
      </c>
      <c r="BK125" s="187">
        <v>0</v>
      </c>
      <c r="BL125" s="187">
        <v>0</v>
      </c>
      <c r="BM125" s="56">
        <f t="shared" si="54"/>
        <v>0</v>
      </c>
      <c r="BN125" s="48">
        <f t="shared" si="55"/>
        <v>0</v>
      </c>
      <c r="BO125" s="199">
        <v>0</v>
      </c>
      <c r="BP125" s="18">
        <v>0</v>
      </c>
      <c r="BQ125" s="187">
        <v>0</v>
      </c>
      <c r="BR125" s="187">
        <v>0</v>
      </c>
      <c r="BS125" s="187">
        <v>0</v>
      </c>
      <c r="BT125" s="187">
        <v>0</v>
      </c>
      <c r="BU125" s="278">
        <v>0</v>
      </c>
      <c r="BV125" s="278">
        <v>0</v>
      </c>
      <c r="BW125" s="56">
        <f t="shared" si="56"/>
        <v>0</v>
      </c>
      <c r="BX125" s="209">
        <f t="shared" si="57"/>
        <v>0</v>
      </c>
      <c r="BY125" s="37">
        <v>0</v>
      </c>
      <c r="BZ125" s="18">
        <v>0</v>
      </c>
      <c r="CA125" s="187">
        <v>0</v>
      </c>
      <c r="CB125" s="187">
        <v>0</v>
      </c>
      <c r="CC125" s="187">
        <v>0</v>
      </c>
      <c r="CD125" s="187">
        <v>0</v>
      </c>
      <c r="CE125" s="278">
        <v>0</v>
      </c>
      <c r="CF125" s="278">
        <v>0</v>
      </c>
      <c r="CG125" s="56">
        <f t="shared" si="58"/>
        <v>0</v>
      </c>
      <c r="CH125" s="48">
        <f t="shared" si="59"/>
        <v>0</v>
      </c>
      <c r="CI125" s="199">
        <v>0</v>
      </c>
      <c r="CJ125" s="18">
        <v>0</v>
      </c>
      <c r="CK125" s="187">
        <v>0</v>
      </c>
      <c r="CL125" s="187">
        <v>0</v>
      </c>
      <c r="CM125" s="187">
        <v>1</v>
      </c>
      <c r="CN125" s="187">
        <v>0</v>
      </c>
      <c r="CO125" s="278">
        <v>0</v>
      </c>
      <c r="CP125" s="278">
        <v>0</v>
      </c>
      <c r="CQ125" s="56">
        <f t="shared" si="60"/>
        <v>1</v>
      </c>
      <c r="CR125" s="209">
        <f t="shared" si="61"/>
        <v>0.125</v>
      </c>
      <c r="CS125" s="37">
        <v>0</v>
      </c>
      <c r="CT125" s="18">
        <v>0</v>
      </c>
      <c r="CU125" s="187">
        <v>0</v>
      </c>
      <c r="CV125" s="187">
        <v>0</v>
      </c>
      <c r="CW125" s="187">
        <v>0</v>
      </c>
      <c r="CX125" s="187">
        <v>0</v>
      </c>
      <c r="CY125" s="278">
        <v>0</v>
      </c>
      <c r="CZ125" s="278">
        <v>0</v>
      </c>
      <c r="DA125" s="56">
        <f t="shared" si="62"/>
        <v>0</v>
      </c>
      <c r="DB125" s="48">
        <f t="shared" si="63"/>
        <v>0</v>
      </c>
      <c r="DC125" s="199">
        <v>0</v>
      </c>
      <c r="DD125" s="18">
        <v>0</v>
      </c>
      <c r="DE125" s="187">
        <v>0</v>
      </c>
      <c r="DF125" s="187">
        <v>0</v>
      </c>
      <c r="DG125" s="187">
        <v>0</v>
      </c>
      <c r="DH125" s="187">
        <v>0</v>
      </c>
      <c r="DI125" s="278">
        <v>0</v>
      </c>
      <c r="DJ125" s="278">
        <v>0</v>
      </c>
      <c r="DK125" s="56">
        <f t="shared" si="64"/>
        <v>0</v>
      </c>
      <c r="DL125" s="209">
        <f t="shared" si="65"/>
        <v>0</v>
      </c>
      <c r="DM125" s="37">
        <v>0</v>
      </c>
      <c r="DN125" s="18">
        <v>0</v>
      </c>
      <c r="DO125" s="187">
        <v>0</v>
      </c>
      <c r="DP125" s="187">
        <v>0</v>
      </c>
      <c r="DQ125" s="187">
        <v>0</v>
      </c>
      <c r="DR125" s="187">
        <v>0</v>
      </c>
      <c r="DS125" s="278">
        <v>0</v>
      </c>
      <c r="DT125" s="278">
        <v>0</v>
      </c>
      <c r="DU125" s="56">
        <f t="shared" si="66"/>
        <v>0</v>
      </c>
      <c r="DV125" s="48">
        <f t="shared" si="67"/>
        <v>0</v>
      </c>
      <c r="DW125" s="37">
        <v>0</v>
      </c>
      <c r="DX125" s="18">
        <v>0</v>
      </c>
      <c r="DY125" s="187">
        <v>0</v>
      </c>
      <c r="DZ125" s="187">
        <v>0</v>
      </c>
      <c r="EA125" s="187">
        <v>0</v>
      </c>
      <c r="EB125" s="187">
        <v>0</v>
      </c>
      <c r="EC125" s="278">
        <v>0</v>
      </c>
      <c r="ED125" s="278">
        <v>0</v>
      </c>
      <c r="EE125" s="56">
        <f t="shared" si="68"/>
        <v>0</v>
      </c>
      <c r="EF125" s="48">
        <f t="shared" si="69"/>
        <v>0</v>
      </c>
      <c r="EK125" s="262">
        <f t="shared" si="70"/>
        <v>1</v>
      </c>
      <c r="EL125" s="5" t="e">
        <f>IF(#REF!=0,"Not Moving","OK")</f>
        <v>#REF!</v>
      </c>
    </row>
    <row r="126" spans="1:142" ht="16.5" thickTop="1" thickBot="1">
      <c r="A126" s="45">
        <v>115</v>
      </c>
      <c r="B126" s="18">
        <v>739727</v>
      </c>
      <c r="C126" s="255" t="s">
        <v>266</v>
      </c>
      <c r="D126" s="255" t="s">
        <v>267</v>
      </c>
      <c r="E126" s="263">
        <v>44.5</v>
      </c>
      <c r="F126" s="264">
        <v>99</v>
      </c>
      <c r="G126" s="38">
        <f t="shared" si="37"/>
        <v>0</v>
      </c>
      <c r="H126" s="39">
        <f t="shared" si="38"/>
        <v>0</v>
      </c>
      <c r="I126" s="39">
        <f t="shared" si="39"/>
        <v>0</v>
      </c>
      <c r="J126" s="39">
        <f t="shared" si="40"/>
        <v>12</v>
      </c>
      <c r="K126" s="38">
        <f t="shared" si="41"/>
        <v>8</v>
      </c>
      <c r="L126" s="39">
        <f t="shared" si="42"/>
        <v>13</v>
      </c>
      <c r="M126" s="39">
        <f t="shared" si="43"/>
        <v>14</v>
      </c>
      <c r="N126" s="39">
        <v>16</v>
      </c>
      <c r="O126" s="39">
        <f t="shared" si="44"/>
        <v>63</v>
      </c>
      <c r="P126" s="40">
        <f t="shared" si="45"/>
        <v>7.875</v>
      </c>
      <c r="Q126" s="45">
        <v>0</v>
      </c>
      <c r="R126" s="257">
        <v>0</v>
      </c>
      <c r="S126" s="265">
        <v>0</v>
      </c>
      <c r="T126" s="265">
        <v>4</v>
      </c>
      <c r="U126" s="265">
        <v>4</v>
      </c>
      <c r="V126" s="265">
        <v>7</v>
      </c>
      <c r="W126" s="265">
        <v>7</v>
      </c>
      <c r="X126" s="265">
        <v>6</v>
      </c>
      <c r="Y126" s="260">
        <f t="shared" si="46"/>
        <v>28</v>
      </c>
      <c r="Z126" s="261">
        <f t="shared" si="47"/>
        <v>3.5</v>
      </c>
      <c r="AA126" s="37">
        <v>0</v>
      </c>
      <c r="AB126" s="18">
        <v>0</v>
      </c>
      <c r="AC126" s="187">
        <v>0</v>
      </c>
      <c r="AD126" s="187">
        <v>2</v>
      </c>
      <c r="AE126" s="187">
        <v>0</v>
      </c>
      <c r="AF126" s="187">
        <v>1</v>
      </c>
      <c r="AG126" s="187">
        <v>1</v>
      </c>
      <c r="AH126" s="187">
        <v>2</v>
      </c>
      <c r="AI126" s="56">
        <f t="shared" si="48"/>
        <v>6</v>
      </c>
      <c r="AJ126" s="48">
        <f t="shared" si="49"/>
        <v>0.75</v>
      </c>
      <c r="AK126" s="37">
        <v>0</v>
      </c>
      <c r="AL126" s="18">
        <v>0</v>
      </c>
      <c r="AM126" s="187">
        <v>0</v>
      </c>
      <c r="AN126" s="187">
        <v>6</v>
      </c>
      <c r="AO126" s="187">
        <v>3</v>
      </c>
      <c r="AP126" s="187">
        <v>1</v>
      </c>
      <c r="AQ126" s="278">
        <v>4</v>
      </c>
      <c r="AR126" s="278">
        <v>0</v>
      </c>
      <c r="AS126" s="56">
        <f t="shared" si="50"/>
        <v>14</v>
      </c>
      <c r="AT126" s="48">
        <f t="shared" si="51"/>
        <v>1.75</v>
      </c>
      <c r="AU126" s="199">
        <v>0</v>
      </c>
      <c r="AV126" s="18">
        <v>0</v>
      </c>
      <c r="AW126" s="187">
        <v>0</v>
      </c>
      <c r="AX126" s="187">
        <v>0</v>
      </c>
      <c r="AY126" s="187">
        <v>1</v>
      </c>
      <c r="AZ126" s="187">
        <v>0</v>
      </c>
      <c r="BA126" s="187">
        <v>0</v>
      </c>
      <c r="BB126" s="278">
        <v>4</v>
      </c>
      <c r="BC126" s="56">
        <f t="shared" si="52"/>
        <v>5</v>
      </c>
      <c r="BD126" s="209">
        <f t="shared" si="53"/>
        <v>0.625</v>
      </c>
      <c r="BE126" s="37">
        <v>0</v>
      </c>
      <c r="BF126" s="18">
        <v>0</v>
      </c>
      <c r="BG126" s="187">
        <v>0</v>
      </c>
      <c r="BH126" s="187">
        <v>0</v>
      </c>
      <c r="BI126" s="187">
        <v>0</v>
      </c>
      <c r="BJ126" s="187">
        <v>0</v>
      </c>
      <c r="BK126" s="187">
        <v>0</v>
      </c>
      <c r="BL126" s="187">
        <v>0</v>
      </c>
      <c r="BM126" s="56">
        <f t="shared" si="54"/>
        <v>0</v>
      </c>
      <c r="BN126" s="48">
        <f t="shared" si="55"/>
        <v>0</v>
      </c>
      <c r="BO126" s="199">
        <v>0</v>
      </c>
      <c r="BP126" s="18">
        <v>0</v>
      </c>
      <c r="BQ126" s="187">
        <v>0</v>
      </c>
      <c r="BR126" s="187">
        <v>0</v>
      </c>
      <c r="BS126" s="187">
        <v>0</v>
      </c>
      <c r="BT126" s="187">
        <v>2</v>
      </c>
      <c r="BU126" s="278">
        <v>1</v>
      </c>
      <c r="BV126" s="278">
        <v>1</v>
      </c>
      <c r="BW126" s="56">
        <f t="shared" si="56"/>
        <v>4</v>
      </c>
      <c r="BX126" s="209">
        <f t="shared" si="57"/>
        <v>0.5</v>
      </c>
      <c r="BY126" s="37">
        <v>0</v>
      </c>
      <c r="BZ126" s="18">
        <v>0</v>
      </c>
      <c r="CA126" s="187">
        <v>0</v>
      </c>
      <c r="CB126" s="187">
        <v>0</v>
      </c>
      <c r="CC126" s="187">
        <v>0</v>
      </c>
      <c r="CD126" s="187">
        <v>2</v>
      </c>
      <c r="CE126" s="278">
        <v>0</v>
      </c>
      <c r="CF126" s="278">
        <v>0</v>
      </c>
      <c r="CG126" s="56">
        <f t="shared" si="58"/>
        <v>2</v>
      </c>
      <c r="CH126" s="48">
        <f t="shared" si="59"/>
        <v>0.25</v>
      </c>
      <c r="CI126" s="199">
        <v>0</v>
      </c>
      <c r="CJ126" s="18">
        <v>0</v>
      </c>
      <c r="CK126" s="187">
        <v>0</v>
      </c>
      <c r="CL126" s="187">
        <v>0</v>
      </c>
      <c r="CM126" s="187">
        <v>0</v>
      </c>
      <c r="CN126" s="187">
        <v>0</v>
      </c>
      <c r="CO126" s="278">
        <v>1</v>
      </c>
      <c r="CP126" s="278">
        <v>1</v>
      </c>
      <c r="CQ126" s="56">
        <f t="shared" si="60"/>
        <v>2</v>
      </c>
      <c r="CR126" s="209">
        <f t="shared" si="61"/>
        <v>0.25</v>
      </c>
      <c r="CS126" s="37">
        <v>0</v>
      </c>
      <c r="CT126" s="18">
        <v>0</v>
      </c>
      <c r="CU126" s="187">
        <v>0</v>
      </c>
      <c r="CV126" s="187">
        <v>0</v>
      </c>
      <c r="CW126" s="187">
        <v>0</v>
      </c>
      <c r="CX126" s="187">
        <v>0</v>
      </c>
      <c r="CY126" s="278">
        <v>0</v>
      </c>
      <c r="CZ126" s="278">
        <v>1</v>
      </c>
      <c r="DA126" s="56">
        <f t="shared" si="62"/>
        <v>1</v>
      </c>
      <c r="DB126" s="48">
        <f t="shared" si="63"/>
        <v>0.125</v>
      </c>
      <c r="DC126" s="199">
        <v>0</v>
      </c>
      <c r="DD126" s="18">
        <v>0</v>
      </c>
      <c r="DE126" s="187">
        <v>0</v>
      </c>
      <c r="DF126" s="187">
        <v>0</v>
      </c>
      <c r="DG126" s="187">
        <v>0</v>
      </c>
      <c r="DH126" s="187">
        <v>0</v>
      </c>
      <c r="DI126" s="278">
        <v>0</v>
      </c>
      <c r="DJ126" s="278">
        <v>0</v>
      </c>
      <c r="DK126" s="56">
        <f t="shared" si="64"/>
        <v>0</v>
      </c>
      <c r="DL126" s="209">
        <f t="shared" si="65"/>
        <v>0</v>
      </c>
      <c r="DM126" s="37">
        <v>0</v>
      </c>
      <c r="DN126" s="18">
        <v>0</v>
      </c>
      <c r="DO126" s="187">
        <v>0</v>
      </c>
      <c r="DP126" s="187">
        <v>0</v>
      </c>
      <c r="DQ126" s="187">
        <v>0</v>
      </c>
      <c r="DR126" s="187">
        <v>0</v>
      </c>
      <c r="DS126" s="278">
        <v>0</v>
      </c>
      <c r="DT126" s="278">
        <v>0</v>
      </c>
      <c r="DU126" s="56">
        <f t="shared" si="66"/>
        <v>0</v>
      </c>
      <c r="DV126" s="48">
        <f t="shared" si="67"/>
        <v>0</v>
      </c>
      <c r="DW126" s="37">
        <v>0</v>
      </c>
      <c r="DX126" s="18">
        <v>0</v>
      </c>
      <c r="DY126" s="187">
        <v>0</v>
      </c>
      <c r="DZ126" s="187">
        <v>0</v>
      </c>
      <c r="EA126" s="187">
        <v>0</v>
      </c>
      <c r="EB126" s="187">
        <v>0</v>
      </c>
      <c r="EC126" s="278">
        <v>0</v>
      </c>
      <c r="ED126" s="278">
        <v>1</v>
      </c>
      <c r="EE126" s="56">
        <f t="shared" si="68"/>
        <v>1</v>
      </c>
      <c r="EF126" s="48">
        <f t="shared" si="69"/>
        <v>0.125</v>
      </c>
      <c r="EK126" s="262">
        <f t="shared" si="70"/>
        <v>6</v>
      </c>
      <c r="EL126" s="5" t="e">
        <f>IF(#REF!=0,"Not Moving","OK")</f>
        <v>#REF!</v>
      </c>
    </row>
    <row r="127" spans="1:142" ht="16.5" thickTop="1" thickBot="1">
      <c r="A127" s="45">
        <v>116</v>
      </c>
      <c r="B127" s="18">
        <v>739728</v>
      </c>
      <c r="C127" s="255" t="s">
        <v>268</v>
      </c>
      <c r="D127" s="255" t="s">
        <v>269</v>
      </c>
      <c r="E127" s="263">
        <v>44.5</v>
      </c>
      <c r="F127" s="264">
        <v>99</v>
      </c>
      <c r="G127" s="38">
        <f t="shared" si="37"/>
        <v>0</v>
      </c>
      <c r="H127" s="39">
        <f t="shared" si="38"/>
        <v>0</v>
      </c>
      <c r="I127" s="39">
        <f t="shared" si="39"/>
        <v>0</v>
      </c>
      <c r="J127" s="39">
        <f t="shared" si="40"/>
        <v>5</v>
      </c>
      <c r="K127" s="38">
        <f t="shared" si="41"/>
        <v>3</v>
      </c>
      <c r="L127" s="39">
        <f t="shared" si="42"/>
        <v>4</v>
      </c>
      <c r="M127" s="39">
        <f t="shared" si="43"/>
        <v>7</v>
      </c>
      <c r="N127" s="39">
        <v>10</v>
      </c>
      <c r="O127" s="39">
        <f t="shared" si="44"/>
        <v>29</v>
      </c>
      <c r="P127" s="40">
        <f t="shared" si="45"/>
        <v>3.625</v>
      </c>
      <c r="Q127" s="45">
        <v>0</v>
      </c>
      <c r="R127" s="257">
        <v>0</v>
      </c>
      <c r="S127" s="265">
        <v>0</v>
      </c>
      <c r="T127" s="265">
        <v>0</v>
      </c>
      <c r="U127" s="265">
        <v>1</v>
      </c>
      <c r="V127" s="265">
        <v>2</v>
      </c>
      <c r="W127" s="265">
        <v>0</v>
      </c>
      <c r="X127" s="265">
        <v>0</v>
      </c>
      <c r="Y127" s="260">
        <f t="shared" si="46"/>
        <v>3</v>
      </c>
      <c r="Z127" s="261">
        <f t="shared" si="47"/>
        <v>0.375</v>
      </c>
      <c r="AA127" s="37">
        <v>0</v>
      </c>
      <c r="AB127" s="18">
        <v>0</v>
      </c>
      <c r="AC127" s="187">
        <v>0</v>
      </c>
      <c r="AD127" s="187">
        <v>2</v>
      </c>
      <c r="AE127" s="187">
        <v>0</v>
      </c>
      <c r="AF127" s="187">
        <v>1</v>
      </c>
      <c r="AG127" s="187">
        <v>4</v>
      </c>
      <c r="AH127" s="187">
        <v>4</v>
      </c>
      <c r="AI127" s="56">
        <f t="shared" si="48"/>
        <v>11</v>
      </c>
      <c r="AJ127" s="48">
        <f t="shared" si="49"/>
        <v>1.375</v>
      </c>
      <c r="AK127" s="37">
        <v>0</v>
      </c>
      <c r="AL127" s="18">
        <v>0</v>
      </c>
      <c r="AM127" s="187">
        <v>0</v>
      </c>
      <c r="AN127" s="187">
        <v>2</v>
      </c>
      <c r="AO127" s="187">
        <v>0</v>
      </c>
      <c r="AP127" s="187">
        <v>1</v>
      </c>
      <c r="AQ127" s="278">
        <v>1</v>
      </c>
      <c r="AR127" s="278">
        <v>1</v>
      </c>
      <c r="AS127" s="56">
        <f t="shared" si="50"/>
        <v>5</v>
      </c>
      <c r="AT127" s="48">
        <f t="shared" si="51"/>
        <v>0.625</v>
      </c>
      <c r="AU127" s="199">
        <v>0</v>
      </c>
      <c r="AV127" s="18">
        <v>0</v>
      </c>
      <c r="AW127" s="187">
        <v>0</v>
      </c>
      <c r="AX127" s="187">
        <v>0</v>
      </c>
      <c r="AY127" s="187">
        <v>0</v>
      </c>
      <c r="AZ127" s="187">
        <v>0</v>
      </c>
      <c r="BA127" s="187">
        <v>0</v>
      </c>
      <c r="BB127" s="278">
        <v>2</v>
      </c>
      <c r="BC127" s="56">
        <f t="shared" si="52"/>
        <v>2</v>
      </c>
      <c r="BD127" s="209">
        <f t="shared" si="53"/>
        <v>0.25</v>
      </c>
      <c r="BE127" s="37">
        <v>0</v>
      </c>
      <c r="BF127" s="18">
        <v>0</v>
      </c>
      <c r="BG127" s="187">
        <v>0</v>
      </c>
      <c r="BH127" s="187">
        <v>0</v>
      </c>
      <c r="BI127" s="187">
        <v>0</v>
      </c>
      <c r="BJ127" s="187">
        <v>0</v>
      </c>
      <c r="BK127" s="187">
        <v>0</v>
      </c>
      <c r="BL127" s="187">
        <v>0</v>
      </c>
      <c r="BM127" s="56">
        <f t="shared" si="54"/>
        <v>0</v>
      </c>
      <c r="BN127" s="48">
        <f t="shared" si="55"/>
        <v>0</v>
      </c>
      <c r="BO127" s="199">
        <v>0</v>
      </c>
      <c r="BP127" s="18">
        <v>0</v>
      </c>
      <c r="BQ127" s="187">
        <v>0</v>
      </c>
      <c r="BR127" s="187">
        <v>1</v>
      </c>
      <c r="BS127" s="187">
        <v>1</v>
      </c>
      <c r="BT127" s="187">
        <v>0</v>
      </c>
      <c r="BU127" s="278">
        <v>0</v>
      </c>
      <c r="BV127" s="278">
        <v>0</v>
      </c>
      <c r="BW127" s="56">
        <f t="shared" si="56"/>
        <v>2</v>
      </c>
      <c r="BX127" s="209">
        <f t="shared" si="57"/>
        <v>0.25</v>
      </c>
      <c r="BY127" s="37">
        <v>0</v>
      </c>
      <c r="BZ127" s="18">
        <v>0</v>
      </c>
      <c r="CA127" s="187">
        <v>0</v>
      </c>
      <c r="CB127" s="187">
        <v>0</v>
      </c>
      <c r="CC127" s="187">
        <v>0</v>
      </c>
      <c r="CD127" s="187">
        <v>0</v>
      </c>
      <c r="CE127" s="278">
        <v>0</v>
      </c>
      <c r="CF127" s="278">
        <v>0</v>
      </c>
      <c r="CG127" s="56">
        <f t="shared" si="58"/>
        <v>0</v>
      </c>
      <c r="CH127" s="48">
        <f t="shared" si="59"/>
        <v>0</v>
      </c>
      <c r="CI127" s="199">
        <v>0</v>
      </c>
      <c r="CJ127" s="18">
        <v>0</v>
      </c>
      <c r="CK127" s="187">
        <v>0</v>
      </c>
      <c r="CL127" s="187">
        <v>0</v>
      </c>
      <c r="CM127" s="187">
        <v>0</v>
      </c>
      <c r="CN127" s="187">
        <v>0</v>
      </c>
      <c r="CO127" s="278">
        <v>0</v>
      </c>
      <c r="CP127" s="278">
        <v>2</v>
      </c>
      <c r="CQ127" s="56">
        <f t="shared" si="60"/>
        <v>2</v>
      </c>
      <c r="CR127" s="209">
        <f t="shared" si="61"/>
        <v>0.25</v>
      </c>
      <c r="CS127" s="37">
        <v>0</v>
      </c>
      <c r="CT127" s="18">
        <v>0</v>
      </c>
      <c r="CU127" s="187">
        <v>0</v>
      </c>
      <c r="CV127" s="187">
        <v>0</v>
      </c>
      <c r="CW127" s="187">
        <v>0</v>
      </c>
      <c r="CX127" s="187">
        <v>0</v>
      </c>
      <c r="CY127" s="278">
        <v>0</v>
      </c>
      <c r="CZ127" s="278">
        <v>1</v>
      </c>
      <c r="DA127" s="56">
        <f t="shared" si="62"/>
        <v>1</v>
      </c>
      <c r="DB127" s="48">
        <f t="shared" si="63"/>
        <v>0.125</v>
      </c>
      <c r="DC127" s="199">
        <v>0</v>
      </c>
      <c r="DD127" s="18">
        <v>0</v>
      </c>
      <c r="DE127" s="187">
        <v>0</v>
      </c>
      <c r="DF127" s="187">
        <v>0</v>
      </c>
      <c r="DG127" s="187">
        <v>0</v>
      </c>
      <c r="DH127" s="187">
        <v>0</v>
      </c>
      <c r="DI127" s="278">
        <v>0</v>
      </c>
      <c r="DJ127" s="278">
        <v>0</v>
      </c>
      <c r="DK127" s="56">
        <f t="shared" si="64"/>
        <v>0</v>
      </c>
      <c r="DL127" s="209">
        <f t="shared" si="65"/>
        <v>0</v>
      </c>
      <c r="DM127" s="37">
        <v>0</v>
      </c>
      <c r="DN127" s="18">
        <v>0</v>
      </c>
      <c r="DO127" s="187">
        <v>0</v>
      </c>
      <c r="DP127" s="187">
        <v>0</v>
      </c>
      <c r="DQ127" s="187">
        <v>1</v>
      </c>
      <c r="DR127" s="187">
        <v>0</v>
      </c>
      <c r="DS127" s="278">
        <v>1</v>
      </c>
      <c r="DT127" s="278">
        <v>0</v>
      </c>
      <c r="DU127" s="56">
        <f t="shared" si="66"/>
        <v>2</v>
      </c>
      <c r="DV127" s="48">
        <f t="shared" si="67"/>
        <v>0.25</v>
      </c>
      <c r="DW127" s="37">
        <v>0</v>
      </c>
      <c r="DX127" s="18">
        <v>0</v>
      </c>
      <c r="DY127" s="187">
        <v>0</v>
      </c>
      <c r="DZ127" s="187">
        <v>0</v>
      </c>
      <c r="EA127" s="187">
        <v>0</v>
      </c>
      <c r="EB127" s="187">
        <v>0</v>
      </c>
      <c r="EC127" s="278">
        <v>1</v>
      </c>
      <c r="ED127" s="278">
        <v>0</v>
      </c>
      <c r="EE127" s="56">
        <f t="shared" si="68"/>
        <v>1</v>
      </c>
      <c r="EF127" s="48">
        <f t="shared" si="69"/>
        <v>0.125</v>
      </c>
      <c r="EK127" s="262">
        <f t="shared" si="70"/>
        <v>2</v>
      </c>
      <c r="EL127" s="5" t="e">
        <f>IF(#REF!=0,"Not Moving","OK")</f>
        <v>#REF!</v>
      </c>
    </row>
    <row r="128" spans="1:142" ht="16.5" thickTop="1" thickBot="1">
      <c r="A128" s="45">
        <v>117</v>
      </c>
      <c r="B128" s="18">
        <v>742244</v>
      </c>
      <c r="C128" s="255" t="s">
        <v>325</v>
      </c>
      <c r="D128" s="255" t="s">
        <v>326</v>
      </c>
      <c r="E128" s="263">
        <v>29.5</v>
      </c>
      <c r="F128" s="264">
        <v>59</v>
      </c>
      <c r="G128" s="38">
        <f t="shared" si="37"/>
        <v>0</v>
      </c>
      <c r="H128" s="39">
        <f t="shared" si="38"/>
        <v>0</v>
      </c>
      <c r="I128" s="39">
        <f t="shared" si="39"/>
        <v>0</v>
      </c>
      <c r="J128" s="39">
        <f t="shared" si="40"/>
        <v>0</v>
      </c>
      <c r="K128" s="38">
        <f t="shared" si="41"/>
        <v>0</v>
      </c>
      <c r="L128" s="39">
        <f t="shared" si="42"/>
        <v>0</v>
      </c>
      <c r="M128" s="39">
        <f t="shared" si="43"/>
        <v>0</v>
      </c>
      <c r="N128" s="39">
        <v>0</v>
      </c>
      <c r="O128" s="39">
        <f t="shared" si="44"/>
        <v>0</v>
      </c>
      <c r="P128" s="40">
        <f t="shared" si="45"/>
        <v>0</v>
      </c>
      <c r="Q128" s="45"/>
      <c r="R128" s="257"/>
      <c r="S128" s="265"/>
      <c r="T128" s="265"/>
      <c r="U128" s="265">
        <v>0</v>
      </c>
      <c r="V128" s="265">
        <v>0</v>
      </c>
      <c r="W128" s="265">
        <v>0</v>
      </c>
      <c r="X128" s="265">
        <v>0</v>
      </c>
      <c r="Y128" s="260">
        <f t="shared" si="46"/>
        <v>0</v>
      </c>
      <c r="Z128" s="261">
        <f t="shared" si="47"/>
        <v>0</v>
      </c>
      <c r="AA128" s="37"/>
      <c r="AB128" s="18"/>
      <c r="AC128" s="187"/>
      <c r="AD128" s="187"/>
      <c r="AE128" s="187">
        <v>0</v>
      </c>
      <c r="AF128" s="187">
        <v>0</v>
      </c>
      <c r="AG128" s="187">
        <v>0</v>
      </c>
      <c r="AH128" s="187">
        <v>0</v>
      </c>
      <c r="AI128" s="56">
        <f t="shared" si="48"/>
        <v>0</v>
      </c>
      <c r="AJ128" s="48">
        <f t="shared" si="49"/>
        <v>0</v>
      </c>
      <c r="AK128" s="37"/>
      <c r="AL128" s="18"/>
      <c r="AM128" s="187"/>
      <c r="AN128" s="187"/>
      <c r="AO128" s="187">
        <v>0</v>
      </c>
      <c r="AP128" s="187">
        <v>0</v>
      </c>
      <c r="AQ128" s="278">
        <v>0</v>
      </c>
      <c r="AR128" s="278">
        <v>0</v>
      </c>
      <c r="AS128" s="56">
        <f t="shared" si="50"/>
        <v>0</v>
      </c>
      <c r="AT128" s="48">
        <f t="shared" si="51"/>
        <v>0</v>
      </c>
      <c r="AU128" s="199"/>
      <c r="AV128" s="18"/>
      <c r="AW128" s="187"/>
      <c r="AX128" s="187"/>
      <c r="AY128" s="187">
        <v>0</v>
      </c>
      <c r="AZ128" s="187">
        <v>0</v>
      </c>
      <c r="BA128" s="187">
        <v>0</v>
      </c>
      <c r="BB128" s="278">
        <v>0</v>
      </c>
      <c r="BC128" s="56">
        <f t="shared" si="52"/>
        <v>0</v>
      </c>
      <c r="BD128" s="209">
        <f t="shared" si="53"/>
        <v>0</v>
      </c>
      <c r="BE128" s="37"/>
      <c r="BF128" s="18"/>
      <c r="BG128" s="187"/>
      <c r="BH128" s="187"/>
      <c r="BI128" s="187">
        <v>0</v>
      </c>
      <c r="BJ128" s="187">
        <v>0</v>
      </c>
      <c r="BK128" s="187">
        <v>0</v>
      </c>
      <c r="BL128" s="187">
        <v>0</v>
      </c>
      <c r="BM128" s="56">
        <f t="shared" si="54"/>
        <v>0</v>
      </c>
      <c r="BN128" s="48">
        <f t="shared" si="55"/>
        <v>0</v>
      </c>
      <c r="BO128" s="199"/>
      <c r="BP128" s="18"/>
      <c r="BQ128" s="187"/>
      <c r="BR128" s="187"/>
      <c r="BS128" s="187">
        <v>0</v>
      </c>
      <c r="BT128" s="187">
        <v>0</v>
      </c>
      <c r="BU128" s="278">
        <v>0</v>
      </c>
      <c r="BV128" s="278">
        <v>0</v>
      </c>
      <c r="BW128" s="56">
        <f t="shared" si="56"/>
        <v>0</v>
      </c>
      <c r="BX128" s="209">
        <f t="shared" si="57"/>
        <v>0</v>
      </c>
      <c r="BY128" s="37"/>
      <c r="BZ128" s="18"/>
      <c r="CA128" s="187"/>
      <c r="CB128" s="187"/>
      <c r="CC128" s="187">
        <v>0</v>
      </c>
      <c r="CD128" s="187">
        <v>0</v>
      </c>
      <c r="CE128" s="278">
        <v>0</v>
      </c>
      <c r="CF128" s="278">
        <v>0</v>
      </c>
      <c r="CG128" s="56">
        <f t="shared" si="58"/>
        <v>0</v>
      </c>
      <c r="CH128" s="48">
        <f t="shared" si="59"/>
        <v>0</v>
      </c>
      <c r="CI128" s="199"/>
      <c r="CJ128" s="18"/>
      <c r="CK128" s="187"/>
      <c r="CL128" s="187"/>
      <c r="CM128" s="187">
        <v>0</v>
      </c>
      <c r="CN128" s="187">
        <v>0</v>
      </c>
      <c r="CO128" s="278">
        <v>0</v>
      </c>
      <c r="CP128" s="278">
        <v>0</v>
      </c>
      <c r="CQ128" s="56">
        <f t="shared" si="60"/>
        <v>0</v>
      </c>
      <c r="CR128" s="209">
        <f t="shared" si="61"/>
        <v>0</v>
      </c>
      <c r="CS128" s="37"/>
      <c r="CT128" s="18"/>
      <c r="CU128" s="187"/>
      <c r="CV128" s="187"/>
      <c r="CW128" s="187">
        <v>0</v>
      </c>
      <c r="CX128" s="187">
        <v>0</v>
      </c>
      <c r="CY128" s="278">
        <v>0</v>
      </c>
      <c r="CZ128" s="278">
        <v>0</v>
      </c>
      <c r="DA128" s="56">
        <f t="shared" si="62"/>
        <v>0</v>
      </c>
      <c r="DB128" s="48">
        <f t="shared" si="63"/>
        <v>0</v>
      </c>
      <c r="DC128" s="199"/>
      <c r="DD128" s="18"/>
      <c r="DE128" s="187"/>
      <c r="DF128" s="187"/>
      <c r="DG128" s="187">
        <v>0</v>
      </c>
      <c r="DH128" s="187">
        <v>0</v>
      </c>
      <c r="DI128" s="278">
        <v>0</v>
      </c>
      <c r="DJ128" s="278">
        <v>0</v>
      </c>
      <c r="DK128" s="56">
        <f t="shared" si="64"/>
        <v>0</v>
      </c>
      <c r="DL128" s="209">
        <f t="shared" si="65"/>
        <v>0</v>
      </c>
      <c r="DM128" s="37"/>
      <c r="DN128" s="18"/>
      <c r="DO128" s="187"/>
      <c r="DP128" s="187"/>
      <c r="DQ128" s="187">
        <v>0</v>
      </c>
      <c r="DR128" s="187">
        <v>0</v>
      </c>
      <c r="DS128" s="278">
        <v>0</v>
      </c>
      <c r="DT128" s="278">
        <v>0</v>
      </c>
      <c r="DU128" s="56">
        <f t="shared" si="66"/>
        <v>0</v>
      </c>
      <c r="DV128" s="48">
        <f t="shared" si="67"/>
        <v>0</v>
      </c>
      <c r="DW128" s="37"/>
      <c r="DX128" s="18"/>
      <c r="DY128" s="187"/>
      <c r="DZ128" s="187"/>
      <c r="EA128" s="187">
        <v>0</v>
      </c>
      <c r="EB128" s="187">
        <v>0</v>
      </c>
      <c r="EC128" s="278">
        <v>0</v>
      </c>
      <c r="ED128" s="278">
        <v>0</v>
      </c>
      <c r="EE128" s="56">
        <f t="shared" si="68"/>
        <v>0</v>
      </c>
      <c r="EF128" s="48">
        <f t="shared" si="69"/>
        <v>0</v>
      </c>
      <c r="EK128" s="262"/>
    </row>
    <row r="129" spans="1:141" ht="16.5" thickTop="1" thickBot="1">
      <c r="A129" s="45">
        <v>118</v>
      </c>
      <c r="B129" s="18">
        <v>742245</v>
      </c>
      <c r="C129" s="255" t="s">
        <v>327</v>
      </c>
      <c r="D129" s="255" t="s">
        <v>328</v>
      </c>
      <c r="E129" s="263">
        <v>29.5</v>
      </c>
      <c r="F129" s="264">
        <v>59</v>
      </c>
      <c r="G129" s="38">
        <f t="shared" si="37"/>
        <v>0</v>
      </c>
      <c r="H129" s="39">
        <f t="shared" si="38"/>
        <v>0</v>
      </c>
      <c r="I129" s="39">
        <f t="shared" si="39"/>
        <v>0</v>
      </c>
      <c r="J129" s="39">
        <f t="shared" si="40"/>
        <v>0</v>
      </c>
      <c r="K129" s="38">
        <f t="shared" si="41"/>
        <v>0</v>
      </c>
      <c r="L129" s="39">
        <f t="shared" si="42"/>
        <v>0</v>
      </c>
      <c r="M129" s="39">
        <f t="shared" si="43"/>
        <v>0</v>
      </c>
      <c r="N129" s="39">
        <v>0</v>
      </c>
      <c r="O129" s="39">
        <f t="shared" si="44"/>
        <v>0</v>
      </c>
      <c r="P129" s="40">
        <f t="shared" si="45"/>
        <v>0</v>
      </c>
      <c r="Q129" s="45"/>
      <c r="R129" s="257"/>
      <c r="S129" s="265"/>
      <c r="T129" s="265"/>
      <c r="U129" s="265">
        <v>0</v>
      </c>
      <c r="V129" s="265">
        <v>0</v>
      </c>
      <c r="W129" s="265">
        <v>0</v>
      </c>
      <c r="X129" s="265">
        <v>0</v>
      </c>
      <c r="Y129" s="260">
        <f t="shared" si="46"/>
        <v>0</v>
      </c>
      <c r="Z129" s="261">
        <f t="shared" si="47"/>
        <v>0</v>
      </c>
      <c r="AA129" s="37"/>
      <c r="AB129" s="18"/>
      <c r="AC129" s="187"/>
      <c r="AD129" s="187"/>
      <c r="AE129" s="187">
        <v>0</v>
      </c>
      <c r="AF129" s="187">
        <v>0</v>
      </c>
      <c r="AG129" s="187">
        <v>0</v>
      </c>
      <c r="AH129" s="187">
        <v>0</v>
      </c>
      <c r="AI129" s="56">
        <f t="shared" si="48"/>
        <v>0</v>
      </c>
      <c r="AJ129" s="48">
        <f t="shared" si="49"/>
        <v>0</v>
      </c>
      <c r="AK129" s="37"/>
      <c r="AL129" s="18"/>
      <c r="AM129" s="187"/>
      <c r="AN129" s="187"/>
      <c r="AO129" s="187">
        <v>0</v>
      </c>
      <c r="AP129" s="187">
        <v>0</v>
      </c>
      <c r="AQ129" s="278">
        <v>0</v>
      </c>
      <c r="AR129" s="278">
        <v>0</v>
      </c>
      <c r="AS129" s="56">
        <f t="shared" si="50"/>
        <v>0</v>
      </c>
      <c r="AT129" s="48">
        <f t="shared" si="51"/>
        <v>0</v>
      </c>
      <c r="AU129" s="199"/>
      <c r="AV129" s="18"/>
      <c r="AW129" s="187"/>
      <c r="AX129" s="187"/>
      <c r="AY129" s="187">
        <v>0</v>
      </c>
      <c r="AZ129" s="187">
        <v>0</v>
      </c>
      <c r="BA129" s="187">
        <v>0</v>
      </c>
      <c r="BB129" s="278">
        <v>0</v>
      </c>
      <c r="BC129" s="56">
        <f t="shared" si="52"/>
        <v>0</v>
      </c>
      <c r="BD129" s="209">
        <f t="shared" si="53"/>
        <v>0</v>
      </c>
      <c r="BE129" s="37"/>
      <c r="BF129" s="18"/>
      <c r="BG129" s="187"/>
      <c r="BH129" s="187"/>
      <c r="BI129" s="187">
        <v>0</v>
      </c>
      <c r="BJ129" s="187">
        <v>0</v>
      </c>
      <c r="BK129" s="187">
        <v>0</v>
      </c>
      <c r="BL129" s="187">
        <v>0</v>
      </c>
      <c r="BM129" s="56">
        <f t="shared" si="54"/>
        <v>0</v>
      </c>
      <c r="BN129" s="48">
        <f t="shared" si="55"/>
        <v>0</v>
      </c>
      <c r="BO129" s="199"/>
      <c r="BP129" s="18"/>
      <c r="BQ129" s="187"/>
      <c r="BR129" s="187"/>
      <c r="BS129" s="187">
        <v>0</v>
      </c>
      <c r="BT129" s="187">
        <v>0</v>
      </c>
      <c r="BU129" s="278">
        <v>0</v>
      </c>
      <c r="BV129" s="278">
        <v>0</v>
      </c>
      <c r="BW129" s="56">
        <f t="shared" si="56"/>
        <v>0</v>
      </c>
      <c r="BX129" s="209">
        <f t="shared" si="57"/>
        <v>0</v>
      </c>
      <c r="BY129" s="37"/>
      <c r="BZ129" s="18"/>
      <c r="CA129" s="187"/>
      <c r="CB129" s="187"/>
      <c r="CC129" s="187">
        <v>0</v>
      </c>
      <c r="CD129" s="187">
        <v>0</v>
      </c>
      <c r="CE129" s="278">
        <v>0</v>
      </c>
      <c r="CF129" s="278">
        <v>0</v>
      </c>
      <c r="CG129" s="56">
        <f t="shared" si="58"/>
        <v>0</v>
      </c>
      <c r="CH129" s="48">
        <f t="shared" si="59"/>
        <v>0</v>
      </c>
      <c r="CI129" s="199"/>
      <c r="CJ129" s="18"/>
      <c r="CK129" s="187"/>
      <c r="CL129" s="187"/>
      <c r="CM129" s="187">
        <v>0</v>
      </c>
      <c r="CN129" s="187">
        <v>0</v>
      </c>
      <c r="CO129" s="278">
        <v>0</v>
      </c>
      <c r="CP129" s="278">
        <v>0</v>
      </c>
      <c r="CQ129" s="56">
        <f t="shared" si="60"/>
        <v>0</v>
      </c>
      <c r="CR129" s="209">
        <f t="shared" si="61"/>
        <v>0</v>
      </c>
      <c r="CS129" s="37"/>
      <c r="CT129" s="18"/>
      <c r="CU129" s="187"/>
      <c r="CV129" s="187"/>
      <c r="CW129" s="187">
        <v>0</v>
      </c>
      <c r="CX129" s="187">
        <v>0</v>
      </c>
      <c r="CY129" s="278">
        <v>0</v>
      </c>
      <c r="CZ129" s="278">
        <v>0</v>
      </c>
      <c r="DA129" s="56">
        <f t="shared" si="62"/>
        <v>0</v>
      </c>
      <c r="DB129" s="48">
        <f t="shared" si="63"/>
        <v>0</v>
      </c>
      <c r="DC129" s="199"/>
      <c r="DD129" s="18"/>
      <c r="DE129" s="187"/>
      <c r="DF129" s="187"/>
      <c r="DG129" s="187">
        <v>0</v>
      </c>
      <c r="DH129" s="187">
        <v>0</v>
      </c>
      <c r="DI129" s="278">
        <v>0</v>
      </c>
      <c r="DJ129" s="278">
        <v>0</v>
      </c>
      <c r="DK129" s="56">
        <f t="shared" si="64"/>
        <v>0</v>
      </c>
      <c r="DL129" s="209">
        <f t="shared" si="65"/>
        <v>0</v>
      </c>
      <c r="DM129" s="37"/>
      <c r="DN129" s="18"/>
      <c r="DO129" s="187"/>
      <c r="DP129" s="187"/>
      <c r="DQ129" s="187">
        <v>0</v>
      </c>
      <c r="DR129" s="187">
        <v>0</v>
      </c>
      <c r="DS129" s="278">
        <v>0</v>
      </c>
      <c r="DT129" s="278">
        <v>0</v>
      </c>
      <c r="DU129" s="56">
        <f t="shared" si="66"/>
        <v>0</v>
      </c>
      <c r="DV129" s="48">
        <f t="shared" si="67"/>
        <v>0</v>
      </c>
      <c r="DW129" s="37"/>
      <c r="DX129" s="18"/>
      <c r="DY129" s="187"/>
      <c r="DZ129" s="187"/>
      <c r="EA129" s="187">
        <v>0</v>
      </c>
      <c r="EB129" s="187">
        <v>0</v>
      </c>
      <c r="EC129" s="278">
        <v>0</v>
      </c>
      <c r="ED129" s="278">
        <v>0</v>
      </c>
      <c r="EE129" s="56">
        <f t="shared" si="68"/>
        <v>0</v>
      </c>
      <c r="EF129" s="48">
        <f t="shared" si="69"/>
        <v>0</v>
      </c>
      <c r="EK129" s="262"/>
    </row>
    <row r="130" spans="1:141" ht="16.5" thickTop="1" thickBot="1">
      <c r="A130" s="45">
        <v>119</v>
      </c>
      <c r="B130" s="18">
        <v>742247</v>
      </c>
      <c r="C130" s="255" t="s">
        <v>329</v>
      </c>
      <c r="D130" s="255" t="s">
        <v>330</v>
      </c>
      <c r="E130" s="263">
        <v>29.5</v>
      </c>
      <c r="F130" s="264">
        <v>59</v>
      </c>
      <c r="G130" s="38">
        <f t="shared" si="37"/>
        <v>0</v>
      </c>
      <c r="H130" s="39">
        <f t="shared" si="38"/>
        <v>0</v>
      </c>
      <c r="I130" s="39">
        <f t="shared" si="39"/>
        <v>0</v>
      </c>
      <c r="J130" s="39">
        <f t="shared" si="40"/>
        <v>0</v>
      </c>
      <c r="K130" s="38">
        <f t="shared" si="41"/>
        <v>0</v>
      </c>
      <c r="L130" s="39">
        <f t="shared" si="42"/>
        <v>0</v>
      </c>
      <c r="M130" s="39">
        <f t="shared" si="43"/>
        <v>1</v>
      </c>
      <c r="N130" s="39">
        <v>0</v>
      </c>
      <c r="O130" s="39">
        <f t="shared" si="44"/>
        <v>1</v>
      </c>
      <c r="P130" s="40">
        <f t="shared" si="45"/>
        <v>0.125</v>
      </c>
      <c r="Q130" s="45"/>
      <c r="R130" s="257"/>
      <c r="S130" s="265"/>
      <c r="T130" s="265"/>
      <c r="U130" s="265">
        <v>0</v>
      </c>
      <c r="V130" s="265">
        <v>0</v>
      </c>
      <c r="W130" s="265">
        <v>0</v>
      </c>
      <c r="X130" s="265">
        <v>0</v>
      </c>
      <c r="Y130" s="260">
        <f t="shared" si="46"/>
        <v>0</v>
      </c>
      <c r="Z130" s="261">
        <f t="shared" si="47"/>
        <v>0</v>
      </c>
      <c r="AA130" s="37"/>
      <c r="AB130" s="18"/>
      <c r="AC130" s="187"/>
      <c r="AD130" s="187"/>
      <c r="AE130" s="187">
        <v>0</v>
      </c>
      <c r="AF130" s="187">
        <v>0</v>
      </c>
      <c r="AG130" s="187">
        <v>1</v>
      </c>
      <c r="AH130" s="187">
        <v>0</v>
      </c>
      <c r="AI130" s="56">
        <f t="shared" si="48"/>
        <v>1</v>
      </c>
      <c r="AJ130" s="48">
        <f t="shared" si="49"/>
        <v>0.25</v>
      </c>
      <c r="AK130" s="37"/>
      <c r="AL130" s="18"/>
      <c r="AM130" s="187"/>
      <c r="AN130" s="187"/>
      <c r="AO130" s="187">
        <v>0</v>
      </c>
      <c r="AP130" s="187">
        <v>0</v>
      </c>
      <c r="AQ130" s="278">
        <v>0</v>
      </c>
      <c r="AR130" s="278">
        <v>0</v>
      </c>
      <c r="AS130" s="56">
        <f t="shared" si="50"/>
        <v>0</v>
      </c>
      <c r="AT130" s="48">
        <f t="shared" si="51"/>
        <v>0</v>
      </c>
      <c r="AU130" s="199"/>
      <c r="AV130" s="18"/>
      <c r="AW130" s="187"/>
      <c r="AX130" s="187"/>
      <c r="AY130" s="187">
        <v>0</v>
      </c>
      <c r="AZ130" s="187">
        <v>0</v>
      </c>
      <c r="BA130" s="187">
        <v>0</v>
      </c>
      <c r="BB130" s="278">
        <v>0</v>
      </c>
      <c r="BC130" s="56">
        <f t="shared" si="52"/>
        <v>0</v>
      </c>
      <c r="BD130" s="209">
        <f t="shared" si="53"/>
        <v>0</v>
      </c>
      <c r="BE130" s="37"/>
      <c r="BF130" s="18"/>
      <c r="BG130" s="187"/>
      <c r="BH130" s="187"/>
      <c r="BI130" s="187">
        <v>0</v>
      </c>
      <c r="BJ130" s="187">
        <v>0</v>
      </c>
      <c r="BK130" s="187">
        <v>0</v>
      </c>
      <c r="BL130" s="187">
        <v>0</v>
      </c>
      <c r="BM130" s="56">
        <f t="shared" si="54"/>
        <v>0</v>
      </c>
      <c r="BN130" s="48">
        <f t="shared" si="55"/>
        <v>0</v>
      </c>
      <c r="BO130" s="199"/>
      <c r="BP130" s="18"/>
      <c r="BQ130" s="187"/>
      <c r="BR130" s="187"/>
      <c r="BS130" s="187">
        <v>0</v>
      </c>
      <c r="BT130" s="187">
        <v>0</v>
      </c>
      <c r="BU130" s="278">
        <v>0</v>
      </c>
      <c r="BV130" s="278">
        <v>0</v>
      </c>
      <c r="BW130" s="56">
        <f t="shared" si="56"/>
        <v>0</v>
      </c>
      <c r="BX130" s="209">
        <f t="shared" si="57"/>
        <v>0</v>
      </c>
      <c r="BY130" s="37"/>
      <c r="BZ130" s="18"/>
      <c r="CA130" s="187"/>
      <c r="CB130" s="187"/>
      <c r="CC130" s="187">
        <v>0</v>
      </c>
      <c r="CD130" s="187">
        <v>0</v>
      </c>
      <c r="CE130" s="278">
        <v>0</v>
      </c>
      <c r="CF130" s="278">
        <v>0</v>
      </c>
      <c r="CG130" s="56">
        <f t="shared" si="58"/>
        <v>0</v>
      </c>
      <c r="CH130" s="48">
        <f t="shared" si="59"/>
        <v>0</v>
      </c>
      <c r="CI130" s="199"/>
      <c r="CJ130" s="18"/>
      <c r="CK130" s="187"/>
      <c r="CL130" s="187"/>
      <c r="CM130" s="187">
        <v>0</v>
      </c>
      <c r="CN130" s="187">
        <v>0</v>
      </c>
      <c r="CO130" s="278">
        <v>0</v>
      </c>
      <c r="CP130" s="278">
        <v>0</v>
      </c>
      <c r="CQ130" s="56">
        <f t="shared" si="60"/>
        <v>0</v>
      </c>
      <c r="CR130" s="209">
        <f t="shared" si="61"/>
        <v>0</v>
      </c>
      <c r="CS130" s="37"/>
      <c r="CT130" s="18"/>
      <c r="CU130" s="187"/>
      <c r="CV130" s="187"/>
      <c r="CW130" s="187">
        <v>0</v>
      </c>
      <c r="CX130" s="187">
        <v>0</v>
      </c>
      <c r="CY130" s="278">
        <v>0</v>
      </c>
      <c r="CZ130" s="278">
        <v>0</v>
      </c>
      <c r="DA130" s="56">
        <f t="shared" si="62"/>
        <v>0</v>
      </c>
      <c r="DB130" s="48">
        <f t="shared" si="63"/>
        <v>0</v>
      </c>
      <c r="DC130" s="199"/>
      <c r="DD130" s="18"/>
      <c r="DE130" s="187"/>
      <c r="DF130" s="187"/>
      <c r="DG130" s="187">
        <v>0</v>
      </c>
      <c r="DH130" s="187">
        <v>0</v>
      </c>
      <c r="DI130" s="278">
        <v>0</v>
      </c>
      <c r="DJ130" s="278">
        <v>0</v>
      </c>
      <c r="DK130" s="56">
        <f t="shared" si="64"/>
        <v>0</v>
      </c>
      <c r="DL130" s="209">
        <f t="shared" si="65"/>
        <v>0</v>
      </c>
      <c r="DM130" s="37"/>
      <c r="DN130" s="18"/>
      <c r="DO130" s="187"/>
      <c r="DP130" s="187"/>
      <c r="DQ130" s="187">
        <v>0</v>
      </c>
      <c r="DR130" s="187">
        <v>0</v>
      </c>
      <c r="DS130" s="278">
        <v>0</v>
      </c>
      <c r="DT130" s="278">
        <v>0</v>
      </c>
      <c r="DU130" s="56">
        <f t="shared" si="66"/>
        <v>0</v>
      </c>
      <c r="DV130" s="48">
        <f t="shared" si="67"/>
        <v>0</v>
      </c>
      <c r="DW130" s="37"/>
      <c r="DX130" s="18"/>
      <c r="DY130" s="187"/>
      <c r="DZ130" s="187"/>
      <c r="EA130" s="187">
        <v>0</v>
      </c>
      <c r="EB130" s="187">
        <v>0</v>
      </c>
      <c r="EC130" s="278">
        <v>0</v>
      </c>
      <c r="ED130" s="278">
        <v>0</v>
      </c>
      <c r="EE130" s="56">
        <f t="shared" si="68"/>
        <v>0</v>
      </c>
      <c r="EF130" s="48">
        <f t="shared" si="69"/>
        <v>0</v>
      </c>
      <c r="EK130" s="262"/>
    </row>
    <row r="131" spans="1:141" ht="16.5" thickTop="1" thickBot="1">
      <c r="A131" s="45">
        <v>120</v>
      </c>
      <c r="B131" s="18">
        <v>742248</v>
      </c>
      <c r="C131" s="255" t="s">
        <v>331</v>
      </c>
      <c r="D131" s="255" t="s">
        <v>332</v>
      </c>
      <c r="E131" s="263">
        <v>24.5</v>
      </c>
      <c r="F131" s="264">
        <v>49</v>
      </c>
      <c r="G131" s="38">
        <f t="shared" si="37"/>
        <v>0</v>
      </c>
      <c r="H131" s="39">
        <f t="shared" si="38"/>
        <v>0</v>
      </c>
      <c r="I131" s="39">
        <f t="shared" si="39"/>
        <v>0</v>
      </c>
      <c r="J131" s="39">
        <f t="shared" si="40"/>
        <v>0</v>
      </c>
      <c r="K131" s="38">
        <f t="shared" si="41"/>
        <v>20</v>
      </c>
      <c r="L131" s="39">
        <f t="shared" si="42"/>
        <v>16</v>
      </c>
      <c r="M131" s="39">
        <f t="shared" si="43"/>
        <v>17</v>
      </c>
      <c r="N131" s="39">
        <v>19</v>
      </c>
      <c r="O131" s="39">
        <f t="shared" si="44"/>
        <v>72</v>
      </c>
      <c r="P131" s="40">
        <f t="shared" si="45"/>
        <v>9</v>
      </c>
      <c r="Q131" s="45"/>
      <c r="R131" s="257"/>
      <c r="S131" s="265"/>
      <c r="T131" s="265"/>
      <c r="U131" s="265">
        <v>0</v>
      </c>
      <c r="V131" s="265">
        <v>2</v>
      </c>
      <c r="W131" s="265">
        <v>0</v>
      </c>
      <c r="X131" s="265">
        <v>2</v>
      </c>
      <c r="Y131" s="260">
        <f t="shared" si="46"/>
        <v>4</v>
      </c>
      <c r="Z131" s="261">
        <f t="shared" si="47"/>
        <v>1</v>
      </c>
      <c r="AA131" s="37"/>
      <c r="AB131" s="18"/>
      <c r="AC131" s="187"/>
      <c r="AD131" s="187"/>
      <c r="AE131" s="187">
        <v>9</v>
      </c>
      <c r="AF131" s="187">
        <v>6</v>
      </c>
      <c r="AG131" s="187">
        <v>7</v>
      </c>
      <c r="AH131" s="187">
        <v>3</v>
      </c>
      <c r="AI131" s="56">
        <f t="shared" si="48"/>
        <v>25</v>
      </c>
      <c r="AJ131" s="48">
        <f t="shared" si="49"/>
        <v>6.25</v>
      </c>
      <c r="AK131" s="37"/>
      <c r="AL131" s="18"/>
      <c r="AM131" s="187"/>
      <c r="AN131" s="187"/>
      <c r="AO131" s="187">
        <v>10</v>
      </c>
      <c r="AP131" s="187">
        <v>1</v>
      </c>
      <c r="AQ131" s="278">
        <v>1</v>
      </c>
      <c r="AR131" s="278">
        <v>4</v>
      </c>
      <c r="AS131" s="56">
        <f t="shared" si="50"/>
        <v>16</v>
      </c>
      <c r="AT131" s="48">
        <f t="shared" si="51"/>
        <v>4</v>
      </c>
      <c r="AU131" s="199"/>
      <c r="AV131" s="18"/>
      <c r="AW131" s="187"/>
      <c r="AX131" s="187"/>
      <c r="AY131" s="187">
        <v>0</v>
      </c>
      <c r="AZ131" s="187">
        <v>0</v>
      </c>
      <c r="BA131" s="187">
        <v>0</v>
      </c>
      <c r="BB131" s="278">
        <v>2</v>
      </c>
      <c r="BC131" s="56">
        <f t="shared" si="52"/>
        <v>2</v>
      </c>
      <c r="BD131" s="209">
        <f t="shared" si="53"/>
        <v>0.5</v>
      </c>
      <c r="BE131" s="37"/>
      <c r="BF131" s="18"/>
      <c r="BG131" s="187"/>
      <c r="BH131" s="187"/>
      <c r="BI131" s="187">
        <v>0</v>
      </c>
      <c r="BJ131" s="187">
        <v>0</v>
      </c>
      <c r="BK131" s="187">
        <v>2</v>
      </c>
      <c r="BL131" s="187">
        <v>2</v>
      </c>
      <c r="BM131" s="56">
        <f t="shared" si="54"/>
        <v>4</v>
      </c>
      <c r="BN131" s="48">
        <f t="shared" si="55"/>
        <v>1</v>
      </c>
      <c r="BO131" s="199"/>
      <c r="BP131" s="18"/>
      <c r="BQ131" s="187"/>
      <c r="BR131" s="187"/>
      <c r="BS131" s="187">
        <v>0</v>
      </c>
      <c r="BT131" s="187">
        <v>2</v>
      </c>
      <c r="BU131" s="278">
        <v>1</v>
      </c>
      <c r="BV131" s="278">
        <v>1</v>
      </c>
      <c r="BW131" s="56">
        <f t="shared" si="56"/>
        <v>4</v>
      </c>
      <c r="BX131" s="209">
        <f t="shared" si="57"/>
        <v>1</v>
      </c>
      <c r="BY131" s="37"/>
      <c r="BZ131" s="18"/>
      <c r="CA131" s="187"/>
      <c r="CB131" s="187"/>
      <c r="CC131" s="187">
        <v>0</v>
      </c>
      <c r="CD131" s="187">
        <v>3</v>
      </c>
      <c r="CE131" s="278">
        <v>2</v>
      </c>
      <c r="CF131" s="278">
        <v>2</v>
      </c>
      <c r="CG131" s="56">
        <f t="shared" si="58"/>
        <v>7</v>
      </c>
      <c r="CH131" s="48">
        <f t="shared" si="59"/>
        <v>1.75</v>
      </c>
      <c r="CI131" s="199"/>
      <c r="CJ131" s="18"/>
      <c r="CK131" s="187"/>
      <c r="CL131" s="187"/>
      <c r="CM131" s="187">
        <v>0</v>
      </c>
      <c r="CN131" s="187">
        <v>0</v>
      </c>
      <c r="CO131" s="278">
        <v>0</v>
      </c>
      <c r="CP131" s="278">
        <v>2</v>
      </c>
      <c r="CQ131" s="56">
        <f t="shared" si="60"/>
        <v>2</v>
      </c>
      <c r="CR131" s="209">
        <f t="shared" si="61"/>
        <v>0.5</v>
      </c>
      <c r="CS131" s="37"/>
      <c r="CT131" s="18"/>
      <c r="CU131" s="187"/>
      <c r="CV131" s="187"/>
      <c r="CW131" s="187">
        <v>1</v>
      </c>
      <c r="CX131" s="187">
        <v>0</v>
      </c>
      <c r="CY131" s="278">
        <v>1</v>
      </c>
      <c r="CZ131" s="278">
        <v>1</v>
      </c>
      <c r="DA131" s="56">
        <f t="shared" si="62"/>
        <v>3</v>
      </c>
      <c r="DB131" s="48">
        <f t="shared" si="63"/>
        <v>0.75</v>
      </c>
      <c r="DC131" s="199"/>
      <c r="DD131" s="18"/>
      <c r="DE131" s="187"/>
      <c r="DF131" s="187"/>
      <c r="DG131" s="187">
        <v>0</v>
      </c>
      <c r="DH131" s="187">
        <v>2</v>
      </c>
      <c r="DI131" s="278">
        <v>0</v>
      </c>
      <c r="DJ131" s="278">
        <v>0</v>
      </c>
      <c r="DK131" s="56">
        <f t="shared" si="64"/>
        <v>2</v>
      </c>
      <c r="DL131" s="209">
        <f t="shared" si="65"/>
        <v>0.5</v>
      </c>
      <c r="DM131" s="37"/>
      <c r="DN131" s="18"/>
      <c r="DO131" s="187"/>
      <c r="DP131" s="187"/>
      <c r="DQ131" s="187">
        <v>0</v>
      </c>
      <c r="DR131" s="187">
        <v>0</v>
      </c>
      <c r="DS131" s="278">
        <v>3</v>
      </c>
      <c r="DT131" s="278">
        <v>0</v>
      </c>
      <c r="DU131" s="56">
        <f t="shared" si="66"/>
        <v>3</v>
      </c>
      <c r="DV131" s="48">
        <f t="shared" si="67"/>
        <v>0.75</v>
      </c>
      <c r="DW131" s="37"/>
      <c r="DX131" s="18"/>
      <c r="DY131" s="187"/>
      <c r="DZ131" s="187"/>
      <c r="EA131" s="187">
        <v>0</v>
      </c>
      <c r="EB131" s="187">
        <v>0</v>
      </c>
      <c r="EC131" s="278">
        <v>0</v>
      </c>
      <c r="ED131" s="278">
        <v>0</v>
      </c>
      <c r="EE131" s="56">
        <f t="shared" si="68"/>
        <v>0</v>
      </c>
      <c r="EF131" s="48">
        <f t="shared" si="69"/>
        <v>0</v>
      </c>
      <c r="EK131" s="262"/>
    </row>
    <row r="132" spans="1:141" ht="16.5" thickTop="1" thickBot="1">
      <c r="A132" s="45">
        <v>121</v>
      </c>
      <c r="B132" s="18">
        <v>742249</v>
      </c>
      <c r="C132" s="255" t="s">
        <v>333</v>
      </c>
      <c r="D132" s="255" t="s">
        <v>334</v>
      </c>
      <c r="E132" s="263">
        <v>44.5</v>
      </c>
      <c r="F132" s="264">
        <v>99</v>
      </c>
      <c r="G132" s="38">
        <f t="shared" si="37"/>
        <v>0</v>
      </c>
      <c r="H132" s="39">
        <f t="shared" si="38"/>
        <v>0</v>
      </c>
      <c r="I132" s="39">
        <f t="shared" si="39"/>
        <v>0</v>
      </c>
      <c r="J132" s="39">
        <f t="shared" si="40"/>
        <v>0</v>
      </c>
      <c r="K132" s="38">
        <f t="shared" si="41"/>
        <v>0</v>
      </c>
      <c r="L132" s="39">
        <f t="shared" si="42"/>
        <v>1</v>
      </c>
      <c r="M132" s="39">
        <f t="shared" si="43"/>
        <v>5</v>
      </c>
      <c r="N132" s="39">
        <v>4</v>
      </c>
      <c r="O132" s="39">
        <f t="shared" si="44"/>
        <v>10</v>
      </c>
      <c r="P132" s="40">
        <f t="shared" si="45"/>
        <v>1.25</v>
      </c>
      <c r="Q132" s="45"/>
      <c r="R132" s="257"/>
      <c r="S132" s="265"/>
      <c r="T132" s="265"/>
      <c r="U132" s="265">
        <v>0</v>
      </c>
      <c r="V132" s="265">
        <v>0</v>
      </c>
      <c r="W132" s="265">
        <v>0</v>
      </c>
      <c r="X132" s="265">
        <v>1</v>
      </c>
      <c r="Y132" s="260">
        <f t="shared" si="46"/>
        <v>1</v>
      </c>
      <c r="Z132" s="261">
        <f t="shared" si="47"/>
        <v>0.25</v>
      </c>
      <c r="AA132" s="37"/>
      <c r="AB132" s="18"/>
      <c r="AC132" s="187"/>
      <c r="AD132" s="187"/>
      <c r="AE132" s="187">
        <v>0</v>
      </c>
      <c r="AF132" s="187">
        <v>0</v>
      </c>
      <c r="AG132" s="187">
        <v>3</v>
      </c>
      <c r="AH132" s="187">
        <v>2</v>
      </c>
      <c r="AI132" s="56">
        <f t="shared" si="48"/>
        <v>5</v>
      </c>
      <c r="AJ132" s="48">
        <f t="shared" si="49"/>
        <v>1.25</v>
      </c>
      <c r="AK132" s="37"/>
      <c r="AL132" s="18"/>
      <c r="AM132" s="187"/>
      <c r="AN132" s="187"/>
      <c r="AO132" s="187">
        <v>0</v>
      </c>
      <c r="AP132" s="187">
        <v>0</v>
      </c>
      <c r="AQ132" s="278">
        <v>1</v>
      </c>
      <c r="AR132" s="278">
        <v>0</v>
      </c>
      <c r="AS132" s="56">
        <f t="shared" si="50"/>
        <v>1</v>
      </c>
      <c r="AT132" s="48">
        <f t="shared" si="51"/>
        <v>0.25</v>
      </c>
      <c r="AU132" s="199"/>
      <c r="AV132" s="18"/>
      <c r="AW132" s="187"/>
      <c r="AX132" s="187"/>
      <c r="AY132" s="187">
        <v>0</v>
      </c>
      <c r="AZ132" s="187">
        <v>0</v>
      </c>
      <c r="BA132" s="187">
        <v>0</v>
      </c>
      <c r="BB132" s="278">
        <v>0</v>
      </c>
      <c r="BC132" s="56">
        <f t="shared" si="52"/>
        <v>0</v>
      </c>
      <c r="BD132" s="209">
        <f t="shared" si="53"/>
        <v>0</v>
      </c>
      <c r="BE132" s="37"/>
      <c r="BF132" s="18"/>
      <c r="BG132" s="187"/>
      <c r="BH132" s="187"/>
      <c r="BI132" s="187">
        <v>0</v>
      </c>
      <c r="BJ132" s="187">
        <v>0</v>
      </c>
      <c r="BK132" s="187">
        <v>0</v>
      </c>
      <c r="BL132" s="187">
        <v>1</v>
      </c>
      <c r="BM132" s="56">
        <f t="shared" si="54"/>
        <v>1</v>
      </c>
      <c r="BN132" s="48">
        <f t="shared" si="55"/>
        <v>0.25</v>
      </c>
      <c r="BO132" s="199"/>
      <c r="BP132" s="18"/>
      <c r="BQ132" s="187"/>
      <c r="BR132" s="187"/>
      <c r="BS132" s="187">
        <v>0</v>
      </c>
      <c r="BT132" s="187">
        <v>1</v>
      </c>
      <c r="BU132" s="278">
        <v>0</v>
      </c>
      <c r="BV132" s="278">
        <v>0</v>
      </c>
      <c r="BW132" s="56">
        <f t="shared" si="56"/>
        <v>1</v>
      </c>
      <c r="BX132" s="209">
        <f t="shared" si="57"/>
        <v>0.25</v>
      </c>
      <c r="BY132" s="37"/>
      <c r="BZ132" s="18"/>
      <c r="CA132" s="187"/>
      <c r="CB132" s="187"/>
      <c r="CC132" s="187">
        <v>0</v>
      </c>
      <c r="CD132" s="187">
        <v>0</v>
      </c>
      <c r="CE132" s="278">
        <v>0</v>
      </c>
      <c r="CF132" s="278">
        <v>0</v>
      </c>
      <c r="CG132" s="56">
        <f t="shared" si="58"/>
        <v>0</v>
      </c>
      <c r="CH132" s="48">
        <f t="shared" si="59"/>
        <v>0</v>
      </c>
      <c r="CI132" s="199"/>
      <c r="CJ132" s="18"/>
      <c r="CK132" s="187"/>
      <c r="CL132" s="187"/>
      <c r="CM132" s="187">
        <v>0</v>
      </c>
      <c r="CN132" s="187">
        <v>0</v>
      </c>
      <c r="CO132" s="278">
        <v>0</v>
      </c>
      <c r="CP132" s="278">
        <v>0</v>
      </c>
      <c r="CQ132" s="56">
        <f t="shared" si="60"/>
        <v>0</v>
      </c>
      <c r="CR132" s="209">
        <f t="shared" si="61"/>
        <v>0</v>
      </c>
      <c r="CS132" s="37"/>
      <c r="CT132" s="18"/>
      <c r="CU132" s="187"/>
      <c r="CV132" s="187"/>
      <c r="CW132" s="187">
        <v>0</v>
      </c>
      <c r="CX132" s="187">
        <v>0</v>
      </c>
      <c r="CY132" s="278">
        <v>0</v>
      </c>
      <c r="CZ132" s="278">
        <v>0</v>
      </c>
      <c r="DA132" s="56">
        <f t="shared" si="62"/>
        <v>0</v>
      </c>
      <c r="DB132" s="48">
        <f t="shared" si="63"/>
        <v>0</v>
      </c>
      <c r="DC132" s="199"/>
      <c r="DD132" s="18"/>
      <c r="DE132" s="187"/>
      <c r="DF132" s="187"/>
      <c r="DG132" s="187">
        <v>0</v>
      </c>
      <c r="DH132" s="187">
        <v>0</v>
      </c>
      <c r="DI132" s="278">
        <v>1</v>
      </c>
      <c r="DJ132" s="278">
        <v>0</v>
      </c>
      <c r="DK132" s="56">
        <f t="shared" si="64"/>
        <v>1</v>
      </c>
      <c r="DL132" s="209">
        <f t="shared" si="65"/>
        <v>0.25</v>
      </c>
      <c r="DM132" s="37"/>
      <c r="DN132" s="18"/>
      <c r="DO132" s="187"/>
      <c r="DP132" s="187"/>
      <c r="DQ132" s="187">
        <v>0</v>
      </c>
      <c r="DR132" s="187">
        <v>0</v>
      </c>
      <c r="DS132" s="278">
        <v>0</v>
      </c>
      <c r="DT132" s="278">
        <v>0</v>
      </c>
      <c r="DU132" s="56">
        <f t="shared" si="66"/>
        <v>0</v>
      </c>
      <c r="DV132" s="48">
        <f t="shared" si="67"/>
        <v>0</v>
      </c>
      <c r="DW132" s="37"/>
      <c r="DX132" s="18"/>
      <c r="DY132" s="187"/>
      <c r="DZ132" s="187"/>
      <c r="EA132" s="187">
        <v>0</v>
      </c>
      <c r="EB132" s="187">
        <v>0</v>
      </c>
      <c r="EC132" s="278">
        <v>0</v>
      </c>
      <c r="ED132" s="278">
        <v>0</v>
      </c>
      <c r="EE132" s="56">
        <f t="shared" si="68"/>
        <v>0</v>
      </c>
      <c r="EF132" s="48">
        <f t="shared" si="69"/>
        <v>0</v>
      </c>
      <c r="EK132" s="262"/>
    </row>
    <row r="133" spans="1:141" ht="16.5" thickTop="1" thickBot="1">
      <c r="A133" s="45">
        <v>122</v>
      </c>
      <c r="B133" s="18">
        <v>742292</v>
      </c>
      <c r="C133" s="255" t="s">
        <v>335</v>
      </c>
      <c r="D133" s="255" t="s">
        <v>336</v>
      </c>
      <c r="E133" s="263">
        <v>39.5</v>
      </c>
      <c r="F133" s="264">
        <v>79</v>
      </c>
      <c r="G133" s="38">
        <f t="shared" si="37"/>
        <v>0</v>
      </c>
      <c r="H133" s="39">
        <f t="shared" si="38"/>
        <v>0</v>
      </c>
      <c r="I133" s="39">
        <f t="shared" si="39"/>
        <v>0</v>
      </c>
      <c r="J133" s="39">
        <f t="shared" si="40"/>
        <v>0</v>
      </c>
      <c r="K133" s="38">
        <f t="shared" si="41"/>
        <v>5</v>
      </c>
      <c r="L133" s="39">
        <f t="shared" si="42"/>
        <v>9</v>
      </c>
      <c r="M133" s="39">
        <f t="shared" si="43"/>
        <v>2</v>
      </c>
      <c r="N133" s="39">
        <v>2</v>
      </c>
      <c r="O133" s="39">
        <f t="shared" si="44"/>
        <v>18</v>
      </c>
      <c r="P133" s="40">
        <f t="shared" si="45"/>
        <v>2.25</v>
      </c>
      <c r="Q133" s="45"/>
      <c r="R133" s="257"/>
      <c r="S133" s="265"/>
      <c r="T133" s="265"/>
      <c r="U133" s="265">
        <v>0</v>
      </c>
      <c r="V133" s="265">
        <v>1</v>
      </c>
      <c r="W133" s="265">
        <v>0</v>
      </c>
      <c r="X133" s="265">
        <v>0</v>
      </c>
      <c r="Y133" s="260">
        <f t="shared" si="46"/>
        <v>1</v>
      </c>
      <c r="Z133" s="261">
        <f t="shared" si="47"/>
        <v>0.25</v>
      </c>
      <c r="AA133" s="37"/>
      <c r="AB133" s="18"/>
      <c r="AC133" s="187"/>
      <c r="AD133" s="187"/>
      <c r="AE133" s="187">
        <v>5</v>
      </c>
      <c r="AF133" s="187">
        <v>7</v>
      </c>
      <c r="AG133" s="187">
        <v>0</v>
      </c>
      <c r="AH133" s="187">
        <v>2</v>
      </c>
      <c r="AI133" s="56">
        <f t="shared" si="48"/>
        <v>14</v>
      </c>
      <c r="AJ133" s="48">
        <f t="shared" si="49"/>
        <v>3.5</v>
      </c>
      <c r="AK133" s="37"/>
      <c r="AL133" s="18"/>
      <c r="AM133" s="187"/>
      <c r="AN133" s="187"/>
      <c r="AO133" s="187">
        <v>0</v>
      </c>
      <c r="AP133" s="187">
        <v>0</v>
      </c>
      <c r="AQ133" s="278">
        <v>0</v>
      </c>
      <c r="AR133" s="278">
        <v>0</v>
      </c>
      <c r="AS133" s="56">
        <f t="shared" si="50"/>
        <v>0</v>
      </c>
      <c r="AT133" s="48">
        <f t="shared" si="51"/>
        <v>0</v>
      </c>
      <c r="AU133" s="199"/>
      <c r="AV133" s="18"/>
      <c r="AW133" s="187"/>
      <c r="AX133" s="187"/>
      <c r="AY133" s="187">
        <v>0</v>
      </c>
      <c r="AZ133" s="187">
        <v>0</v>
      </c>
      <c r="BA133" s="187">
        <v>0</v>
      </c>
      <c r="BB133" s="278">
        <v>0</v>
      </c>
      <c r="BC133" s="56">
        <f t="shared" si="52"/>
        <v>0</v>
      </c>
      <c r="BD133" s="209">
        <f t="shared" si="53"/>
        <v>0</v>
      </c>
      <c r="BE133" s="37"/>
      <c r="BF133" s="18"/>
      <c r="BG133" s="187"/>
      <c r="BH133" s="187"/>
      <c r="BI133" s="187">
        <v>0</v>
      </c>
      <c r="BJ133" s="187">
        <v>0</v>
      </c>
      <c r="BK133" s="187">
        <v>1</v>
      </c>
      <c r="BL133" s="187">
        <v>0</v>
      </c>
      <c r="BM133" s="56">
        <f t="shared" si="54"/>
        <v>1</v>
      </c>
      <c r="BN133" s="48">
        <f t="shared" si="55"/>
        <v>0.25</v>
      </c>
      <c r="BO133" s="199"/>
      <c r="BP133" s="18"/>
      <c r="BQ133" s="187"/>
      <c r="BR133" s="187"/>
      <c r="BS133" s="187">
        <v>0</v>
      </c>
      <c r="BT133" s="187">
        <v>0</v>
      </c>
      <c r="BU133" s="278">
        <v>0</v>
      </c>
      <c r="BV133" s="278">
        <v>0</v>
      </c>
      <c r="BW133" s="56">
        <f t="shared" si="56"/>
        <v>0</v>
      </c>
      <c r="BX133" s="209">
        <f t="shared" si="57"/>
        <v>0</v>
      </c>
      <c r="BY133" s="37"/>
      <c r="BZ133" s="18"/>
      <c r="CA133" s="187"/>
      <c r="CB133" s="187"/>
      <c r="CC133" s="187">
        <v>0</v>
      </c>
      <c r="CD133" s="187">
        <v>0</v>
      </c>
      <c r="CE133" s="278">
        <v>1</v>
      </c>
      <c r="CF133" s="278">
        <v>0</v>
      </c>
      <c r="CG133" s="56">
        <f t="shared" si="58"/>
        <v>1</v>
      </c>
      <c r="CH133" s="48">
        <f t="shared" si="59"/>
        <v>0.25</v>
      </c>
      <c r="CI133" s="199"/>
      <c r="CJ133" s="18"/>
      <c r="CK133" s="187"/>
      <c r="CL133" s="187"/>
      <c r="CM133" s="187">
        <v>0</v>
      </c>
      <c r="CN133" s="187">
        <v>0</v>
      </c>
      <c r="CO133" s="278">
        <v>0</v>
      </c>
      <c r="CP133" s="278">
        <v>0</v>
      </c>
      <c r="CQ133" s="56">
        <f t="shared" si="60"/>
        <v>0</v>
      </c>
      <c r="CR133" s="209">
        <f t="shared" si="61"/>
        <v>0</v>
      </c>
      <c r="CS133" s="37"/>
      <c r="CT133" s="18"/>
      <c r="CU133" s="187"/>
      <c r="CV133" s="187"/>
      <c r="CW133" s="187">
        <v>0</v>
      </c>
      <c r="CX133" s="187">
        <v>0</v>
      </c>
      <c r="CY133" s="278">
        <v>0</v>
      </c>
      <c r="CZ133" s="278">
        <v>0</v>
      </c>
      <c r="DA133" s="56">
        <f t="shared" si="62"/>
        <v>0</v>
      </c>
      <c r="DB133" s="48">
        <f t="shared" si="63"/>
        <v>0</v>
      </c>
      <c r="DC133" s="199"/>
      <c r="DD133" s="18"/>
      <c r="DE133" s="187"/>
      <c r="DF133" s="187"/>
      <c r="DG133" s="187">
        <v>0</v>
      </c>
      <c r="DH133" s="187">
        <v>0</v>
      </c>
      <c r="DI133" s="278">
        <v>0</v>
      </c>
      <c r="DJ133" s="278">
        <v>0</v>
      </c>
      <c r="DK133" s="56">
        <f t="shared" si="64"/>
        <v>0</v>
      </c>
      <c r="DL133" s="209">
        <f t="shared" si="65"/>
        <v>0</v>
      </c>
      <c r="DM133" s="37"/>
      <c r="DN133" s="18"/>
      <c r="DO133" s="187"/>
      <c r="DP133" s="187"/>
      <c r="DQ133" s="187">
        <v>0</v>
      </c>
      <c r="DR133" s="187">
        <v>1</v>
      </c>
      <c r="DS133" s="278">
        <v>0</v>
      </c>
      <c r="DT133" s="278">
        <v>0</v>
      </c>
      <c r="DU133" s="56">
        <f t="shared" si="66"/>
        <v>1</v>
      </c>
      <c r="DV133" s="48">
        <f t="shared" si="67"/>
        <v>0.25</v>
      </c>
      <c r="DW133" s="37"/>
      <c r="DX133" s="18"/>
      <c r="DY133" s="187"/>
      <c r="DZ133" s="187"/>
      <c r="EA133" s="187">
        <v>0</v>
      </c>
      <c r="EB133" s="187">
        <v>0</v>
      </c>
      <c r="EC133" s="278">
        <v>0</v>
      </c>
      <c r="ED133" s="278">
        <v>0</v>
      </c>
      <c r="EE133" s="56">
        <f t="shared" si="68"/>
        <v>0</v>
      </c>
      <c r="EF133" s="48">
        <f t="shared" si="69"/>
        <v>0</v>
      </c>
      <c r="EK133" s="262"/>
    </row>
    <row r="134" spans="1:141" ht="16.5" thickTop="1" thickBot="1">
      <c r="A134" s="45">
        <v>123</v>
      </c>
      <c r="B134" s="18">
        <v>742293</v>
      </c>
      <c r="C134" s="255" t="s">
        <v>337</v>
      </c>
      <c r="D134" s="255" t="s">
        <v>338</v>
      </c>
      <c r="E134" s="263">
        <v>44.5</v>
      </c>
      <c r="F134" s="264">
        <v>89</v>
      </c>
      <c r="G134" s="38">
        <f t="shared" si="37"/>
        <v>0</v>
      </c>
      <c r="H134" s="39">
        <f t="shared" si="38"/>
        <v>0</v>
      </c>
      <c r="I134" s="39">
        <f t="shared" si="39"/>
        <v>0</v>
      </c>
      <c r="J134" s="39">
        <f t="shared" si="40"/>
        <v>0</v>
      </c>
      <c r="K134" s="38">
        <f t="shared" si="41"/>
        <v>2</v>
      </c>
      <c r="L134" s="39">
        <f t="shared" si="42"/>
        <v>8</v>
      </c>
      <c r="M134" s="39">
        <f t="shared" si="43"/>
        <v>2</v>
      </c>
      <c r="N134" s="39">
        <v>2</v>
      </c>
      <c r="O134" s="39">
        <f t="shared" si="44"/>
        <v>14</v>
      </c>
      <c r="P134" s="40">
        <f t="shared" si="45"/>
        <v>1.75</v>
      </c>
      <c r="Q134" s="45"/>
      <c r="R134" s="257"/>
      <c r="S134" s="265"/>
      <c r="T134" s="265"/>
      <c r="U134" s="265">
        <v>0</v>
      </c>
      <c r="V134" s="265">
        <v>4</v>
      </c>
      <c r="W134" s="265">
        <v>0</v>
      </c>
      <c r="X134" s="265">
        <v>1</v>
      </c>
      <c r="Y134" s="260">
        <f t="shared" si="46"/>
        <v>5</v>
      </c>
      <c r="Z134" s="261">
        <f t="shared" si="47"/>
        <v>1.25</v>
      </c>
      <c r="AA134" s="37"/>
      <c r="AB134" s="18"/>
      <c r="AC134" s="187"/>
      <c r="AD134" s="187"/>
      <c r="AE134" s="187">
        <v>2</v>
      </c>
      <c r="AF134" s="187">
        <v>4</v>
      </c>
      <c r="AG134" s="187">
        <v>1</v>
      </c>
      <c r="AH134" s="187">
        <v>1</v>
      </c>
      <c r="AI134" s="56">
        <f t="shared" si="48"/>
        <v>8</v>
      </c>
      <c r="AJ134" s="48">
        <f t="shared" si="49"/>
        <v>2</v>
      </c>
      <c r="AK134" s="37"/>
      <c r="AL134" s="18"/>
      <c r="AM134" s="187"/>
      <c r="AN134" s="187"/>
      <c r="AO134" s="187">
        <v>0</v>
      </c>
      <c r="AP134" s="187">
        <v>0</v>
      </c>
      <c r="AQ134" s="278">
        <v>0</v>
      </c>
      <c r="AR134" s="278">
        <v>0</v>
      </c>
      <c r="AS134" s="56">
        <f t="shared" si="50"/>
        <v>0</v>
      </c>
      <c r="AT134" s="48">
        <f t="shared" si="51"/>
        <v>0</v>
      </c>
      <c r="AU134" s="199"/>
      <c r="AV134" s="18"/>
      <c r="AW134" s="187"/>
      <c r="AX134" s="187"/>
      <c r="AY134" s="187">
        <v>0</v>
      </c>
      <c r="AZ134" s="187">
        <v>0</v>
      </c>
      <c r="BA134" s="187">
        <v>0</v>
      </c>
      <c r="BB134" s="278">
        <v>0</v>
      </c>
      <c r="BC134" s="56">
        <f t="shared" si="52"/>
        <v>0</v>
      </c>
      <c r="BD134" s="209">
        <f t="shared" si="53"/>
        <v>0</v>
      </c>
      <c r="BE134" s="37"/>
      <c r="BF134" s="18"/>
      <c r="BG134" s="187"/>
      <c r="BH134" s="187"/>
      <c r="BI134" s="187">
        <v>0</v>
      </c>
      <c r="BJ134" s="187">
        <v>0</v>
      </c>
      <c r="BK134" s="187">
        <v>0</v>
      </c>
      <c r="BL134" s="187">
        <v>0</v>
      </c>
      <c r="BM134" s="56">
        <f t="shared" si="54"/>
        <v>0</v>
      </c>
      <c r="BN134" s="48">
        <f t="shared" si="55"/>
        <v>0</v>
      </c>
      <c r="BO134" s="199"/>
      <c r="BP134" s="18"/>
      <c r="BQ134" s="187"/>
      <c r="BR134" s="187"/>
      <c r="BS134" s="187">
        <v>0</v>
      </c>
      <c r="BT134" s="187">
        <v>0</v>
      </c>
      <c r="BU134" s="278">
        <v>0</v>
      </c>
      <c r="BV134" s="278">
        <v>0</v>
      </c>
      <c r="BW134" s="56">
        <f t="shared" si="56"/>
        <v>0</v>
      </c>
      <c r="BX134" s="209">
        <f t="shared" si="57"/>
        <v>0</v>
      </c>
      <c r="BY134" s="37"/>
      <c r="BZ134" s="18"/>
      <c r="CA134" s="187"/>
      <c r="CB134" s="187"/>
      <c r="CC134" s="187">
        <v>0</v>
      </c>
      <c r="CD134" s="187">
        <v>0</v>
      </c>
      <c r="CE134" s="278">
        <v>1</v>
      </c>
      <c r="CF134" s="278">
        <v>0</v>
      </c>
      <c r="CG134" s="56">
        <f t="shared" si="58"/>
        <v>1</v>
      </c>
      <c r="CH134" s="48">
        <f t="shared" si="59"/>
        <v>0.25</v>
      </c>
      <c r="CI134" s="199"/>
      <c r="CJ134" s="18"/>
      <c r="CK134" s="187"/>
      <c r="CL134" s="187"/>
      <c r="CM134" s="187">
        <v>0</v>
      </c>
      <c r="CN134" s="187">
        <v>0</v>
      </c>
      <c r="CO134" s="278">
        <v>0</v>
      </c>
      <c r="CP134" s="278">
        <v>0</v>
      </c>
      <c r="CQ134" s="56">
        <f t="shared" si="60"/>
        <v>0</v>
      </c>
      <c r="CR134" s="209">
        <f t="shared" si="61"/>
        <v>0</v>
      </c>
      <c r="CS134" s="37"/>
      <c r="CT134" s="18"/>
      <c r="CU134" s="187"/>
      <c r="CV134" s="187"/>
      <c r="CW134" s="187">
        <v>0</v>
      </c>
      <c r="CX134" s="187">
        <v>0</v>
      </c>
      <c r="CY134" s="278">
        <v>0</v>
      </c>
      <c r="CZ134" s="278">
        <v>0</v>
      </c>
      <c r="DA134" s="56">
        <f t="shared" si="62"/>
        <v>0</v>
      </c>
      <c r="DB134" s="48">
        <f t="shared" si="63"/>
        <v>0</v>
      </c>
      <c r="DC134" s="199"/>
      <c r="DD134" s="18"/>
      <c r="DE134" s="187"/>
      <c r="DF134" s="187"/>
      <c r="DG134" s="187">
        <v>0</v>
      </c>
      <c r="DH134" s="187">
        <v>0</v>
      </c>
      <c r="DI134" s="278">
        <v>0</v>
      </c>
      <c r="DJ134" s="278">
        <v>0</v>
      </c>
      <c r="DK134" s="56">
        <f t="shared" si="64"/>
        <v>0</v>
      </c>
      <c r="DL134" s="209">
        <f t="shared" si="65"/>
        <v>0</v>
      </c>
      <c r="DM134" s="37"/>
      <c r="DN134" s="18"/>
      <c r="DO134" s="187"/>
      <c r="DP134" s="187"/>
      <c r="DQ134" s="187">
        <v>0</v>
      </c>
      <c r="DR134" s="187">
        <v>0</v>
      </c>
      <c r="DS134" s="278">
        <v>0</v>
      </c>
      <c r="DT134" s="278">
        <v>0</v>
      </c>
      <c r="DU134" s="56">
        <f t="shared" si="66"/>
        <v>0</v>
      </c>
      <c r="DV134" s="48">
        <f t="shared" si="67"/>
        <v>0</v>
      </c>
      <c r="DW134" s="37"/>
      <c r="DX134" s="18"/>
      <c r="DY134" s="187"/>
      <c r="DZ134" s="187"/>
      <c r="EA134" s="187">
        <v>0</v>
      </c>
      <c r="EB134" s="187">
        <v>0</v>
      </c>
      <c r="EC134" s="278">
        <v>0</v>
      </c>
      <c r="ED134" s="278">
        <v>0</v>
      </c>
      <c r="EE134" s="56">
        <f t="shared" si="68"/>
        <v>0</v>
      </c>
      <c r="EF134" s="48">
        <f t="shared" si="69"/>
        <v>0</v>
      </c>
      <c r="EK134" s="262"/>
    </row>
    <row r="135" spans="1:141" ht="16.5" thickTop="1" thickBot="1">
      <c r="A135" s="45">
        <v>124</v>
      </c>
      <c r="B135" s="18">
        <v>742294</v>
      </c>
      <c r="C135" s="255" t="s">
        <v>339</v>
      </c>
      <c r="D135" s="255" t="s">
        <v>340</v>
      </c>
      <c r="E135" s="263">
        <v>74.5</v>
      </c>
      <c r="F135" s="264">
        <v>159</v>
      </c>
      <c r="G135" s="38">
        <f t="shared" si="37"/>
        <v>0</v>
      </c>
      <c r="H135" s="39">
        <f t="shared" si="38"/>
        <v>0</v>
      </c>
      <c r="I135" s="39">
        <f t="shared" si="39"/>
        <v>0</v>
      </c>
      <c r="J135" s="39">
        <f t="shared" si="40"/>
        <v>0</v>
      </c>
      <c r="K135" s="38">
        <f t="shared" si="41"/>
        <v>8</v>
      </c>
      <c r="L135" s="39">
        <f t="shared" si="42"/>
        <v>11</v>
      </c>
      <c r="M135" s="39">
        <f t="shared" si="43"/>
        <v>1</v>
      </c>
      <c r="N135" s="39">
        <v>4</v>
      </c>
      <c r="O135" s="39">
        <f t="shared" si="44"/>
        <v>24</v>
      </c>
      <c r="P135" s="40">
        <f t="shared" si="45"/>
        <v>3</v>
      </c>
      <c r="Q135" s="45"/>
      <c r="R135" s="257"/>
      <c r="S135" s="265"/>
      <c r="T135" s="265"/>
      <c r="U135" s="265">
        <v>0</v>
      </c>
      <c r="V135" s="265">
        <v>4</v>
      </c>
      <c r="W135" s="265">
        <v>1</v>
      </c>
      <c r="X135" s="265">
        <v>0</v>
      </c>
      <c r="Y135" s="260">
        <f t="shared" si="46"/>
        <v>5</v>
      </c>
      <c r="Z135" s="261">
        <f t="shared" si="47"/>
        <v>1.25</v>
      </c>
      <c r="AA135" s="37"/>
      <c r="AB135" s="18"/>
      <c r="AC135" s="187"/>
      <c r="AD135" s="187"/>
      <c r="AE135" s="187">
        <v>5</v>
      </c>
      <c r="AF135" s="187">
        <v>1</v>
      </c>
      <c r="AG135" s="187">
        <v>0</v>
      </c>
      <c r="AH135" s="187">
        <v>0</v>
      </c>
      <c r="AI135" s="56">
        <f t="shared" si="48"/>
        <v>6</v>
      </c>
      <c r="AJ135" s="48">
        <f t="shared" si="49"/>
        <v>1.5</v>
      </c>
      <c r="AK135" s="37"/>
      <c r="AL135" s="18"/>
      <c r="AM135" s="187"/>
      <c r="AN135" s="187"/>
      <c r="AO135" s="187">
        <v>1</v>
      </c>
      <c r="AP135" s="187">
        <v>2</v>
      </c>
      <c r="AQ135" s="278">
        <v>0</v>
      </c>
      <c r="AR135" s="278">
        <v>0</v>
      </c>
      <c r="AS135" s="56">
        <f t="shared" si="50"/>
        <v>3</v>
      </c>
      <c r="AT135" s="48">
        <f t="shared" si="51"/>
        <v>0.75</v>
      </c>
      <c r="AU135" s="199"/>
      <c r="AV135" s="18"/>
      <c r="AW135" s="187"/>
      <c r="AX135" s="187"/>
      <c r="AY135" s="187">
        <v>0</v>
      </c>
      <c r="AZ135" s="187">
        <v>0</v>
      </c>
      <c r="BA135" s="187">
        <v>0</v>
      </c>
      <c r="BB135" s="278">
        <v>1</v>
      </c>
      <c r="BC135" s="56">
        <f t="shared" si="52"/>
        <v>1</v>
      </c>
      <c r="BD135" s="209">
        <f t="shared" si="53"/>
        <v>0.25</v>
      </c>
      <c r="BE135" s="37"/>
      <c r="BF135" s="18"/>
      <c r="BG135" s="187"/>
      <c r="BH135" s="187"/>
      <c r="BI135" s="187">
        <v>0</v>
      </c>
      <c r="BJ135" s="187">
        <v>0</v>
      </c>
      <c r="BK135" s="187">
        <v>0</v>
      </c>
      <c r="BL135" s="187">
        <v>0</v>
      </c>
      <c r="BM135" s="56">
        <f t="shared" si="54"/>
        <v>0</v>
      </c>
      <c r="BN135" s="48">
        <f t="shared" si="55"/>
        <v>0</v>
      </c>
      <c r="BO135" s="199"/>
      <c r="BP135" s="18"/>
      <c r="BQ135" s="187"/>
      <c r="BR135" s="187"/>
      <c r="BS135" s="187">
        <v>1</v>
      </c>
      <c r="BT135" s="187">
        <v>1</v>
      </c>
      <c r="BU135" s="278">
        <v>0</v>
      </c>
      <c r="BV135" s="278">
        <v>0</v>
      </c>
      <c r="BW135" s="56">
        <f t="shared" si="56"/>
        <v>2</v>
      </c>
      <c r="BX135" s="209">
        <f t="shared" si="57"/>
        <v>0.5</v>
      </c>
      <c r="BY135" s="37"/>
      <c r="BZ135" s="18"/>
      <c r="CA135" s="187"/>
      <c r="CB135" s="187"/>
      <c r="CC135" s="187">
        <v>0</v>
      </c>
      <c r="CD135" s="187">
        <v>2</v>
      </c>
      <c r="CE135" s="278">
        <v>0</v>
      </c>
      <c r="CF135" s="278">
        <v>2</v>
      </c>
      <c r="CG135" s="56">
        <f t="shared" si="58"/>
        <v>4</v>
      </c>
      <c r="CH135" s="48">
        <f t="shared" si="59"/>
        <v>1</v>
      </c>
      <c r="CI135" s="199"/>
      <c r="CJ135" s="18"/>
      <c r="CK135" s="187"/>
      <c r="CL135" s="187"/>
      <c r="CM135" s="187">
        <v>1</v>
      </c>
      <c r="CN135" s="187">
        <v>0</v>
      </c>
      <c r="CO135" s="278">
        <v>0</v>
      </c>
      <c r="CP135" s="278">
        <v>1</v>
      </c>
      <c r="CQ135" s="56">
        <f t="shared" si="60"/>
        <v>2</v>
      </c>
      <c r="CR135" s="209">
        <f t="shared" si="61"/>
        <v>0.5</v>
      </c>
      <c r="CS135" s="37"/>
      <c r="CT135" s="18"/>
      <c r="CU135" s="187"/>
      <c r="CV135" s="187"/>
      <c r="CW135" s="187">
        <v>0</v>
      </c>
      <c r="CX135" s="187">
        <v>0</v>
      </c>
      <c r="CY135" s="278">
        <v>0</v>
      </c>
      <c r="CZ135" s="278">
        <v>0</v>
      </c>
      <c r="DA135" s="56">
        <f t="shared" si="62"/>
        <v>0</v>
      </c>
      <c r="DB135" s="48">
        <f t="shared" si="63"/>
        <v>0</v>
      </c>
      <c r="DC135" s="199"/>
      <c r="DD135" s="18"/>
      <c r="DE135" s="187"/>
      <c r="DF135" s="187"/>
      <c r="DG135" s="187">
        <v>0</v>
      </c>
      <c r="DH135" s="187">
        <v>0</v>
      </c>
      <c r="DI135" s="278">
        <v>0</v>
      </c>
      <c r="DJ135" s="278">
        <v>0</v>
      </c>
      <c r="DK135" s="56">
        <f t="shared" si="64"/>
        <v>0</v>
      </c>
      <c r="DL135" s="209">
        <f t="shared" si="65"/>
        <v>0</v>
      </c>
      <c r="DM135" s="37"/>
      <c r="DN135" s="18"/>
      <c r="DO135" s="187"/>
      <c r="DP135" s="187"/>
      <c r="DQ135" s="187">
        <v>0</v>
      </c>
      <c r="DR135" s="187">
        <v>1</v>
      </c>
      <c r="DS135" s="278">
        <v>0</v>
      </c>
      <c r="DT135" s="278">
        <v>0</v>
      </c>
      <c r="DU135" s="56">
        <f t="shared" si="66"/>
        <v>1</v>
      </c>
      <c r="DV135" s="48">
        <f t="shared" si="67"/>
        <v>0.25</v>
      </c>
      <c r="DW135" s="37"/>
      <c r="DX135" s="18"/>
      <c r="DY135" s="187"/>
      <c r="DZ135" s="187"/>
      <c r="EA135" s="187">
        <v>0</v>
      </c>
      <c r="EB135" s="187">
        <v>0</v>
      </c>
      <c r="EC135" s="278">
        <v>0</v>
      </c>
      <c r="ED135" s="278">
        <v>0</v>
      </c>
      <c r="EE135" s="56">
        <f t="shared" si="68"/>
        <v>0</v>
      </c>
      <c r="EF135" s="48">
        <f t="shared" si="69"/>
        <v>0</v>
      </c>
      <c r="EK135" s="262"/>
    </row>
    <row r="136" spans="1:141" ht="16.5" thickTop="1" thickBot="1">
      <c r="A136" s="45">
        <v>125</v>
      </c>
      <c r="B136" s="18">
        <v>742295</v>
      </c>
      <c r="C136" s="255" t="s">
        <v>341</v>
      </c>
      <c r="D136" s="255" t="s">
        <v>342</v>
      </c>
      <c r="E136" s="263">
        <v>39.5</v>
      </c>
      <c r="F136" s="264">
        <v>79</v>
      </c>
      <c r="G136" s="38">
        <f t="shared" si="37"/>
        <v>0</v>
      </c>
      <c r="H136" s="39">
        <f t="shared" si="38"/>
        <v>0</v>
      </c>
      <c r="I136" s="39">
        <f t="shared" si="39"/>
        <v>0</v>
      </c>
      <c r="J136" s="39">
        <f t="shared" si="40"/>
        <v>0</v>
      </c>
      <c r="K136" s="38">
        <f t="shared" si="41"/>
        <v>0</v>
      </c>
      <c r="L136" s="39">
        <f t="shared" si="42"/>
        <v>1</v>
      </c>
      <c r="M136" s="39">
        <f t="shared" si="43"/>
        <v>3</v>
      </c>
      <c r="N136" s="39">
        <v>1</v>
      </c>
      <c r="O136" s="39">
        <f t="shared" si="44"/>
        <v>5</v>
      </c>
      <c r="P136" s="40">
        <f t="shared" si="45"/>
        <v>0.625</v>
      </c>
      <c r="Q136" s="45"/>
      <c r="R136" s="257"/>
      <c r="S136" s="265"/>
      <c r="T136" s="265"/>
      <c r="U136" s="265">
        <v>0</v>
      </c>
      <c r="V136" s="265">
        <v>0</v>
      </c>
      <c r="W136" s="265">
        <v>0</v>
      </c>
      <c r="X136" s="265">
        <v>1</v>
      </c>
      <c r="Y136" s="260">
        <f t="shared" si="46"/>
        <v>1</v>
      </c>
      <c r="Z136" s="261">
        <f t="shared" si="47"/>
        <v>0.25</v>
      </c>
      <c r="AA136" s="37"/>
      <c r="AB136" s="18"/>
      <c r="AC136" s="187"/>
      <c r="AD136" s="187"/>
      <c r="AE136" s="187">
        <v>0</v>
      </c>
      <c r="AF136" s="187">
        <v>0</v>
      </c>
      <c r="AG136" s="187">
        <v>2</v>
      </c>
      <c r="AH136" s="187">
        <v>0</v>
      </c>
      <c r="AI136" s="56">
        <f t="shared" si="48"/>
        <v>2</v>
      </c>
      <c r="AJ136" s="48">
        <f t="shared" si="49"/>
        <v>0.5</v>
      </c>
      <c r="AK136" s="37"/>
      <c r="AL136" s="18"/>
      <c r="AM136" s="187"/>
      <c r="AN136" s="187"/>
      <c r="AO136" s="187">
        <v>0</v>
      </c>
      <c r="AP136" s="187">
        <v>1</v>
      </c>
      <c r="AQ136" s="278">
        <v>1</v>
      </c>
      <c r="AR136" s="278">
        <v>0</v>
      </c>
      <c r="AS136" s="56">
        <f t="shared" si="50"/>
        <v>2</v>
      </c>
      <c r="AT136" s="48">
        <f t="shared" si="51"/>
        <v>0.5</v>
      </c>
      <c r="AU136" s="199"/>
      <c r="AV136" s="18"/>
      <c r="AW136" s="187"/>
      <c r="AX136" s="187"/>
      <c r="AY136" s="187">
        <v>0</v>
      </c>
      <c r="AZ136" s="187">
        <v>0</v>
      </c>
      <c r="BA136" s="278">
        <v>0</v>
      </c>
      <c r="BB136" s="278">
        <v>0</v>
      </c>
      <c r="BC136" s="56">
        <f t="shared" si="52"/>
        <v>0</v>
      </c>
      <c r="BD136" s="209">
        <f t="shared" si="53"/>
        <v>0</v>
      </c>
      <c r="BE136" s="37"/>
      <c r="BF136" s="18"/>
      <c r="BG136" s="187"/>
      <c r="BH136" s="187"/>
      <c r="BI136" s="187">
        <v>0</v>
      </c>
      <c r="BJ136" s="187">
        <v>0</v>
      </c>
      <c r="BK136" s="187">
        <v>0</v>
      </c>
      <c r="BL136" s="187">
        <v>0</v>
      </c>
      <c r="BM136" s="56">
        <f t="shared" si="54"/>
        <v>0</v>
      </c>
      <c r="BN136" s="48">
        <f t="shared" si="55"/>
        <v>0</v>
      </c>
      <c r="BO136" s="199"/>
      <c r="BP136" s="18"/>
      <c r="BQ136" s="187"/>
      <c r="BR136" s="187"/>
      <c r="BS136" s="187">
        <v>0</v>
      </c>
      <c r="BT136" s="187">
        <v>0</v>
      </c>
      <c r="BU136" s="278">
        <v>0</v>
      </c>
      <c r="BV136" s="278">
        <v>0</v>
      </c>
      <c r="BW136" s="56">
        <f t="shared" si="56"/>
        <v>0</v>
      </c>
      <c r="BX136" s="209">
        <f t="shared" si="57"/>
        <v>0</v>
      </c>
      <c r="BY136" s="37"/>
      <c r="BZ136" s="18"/>
      <c r="CA136" s="187"/>
      <c r="CB136" s="187"/>
      <c r="CC136" s="187">
        <v>0</v>
      </c>
      <c r="CD136" s="187">
        <v>0</v>
      </c>
      <c r="CE136" s="278">
        <v>0</v>
      </c>
      <c r="CF136" s="278">
        <v>0</v>
      </c>
      <c r="CG136" s="56">
        <f t="shared" si="58"/>
        <v>0</v>
      </c>
      <c r="CH136" s="48">
        <f t="shared" si="59"/>
        <v>0</v>
      </c>
      <c r="CI136" s="199"/>
      <c r="CJ136" s="18"/>
      <c r="CK136" s="187"/>
      <c r="CL136" s="187"/>
      <c r="CM136" s="187">
        <v>0</v>
      </c>
      <c r="CN136" s="187">
        <v>0</v>
      </c>
      <c r="CO136" s="278">
        <v>0</v>
      </c>
      <c r="CP136" s="278">
        <v>0</v>
      </c>
      <c r="CQ136" s="56">
        <f t="shared" si="60"/>
        <v>0</v>
      </c>
      <c r="CR136" s="209">
        <f t="shared" si="61"/>
        <v>0</v>
      </c>
      <c r="CS136" s="37"/>
      <c r="CT136" s="18"/>
      <c r="CU136" s="187"/>
      <c r="CV136" s="187"/>
      <c r="CW136" s="187">
        <v>0</v>
      </c>
      <c r="CX136" s="187">
        <v>0</v>
      </c>
      <c r="CY136" s="278">
        <v>0</v>
      </c>
      <c r="CZ136" s="278">
        <v>0</v>
      </c>
      <c r="DA136" s="56">
        <f t="shared" si="62"/>
        <v>0</v>
      </c>
      <c r="DB136" s="48">
        <f t="shared" si="63"/>
        <v>0</v>
      </c>
      <c r="DC136" s="199"/>
      <c r="DD136" s="18"/>
      <c r="DE136" s="187"/>
      <c r="DF136" s="187"/>
      <c r="DG136" s="187">
        <v>0</v>
      </c>
      <c r="DH136" s="187">
        <v>0</v>
      </c>
      <c r="DI136" s="278">
        <v>0</v>
      </c>
      <c r="DJ136" s="278">
        <v>0</v>
      </c>
      <c r="DK136" s="56">
        <f t="shared" si="64"/>
        <v>0</v>
      </c>
      <c r="DL136" s="209">
        <f t="shared" si="65"/>
        <v>0</v>
      </c>
      <c r="DM136" s="37"/>
      <c r="DN136" s="18"/>
      <c r="DO136" s="187"/>
      <c r="DP136" s="187"/>
      <c r="DQ136" s="187">
        <v>0</v>
      </c>
      <c r="DR136" s="187">
        <v>0</v>
      </c>
      <c r="DS136" s="278">
        <v>0</v>
      </c>
      <c r="DT136" s="278">
        <v>0</v>
      </c>
      <c r="DU136" s="56">
        <f t="shared" si="66"/>
        <v>0</v>
      </c>
      <c r="DV136" s="48">
        <f t="shared" si="67"/>
        <v>0</v>
      </c>
      <c r="DW136" s="37"/>
      <c r="DX136" s="18"/>
      <c r="DY136" s="187"/>
      <c r="DZ136" s="187"/>
      <c r="EA136" s="187">
        <v>0</v>
      </c>
      <c r="EB136" s="187">
        <v>0</v>
      </c>
      <c r="EC136" s="278">
        <v>0</v>
      </c>
      <c r="ED136" s="278">
        <v>0</v>
      </c>
      <c r="EE136" s="56">
        <f t="shared" si="68"/>
        <v>0</v>
      </c>
      <c r="EF136" s="48">
        <f t="shared" si="69"/>
        <v>0</v>
      </c>
      <c r="EK136" s="262"/>
    </row>
    <row r="137" spans="1:141" ht="16.5" thickTop="1" thickBot="1">
      <c r="A137" s="45">
        <v>126</v>
      </c>
      <c r="B137" s="18">
        <v>742296</v>
      </c>
      <c r="C137" s="255" t="s">
        <v>343</v>
      </c>
      <c r="D137" s="255" t="s">
        <v>344</v>
      </c>
      <c r="E137" s="263">
        <v>39.5</v>
      </c>
      <c r="F137" s="264">
        <v>79</v>
      </c>
      <c r="G137" s="38">
        <f t="shared" si="37"/>
        <v>0</v>
      </c>
      <c r="H137" s="39">
        <f t="shared" si="38"/>
        <v>0</v>
      </c>
      <c r="I137" s="39">
        <f t="shared" si="39"/>
        <v>0</v>
      </c>
      <c r="J137" s="39">
        <f t="shared" si="40"/>
        <v>0</v>
      </c>
      <c r="K137" s="38">
        <f t="shared" si="41"/>
        <v>0</v>
      </c>
      <c r="L137" s="39">
        <f t="shared" si="42"/>
        <v>6</v>
      </c>
      <c r="M137" s="39">
        <f t="shared" si="43"/>
        <v>1</v>
      </c>
      <c r="N137" s="39">
        <v>4</v>
      </c>
      <c r="O137" s="39">
        <f t="shared" si="44"/>
        <v>11</v>
      </c>
      <c r="P137" s="40">
        <f t="shared" si="45"/>
        <v>1.375</v>
      </c>
      <c r="Q137" s="45"/>
      <c r="R137" s="257"/>
      <c r="S137" s="265"/>
      <c r="T137" s="265"/>
      <c r="U137" s="265">
        <v>0</v>
      </c>
      <c r="V137" s="265">
        <v>0</v>
      </c>
      <c r="W137" s="265">
        <v>0</v>
      </c>
      <c r="X137" s="265">
        <v>1</v>
      </c>
      <c r="Y137" s="260">
        <f t="shared" si="46"/>
        <v>1</v>
      </c>
      <c r="Z137" s="261">
        <f t="shared" si="47"/>
        <v>0.25</v>
      </c>
      <c r="AA137" s="37"/>
      <c r="AB137" s="18"/>
      <c r="AC137" s="187"/>
      <c r="AD137" s="187"/>
      <c r="AE137" s="187">
        <v>0</v>
      </c>
      <c r="AF137" s="187">
        <v>2</v>
      </c>
      <c r="AG137" s="187">
        <v>1</v>
      </c>
      <c r="AH137" s="187">
        <v>3</v>
      </c>
      <c r="AI137" s="56">
        <f t="shared" si="48"/>
        <v>6</v>
      </c>
      <c r="AJ137" s="48">
        <f t="shared" si="49"/>
        <v>1.5</v>
      </c>
      <c r="AK137" s="37"/>
      <c r="AL137" s="18"/>
      <c r="AM137" s="187"/>
      <c r="AN137" s="187"/>
      <c r="AO137" s="187">
        <v>0</v>
      </c>
      <c r="AP137" s="187">
        <v>1</v>
      </c>
      <c r="AQ137" s="278">
        <v>0</v>
      </c>
      <c r="AR137" s="278">
        <v>0</v>
      </c>
      <c r="AS137" s="56">
        <f t="shared" si="50"/>
        <v>1</v>
      </c>
      <c r="AT137" s="48">
        <f t="shared" si="51"/>
        <v>0.25</v>
      </c>
      <c r="AU137" s="199"/>
      <c r="AV137" s="18"/>
      <c r="AW137" s="187"/>
      <c r="AX137" s="187"/>
      <c r="AY137" s="187">
        <v>0</v>
      </c>
      <c r="AZ137" s="187">
        <v>0</v>
      </c>
      <c r="BA137" s="278">
        <v>0</v>
      </c>
      <c r="BB137" s="278">
        <v>0</v>
      </c>
      <c r="BC137" s="56">
        <f t="shared" si="52"/>
        <v>0</v>
      </c>
      <c r="BD137" s="209">
        <f t="shared" si="53"/>
        <v>0</v>
      </c>
      <c r="BE137" s="37"/>
      <c r="BF137" s="18"/>
      <c r="BG137" s="187"/>
      <c r="BH137" s="187"/>
      <c r="BI137" s="187">
        <v>0</v>
      </c>
      <c r="BJ137" s="187">
        <v>0</v>
      </c>
      <c r="BK137" s="187">
        <v>0</v>
      </c>
      <c r="BL137" s="187">
        <v>0</v>
      </c>
      <c r="BM137" s="56">
        <f t="shared" si="54"/>
        <v>0</v>
      </c>
      <c r="BN137" s="48">
        <f t="shared" si="55"/>
        <v>0</v>
      </c>
      <c r="BO137" s="199"/>
      <c r="BP137" s="18"/>
      <c r="BQ137" s="187"/>
      <c r="BR137" s="187"/>
      <c r="BS137" s="187">
        <v>0</v>
      </c>
      <c r="BT137" s="187">
        <v>1</v>
      </c>
      <c r="BU137" s="278">
        <v>0</v>
      </c>
      <c r="BV137" s="278">
        <v>0</v>
      </c>
      <c r="BW137" s="56">
        <f t="shared" si="56"/>
        <v>1</v>
      </c>
      <c r="BX137" s="209">
        <f t="shared" si="57"/>
        <v>0.25</v>
      </c>
      <c r="BY137" s="37"/>
      <c r="BZ137" s="18"/>
      <c r="CA137" s="187"/>
      <c r="CB137" s="187"/>
      <c r="CC137" s="187">
        <v>0</v>
      </c>
      <c r="CD137" s="187">
        <v>1</v>
      </c>
      <c r="CE137" s="278">
        <v>0</v>
      </c>
      <c r="CF137" s="278">
        <v>0</v>
      </c>
      <c r="CG137" s="56">
        <f t="shared" si="58"/>
        <v>1</v>
      </c>
      <c r="CH137" s="48">
        <f t="shared" si="59"/>
        <v>0.25</v>
      </c>
      <c r="CI137" s="199"/>
      <c r="CJ137" s="18"/>
      <c r="CK137" s="187"/>
      <c r="CL137" s="187"/>
      <c r="CM137" s="187">
        <v>0</v>
      </c>
      <c r="CN137" s="187">
        <v>0</v>
      </c>
      <c r="CO137" s="278">
        <v>0</v>
      </c>
      <c r="CP137" s="278">
        <v>0</v>
      </c>
      <c r="CQ137" s="56">
        <f t="shared" si="60"/>
        <v>0</v>
      </c>
      <c r="CR137" s="209">
        <f t="shared" si="61"/>
        <v>0</v>
      </c>
      <c r="CS137" s="37"/>
      <c r="CT137" s="18"/>
      <c r="CU137" s="187"/>
      <c r="CV137" s="187"/>
      <c r="CW137" s="187">
        <v>0</v>
      </c>
      <c r="CX137" s="187">
        <v>1</v>
      </c>
      <c r="CY137" s="278">
        <v>0</v>
      </c>
      <c r="CZ137" s="278">
        <v>0</v>
      </c>
      <c r="DA137" s="56">
        <f t="shared" si="62"/>
        <v>1</v>
      </c>
      <c r="DB137" s="48">
        <f t="shared" si="63"/>
        <v>0.25</v>
      </c>
      <c r="DC137" s="199"/>
      <c r="DD137" s="18"/>
      <c r="DE137" s="187"/>
      <c r="DF137" s="187"/>
      <c r="DG137" s="187">
        <v>0</v>
      </c>
      <c r="DH137" s="187">
        <v>0</v>
      </c>
      <c r="DI137" s="278">
        <v>0</v>
      </c>
      <c r="DJ137" s="278">
        <v>0</v>
      </c>
      <c r="DK137" s="56">
        <f t="shared" si="64"/>
        <v>0</v>
      </c>
      <c r="DL137" s="209">
        <f t="shared" si="65"/>
        <v>0</v>
      </c>
      <c r="DM137" s="37"/>
      <c r="DN137" s="18"/>
      <c r="DO137" s="187"/>
      <c r="DP137" s="187"/>
      <c r="DQ137" s="187">
        <v>0</v>
      </c>
      <c r="DR137" s="187">
        <v>0</v>
      </c>
      <c r="DS137" s="278">
        <v>0</v>
      </c>
      <c r="DT137" s="278">
        <v>0</v>
      </c>
      <c r="DU137" s="56">
        <f t="shared" si="66"/>
        <v>0</v>
      </c>
      <c r="DV137" s="48">
        <f t="shared" si="67"/>
        <v>0</v>
      </c>
      <c r="DW137" s="37"/>
      <c r="DX137" s="18"/>
      <c r="DY137" s="187"/>
      <c r="DZ137" s="187"/>
      <c r="EA137" s="187">
        <v>0</v>
      </c>
      <c r="EB137" s="187">
        <v>0</v>
      </c>
      <c r="EC137" s="278">
        <v>0</v>
      </c>
      <c r="ED137" s="278">
        <v>0</v>
      </c>
      <c r="EE137" s="56">
        <f t="shared" si="68"/>
        <v>0</v>
      </c>
      <c r="EF137" s="48">
        <f t="shared" si="69"/>
        <v>0</v>
      </c>
      <c r="EK137" s="262"/>
    </row>
    <row r="138" spans="1:141" ht="16.5" thickTop="1" thickBot="1">
      <c r="A138" s="45">
        <v>127</v>
      </c>
      <c r="B138" s="18">
        <v>742297</v>
      </c>
      <c r="C138" s="255" t="s">
        <v>345</v>
      </c>
      <c r="D138" s="255" t="s">
        <v>346</v>
      </c>
      <c r="E138" s="263">
        <v>119.5</v>
      </c>
      <c r="F138" s="264">
        <v>249</v>
      </c>
      <c r="G138" s="38">
        <f t="shared" si="37"/>
        <v>0</v>
      </c>
      <c r="H138" s="39">
        <f t="shared" si="38"/>
        <v>0</v>
      </c>
      <c r="I138" s="39">
        <f t="shared" si="39"/>
        <v>0</v>
      </c>
      <c r="J138" s="39">
        <f t="shared" si="40"/>
        <v>0</v>
      </c>
      <c r="K138" s="38">
        <f t="shared" si="41"/>
        <v>0</v>
      </c>
      <c r="L138" s="39">
        <f t="shared" si="42"/>
        <v>1</v>
      </c>
      <c r="M138" s="39">
        <f t="shared" si="43"/>
        <v>2</v>
      </c>
      <c r="N138" s="39">
        <v>0</v>
      </c>
      <c r="O138" s="39">
        <f t="shared" si="44"/>
        <v>3</v>
      </c>
      <c r="P138" s="40">
        <f t="shared" si="45"/>
        <v>0.375</v>
      </c>
      <c r="Q138" s="45"/>
      <c r="R138" s="257"/>
      <c r="S138" s="265"/>
      <c r="T138" s="265"/>
      <c r="U138" s="265">
        <v>0</v>
      </c>
      <c r="V138" s="265">
        <v>0</v>
      </c>
      <c r="W138" s="265">
        <v>1</v>
      </c>
      <c r="X138" s="265">
        <v>0</v>
      </c>
      <c r="Y138" s="260">
        <f t="shared" si="46"/>
        <v>1</v>
      </c>
      <c r="Z138" s="261">
        <f t="shared" si="47"/>
        <v>0.25</v>
      </c>
      <c r="AA138" s="37"/>
      <c r="AB138" s="18"/>
      <c r="AC138" s="187"/>
      <c r="AD138" s="187"/>
      <c r="AE138" s="187">
        <v>0</v>
      </c>
      <c r="AF138" s="187">
        <v>0</v>
      </c>
      <c r="AG138" s="187">
        <v>0</v>
      </c>
      <c r="AH138" s="187">
        <v>0</v>
      </c>
      <c r="AI138" s="56">
        <f t="shared" si="48"/>
        <v>0</v>
      </c>
      <c r="AJ138" s="48">
        <f t="shared" si="49"/>
        <v>0</v>
      </c>
      <c r="AK138" s="37"/>
      <c r="AL138" s="18"/>
      <c r="AM138" s="187"/>
      <c r="AN138" s="187"/>
      <c r="AO138" s="187">
        <v>0</v>
      </c>
      <c r="AP138" s="187">
        <v>0</v>
      </c>
      <c r="AQ138" s="278">
        <v>0</v>
      </c>
      <c r="AR138" s="278">
        <v>0</v>
      </c>
      <c r="AS138" s="56">
        <f t="shared" si="50"/>
        <v>0</v>
      </c>
      <c r="AT138" s="48">
        <f t="shared" si="51"/>
        <v>0</v>
      </c>
      <c r="AU138" s="199"/>
      <c r="AV138" s="18"/>
      <c r="AW138" s="187"/>
      <c r="AX138" s="187"/>
      <c r="AY138" s="187">
        <v>0</v>
      </c>
      <c r="AZ138" s="187">
        <v>0</v>
      </c>
      <c r="BA138" s="278">
        <v>0</v>
      </c>
      <c r="BB138" s="278">
        <v>0</v>
      </c>
      <c r="BC138" s="56">
        <f t="shared" si="52"/>
        <v>0</v>
      </c>
      <c r="BD138" s="209">
        <f t="shared" si="53"/>
        <v>0</v>
      </c>
      <c r="BE138" s="37"/>
      <c r="BF138" s="18"/>
      <c r="BG138" s="187"/>
      <c r="BH138" s="187"/>
      <c r="BI138" s="187">
        <v>0</v>
      </c>
      <c r="BJ138" s="187">
        <v>0</v>
      </c>
      <c r="BK138" s="187">
        <v>0</v>
      </c>
      <c r="BL138" s="187">
        <v>0</v>
      </c>
      <c r="BM138" s="56">
        <f t="shared" si="54"/>
        <v>0</v>
      </c>
      <c r="BN138" s="48">
        <f t="shared" si="55"/>
        <v>0</v>
      </c>
      <c r="BO138" s="199"/>
      <c r="BP138" s="18"/>
      <c r="BQ138" s="187"/>
      <c r="BR138" s="187"/>
      <c r="BS138" s="187">
        <v>0</v>
      </c>
      <c r="BT138" s="187">
        <v>0</v>
      </c>
      <c r="BU138" s="278">
        <v>0</v>
      </c>
      <c r="BV138" s="278">
        <v>0</v>
      </c>
      <c r="BW138" s="56">
        <f t="shared" si="56"/>
        <v>0</v>
      </c>
      <c r="BX138" s="209">
        <f t="shared" si="57"/>
        <v>0</v>
      </c>
      <c r="BY138" s="37"/>
      <c r="BZ138" s="18"/>
      <c r="CA138" s="187"/>
      <c r="CB138" s="187"/>
      <c r="CC138" s="187">
        <v>0</v>
      </c>
      <c r="CD138" s="187">
        <v>0</v>
      </c>
      <c r="CE138" s="278">
        <v>0</v>
      </c>
      <c r="CF138" s="278">
        <v>0</v>
      </c>
      <c r="CG138" s="56">
        <f t="shared" si="58"/>
        <v>0</v>
      </c>
      <c r="CH138" s="48">
        <f t="shared" si="59"/>
        <v>0</v>
      </c>
      <c r="CI138" s="199"/>
      <c r="CJ138" s="18"/>
      <c r="CK138" s="187"/>
      <c r="CL138" s="187"/>
      <c r="CM138" s="187">
        <v>0</v>
      </c>
      <c r="CN138" s="187">
        <v>1</v>
      </c>
      <c r="CO138" s="278">
        <v>1</v>
      </c>
      <c r="CP138" s="278">
        <v>0</v>
      </c>
      <c r="CQ138" s="56">
        <f t="shared" si="60"/>
        <v>2</v>
      </c>
      <c r="CR138" s="209">
        <f t="shared" si="61"/>
        <v>0.5</v>
      </c>
      <c r="CS138" s="37"/>
      <c r="CT138" s="18"/>
      <c r="CU138" s="187"/>
      <c r="CV138" s="187"/>
      <c r="CW138" s="187">
        <v>0</v>
      </c>
      <c r="CX138" s="187">
        <v>0</v>
      </c>
      <c r="CY138" s="278">
        <v>0</v>
      </c>
      <c r="CZ138" s="278">
        <v>0</v>
      </c>
      <c r="DA138" s="56">
        <f t="shared" si="62"/>
        <v>0</v>
      </c>
      <c r="DB138" s="48">
        <f t="shared" si="63"/>
        <v>0</v>
      </c>
      <c r="DC138" s="199"/>
      <c r="DD138" s="18"/>
      <c r="DE138" s="187"/>
      <c r="DF138" s="187"/>
      <c r="DG138" s="187">
        <v>0</v>
      </c>
      <c r="DH138" s="187">
        <v>0</v>
      </c>
      <c r="DI138" s="278">
        <v>0</v>
      </c>
      <c r="DJ138" s="278">
        <v>0</v>
      </c>
      <c r="DK138" s="56">
        <f t="shared" si="64"/>
        <v>0</v>
      </c>
      <c r="DL138" s="209">
        <f t="shared" si="65"/>
        <v>0</v>
      </c>
      <c r="DM138" s="37"/>
      <c r="DN138" s="18"/>
      <c r="DO138" s="187"/>
      <c r="DP138" s="187"/>
      <c r="DQ138" s="187">
        <v>0</v>
      </c>
      <c r="DR138" s="187">
        <v>0</v>
      </c>
      <c r="DS138" s="278">
        <v>0</v>
      </c>
      <c r="DT138" s="278">
        <v>0</v>
      </c>
      <c r="DU138" s="56">
        <f t="shared" si="66"/>
        <v>0</v>
      </c>
      <c r="DV138" s="48">
        <f t="shared" si="67"/>
        <v>0</v>
      </c>
      <c r="DW138" s="37"/>
      <c r="DX138" s="18"/>
      <c r="DY138" s="187"/>
      <c r="DZ138" s="187"/>
      <c r="EA138" s="187">
        <v>0</v>
      </c>
      <c r="EB138" s="187">
        <v>0</v>
      </c>
      <c r="EC138" s="278">
        <v>0</v>
      </c>
      <c r="ED138" s="278">
        <v>0</v>
      </c>
      <c r="EE138" s="56">
        <f t="shared" si="68"/>
        <v>0</v>
      </c>
      <c r="EF138" s="48">
        <f t="shared" si="69"/>
        <v>0</v>
      </c>
      <c r="EK138" s="262"/>
    </row>
    <row r="139" spans="1:141" ht="16.5" thickTop="1" thickBot="1">
      <c r="A139" s="45">
        <v>128</v>
      </c>
      <c r="B139" s="18">
        <v>742298</v>
      </c>
      <c r="C139" s="255" t="s">
        <v>347</v>
      </c>
      <c r="D139" s="255" t="s">
        <v>348</v>
      </c>
      <c r="E139" s="263">
        <v>89.5</v>
      </c>
      <c r="F139" s="264">
        <v>189</v>
      </c>
      <c r="G139" s="38">
        <f t="shared" si="37"/>
        <v>0</v>
      </c>
      <c r="H139" s="39">
        <f t="shared" si="38"/>
        <v>0</v>
      </c>
      <c r="I139" s="39">
        <f t="shared" si="39"/>
        <v>0</v>
      </c>
      <c r="J139" s="39">
        <f t="shared" si="40"/>
        <v>0</v>
      </c>
      <c r="K139" s="38">
        <f t="shared" si="41"/>
        <v>4</v>
      </c>
      <c r="L139" s="39">
        <f t="shared" si="42"/>
        <v>4</v>
      </c>
      <c r="M139" s="39">
        <f t="shared" si="43"/>
        <v>3</v>
      </c>
      <c r="N139" s="39">
        <v>1</v>
      </c>
      <c r="O139" s="39">
        <f t="shared" si="44"/>
        <v>12</v>
      </c>
      <c r="P139" s="40">
        <f t="shared" si="45"/>
        <v>1.5</v>
      </c>
      <c r="Q139" s="45"/>
      <c r="R139" s="257"/>
      <c r="S139" s="265"/>
      <c r="T139" s="265"/>
      <c r="U139" s="265">
        <v>0</v>
      </c>
      <c r="V139" s="265">
        <v>0</v>
      </c>
      <c r="W139" s="265">
        <v>0</v>
      </c>
      <c r="X139" s="265">
        <v>0</v>
      </c>
      <c r="Y139" s="260">
        <f t="shared" si="46"/>
        <v>0</v>
      </c>
      <c r="Z139" s="261">
        <f t="shared" si="47"/>
        <v>0</v>
      </c>
      <c r="AA139" s="37"/>
      <c r="AB139" s="18"/>
      <c r="AC139" s="187"/>
      <c r="AD139" s="187"/>
      <c r="AE139" s="187">
        <v>2</v>
      </c>
      <c r="AF139" s="187">
        <v>3</v>
      </c>
      <c r="AG139" s="187">
        <v>2</v>
      </c>
      <c r="AH139" s="187">
        <v>1</v>
      </c>
      <c r="AI139" s="56">
        <f t="shared" si="48"/>
        <v>8</v>
      </c>
      <c r="AJ139" s="48">
        <f t="shared" si="49"/>
        <v>2</v>
      </c>
      <c r="AK139" s="37"/>
      <c r="AL139" s="18"/>
      <c r="AM139" s="187"/>
      <c r="AN139" s="187"/>
      <c r="AO139" s="187">
        <v>2</v>
      </c>
      <c r="AP139" s="187">
        <v>0</v>
      </c>
      <c r="AQ139" s="278">
        <v>0</v>
      </c>
      <c r="AR139" s="278">
        <v>0</v>
      </c>
      <c r="AS139" s="56">
        <f t="shared" si="50"/>
        <v>2</v>
      </c>
      <c r="AT139" s="48">
        <f t="shared" si="51"/>
        <v>0.5</v>
      </c>
      <c r="AU139" s="199"/>
      <c r="AV139" s="18"/>
      <c r="AW139" s="187"/>
      <c r="AX139" s="187"/>
      <c r="AY139" s="187">
        <v>0</v>
      </c>
      <c r="AZ139" s="187">
        <v>0</v>
      </c>
      <c r="BA139" s="278">
        <v>0</v>
      </c>
      <c r="BB139" s="278">
        <v>0</v>
      </c>
      <c r="BC139" s="56">
        <f t="shared" si="52"/>
        <v>0</v>
      </c>
      <c r="BD139" s="209">
        <f t="shared" si="53"/>
        <v>0</v>
      </c>
      <c r="BE139" s="37"/>
      <c r="BF139" s="18"/>
      <c r="BG139" s="187"/>
      <c r="BH139" s="187"/>
      <c r="BI139" s="187">
        <v>0</v>
      </c>
      <c r="BJ139" s="187">
        <v>0</v>
      </c>
      <c r="BK139" s="187">
        <v>0</v>
      </c>
      <c r="BL139" s="187">
        <v>0</v>
      </c>
      <c r="BM139" s="56">
        <f t="shared" si="54"/>
        <v>0</v>
      </c>
      <c r="BN139" s="48">
        <f t="shared" si="55"/>
        <v>0</v>
      </c>
      <c r="BO139" s="199"/>
      <c r="BP139" s="18"/>
      <c r="BQ139" s="187"/>
      <c r="BR139" s="187"/>
      <c r="BS139" s="187">
        <v>0</v>
      </c>
      <c r="BT139" s="187">
        <v>0</v>
      </c>
      <c r="BU139" s="278">
        <v>0</v>
      </c>
      <c r="BV139" s="278">
        <v>0</v>
      </c>
      <c r="BW139" s="56">
        <f t="shared" si="56"/>
        <v>0</v>
      </c>
      <c r="BX139" s="209">
        <f t="shared" si="57"/>
        <v>0</v>
      </c>
      <c r="BY139" s="37"/>
      <c r="BZ139" s="18"/>
      <c r="CA139" s="187"/>
      <c r="CB139" s="187"/>
      <c r="CC139" s="187">
        <v>0</v>
      </c>
      <c r="CD139" s="187">
        <v>0</v>
      </c>
      <c r="CE139" s="278">
        <v>1</v>
      </c>
      <c r="CF139" s="278">
        <v>0</v>
      </c>
      <c r="CG139" s="56">
        <f t="shared" si="58"/>
        <v>1</v>
      </c>
      <c r="CH139" s="48">
        <f t="shared" si="59"/>
        <v>0.25</v>
      </c>
      <c r="CI139" s="199"/>
      <c r="CJ139" s="18"/>
      <c r="CK139" s="187"/>
      <c r="CL139" s="187"/>
      <c r="CM139" s="187">
        <v>0</v>
      </c>
      <c r="CN139" s="187">
        <v>0</v>
      </c>
      <c r="CO139" s="278">
        <v>0</v>
      </c>
      <c r="CP139" s="278">
        <v>0</v>
      </c>
      <c r="CQ139" s="56">
        <f t="shared" si="60"/>
        <v>0</v>
      </c>
      <c r="CR139" s="209">
        <f t="shared" si="61"/>
        <v>0</v>
      </c>
      <c r="CS139" s="37"/>
      <c r="CT139" s="18"/>
      <c r="CU139" s="187"/>
      <c r="CV139" s="187"/>
      <c r="CW139" s="187">
        <v>0</v>
      </c>
      <c r="CX139" s="187">
        <v>1</v>
      </c>
      <c r="CY139" s="278">
        <v>0</v>
      </c>
      <c r="CZ139" s="278">
        <v>0</v>
      </c>
      <c r="DA139" s="56">
        <f t="shared" si="62"/>
        <v>1</v>
      </c>
      <c r="DB139" s="48">
        <f t="shared" si="63"/>
        <v>0.25</v>
      </c>
      <c r="DC139" s="199"/>
      <c r="DD139" s="18"/>
      <c r="DE139" s="187"/>
      <c r="DF139" s="187"/>
      <c r="DG139" s="187">
        <v>0</v>
      </c>
      <c r="DH139" s="187">
        <v>0</v>
      </c>
      <c r="DI139" s="278">
        <v>0</v>
      </c>
      <c r="DJ139" s="278">
        <v>0</v>
      </c>
      <c r="DK139" s="56">
        <f t="shared" si="64"/>
        <v>0</v>
      </c>
      <c r="DL139" s="209">
        <f t="shared" si="65"/>
        <v>0</v>
      </c>
      <c r="DM139" s="37"/>
      <c r="DN139" s="18"/>
      <c r="DO139" s="187"/>
      <c r="DP139" s="187"/>
      <c r="DQ139" s="187">
        <v>0</v>
      </c>
      <c r="DR139" s="187">
        <v>0</v>
      </c>
      <c r="DS139" s="278">
        <v>0</v>
      </c>
      <c r="DT139" s="278">
        <v>0</v>
      </c>
      <c r="DU139" s="56">
        <f t="shared" si="66"/>
        <v>0</v>
      </c>
      <c r="DV139" s="48">
        <f t="shared" si="67"/>
        <v>0</v>
      </c>
      <c r="DW139" s="37"/>
      <c r="DX139" s="18"/>
      <c r="DY139" s="187"/>
      <c r="DZ139" s="187"/>
      <c r="EA139" s="187">
        <v>0</v>
      </c>
      <c r="EB139" s="187">
        <v>0</v>
      </c>
      <c r="EC139" s="278">
        <v>0</v>
      </c>
      <c r="ED139" s="278">
        <v>0</v>
      </c>
      <c r="EE139" s="56">
        <f t="shared" si="68"/>
        <v>0</v>
      </c>
      <c r="EF139" s="48">
        <f t="shared" si="69"/>
        <v>0</v>
      </c>
      <c r="EK139" s="262"/>
    </row>
    <row r="140" spans="1:141" ht="16.5" thickTop="1" thickBot="1">
      <c r="A140" s="45">
        <v>129</v>
      </c>
      <c r="B140" s="18">
        <v>742300</v>
      </c>
      <c r="C140" s="255" t="s">
        <v>349</v>
      </c>
      <c r="D140" s="255" t="s">
        <v>350</v>
      </c>
      <c r="E140" s="263">
        <v>29.5</v>
      </c>
      <c r="F140" s="264">
        <v>59</v>
      </c>
      <c r="G140" s="38">
        <f t="shared" si="37"/>
        <v>0</v>
      </c>
      <c r="H140" s="39">
        <f t="shared" si="38"/>
        <v>0</v>
      </c>
      <c r="I140" s="39">
        <f t="shared" si="39"/>
        <v>0</v>
      </c>
      <c r="J140" s="39">
        <f t="shared" si="40"/>
        <v>0</v>
      </c>
      <c r="K140" s="38">
        <f t="shared" si="41"/>
        <v>4</v>
      </c>
      <c r="L140" s="39">
        <f t="shared" si="42"/>
        <v>5</v>
      </c>
      <c r="M140" s="39">
        <f t="shared" si="43"/>
        <v>4</v>
      </c>
      <c r="N140" s="39">
        <v>10</v>
      </c>
      <c r="O140" s="39">
        <f t="shared" si="44"/>
        <v>23</v>
      </c>
      <c r="P140" s="40">
        <f t="shared" si="45"/>
        <v>2.875</v>
      </c>
      <c r="Q140" s="45"/>
      <c r="R140" s="257"/>
      <c r="S140" s="265"/>
      <c r="T140" s="265"/>
      <c r="U140" s="265">
        <v>0</v>
      </c>
      <c r="V140" s="265">
        <v>0</v>
      </c>
      <c r="W140" s="265">
        <v>0</v>
      </c>
      <c r="X140" s="265">
        <v>1</v>
      </c>
      <c r="Y140" s="260">
        <f t="shared" si="46"/>
        <v>1</v>
      </c>
      <c r="Z140" s="261">
        <f t="shared" si="47"/>
        <v>0.25</v>
      </c>
      <c r="AA140" s="37"/>
      <c r="AB140" s="18"/>
      <c r="AC140" s="187"/>
      <c r="AD140" s="187"/>
      <c r="AE140" s="187">
        <v>0</v>
      </c>
      <c r="AF140" s="187">
        <v>0</v>
      </c>
      <c r="AG140" s="187">
        <v>2</v>
      </c>
      <c r="AH140" s="187">
        <v>4</v>
      </c>
      <c r="AI140" s="56">
        <f t="shared" si="48"/>
        <v>6</v>
      </c>
      <c r="AJ140" s="48">
        <f t="shared" si="49"/>
        <v>1.5</v>
      </c>
      <c r="AK140" s="37"/>
      <c r="AL140" s="18"/>
      <c r="AM140" s="187"/>
      <c r="AN140" s="187"/>
      <c r="AO140" s="187">
        <v>3</v>
      </c>
      <c r="AP140" s="187">
        <v>2</v>
      </c>
      <c r="AQ140" s="278">
        <v>0</v>
      </c>
      <c r="AR140" s="278">
        <v>2</v>
      </c>
      <c r="AS140" s="56">
        <f t="shared" si="50"/>
        <v>7</v>
      </c>
      <c r="AT140" s="48">
        <f t="shared" si="51"/>
        <v>1.75</v>
      </c>
      <c r="AU140" s="199"/>
      <c r="AV140" s="18"/>
      <c r="AW140" s="187"/>
      <c r="AX140" s="187"/>
      <c r="AY140" s="187">
        <v>0</v>
      </c>
      <c r="AZ140" s="187">
        <v>0</v>
      </c>
      <c r="BA140" s="278">
        <v>0</v>
      </c>
      <c r="BB140" s="278">
        <v>0</v>
      </c>
      <c r="BC140" s="56">
        <f t="shared" si="52"/>
        <v>0</v>
      </c>
      <c r="BD140" s="209">
        <f t="shared" si="53"/>
        <v>0</v>
      </c>
      <c r="BE140" s="37"/>
      <c r="BF140" s="18"/>
      <c r="BG140" s="187"/>
      <c r="BH140" s="187"/>
      <c r="BI140" s="187">
        <v>1</v>
      </c>
      <c r="BJ140" s="187">
        <v>0</v>
      </c>
      <c r="BK140" s="187">
        <v>0</v>
      </c>
      <c r="BL140" s="187">
        <v>1</v>
      </c>
      <c r="BM140" s="56">
        <f t="shared" si="54"/>
        <v>2</v>
      </c>
      <c r="BN140" s="48">
        <f t="shared" si="55"/>
        <v>0.5</v>
      </c>
      <c r="BO140" s="199"/>
      <c r="BP140" s="18"/>
      <c r="BQ140" s="187"/>
      <c r="BR140" s="187"/>
      <c r="BS140" s="187">
        <v>0</v>
      </c>
      <c r="BT140" s="187">
        <v>1</v>
      </c>
      <c r="BU140" s="278">
        <v>1</v>
      </c>
      <c r="BV140" s="278">
        <v>0</v>
      </c>
      <c r="BW140" s="56">
        <f t="shared" si="56"/>
        <v>2</v>
      </c>
      <c r="BX140" s="209">
        <f t="shared" si="57"/>
        <v>0.5</v>
      </c>
      <c r="BY140" s="37"/>
      <c r="BZ140" s="18"/>
      <c r="CA140" s="187"/>
      <c r="CB140" s="187"/>
      <c r="CC140" s="187">
        <v>0</v>
      </c>
      <c r="CD140" s="187">
        <v>0</v>
      </c>
      <c r="CE140" s="278">
        <v>0</v>
      </c>
      <c r="CF140" s="278">
        <v>2</v>
      </c>
      <c r="CG140" s="56">
        <f t="shared" si="58"/>
        <v>2</v>
      </c>
      <c r="CH140" s="48">
        <f t="shared" si="59"/>
        <v>0.5</v>
      </c>
      <c r="CI140" s="199"/>
      <c r="CJ140" s="18"/>
      <c r="CK140" s="187"/>
      <c r="CL140" s="187"/>
      <c r="CM140" s="187">
        <v>0</v>
      </c>
      <c r="CN140" s="187">
        <v>0</v>
      </c>
      <c r="CO140" s="278">
        <v>0</v>
      </c>
      <c r="CP140" s="278">
        <v>0</v>
      </c>
      <c r="CQ140" s="56">
        <f t="shared" si="60"/>
        <v>0</v>
      </c>
      <c r="CR140" s="209">
        <f t="shared" si="61"/>
        <v>0</v>
      </c>
      <c r="CS140" s="37"/>
      <c r="CT140" s="18"/>
      <c r="CU140" s="187"/>
      <c r="CV140" s="187"/>
      <c r="CW140" s="187">
        <v>0</v>
      </c>
      <c r="CX140" s="187">
        <v>0</v>
      </c>
      <c r="CY140" s="278">
        <v>0</v>
      </c>
      <c r="CZ140" s="278">
        <v>0</v>
      </c>
      <c r="DA140" s="56">
        <f t="shared" si="62"/>
        <v>0</v>
      </c>
      <c r="DB140" s="48">
        <f t="shared" si="63"/>
        <v>0</v>
      </c>
      <c r="DC140" s="199"/>
      <c r="DD140" s="18"/>
      <c r="DE140" s="187"/>
      <c r="DF140" s="187"/>
      <c r="DG140" s="187">
        <v>0</v>
      </c>
      <c r="DH140" s="187">
        <v>0</v>
      </c>
      <c r="DI140" s="278">
        <v>0</v>
      </c>
      <c r="DJ140" s="278">
        <v>0</v>
      </c>
      <c r="DK140" s="56">
        <f t="shared" si="64"/>
        <v>0</v>
      </c>
      <c r="DL140" s="209">
        <f t="shared" si="65"/>
        <v>0</v>
      </c>
      <c r="DM140" s="37"/>
      <c r="DN140" s="18"/>
      <c r="DO140" s="187"/>
      <c r="DP140" s="187"/>
      <c r="DQ140" s="187">
        <v>0</v>
      </c>
      <c r="DR140" s="187">
        <v>1</v>
      </c>
      <c r="DS140" s="278">
        <v>0</v>
      </c>
      <c r="DT140" s="278">
        <v>0</v>
      </c>
      <c r="DU140" s="56">
        <f t="shared" si="66"/>
        <v>1</v>
      </c>
      <c r="DV140" s="48">
        <f t="shared" si="67"/>
        <v>0.25</v>
      </c>
      <c r="DW140" s="37"/>
      <c r="DX140" s="18"/>
      <c r="DY140" s="187"/>
      <c r="DZ140" s="187"/>
      <c r="EA140" s="187">
        <v>0</v>
      </c>
      <c r="EB140" s="187">
        <v>1</v>
      </c>
      <c r="EC140" s="278">
        <v>1</v>
      </c>
      <c r="ED140" s="278">
        <v>0</v>
      </c>
      <c r="EE140" s="56">
        <f t="shared" si="68"/>
        <v>2</v>
      </c>
      <c r="EF140" s="48">
        <f t="shared" si="69"/>
        <v>0.5</v>
      </c>
      <c r="EK140" s="262"/>
    </row>
    <row r="141" spans="1:141" ht="16.5" thickTop="1" thickBot="1">
      <c r="A141" s="45">
        <v>130</v>
      </c>
      <c r="B141" s="18">
        <v>742301</v>
      </c>
      <c r="C141" s="255" t="s">
        <v>351</v>
      </c>
      <c r="D141" s="255" t="s">
        <v>352</v>
      </c>
      <c r="E141" s="263">
        <v>94.5</v>
      </c>
      <c r="F141" s="261">
        <v>199</v>
      </c>
      <c r="G141" s="38">
        <f t="shared" ref="G141:G159" si="71">SUM(DW141,DM141,DC141,CS141,CI141,BY141,BO141,BE141,AU141,AK141,AA141,Q141)</f>
        <v>0</v>
      </c>
      <c r="H141" s="39">
        <f t="shared" ref="H141:H159" si="72">SUM(DX141,DN141,DD141,CT141,CJ141,BZ141,BP141,BF141,AV141,AL141,AB141,R141)</f>
        <v>0</v>
      </c>
      <c r="I141" s="39">
        <f t="shared" ref="I141:I159" si="73">SUM(DY141,DO141,DE141,CU141,CK141,CA141,BQ141,BG141,AW141,AM141,AC141,S141)</f>
        <v>0</v>
      </c>
      <c r="J141" s="39">
        <f t="shared" ref="J141:J159" si="74">SUM(DZ141,DP141,DF141,CV141,CL141,CB141,BR141,BH141,AX141,AN141,AD141,T141)</f>
        <v>0</v>
      </c>
      <c r="K141" s="38">
        <f t="shared" ref="K141:K159" si="75">SUM(EA141,DQ141,DG141,CW141,CM141,CC141,BS141,BI141,AY141,AO141,AE141,U141)</f>
        <v>9</v>
      </c>
      <c r="L141" s="39">
        <f t="shared" ref="L141:L159" si="76">SUM(EB141,DR141,DH141,CX141,CN141,CD141,BT141,BJ141,AZ141,AP141,AF141,V141)</f>
        <v>2</v>
      </c>
      <c r="M141" s="39">
        <f t="shared" ref="M141:M159" si="77">SUM(EC141,DS141,DI141,CY141,CO141,CE141,BU141,BK141,BA141,AQ141,AG141,W141)</f>
        <v>7</v>
      </c>
      <c r="N141" s="39">
        <v>8</v>
      </c>
      <c r="O141" s="39">
        <f t="shared" ref="O141:O164" si="78">SUM(G141:N141)</f>
        <v>26</v>
      </c>
      <c r="P141" s="40">
        <f t="shared" ref="P141:P164" si="79">AVERAGE(G141:N141)</f>
        <v>3.25</v>
      </c>
      <c r="Q141" s="45"/>
      <c r="R141" s="257"/>
      <c r="S141" s="265"/>
      <c r="T141" s="265"/>
      <c r="U141" s="265">
        <v>0</v>
      </c>
      <c r="V141" s="265">
        <v>1</v>
      </c>
      <c r="W141" s="276">
        <v>2</v>
      </c>
      <c r="X141" s="276">
        <v>2</v>
      </c>
      <c r="Y141" s="260">
        <f t="shared" ref="Y141:Y159" si="80">SUM(Q141:X141)</f>
        <v>5</v>
      </c>
      <c r="Z141" s="261">
        <f t="shared" ref="Z141:Z159" si="81">AVERAGE(Q141:X141)</f>
        <v>1.25</v>
      </c>
      <c r="AA141" s="37"/>
      <c r="AB141" s="18"/>
      <c r="AC141" s="187"/>
      <c r="AD141" s="187"/>
      <c r="AE141" s="187">
        <v>6</v>
      </c>
      <c r="AF141" s="187">
        <v>0</v>
      </c>
      <c r="AG141" s="187">
        <v>3</v>
      </c>
      <c r="AH141" s="187">
        <v>2</v>
      </c>
      <c r="AI141" s="56">
        <f t="shared" ref="AI141:AI159" si="82">SUM(AA141:AH141)</f>
        <v>11</v>
      </c>
      <c r="AJ141" s="48">
        <f t="shared" ref="AJ141:AJ159" si="83">AVERAGE(AA141:AH141)</f>
        <v>2.75</v>
      </c>
      <c r="AK141" s="37"/>
      <c r="AL141" s="18"/>
      <c r="AM141" s="187"/>
      <c r="AN141" s="187"/>
      <c r="AO141" s="187">
        <v>2</v>
      </c>
      <c r="AP141" s="187">
        <v>1</v>
      </c>
      <c r="AQ141" s="278">
        <v>1</v>
      </c>
      <c r="AR141" s="278">
        <v>4</v>
      </c>
      <c r="AS141" s="56">
        <f t="shared" ref="AS141:AS164" si="84">SUM(AK141:AR141)</f>
        <v>8</v>
      </c>
      <c r="AT141" s="48">
        <f t="shared" ref="AT141:AT164" si="85">AVERAGE(AK141:AR141)</f>
        <v>2</v>
      </c>
      <c r="AU141" s="199"/>
      <c r="AV141" s="18"/>
      <c r="AW141" s="187"/>
      <c r="AX141" s="187"/>
      <c r="AY141" s="187">
        <v>0</v>
      </c>
      <c r="AZ141" s="187">
        <v>0</v>
      </c>
      <c r="BA141" s="278">
        <v>0</v>
      </c>
      <c r="BB141" s="278">
        <v>0</v>
      </c>
      <c r="BC141" s="56">
        <f t="shared" ref="BC141:BC159" si="86">SUM(AU141:BB141)</f>
        <v>0</v>
      </c>
      <c r="BD141" s="209">
        <f t="shared" ref="BD141:BD159" si="87">AVERAGE(AU141:BB141)</f>
        <v>0</v>
      </c>
      <c r="BE141" s="37"/>
      <c r="BF141" s="18"/>
      <c r="BG141" s="187"/>
      <c r="BH141" s="187"/>
      <c r="BI141" s="187">
        <v>0</v>
      </c>
      <c r="BJ141" s="187">
        <v>0</v>
      </c>
      <c r="BK141" s="187">
        <v>0</v>
      </c>
      <c r="BL141" s="187">
        <v>1</v>
      </c>
      <c r="BM141" s="56">
        <f t="shared" ref="BM141:BM159" si="88">SUM(BF141:BL141)</f>
        <v>1</v>
      </c>
      <c r="BN141" s="48">
        <f t="shared" ref="BN141:BN159" si="89">AVERAGE(BE141:BL141)</f>
        <v>0.25</v>
      </c>
      <c r="BO141" s="199"/>
      <c r="BP141" s="18"/>
      <c r="BQ141" s="187"/>
      <c r="BR141" s="187"/>
      <c r="BS141" s="187">
        <v>0</v>
      </c>
      <c r="BT141" s="187">
        <v>0</v>
      </c>
      <c r="BU141" s="278">
        <v>0</v>
      </c>
      <c r="BV141" s="278">
        <v>0</v>
      </c>
      <c r="BW141" s="56">
        <f t="shared" ref="BW141:BW159" si="90">SUM(BO141:BV141)</f>
        <v>0</v>
      </c>
      <c r="BX141" s="209">
        <f t="shared" ref="BX141:BX159" si="91">AVERAGE(BO141:BV141)</f>
        <v>0</v>
      </c>
      <c r="BY141" s="37"/>
      <c r="BZ141" s="18"/>
      <c r="CA141" s="187"/>
      <c r="CB141" s="187"/>
      <c r="CC141" s="187">
        <v>1</v>
      </c>
      <c r="CD141" s="187">
        <v>0</v>
      </c>
      <c r="CE141" s="278">
        <v>0</v>
      </c>
      <c r="CF141" s="278">
        <v>0</v>
      </c>
      <c r="CG141" s="56">
        <f t="shared" ref="CG141:CG159" si="92">SUM(BY141:CF141)</f>
        <v>1</v>
      </c>
      <c r="CH141" s="48">
        <f t="shared" ref="CH141:CH159" si="93">AVERAGE(BY141:CF141)</f>
        <v>0.25</v>
      </c>
      <c r="CI141" s="199"/>
      <c r="CJ141" s="18"/>
      <c r="CK141" s="187"/>
      <c r="CL141" s="187"/>
      <c r="CM141" s="187">
        <v>0</v>
      </c>
      <c r="CN141" s="187">
        <v>0</v>
      </c>
      <c r="CO141" s="278">
        <v>0</v>
      </c>
      <c r="CP141" s="278">
        <v>0</v>
      </c>
      <c r="CQ141" s="56">
        <f t="shared" ref="CQ141:CQ164" si="94">SUM(CI141:CP141)</f>
        <v>0</v>
      </c>
      <c r="CR141" s="209">
        <f t="shared" ref="CR141:CR164" si="95">AVERAGE(CI141:CP141)</f>
        <v>0</v>
      </c>
      <c r="CS141" s="37"/>
      <c r="CT141" s="18"/>
      <c r="CU141" s="187"/>
      <c r="CV141" s="187"/>
      <c r="CW141" s="187">
        <v>0</v>
      </c>
      <c r="CX141" s="187">
        <v>0</v>
      </c>
      <c r="CY141" s="278">
        <v>1</v>
      </c>
      <c r="CZ141" s="278">
        <v>-1</v>
      </c>
      <c r="DA141" s="56">
        <f t="shared" ref="DA141:DA164" si="96">SUM(CS141:CZ141)</f>
        <v>0</v>
      </c>
      <c r="DB141" s="48">
        <f t="shared" ref="DB141:DB164" si="97">AVERAGE(CS141:CZ141)</f>
        <v>0</v>
      </c>
      <c r="DC141" s="199"/>
      <c r="DD141" s="18"/>
      <c r="DE141" s="187"/>
      <c r="DF141" s="187"/>
      <c r="DG141" s="187">
        <v>0</v>
      </c>
      <c r="DH141" s="187">
        <v>0</v>
      </c>
      <c r="DI141" s="278">
        <v>0</v>
      </c>
      <c r="DJ141" s="278">
        <v>0</v>
      </c>
      <c r="DK141" s="56">
        <f t="shared" ref="DK141:DK164" si="98">SUM(DC141:DJ141)</f>
        <v>0</v>
      </c>
      <c r="DL141" s="209">
        <f t="shared" ref="DL141:DL164" si="99">AVERAGE(DC141:DJ141)</f>
        <v>0</v>
      </c>
      <c r="DM141" s="37"/>
      <c r="DN141" s="18"/>
      <c r="DO141" s="187"/>
      <c r="DP141" s="187"/>
      <c r="DQ141" s="187">
        <v>0</v>
      </c>
      <c r="DR141" s="187">
        <v>0</v>
      </c>
      <c r="DS141" s="278">
        <v>0</v>
      </c>
      <c r="DT141" s="278">
        <v>0</v>
      </c>
      <c r="DU141" s="56">
        <f t="shared" ref="DU141:DU159" si="100">SUM(DM141:DT141)</f>
        <v>0</v>
      </c>
      <c r="DV141" s="48">
        <f t="shared" ref="DV141:DV159" si="101">AVERAGE(DM141:DT141)</f>
        <v>0</v>
      </c>
      <c r="DW141" s="37"/>
      <c r="DX141" s="18"/>
      <c r="DY141" s="187"/>
      <c r="DZ141" s="187"/>
      <c r="EA141" s="187">
        <v>0</v>
      </c>
      <c r="EB141" s="187">
        <v>0</v>
      </c>
      <c r="EC141" s="278">
        <v>0</v>
      </c>
      <c r="ED141" s="278">
        <v>0</v>
      </c>
      <c r="EE141" s="56">
        <f t="shared" ref="EE141:EE164" si="102">SUM(DW141:ED141)</f>
        <v>0</v>
      </c>
      <c r="EF141" s="48">
        <f t="shared" ref="EF141:EF164" si="103">AVERAGE(DW141:ED141)</f>
        <v>0</v>
      </c>
      <c r="EK141" s="262"/>
    </row>
    <row r="142" spans="1:141" ht="16.5" thickTop="1" thickBot="1">
      <c r="A142" s="45">
        <v>131</v>
      </c>
      <c r="B142" s="18">
        <v>743939</v>
      </c>
      <c r="C142" s="255" t="s">
        <v>400</v>
      </c>
      <c r="D142" s="266" t="s">
        <v>401</v>
      </c>
      <c r="E142" s="267">
        <v>140</v>
      </c>
      <c r="F142" s="268">
        <v>289</v>
      </c>
      <c r="G142" s="38">
        <f t="shared" si="71"/>
        <v>0</v>
      </c>
      <c r="H142" s="39">
        <f t="shared" si="72"/>
        <v>0</v>
      </c>
      <c r="I142" s="39">
        <f t="shared" si="73"/>
        <v>0</v>
      </c>
      <c r="J142" s="39">
        <f t="shared" si="74"/>
        <v>0</v>
      </c>
      <c r="K142" s="38">
        <f t="shared" si="75"/>
        <v>0</v>
      </c>
      <c r="L142" s="39">
        <f t="shared" si="76"/>
        <v>0</v>
      </c>
      <c r="M142" s="39">
        <f t="shared" si="77"/>
        <v>2</v>
      </c>
      <c r="N142" s="39">
        <v>4</v>
      </c>
      <c r="O142" s="39">
        <f t="shared" si="78"/>
        <v>6</v>
      </c>
      <c r="P142" s="40">
        <f t="shared" si="79"/>
        <v>0.75</v>
      </c>
      <c r="Q142" s="269"/>
      <c r="R142" s="270"/>
      <c r="S142" s="267"/>
      <c r="T142" s="267"/>
      <c r="U142" s="267"/>
      <c r="V142" s="267"/>
      <c r="W142" s="276">
        <v>0</v>
      </c>
      <c r="X142" s="276">
        <v>0</v>
      </c>
      <c r="Y142" s="260">
        <f t="shared" si="80"/>
        <v>0</v>
      </c>
      <c r="Z142" s="261">
        <f t="shared" si="81"/>
        <v>0</v>
      </c>
      <c r="AA142" s="243"/>
      <c r="AB142" s="53"/>
      <c r="AC142" s="260"/>
      <c r="AD142" s="260"/>
      <c r="AE142" s="260"/>
      <c r="AF142" s="260"/>
      <c r="AG142" s="276">
        <v>0</v>
      </c>
      <c r="AH142" s="276">
        <v>0</v>
      </c>
      <c r="AI142" s="56">
        <f t="shared" si="82"/>
        <v>0</v>
      </c>
      <c r="AJ142" s="48">
        <f t="shared" si="83"/>
        <v>0</v>
      </c>
      <c r="AK142" s="243"/>
      <c r="AL142" s="53"/>
      <c r="AM142" s="260"/>
      <c r="AN142" s="260"/>
      <c r="AO142" s="260"/>
      <c r="AP142" s="260"/>
      <c r="AQ142" s="276">
        <v>0</v>
      </c>
      <c r="AR142" s="276">
        <v>2</v>
      </c>
      <c r="AS142" s="56">
        <f t="shared" si="84"/>
        <v>2</v>
      </c>
      <c r="AT142" s="48">
        <f t="shared" si="85"/>
        <v>1</v>
      </c>
      <c r="AU142" s="243"/>
      <c r="AV142" s="53"/>
      <c r="AW142" s="260"/>
      <c r="AX142" s="260"/>
      <c r="AY142" s="260"/>
      <c r="AZ142" s="260"/>
      <c r="BA142" s="276">
        <v>0</v>
      </c>
      <c r="BB142" s="276">
        <v>0</v>
      </c>
      <c r="BC142" s="56">
        <f t="shared" si="86"/>
        <v>0</v>
      </c>
      <c r="BD142" s="209">
        <f t="shared" si="87"/>
        <v>0</v>
      </c>
      <c r="BE142" s="243"/>
      <c r="BF142" s="53"/>
      <c r="BG142" s="260"/>
      <c r="BH142" s="260"/>
      <c r="BI142" s="260"/>
      <c r="BJ142" s="260"/>
      <c r="BK142" s="276">
        <v>2</v>
      </c>
      <c r="BL142" s="276">
        <v>2</v>
      </c>
      <c r="BM142" s="56">
        <f t="shared" si="88"/>
        <v>4</v>
      </c>
      <c r="BN142" s="48">
        <f t="shared" si="89"/>
        <v>2</v>
      </c>
      <c r="BO142" s="243"/>
      <c r="BP142" s="53"/>
      <c r="BQ142" s="260"/>
      <c r="BR142" s="260"/>
      <c r="BS142" s="260"/>
      <c r="BT142" s="260"/>
      <c r="BU142" s="276">
        <v>0</v>
      </c>
      <c r="BV142" s="276">
        <v>0</v>
      </c>
      <c r="BW142" s="56">
        <f t="shared" si="90"/>
        <v>0</v>
      </c>
      <c r="BX142" s="209">
        <f t="shared" si="91"/>
        <v>0</v>
      </c>
      <c r="BY142" s="243"/>
      <c r="BZ142" s="53"/>
      <c r="CA142" s="260"/>
      <c r="CB142" s="260"/>
      <c r="CC142" s="260"/>
      <c r="CD142" s="260"/>
      <c r="CE142" s="276">
        <v>0</v>
      </c>
      <c r="CF142" s="276">
        <v>0</v>
      </c>
      <c r="CG142" s="56">
        <f t="shared" si="92"/>
        <v>0</v>
      </c>
      <c r="CH142" s="48">
        <f t="shared" si="93"/>
        <v>0</v>
      </c>
      <c r="CI142" s="243"/>
      <c r="CJ142" s="53"/>
      <c r="CK142" s="260"/>
      <c r="CL142" s="260"/>
      <c r="CM142" s="260"/>
      <c r="CN142" s="260"/>
      <c r="CO142" s="276">
        <v>0</v>
      </c>
      <c r="CP142" s="276">
        <v>0</v>
      </c>
      <c r="CQ142" s="56">
        <f t="shared" si="94"/>
        <v>0</v>
      </c>
      <c r="CR142" s="209">
        <f t="shared" si="95"/>
        <v>0</v>
      </c>
      <c r="CS142" s="243"/>
      <c r="CT142" s="53"/>
      <c r="CU142" s="260"/>
      <c r="CV142" s="260"/>
      <c r="CW142" s="260"/>
      <c r="CX142" s="260"/>
      <c r="CY142" s="276">
        <v>0</v>
      </c>
      <c r="CZ142" s="276">
        <v>0</v>
      </c>
      <c r="DA142" s="56">
        <f t="shared" si="96"/>
        <v>0</v>
      </c>
      <c r="DB142" s="48">
        <f t="shared" si="97"/>
        <v>0</v>
      </c>
      <c r="DC142" s="243"/>
      <c r="DD142" s="53"/>
      <c r="DE142" s="260"/>
      <c r="DF142" s="260"/>
      <c r="DG142" s="260"/>
      <c r="DH142" s="260"/>
      <c r="DI142" s="276">
        <v>0</v>
      </c>
      <c r="DJ142" s="276">
        <v>0</v>
      </c>
      <c r="DK142" s="56">
        <f t="shared" si="98"/>
        <v>0</v>
      </c>
      <c r="DL142" s="209">
        <f t="shared" si="99"/>
        <v>0</v>
      </c>
      <c r="DM142" s="243"/>
      <c r="DN142" s="53"/>
      <c r="DO142" s="260"/>
      <c r="DP142" s="260"/>
      <c r="DQ142" s="260"/>
      <c r="DR142" s="260"/>
      <c r="DS142" s="276">
        <v>0</v>
      </c>
      <c r="DT142" s="276">
        <v>0</v>
      </c>
      <c r="DU142" s="56">
        <f t="shared" si="100"/>
        <v>0</v>
      </c>
      <c r="DV142" s="48">
        <f t="shared" si="101"/>
        <v>0</v>
      </c>
      <c r="DW142" s="243"/>
      <c r="DX142" s="53"/>
      <c r="DY142" s="260"/>
      <c r="DZ142" s="260"/>
      <c r="EA142" s="260"/>
      <c r="EB142" s="260"/>
      <c r="EC142" s="276">
        <v>0</v>
      </c>
      <c r="ED142" s="276">
        <v>0</v>
      </c>
      <c r="EE142" s="56">
        <f t="shared" si="102"/>
        <v>0</v>
      </c>
      <c r="EF142" s="48">
        <f t="shared" si="103"/>
        <v>0</v>
      </c>
      <c r="EK142" s="262"/>
    </row>
    <row r="143" spans="1:141" ht="16.5" thickTop="1" thickBot="1">
      <c r="A143" s="45">
        <v>132</v>
      </c>
      <c r="B143" s="18">
        <v>743940</v>
      </c>
      <c r="C143" s="255" t="s">
        <v>402</v>
      </c>
      <c r="D143" s="266" t="s">
        <v>403</v>
      </c>
      <c r="E143" s="267">
        <v>140</v>
      </c>
      <c r="F143" s="268">
        <v>289</v>
      </c>
      <c r="G143" s="38">
        <f t="shared" si="71"/>
        <v>0</v>
      </c>
      <c r="H143" s="39">
        <f t="shared" si="72"/>
        <v>0</v>
      </c>
      <c r="I143" s="39">
        <f t="shared" si="73"/>
        <v>0</v>
      </c>
      <c r="J143" s="39">
        <f t="shared" si="74"/>
        <v>0</v>
      </c>
      <c r="K143" s="38">
        <f t="shared" si="75"/>
        <v>0</v>
      </c>
      <c r="L143" s="39">
        <f t="shared" si="76"/>
        <v>0</v>
      </c>
      <c r="M143" s="39">
        <f t="shared" si="77"/>
        <v>0</v>
      </c>
      <c r="N143" s="39">
        <v>0</v>
      </c>
      <c r="O143" s="39">
        <f t="shared" si="78"/>
        <v>0</v>
      </c>
      <c r="P143" s="40">
        <f t="shared" si="79"/>
        <v>0</v>
      </c>
      <c r="Q143" s="269"/>
      <c r="R143" s="270"/>
      <c r="S143" s="267"/>
      <c r="T143" s="267"/>
      <c r="U143" s="267"/>
      <c r="V143" s="267"/>
      <c r="W143" s="276">
        <v>0</v>
      </c>
      <c r="X143" s="276">
        <v>0</v>
      </c>
      <c r="Y143" s="260">
        <f t="shared" si="80"/>
        <v>0</v>
      </c>
      <c r="Z143" s="261">
        <f t="shared" si="81"/>
        <v>0</v>
      </c>
      <c r="AA143" s="243"/>
      <c r="AB143" s="53"/>
      <c r="AC143" s="260"/>
      <c r="AD143" s="260"/>
      <c r="AE143" s="260"/>
      <c r="AF143" s="260"/>
      <c r="AG143" s="276">
        <v>0</v>
      </c>
      <c r="AH143" s="276">
        <v>0</v>
      </c>
      <c r="AI143" s="56">
        <f t="shared" si="82"/>
        <v>0</v>
      </c>
      <c r="AJ143" s="48">
        <f t="shared" si="83"/>
        <v>0</v>
      </c>
      <c r="AK143" s="243"/>
      <c r="AL143" s="53"/>
      <c r="AM143" s="260"/>
      <c r="AN143" s="260"/>
      <c r="AO143" s="260"/>
      <c r="AP143" s="260"/>
      <c r="AQ143" s="276">
        <v>0</v>
      </c>
      <c r="AR143" s="276">
        <v>0</v>
      </c>
      <c r="AS143" s="56">
        <f t="shared" si="84"/>
        <v>0</v>
      </c>
      <c r="AT143" s="48">
        <f t="shared" si="85"/>
        <v>0</v>
      </c>
      <c r="AU143" s="243"/>
      <c r="AV143" s="53"/>
      <c r="AW143" s="260"/>
      <c r="AX143" s="260"/>
      <c r="AY143" s="260"/>
      <c r="AZ143" s="260"/>
      <c r="BA143" s="276">
        <v>0</v>
      </c>
      <c r="BB143" s="276">
        <v>0</v>
      </c>
      <c r="BC143" s="56">
        <f t="shared" si="86"/>
        <v>0</v>
      </c>
      <c r="BD143" s="209">
        <f t="shared" si="87"/>
        <v>0</v>
      </c>
      <c r="BE143" s="243"/>
      <c r="BF143" s="53"/>
      <c r="BG143" s="260"/>
      <c r="BH143" s="260"/>
      <c r="BI143" s="260"/>
      <c r="BJ143" s="260"/>
      <c r="BK143" s="276">
        <v>0</v>
      </c>
      <c r="BL143" s="276">
        <v>0</v>
      </c>
      <c r="BM143" s="56">
        <f t="shared" si="88"/>
        <v>0</v>
      </c>
      <c r="BN143" s="48">
        <f t="shared" si="89"/>
        <v>0</v>
      </c>
      <c r="BO143" s="243"/>
      <c r="BP143" s="53"/>
      <c r="BQ143" s="260"/>
      <c r="BR143" s="260"/>
      <c r="BS143" s="260"/>
      <c r="BT143" s="260"/>
      <c r="BU143" s="276">
        <v>0</v>
      </c>
      <c r="BV143" s="276">
        <v>0</v>
      </c>
      <c r="BW143" s="56">
        <f t="shared" si="90"/>
        <v>0</v>
      </c>
      <c r="BX143" s="209">
        <f t="shared" si="91"/>
        <v>0</v>
      </c>
      <c r="BY143" s="243"/>
      <c r="BZ143" s="53"/>
      <c r="CA143" s="260"/>
      <c r="CB143" s="260"/>
      <c r="CC143" s="260"/>
      <c r="CD143" s="260"/>
      <c r="CE143" s="276">
        <v>0</v>
      </c>
      <c r="CF143" s="276">
        <v>0</v>
      </c>
      <c r="CG143" s="56">
        <f t="shared" si="92"/>
        <v>0</v>
      </c>
      <c r="CH143" s="48">
        <f t="shared" si="93"/>
        <v>0</v>
      </c>
      <c r="CI143" s="243"/>
      <c r="CJ143" s="53"/>
      <c r="CK143" s="260"/>
      <c r="CL143" s="260"/>
      <c r="CM143" s="260"/>
      <c r="CN143" s="260"/>
      <c r="CO143" s="276">
        <v>0</v>
      </c>
      <c r="CP143" s="276">
        <v>0</v>
      </c>
      <c r="CQ143" s="56">
        <f t="shared" si="94"/>
        <v>0</v>
      </c>
      <c r="CR143" s="209">
        <f t="shared" si="95"/>
        <v>0</v>
      </c>
      <c r="CS143" s="243"/>
      <c r="CT143" s="53"/>
      <c r="CU143" s="260"/>
      <c r="CV143" s="260"/>
      <c r="CW143" s="260"/>
      <c r="CX143" s="260"/>
      <c r="CY143" s="276">
        <v>0</v>
      </c>
      <c r="CZ143" s="276">
        <v>0</v>
      </c>
      <c r="DA143" s="56">
        <f t="shared" si="96"/>
        <v>0</v>
      </c>
      <c r="DB143" s="48">
        <f t="shared" si="97"/>
        <v>0</v>
      </c>
      <c r="DC143" s="243"/>
      <c r="DD143" s="53"/>
      <c r="DE143" s="260"/>
      <c r="DF143" s="260"/>
      <c r="DG143" s="260"/>
      <c r="DH143" s="260"/>
      <c r="DI143" s="276">
        <v>0</v>
      </c>
      <c r="DJ143" s="276">
        <v>0</v>
      </c>
      <c r="DK143" s="56">
        <f t="shared" si="98"/>
        <v>0</v>
      </c>
      <c r="DL143" s="209">
        <f t="shared" si="99"/>
        <v>0</v>
      </c>
      <c r="DM143" s="243"/>
      <c r="DN143" s="53"/>
      <c r="DO143" s="260"/>
      <c r="DP143" s="260"/>
      <c r="DQ143" s="260"/>
      <c r="DR143" s="260"/>
      <c r="DS143" s="276">
        <v>0</v>
      </c>
      <c r="DT143" s="276">
        <v>0</v>
      </c>
      <c r="DU143" s="56">
        <f t="shared" si="100"/>
        <v>0</v>
      </c>
      <c r="DV143" s="48">
        <f t="shared" si="101"/>
        <v>0</v>
      </c>
      <c r="DW143" s="243"/>
      <c r="DX143" s="53"/>
      <c r="DY143" s="260"/>
      <c r="DZ143" s="260"/>
      <c r="EA143" s="260"/>
      <c r="EB143" s="260"/>
      <c r="EC143" s="276">
        <v>0</v>
      </c>
      <c r="ED143" s="276">
        <v>0</v>
      </c>
      <c r="EE143" s="56">
        <f t="shared" si="102"/>
        <v>0</v>
      </c>
      <c r="EF143" s="48">
        <f t="shared" si="103"/>
        <v>0</v>
      </c>
      <c r="EK143" s="262"/>
    </row>
    <row r="144" spans="1:141" ht="16.5" thickTop="1" thickBot="1">
      <c r="A144" s="45">
        <v>133</v>
      </c>
      <c r="B144" s="18">
        <v>743943</v>
      </c>
      <c r="C144" s="255" t="s">
        <v>404</v>
      </c>
      <c r="D144" s="266" t="s">
        <v>405</v>
      </c>
      <c r="E144" s="267">
        <v>49.5</v>
      </c>
      <c r="F144" s="268">
        <v>99</v>
      </c>
      <c r="G144" s="38">
        <f t="shared" si="71"/>
        <v>0</v>
      </c>
      <c r="H144" s="39">
        <f t="shared" si="72"/>
        <v>0</v>
      </c>
      <c r="I144" s="39">
        <f t="shared" si="73"/>
        <v>0</v>
      </c>
      <c r="J144" s="39">
        <f t="shared" si="74"/>
        <v>0</v>
      </c>
      <c r="K144" s="38">
        <f t="shared" si="75"/>
        <v>0</v>
      </c>
      <c r="L144" s="39">
        <f t="shared" si="76"/>
        <v>0</v>
      </c>
      <c r="M144" s="39">
        <f t="shared" si="77"/>
        <v>0</v>
      </c>
      <c r="N144" s="39">
        <v>1</v>
      </c>
      <c r="O144" s="39">
        <f t="shared" si="78"/>
        <v>1</v>
      </c>
      <c r="P144" s="40">
        <f t="shared" si="79"/>
        <v>0.125</v>
      </c>
      <c r="Q144" s="269"/>
      <c r="R144" s="270"/>
      <c r="S144" s="267"/>
      <c r="T144" s="267"/>
      <c r="U144" s="267"/>
      <c r="V144" s="267"/>
      <c r="W144" s="276">
        <v>0</v>
      </c>
      <c r="X144" s="276">
        <v>1</v>
      </c>
      <c r="Y144" s="260">
        <f t="shared" si="80"/>
        <v>1</v>
      </c>
      <c r="Z144" s="261">
        <f t="shared" si="81"/>
        <v>0.5</v>
      </c>
      <c r="AA144" s="243"/>
      <c r="AB144" s="53"/>
      <c r="AC144" s="260"/>
      <c r="AD144" s="260"/>
      <c r="AE144" s="260"/>
      <c r="AF144" s="260"/>
      <c r="AG144" s="276">
        <v>0</v>
      </c>
      <c r="AH144" s="276">
        <v>0</v>
      </c>
      <c r="AI144" s="56">
        <f t="shared" si="82"/>
        <v>0</v>
      </c>
      <c r="AJ144" s="48">
        <f t="shared" si="83"/>
        <v>0</v>
      </c>
      <c r="AK144" s="243"/>
      <c r="AL144" s="53"/>
      <c r="AM144" s="260"/>
      <c r="AN144" s="260"/>
      <c r="AO144" s="260"/>
      <c r="AP144" s="260"/>
      <c r="AQ144" s="276">
        <v>0</v>
      </c>
      <c r="AR144" s="276">
        <v>0</v>
      </c>
      <c r="AS144" s="56">
        <f t="shared" si="84"/>
        <v>0</v>
      </c>
      <c r="AT144" s="48">
        <f t="shared" si="85"/>
        <v>0</v>
      </c>
      <c r="AU144" s="243"/>
      <c r="AV144" s="53"/>
      <c r="AW144" s="260"/>
      <c r="AX144" s="260"/>
      <c r="AY144" s="260"/>
      <c r="AZ144" s="260"/>
      <c r="BA144" s="276">
        <v>0</v>
      </c>
      <c r="BB144" s="276">
        <v>0</v>
      </c>
      <c r="BC144" s="56">
        <f t="shared" si="86"/>
        <v>0</v>
      </c>
      <c r="BD144" s="209">
        <f t="shared" si="87"/>
        <v>0</v>
      </c>
      <c r="BE144" s="243"/>
      <c r="BF144" s="53"/>
      <c r="BG144" s="260"/>
      <c r="BH144" s="260"/>
      <c r="BI144" s="260"/>
      <c r="BJ144" s="260"/>
      <c r="BK144" s="276">
        <v>0</v>
      </c>
      <c r="BL144" s="276">
        <v>0</v>
      </c>
      <c r="BM144" s="56">
        <f t="shared" si="88"/>
        <v>0</v>
      </c>
      <c r="BN144" s="48">
        <f t="shared" si="89"/>
        <v>0</v>
      </c>
      <c r="BO144" s="243"/>
      <c r="BP144" s="53"/>
      <c r="BQ144" s="260"/>
      <c r="BR144" s="260"/>
      <c r="BS144" s="260"/>
      <c r="BT144" s="260"/>
      <c r="BU144" s="276">
        <v>0</v>
      </c>
      <c r="BV144" s="276">
        <v>0</v>
      </c>
      <c r="BW144" s="56">
        <f t="shared" si="90"/>
        <v>0</v>
      </c>
      <c r="BX144" s="209">
        <f t="shared" si="91"/>
        <v>0</v>
      </c>
      <c r="BY144" s="243"/>
      <c r="BZ144" s="53"/>
      <c r="CA144" s="260"/>
      <c r="CB144" s="260"/>
      <c r="CC144" s="260"/>
      <c r="CD144" s="260"/>
      <c r="CE144" s="276">
        <v>0</v>
      </c>
      <c r="CF144" s="276">
        <v>0</v>
      </c>
      <c r="CG144" s="56">
        <f t="shared" si="92"/>
        <v>0</v>
      </c>
      <c r="CH144" s="48">
        <f t="shared" si="93"/>
        <v>0</v>
      </c>
      <c r="CI144" s="243"/>
      <c r="CJ144" s="53"/>
      <c r="CK144" s="260"/>
      <c r="CL144" s="260"/>
      <c r="CM144" s="260"/>
      <c r="CN144" s="260"/>
      <c r="CO144" s="276">
        <v>0</v>
      </c>
      <c r="CP144" s="276">
        <v>0</v>
      </c>
      <c r="CQ144" s="56">
        <f t="shared" si="94"/>
        <v>0</v>
      </c>
      <c r="CR144" s="209">
        <f t="shared" si="95"/>
        <v>0</v>
      </c>
      <c r="CS144" s="243"/>
      <c r="CT144" s="53"/>
      <c r="CU144" s="260"/>
      <c r="CV144" s="260"/>
      <c r="CW144" s="260"/>
      <c r="CX144" s="260"/>
      <c r="CY144" s="276">
        <v>0</v>
      </c>
      <c r="CZ144" s="276">
        <v>0</v>
      </c>
      <c r="DA144" s="56">
        <f t="shared" si="96"/>
        <v>0</v>
      </c>
      <c r="DB144" s="48">
        <f t="shared" si="97"/>
        <v>0</v>
      </c>
      <c r="DC144" s="243"/>
      <c r="DD144" s="53"/>
      <c r="DE144" s="260"/>
      <c r="DF144" s="260"/>
      <c r="DG144" s="260"/>
      <c r="DH144" s="260"/>
      <c r="DI144" s="276">
        <v>0</v>
      </c>
      <c r="DJ144" s="276">
        <v>0</v>
      </c>
      <c r="DK144" s="56">
        <f t="shared" si="98"/>
        <v>0</v>
      </c>
      <c r="DL144" s="209">
        <f t="shared" si="99"/>
        <v>0</v>
      </c>
      <c r="DM144" s="243"/>
      <c r="DN144" s="53"/>
      <c r="DO144" s="260"/>
      <c r="DP144" s="260"/>
      <c r="DQ144" s="260"/>
      <c r="DR144" s="260"/>
      <c r="DS144" s="276">
        <v>0</v>
      </c>
      <c r="DT144" s="276">
        <v>0</v>
      </c>
      <c r="DU144" s="56">
        <f t="shared" si="100"/>
        <v>0</v>
      </c>
      <c r="DV144" s="48">
        <f t="shared" si="101"/>
        <v>0</v>
      </c>
      <c r="DW144" s="243"/>
      <c r="DX144" s="53"/>
      <c r="DY144" s="260"/>
      <c r="DZ144" s="260"/>
      <c r="EA144" s="260"/>
      <c r="EB144" s="260"/>
      <c r="EC144" s="276">
        <v>0</v>
      </c>
      <c r="ED144" s="276">
        <v>0</v>
      </c>
      <c r="EE144" s="56">
        <f t="shared" si="102"/>
        <v>0</v>
      </c>
      <c r="EF144" s="48">
        <f t="shared" si="103"/>
        <v>0</v>
      </c>
      <c r="EK144" s="262"/>
    </row>
    <row r="145" spans="1:141" ht="16.5" thickTop="1" thickBot="1">
      <c r="A145" s="45">
        <v>134</v>
      </c>
      <c r="B145" s="18">
        <v>743945</v>
      </c>
      <c r="C145" s="255" t="s">
        <v>406</v>
      </c>
      <c r="D145" s="266" t="s">
        <v>407</v>
      </c>
      <c r="E145" s="267">
        <v>49.5</v>
      </c>
      <c r="F145" s="268">
        <v>99</v>
      </c>
      <c r="G145" s="38">
        <f t="shared" si="71"/>
        <v>0</v>
      </c>
      <c r="H145" s="39">
        <f t="shared" si="72"/>
        <v>0</v>
      </c>
      <c r="I145" s="39">
        <f t="shared" si="73"/>
        <v>0</v>
      </c>
      <c r="J145" s="39">
        <f t="shared" si="74"/>
        <v>0</v>
      </c>
      <c r="K145" s="38">
        <f t="shared" si="75"/>
        <v>0</v>
      </c>
      <c r="L145" s="39">
        <f t="shared" si="76"/>
        <v>0</v>
      </c>
      <c r="M145" s="39">
        <f t="shared" si="77"/>
        <v>0</v>
      </c>
      <c r="N145" s="39">
        <v>0</v>
      </c>
      <c r="O145" s="39">
        <f t="shared" si="78"/>
        <v>0</v>
      </c>
      <c r="P145" s="40">
        <f t="shared" si="79"/>
        <v>0</v>
      </c>
      <c r="Q145" s="269"/>
      <c r="R145" s="270"/>
      <c r="S145" s="267"/>
      <c r="T145" s="267"/>
      <c r="U145" s="267"/>
      <c r="V145" s="267"/>
      <c r="W145" s="276">
        <v>0</v>
      </c>
      <c r="X145" s="276">
        <v>0</v>
      </c>
      <c r="Y145" s="260">
        <f t="shared" si="80"/>
        <v>0</v>
      </c>
      <c r="Z145" s="261">
        <f t="shared" si="81"/>
        <v>0</v>
      </c>
      <c r="AA145" s="243"/>
      <c r="AB145" s="53"/>
      <c r="AC145" s="260"/>
      <c r="AD145" s="260"/>
      <c r="AE145" s="260"/>
      <c r="AF145" s="260"/>
      <c r="AG145" s="276">
        <v>0</v>
      </c>
      <c r="AH145" s="276">
        <v>0</v>
      </c>
      <c r="AI145" s="56">
        <f t="shared" si="82"/>
        <v>0</v>
      </c>
      <c r="AJ145" s="48">
        <f t="shared" si="83"/>
        <v>0</v>
      </c>
      <c r="AK145" s="243"/>
      <c r="AL145" s="53"/>
      <c r="AM145" s="260"/>
      <c r="AN145" s="260"/>
      <c r="AO145" s="260"/>
      <c r="AP145" s="260"/>
      <c r="AQ145" s="276">
        <v>0</v>
      </c>
      <c r="AR145" s="276">
        <v>0</v>
      </c>
      <c r="AS145" s="56">
        <f t="shared" si="84"/>
        <v>0</v>
      </c>
      <c r="AT145" s="48">
        <f t="shared" si="85"/>
        <v>0</v>
      </c>
      <c r="AU145" s="243"/>
      <c r="AV145" s="53"/>
      <c r="AW145" s="260"/>
      <c r="AX145" s="260"/>
      <c r="AY145" s="260"/>
      <c r="AZ145" s="260"/>
      <c r="BA145" s="276">
        <v>0</v>
      </c>
      <c r="BB145" s="276">
        <v>0</v>
      </c>
      <c r="BC145" s="56">
        <f t="shared" si="86"/>
        <v>0</v>
      </c>
      <c r="BD145" s="209">
        <f t="shared" si="87"/>
        <v>0</v>
      </c>
      <c r="BE145" s="243"/>
      <c r="BF145" s="53"/>
      <c r="BG145" s="260"/>
      <c r="BH145" s="260"/>
      <c r="BI145" s="260"/>
      <c r="BJ145" s="260"/>
      <c r="BK145" s="276">
        <v>0</v>
      </c>
      <c r="BL145" s="276">
        <v>0</v>
      </c>
      <c r="BM145" s="56">
        <f t="shared" si="88"/>
        <v>0</v>
      </c>
      <c r="BN145" s="48">
        <f t="shared" si="89"/>
        <v>0</v>
      </c>
      <c r="BO145" s="243"/>
      <c r="BP145" s="53"/>
      <c r="BQ145" s="260"/>
      <c r="BR145" s="260"/>
      <c r="BS145" s="260"/>
      <c r="BT145" s="260"/>
      <c r="BU145" s="276">
        <v>0</v>
      </c>
      <c r="BV145" s="276">
        <v>0</v>
      </c>
      <c r="BW145" s="56">
        <f t="shared" si="90"/>
        <v>0</v>
      </c>
      <c r="BX145" s="209">
        <f t="shared" si="91"/>
        <v>0</v>
      </c>
      <c r="BY145" s="243"/>
      <c r="BZ145" s="53"/>
      <c r="CA145" s="260"/>
      <c r="CB145" s="260"/>
      <c r="CC145" s="260"/>
      <c r="CD145" s="260"/>
      <c r="CE145" s="276">
        <v>0</v>
      </c>
      <c r="CF145" s="276">
        <v>0</v>
      </c>
      <c r="CG145" s="56">
        <f t="shared" si="92"/>
        <v>0</v>
      </c>
      <c r="CH145" s="48">
        <f t="shared" si="93"/>
        <v>0</v>
      </c>
      <c r="CI145" s="243"/>
      <c r="CJ145" s="53"/>
      <c r="CK145" s="260"/>
      <c r="CL145" s="260"/>
      <c r="CM145" s="260"/>
      <c r="CN145" s="260"/>
      <c r="CO145" s="276">
        <v>0</v>
      </c>
      <c r="CP145" s="276">
        <v>0</v>
      </c>
      <c r="CQ145" s="56">
        <f t="shared" si="94"/>
        <v>0</v>
      </c>
      <c r="CR145" s="209">
        <f t="shared" si="95"/>
        <v>0</v>
      </c>
      <c r="CS145" s="243"/>
      <c r="CT145" s="53"/>
      <c r="CU145" s="260"/>
      <c r="CV145" s="260"/>
      <c r="CW145" s="260"/>
      <c r="CX145" s="260"/>
      <c r="CY145" s="276">
        <v>0</v>
      </c>
      <c r="CZ145" s="276">
        <v>0</v>
      </c>
      <c r="DA145" s="56">
        <f t="shared" si="96"/>
        <v>0</v>
      </c>
      <c r="DB145" s="48">
        <f t="shared" si="97"/>
        <v>0</v>
      </c>
      <c r="DC145" s="243"/>
      <c r="DD145" s="53"/>
      <c r="DE145" s="260"/>
      <c r="DF145" s="260"/>
      <c r="DG145" s="260"/>
      <c r="DH145" s="260"/>
      <c r="DI145" s="276">
        <v>0</v>
      </c>
      <c r="DJ145" s="276">
        <v>0</v>
      </c>
      <c r="DK145" s="56">
        <f t="shared" si="98"/>
        <v>0</v>
      </c>
      <c r="DL145" s="209">
        <f t="shared" si="99"/>
        <v>0</v>
      </c>
      <c r="DM145" s="243"/>
      <c r="DN145" s="53"/>
      <c r="DO145" s="260"/>
      <c r="DP145" s="260"/>
      <c r="DQ145" s="260"/>
      <c r="DR145" s="260"/>
      <c r="DS145" s="276">
        <v>0</v>
      </c>
      <c r="DT145" s="276">
        <v>0</v>
      </c>
      <c r="DU145" s="56">
        <f t="shared" si="100"/>
        <v>0</v>
      </c>
      <c r="DV145" s="48">
        <f t="shared" si="101"/>
        <v>0</v>
      </c>
      <c r="DW145" s="243"/>
      <c r="DX145" s="53"/>
      <c r="DY145" s="260"/>
      <c r="DZ145" s="260"/>
      <c r="EA145" s="260"/>
      <c r="EB145" s="260"/>
      <c r="EC145" s="276">
        <v>0</v>
      </c>
      <c r="ED145" s="276">
        <v>0</v>
      </c>
      <c r="EE145" s="56">
        <f t="shared" si="102"/>
        <v>0</v>
      </c>
      <c r="EF145" s="48">
        <f t="shared" si="103"/>
        <v>0</v>
      </c>
      <c r="EK145" s="262"/>
    </row>
    <row r="146" spans="1:141" ht="16.5" thickTop="1" thickBot="1">
      <c r="A146" s="45">
        <v>135</v>
      </c>
      <c r="B146" s="18">
        <v>743947</v>
      </c>
      <c r="C146" s="255" t="s">
        <v>408</v>
      </c>
      <c r="D146" s="266" t="s">
        <v>409</v>
      </c>
      <c r="E146" s="267">
        <v>49.5</v>
      </c>
      <c r="F146" s="268">
        <v>99</v>
      </c>
      <c r="G146" s="38">
        <f t="shared" si="71"/>
        <v>0</v>
      </c>
      <c r="H146" s="39">
        <f t="shared" si="72"/>
        <v>0</v>
      </c>
      <c r="I146" s="39">
        <f t="shared" si="73"/>
        <v>0</v>
      </c>
      <c r="J146" s="39">
        <f t="shared" si="74"/>
        <v>0</v>
      </c>
      <c r="K146" s="38">
        <f t="shared" si="75"/>
        <v>0</v>
      </c>
      <c r="L146" s="39">
        <f t="shared" si="76"/>
        <v>0</v>
      </c>
      <c r="M146" s="39">
        <f t="shared" si="77"/>
        <v>0</v>
      </c>
      <c r="N146" s="39">
        <v>0</v>
      </c>
      <c r="O146" s="39">
        <f t="shared" si="78"/>
        <v>0</v>
      </c>
      <c r="P146" s="40">
        <f t="shared" si="79"/>
        <v>0</v>
      </c>
      <c r="Q146" s="269"/>
      <c r="R146" s="270"/>
      <c r="S146" s="267"/>
      <c r="T146" s="267"/>
      <c r="U146" s="267"/>
      <c r="V146" s="267"/>
      <c r="W146" s="276">
        <v>0</v>
      </c>
      <c r="X146" s="276">
        <v>0</v>
      </c>
      <c r="Y146" s="260">
        <f t="shared" si="80"/>
        <v>0</v>
      </c>
      <c r="Z146" s="261">
        <f t="shared" si="81"/>
        <v>0</v>
      </c>
      <c r="AA146" s="243"/>
      <c r="AB146" s="53"/>
      <c r="AC146" s="260"/>
      <c r="AD146" s="260"/>
      <c r="AE146" s="260"/>
      <c r="AF146" s="260"/>
      <c r="AG146" s="276">
        <v>0</v>
      </c>
      <c r="AH146" s="276">
        <v>0</v>
      </c>
      <c r="AI146" s="56">
        <f t="shared" si="82"/>
        <v>0</v>
      </c>
      <c r="AJ146" s="48">
        <f t="shared" si="83"/>
        <v>0</v>
      </c>
      <c r="AK146" s="243"/>
      <c r="AL146" s="53"/>
      <c r="AM146" s="260"/>
      <c r="AN146" s="260"/>
      <c r="AO146" s="260"/>
      <c r="AP146" s="260"/>
      <c r="AQ146" s="276">
        <v>0</v>
      </c>
      <c r="AR146" s="276">
        <v>0</v>
      </c>
      <c r="AS146" s="56">
        <f t="shared" si="84"/>
        <v>0</v>
      </c>
      <c r="AT146" s="48">
        <f t="shared" si="85"/>
        <v>0</v>
      </c>
      <c r="AU146" s="243"/>
      <c r="AV146" s="53"/>
      <c r="AW146" s="260"/>
      <c r="AX146" s="260"/>
      <c r="AY146" s="260"/>
      <c r="AZ146" s="260"/>
      <c r="BA146" s="276">
        <v>0</v>
      </c>
      <c r="BB146" s="276">
        <v>0</v>
      </c>
      <c r="BC146" s="56">
        <f t="shared" si="86"/>
        <v>0</v>
      </c>
      <c r="BD146" s="209">
        <f t="shared" si="87"/>
        <v>0</v>
      </c>
      <c r="BE146" s="243"/>
      <c r="BF146" s="53"/>
      <c r="BG146" s="260"/>
      <c r="BH146" s="260"/>
      <c r="BI146" s="260"/>
      <c r="BJ146" s="260"/>
      <c r="BK146" s="276">
        <v>0</v>
      </c>
      <c r="BL146" s="276">
        <v>0</v>
      </c>
      <c r="BM146" s="56">
        <f t="shared" si="88"/>
        <v>0</v>
      </c>
      <c r="BN146" s="48">
        <f t="shared" si="89"/>
        <v>0</v>
      </c>
      <c r="BO146" s="243"/>
      <c r="BP146" s="53"/>
      <c r="BQ146" s="260"/>
      <c r="BR146" s="260"/>
      <c r="BS146" s="260"/>
      <c r="BT146" s="260"/>
      <c r="BU146" s="276">
        <v>0</v>
      </c>
      <c r="BV146" s="276">
        <v>0</v>
      </c>
      <c r="BW146" s="56">
        <f t="shared" si="90"/>
        <v>0</v>
      </c>
      <c r="BX146" s="209">
        <f t="shared" si="91"/>
        <v>0</v>
      </c>
      <c r="BY146" s="243"/>
      <c r="BZ146" s="53"/>
      <c r="CA146" s="260"/>
      <c r="CB146" s="260"/>
      <c r="CC146" s="260"/>
      <c r="CD146" s="260"/>
      <c r="CE146" s="276">
        <v>0</v>
      </c>
      <c r="CF146" s="276">
        <v>0</v>
      </c>
      <c r="CG146" s="56">
        <f t="shared" si="92"/>
        <v>0</v>
      </c>
      <c r="CH146" s="48">
        <f t="shared" si="93"/>
        <v>0</v>
      </c>
      <c r="CI146" s="243"/>
      <c r="CJ146" s="53"/>
      <c r="CK146" s="260"/>
      <c r="CL146" s="260"/>
      <c r="CM146" s="260"/>
      <c r="CN146" s="260"/>
      <c r="CO146" s="276">
        <v>0</v>
      </c>
      <c r="CP146" s="276">
        <v>0</v>
      </c>
      <c r="CQ146" s="56">
        <f t="shared" si="94"/>
        <v>0</v>
      </c>
      <c r="CR146" s="209">
        <f t="shared" si="95"/>
        <v>0</v>
      </c>
      <c r="CS146" s="243"/>
      <c r="CT146" s="53"/>
      <c r="CU146" s="260"/>
      <c r="CV146" s="260"/>
      <c r="CW146" s="260"/>
      <c r="CX146" s="260"/>
      <c r="CY146" s="276">
        <v>0</v>
      </c>
      <c r="CZ146" s="276">
        <v>0</v>
      </c>
      <c r="DA146" s="56">
        <f t="shared" si="96"/>
        <v>0</v>
      </c>
      <c r="DB146" s="48">
        <f t="shared" si="97"/>
        <v>0</v>
      </c>
      <c r="DC146" s="243"/>
      <c r="DD146" s="53"/>
      <c r="DE146" s="260"/>
      <c r="DF146" s="260"/>
      <c r="DG146" s="260"/>
      <c r="DH146" s="260"/>
      <c r="DI146" s="276">
        <v>0</v>
      </c>
      <c r="DJ146" s="276">
        <v>0</v>
      </c>
      <c r="DK146" s="56">
        <f t="shared" si="98"/>
        <v>0</v>
      </c>
      <c r="DL146" s="209">
        <f t="shared" si="99"/>
        <v>0</v>
      </c>
      <c r="DM146" s="243"/>
      <c r="DN146" s="53"/>
      <c r="DO146" s="260"/>
      <c r="DP146" s="260"/>
      <c r="DQ146" s="260"/>
      <c r="DR146" s="260"/>
      <c r="DS146" s="276">
        <v>0</v>
      </c>
      <c r="DT146" s="276">
        <v>0</v>
      </c>
      <c r="DU146" s="56">
        <f t="shared" si="100"/>
        <v>0</v>
      </c>
      <c r="DV146" s="48">
        <f t="shared" si="101"/>
        <v>0</v>
      </c>
      <c r="DW146" s="243"/>
      <c r="DX146" s="53"/>
      <c r="DY146" s="260"/>
      <c r="DZ146" s="260"/>
      <c r="EA146" s="260"/>
      <c r="EB146" s="260"/>
      <c r="EC146" s="276">
        <v>0</v>
      </c>
      <c r="ED146" s="276">
        <v>0</v>
      </c>
      <c r="EE146" s="56">
        <f t="shared" si="102"/>
        <v>0</v>
      </c>
      <c r="EF146" s="48">
        <f t="shared" si="103"/>
        <v>0</v>
      </c>
      <c r="EK146" s="262"/>
    </row>
    <row r="147" spans="1:141" ht="16.5" thickTop="1" thickBot="1">
      <c r="A147" s="45">
        <v>136</v>
      </c>
      <c r="B147" s="18">
        <v>743948</v>
      </c>
      <c r="C147" s="255" t="s">
        <v>410</v>
      </c>
      <c r="D147" s="266" t="s">
        <v>411</v>
      </c>
      <c r="E147" s="267">
        <v>79.5</v>
      </c>
      <c r="F147" s="268">
        <v>169</v>
      </c>
      <c r="G147" s="38">
        <f t="shared" si="71"/>
        <v>0</v>
      </c>
      <c r="H147" s="39">
        <f t="shared" si="72"/>
        <v>0</v>
      </c>
      <c r="I147" s="39">
        <f t="shared" si="73"/>
        <v>0</v>
      </c>
      <c r="J147" s="39">
        <f t="shared" si="74"/>
        <v>0</v>
      </c>
      <c r="K147" s="38">
        <f t="shared" si="75"/>
        <v>0</v>
      </c>
      <c r="L147" s="39">
        <f t="shared" si="76"/>
        <v>0</v>
      </c>
      <c r="M147" s="39">
        <f t="shared" si="77"/>
        <v>0</v>
      </c>
      <c r="N147" s="39">
        <v>0</v>
      </c>
      <c r="O147" s="39">
        <f t="shared" si="78"/>
        <v>0</v>
      </c>
      <c r="P147" s="40">
        <f t="shared" si="79"/>
        <v>0</v>
      </c>
      <c r="Q147" s="269"/>
      <c r="R147" s="270"/>
      <c r="S147" s="267"/>
      <c r="T147" s="267"/>
      <c r="U147" s="267"/>
      <c r="V147" s="267"/>
      <c r="W147" s="276">
        <v>0</v>
      </c>
      <c r="X147" s="276">
        <v>0</v>
      </c>
      <c r="Y147" s="260">
        <f t="shared" si="80"/>
        <v>0</v>
      </c>
      <c r="Z147" s="261">
        <f t="shared" si="81"/>
        <v>0</v>
      </c>
      <c r="AA147" s="243"/>
      <c r="AB147" s="53"/>
      <c r="AC147" s="260"/>
      <c r="AD147" s="260"/>
      <c r="AE147" s="260"/>
      <c r="AF147" s="260"/>
      <c r="AG147" s="276">
        <v>0</v>
      </c>
      <c r="AH147" s="276">
        <v>0</v>
      </c>
      <c r="AI147" s="56">
        <f t="shared" si="82"/>
        <v>0</v>
      </c>
      <c r="AJ147" s="48">
        <f t="shared" si="83"/>
        <v>0</v>
      </c>
      <c r="AK147" s="243"/>
      <c r="AL147" s="53"/>
      <c r="AM147" s="260"/>
      <c r="AN147" s="260"/>
      <c r="AO147" s="260"/>
      <c r="AP147" s="260"/>
      <c r="AQ147" s="276">
        <v>0</v>
      </c>
      <c r="AR147" s="276">
        <v>0</v>
      </c>
      <c r="AS147" s="56">
        <f t="shared" si="84"/>
        <v>0</v>
      </c>
      <c r="AT147" s="48">
        <f t="shared" si="85"/>
        <v>0</v>
      </c>
      <c r="AU147" s="243"/>
      <c r="AV147" s="53"/>
      <c r="AW147" s="260"/>
      <c r="AX147" s="260"/>
      <c r="AY147" s="260"/>
      <c r="AZ147" s="260"/>
      <c r="BA147" s="276">
        <v>0</v>
      </c>
      <c r="BB147" s="276">
        <v>0</v>
      </c>
      <c r="BC147" s="56">
        <f t="shared" si="86"/>
        <v>0</v>
      </c>
      <c r="BD147" s="209">
        <f t="shared" si="87"/>
        <v>0</v>
      </c>
      <c r="BE147" s="243"/>
      <c r="BF147" s="53"/>
      <c r="BG147" s="260"/>
      <c r="BH147" s="260"/>
      <c r="BI147" s="260"/>
      <c r="BJ147" s="260"/>
      <c r="BK147" s="276">
        <v>0</v>
      </c>
      <c r="BL147" s="276">
        <v>0</v>
      </c>
      <c r="BM147" s="56">
        <f t="shared" si="88"/>
        <v>0</v>
      </c>
      <c r="BN147" s="48">
        <f t="shared" si="89"/>
        <v>0</v>
      </c>
      <c r="BO147" s="243"/>
      <c r="BP147" s="53"/>
      <c r="BQ147" s="260"/>
      <c r="BR147" s="260"/>
      <c r="BS147" s="260"/>
      <c r="BT147" s="260"/>
      <c r="BU147" s="276">
        <v>0</v>
      </c>
      <c r="BV147" s="276">
        <v>0</v>
      </c>
      <c r="BW147" s="56">
        <f t="shared" si="90"/>
        <v>0</v>
      </c>
      <c r="BX147" s="209">
        <f t="shared" si="91"/>
        <v>0</v>
      </c>
      <c r="BY147" s="243"/>
      <c r="BZ147" s="53"/>
      <c r="CA147" s="260"/>
      <c r="CB147" s="260"/>
      <c r="CC147" s="260"/>
      <c r="CD147" s="260"/>
      <c r="CE147" s="276">
        <v>0</v>
      </c>
      <c r="CF147" s="276">
        <v>0</v>
      </c>
      <c r="CG147" s="56">
        <f t="shared" si="92"/>
        <v>0</v>
      </c>
      <c r="CH147" s="48">
        <f t="shared" si="93"/>
        <v>0</v>
      </c>
      <c r="CI147" s="243"/>
      <c r="CJ147" s="53"/>
      <c r="CK147" s="260"/>
      <c r="CL147" s="260"/>
      <c r="CM147" s="260"/>
      <c r="CN147" s="260"/>
      <c r="CO147" s="276">
        <v>0</v>
      </c>
      <c r="CP147" s="276">
        <v>0</v>
      </c>
      <c r="CQ147" s="56">
        <f t="shared" si="94"/>
        <v>0</v>
      </c>
      <c r="CR147" s="209">
        <f t="shared" si="95"/>
        <v>0</v>
      </c>
      <c r="CS147" s="243"/>
      <c r="CT147" s="53"/>
      <c r="CU147" s="260"/>
      <c r="CV147" s="260"/>
      <c r="CW147" s="260"/>
      <c r="CX147" s="260"/>
      <c r="CY147" s="276">
        <v>0</v>
      </c>
      <c r="CZ147" s="276">
        <v>0</v>
      </c>
      <c r="DA147" s="56">
        <f t="shared" si="96"/>
        <v>0</v>
      </c>
      <c r="DB147" s="48">
        <f t="shared" si="97"/>
        <v>0</v>
      </c>
      <c r="DC147" s="243"/>
      <c r="DD147" s="53"/>
      <c r="DE147" s="260"/>
      <c r="DF147" s="260"/>
      <c r="DG147" s="260"/>
      <c r="DH147" s="260"/>
      <c r="DI147" s="276">
        <v>0</v>
      </c>
      <c r="DJ147" s="276">
        <v>0</v>
      </c>
      <c r="DK147" s="56">
        <f t="shared" si="98"/>
        <v>0</v>
      </c>
      <c r="DL147" s="209">
        <f t="shared" si="99"/>
        <v>0</v>
      </c>
      <c r="DM147" s="243"/>
      <c r="DN147" s="53"/>
      <c r="DO147" s="260"/>
      <c r="DP147" s="260"/>
      <c r="DQ147" s="260"/>
      <c r="DR147" s="260"/>
      <c r="DS147" s="276">
        <v>0</v>
      </c>
      <c r="DT147" s="276">
        <v>0</v>
      </c>
      <c r="DU147" s="56">
        <f t="shared" si="100"/>
        <v>0</v>
      </c>
      <c r="DV147" s="48">
        <f t="shared" si="101"/>
        <v>0</v>
      </c>
      <c r="DW147" s="243"/>
      <c r="DX147" s="53"/>
      <c r="DY147" s="260"/>
      <c r="DZ147" s="260"/>
      <c r="EA147" s="260"/>
      <c r="EB147" s="260"/>
      <c r="EC147" s="276">
        <v>0</v>
      </c>
      <c r="ED147" s="276">
        <v>0</v>
      </c>
      <c r="EE147" s="56">
        <f t="shared" si="102"/>
        <v>0</v>
      </c>
      <c r="EF147" s="48">
        <f t="shared" si="103"/>
        <v>0</v>
      </c>
      <c r="EK147" s="262"/>
    </row>
    <row r="148" spans="1:141" ht="16.5" thickTop="1" thickBot="1">
      <c r="A148" s="45">
        <v>137</v>
      </c>
      <c r="B148" s="18">
        <v>743953</v>
      </c>
      <c r="C148" s="255" t="s">
        <v>412</v>
      </c>
      <c r="D148" s="266" t="s">
        <v>413</v>
      </c>
      <c r="E148" s="267">
        <v>34.5</v>
      </c>
      <c r="F148" s="268">
        <v>69</v>
      </c>
      <c r="G148" s="38">
        <f t="shared" si="71"/>
        <v>0</v>
      </c>
      <c r="H148" s="39">
        <f t="shared" si="72"/>
        <v>0</v>
      </c>
      <c r="I148" s="39">
        <f t="shared" si="73"/>
        <v>0</v>
      </c>
      <c r="J148" s="39">
        <f t="shared" si="74"/>
        <v>0</v>
      </c>
      <c r="K148" s="38">
        <f t="shared" si="75"/>
        <v>0</v>
      </c>
      <c r="L148" s="39">
        <f t="shared" si="76"/>
        <v>0</v>
      </c>
      <c r="M148" s="39">
        <f t="shared" si="77"/>
        <v>0</v>
      </c>
      <c r="N148" s="39">
        <v>0</v>
      </c>
      <c r="O148" s="39">
        <f t="shared" si="78"/>
        <v>0</v>
      </c>
      <c r="P148" s="40">
        <f t="shared" si="79"/>
        <v>0</v>
      </c>
      <c r="Q148" s="269"/>
      <c r="R148" s="270"/>
      <c r="S148" s="267"/>
      <c r="T148" s="267"/>
      <c r="U148" s="267"/>
      <c r="V148" s="267"/>
      <c r="W148" s="276">
        <v>0</v>
      </c>
      <c r="X148" s="276">
        <v>0</v>
      </c>
      <c r="Y148" s="260">
        <f t="shared" si="80"/>
        <v>0</v>
      </c>
      <c r="Z148" s="261">
        <f t="shared" si="81"/>
        <v>0</v>
      </c>
      <c r="AA148" s="243"/>
      <c r="AB148" s="53"/>
      <c r="AC148" s="260"/>
      <c r="AD148" s="260"/>
      <c r="AE148" s="260"/>
      <c r="AF148" s="260"/>
      <c r="AG148" s="276">
        <v>0</v>
      </c>
      <c r="AH148" s="276">
        <v>0</v>
      </c>
      <c r="AI148" s="56">
        <f t="shared" si="82"/>
        <v>0</v>
      </c>
      <c r="AJ148" s="48">
        <f t="shared" si="83"/>
        <v>0</v>
      </c>
      <c r="AK148" s="243"/>
      <c r="AL148" s="53"/>
      <c r="AM148" s="260"/>
      <c r="AN148" s="260"/>
      <c r="AO148" s="260"/>
      <c r="AP148" s="260"/>
      <c r="AQ148" s="276">
        <v>0</v>
      </c>
      <c r="AR148" s="276">
        <v>0</v>
      </c>
      <c r="AS148" s="56">
        <f t="shared" si="84"/>
        <v>0</v>
      </c>
      <c r="AT148" s="48">
        <f t="shared" si="85"/>
        <v>0</v>
      </c>
      <c r="AU148" s="243"/>
      <c r="AV148" s="53"/>
      <c r="AW148" s="260"/>
      <c r="AX148" s="260"/>
      <c r="AY148" s="260"/>
      <c r="AZ148" s="260"/>
      <c r="BA148" s="276">
        <v>0</v>
      </c>
      <c r="BB148" s="276">
        <v>0</v>
      </c>
      <c r="BC148" s="56">
        <f t="shared" si="86"/>
        <v>0</v>
      </c>
      <c r="BD148" s="209">
        <f t="shared" si="87"/>
        <v>0</v>
      </c>
      <c r="BE148" s="243"/>
      <c r="BF148" s="53"/>
      <c r="BG148" s="260"/>
      <c r="BH148" s="260"/>
      <c r="BI148" s="260"/>
      <c r="BJ148" s="260"/>
      <c r="BK148" s="276">
        <v>0</v>
      </c>
      <c r="BL148" s="276">
        <v>0</v>
      </c>
      <c r="BM148" s="56">
        <f t="shared" si="88"/>
        <v>0</v>
      </c>
      <c r="BN148" s="48">
        <f t="shared" si="89"/>
        <v>0</v>
      </c>
      <c r="BO148" s="243"/>
      <c r="BP148" s="53"/>
      <c r="BQ148" s="260"/>
      <c r="BR148" s="260"/>
      <c r="BS148" s="260"/>
      <c r="BT148" s="260"/>
      <c r="BU148" s="276">
        <v>0</v>
      </c>
      <c r="BV148" s="276">
        <v>0</v>
      </c>
      <c r="BW148" s="56">
        <f t="shared" si="90"/>
        <v>0</v>
      </c>
      <c r="BX148" s="209">
        <f t="shared" si="91"/>
        <v>0</v>
      </c>
      <c r="BY148" s="243"/>
      <c r="BZ148" s="53"/>
      <c r="CA148" s="260"/>
      <c r="CB148" s="260"/>
      <c r="CC148" s="260"/>
      <c r="CD148" s="260"/>
      <c r="CE148" s="276">
        <v>0</v>
      </c>
      <c r="CF148" s="276">
        <v>0</v>
      </c>
      <c r="CG148" s="56">
        <f t="shared" si="92"/>
        <v>0</v>
      </c>
      <c r="CH148" s="48">
        <f t="shared" si="93"/>
        <v>0</v>
      </c>
      <c r="CI148" s="243"/>
      <c r="CJ148" s="53"/>
      <c r="CK148" s="260"/>
      <c r="CL148" s="260"/>
      <c r="CM148" s="260"/>
      <c r="CN148" s="260"/>
      <c r="CO148" s="276">
        <v>0</v>
      </c>
      <c r="CP148" s="276">
        <v>0</v>
      </c>
      <c r="CQ148" s="56">
        <f t="shared" si="94"/>
        <v>0</v>
      </c>
      <c r="CR148" s="209">
        <f t="shared" si="95"/>
        <v>0</v>
      </c>
      <c r="CS148" s="243"/>
      <c r="CT148" s="53"/>
      <c r="CU148" s="260"/>
      <c r="CV148" s="260"/>
      <c r="CW148" s="260"/>
      <c r="CX148" s="260"/>
      <c r="CY148" s="276">
        <v>0</v>
      </c>
      <c r="CZ148" s="276">
        <v>0</v>
      </c>
      <c r="DA148" s="56">
        <f t="shared" si="96"/>
        <v>0</v>
      </c>
      <c r="DB148" s="48">
        <f t="shared" si="97"/>
        <v>0</v>
      </c>
      <c r="DC148" s="243"/>
      <c r="DD148" s="53"/>
      <c r="DE148" s="260"/>
      <c r="DF148" s="260"/>
      <c r="DG148" s="260"/>
      <c r="DH148" s="260"/>
      <c r="DI148" s="276">
        <v>0</v>
      </c>
      <c r="DJ148" s="276">
        <v>0</v>
      </c>
      <c r="DK148" s="56">
        <f t="shared" si="98"/>
        <v>0</v>
      </c>
      <c r="DL148" s="209">
        <f t="shared" si="99"/>
        <v>0</v>
      </c>
      <c r="DM148" s="243"/>
      <c r="DN148" s="53"/>
      <c r="DO148" s="260"/>
      <c r="DP148" s="260"/>
      <c r="DQ148" s="260"/>
      <c r="DR148" s="260"/>
      <c r="DS148" s="276">
        <v>0</v>
      </c>
      <c r="DT148" s="276">
        <v>0</v>
      </c>
      <c r="DU148" s="56">
        <f t="shared" si="100"/>
        <v>0</v>
      </c>
      <c r="DV148" s="48">
        <f t="shared" si="101"/>
        <v>0</v>
      </c>
      <c r="DW148" s="243"/>
      <c r="DX148" s="53"/>
      <c r="DY148" s="260"/>
      <c r="DZ148" s="260"/>
      <c r="EA148" s="260"/>
      <c r="EB148" s="260"/>
      <c r="EC148" s="276">
        <v>0</v>
      </c>
      <c r="ED148" s="276">
        <v>0</v>
      </c>
      <c r="EE148" s="56">
        <f t="shared" si="102"/>
        <v>0</v>
      </c>
      <c r="EF148" s="48">
        <f t="shared" si="103"/>
        <v>0</v>
      </c>
      <c r="EK148" s="262"/>
    </row>
    <row r="149" spans="1:141" ht="16.5" thickTop="1" thickBot="1">
      <c r="A149" s="45">
        <v>138</v>
      </c>
      <c r="B149" s="18">
        <v>743955</v>
      </c>
      <c r="C149" s="255" t="s">
        <v>414</v>
      </c>
      <c r="D149" s="266" t="s">
        <v>415</v>
      </c>
      <c r="E149" s="267">
        <v>34.5</v>
      </c>
      <c r="F149" s="268">
        <v>69</v>
      </c>
      <c r="G149" s="38">
        <f t="shared" si="71"/>
        <v>0</v>
      </c>
      <c r="H149" s="39">
        <f t="shared" si="72"/>
        <v>0</v>
      </c>
      <c r="I149" s="39">
        <f t="shared" si="73"/>
        <v>0</v>
      </c>
      <c r="J149" s="39">
        <f t="shared" si="74"/>
        <v>0</v>
      </c>
      <c r="K149" s="38">
        <f t="shared" si="75"/>
        <v>0</v>
      </c>
      <c r="L149" s="39">
        <f t="shared" si="76"/>
        <v>0</v>
      </c>
      <c r="M149" s="39">
        <f t="shared" si="77"/>
        <v>3</v>
      </c>
      <c r="N149" s="39">
        <v>3</v>
      </c>
      <c r="O149" s="39">
        <f t="shared" si="78"/>
        <v>6</v>
      </c>
      <c r="P149" s="40">
        <f t="shared" si="79"/>
        <v>0.75</v>
      </c>
      <c r="Q149" s="269"/>
      <c r="R149" s="270"/>
      <c r="S149" s="267"/>
      <c r="T149" s="267"/>
      <c r="U149" s="267"/>
      <c r="V149" s="267"/>
      <c r="W149" s="276">
        <v>1</v>
      </c>
      <c r="X149" s="276">
        <v>1</v>
      </c>
      <c r="Y149" s="260">
        <f t="shared" si="80"/>
        <v>2</v>
      </c>
      <c r="Z149" s="261">
        <f t="shared" si="81"/>
        <v>1</v>
      </c>
      <c r="AA149" s="243"/>
      <c r="AB149" s="53"/>
      <c r="AC149" s="260"/>
      <c r="AD149" s="260"/>
      <c r="AE149" s="260"/>
      <c r="AF149" s="260"/>
      <c r="AG149" s="276">
        <v>0</v>
      </c>
      <c r="AH149" s="276">
        <v>0</v>
      </c>
      <c r="AI149" s="56">
        <f t="shared" si="82"/>
        <v>0</v>
      </c>
      <c r="AJ149" s="48">
        <f t="shared" si="83"/>
        <v>0</v>
      </c>
      <c r="AK149" s="243"/>
      <c r="AL149" s="53"/>
      <c r="AM149" s="260"/>
      <c r="AN149" s="260"/>
      <c r="AO149" s="260"/>
      <c r="AP149" s="260"/>
      <c r="AQ149" s="276">
        <v>0</v>
      </c>
      <c r="AR149" s="276">
        <v>0</v>
      </c>
      <c r="AS149" s="56">
        <f t="shared" si="84"/>
        <v>0</v>
      </c>
      <c r="AT149" s="48">
        <f t="shared" si="85"/>
        <v>0</v>
      </c>
      <c r="AU149" s="243"/>
      <c r="AV149" s="53"/>
      <c r="AW149" s="260"/>
      <c r="AX149" s="260"/>
      <c r="AY149" s="260"/>
      <c r="AZ149" s="260"/>
      <c r="BA149" s="276">
        <v>0</v>
      </c>
      <c r="BB149" s="276">
        <v>0</v>
      </c>
      <c r="BC149" s="56">
        <f t="shared" si="86"/>
        <v>0</v>
      </c>
      <c r="BD149" s="209">
        <f t="shared" si="87"/>
        <v>0</v>
      </c>
      <c r="BE149" s="243"/>
      <c r="BF149" s="53"/>
      <c r="BG149" s="260"/>
      <c r="BH149" s="260"/>
      <c r="BI149" s="260"/>
      <c r="BJ149" s="260"/>
      <c r="BK149" s="276">
        <v>0</v>
      </c>
      <c r="BL149" s="276">
        <v>0</v>
      </c>
      <c r="BM149" s="56">
        <f t="shared" si="88"/>
        <v>0</v>
      </c>
      <c r="BN149" s="48">
        <f t="shared" si="89"/>
        <v>0</v>
      </c>
      <c r="BO149" s="243"/>
      <c r="BP149" s="53"/>
      <c r="BQ149" s="260"/>
      <c r="BR149" s="260"/>
      <c r="BS149" s="260"/>
      <c r="BT149" s="260"/>
      <c r="BU149" s="276">
        <v>2</v>
      </c>
      <c r="BV149" s="276">
        <v>0</v>
      </c>
      <c r="BW149" s="56">
        <f t="shared" si="90"/>
        <v>2</v>
      </c>
      <c r="BX149" s="209">
        <f t="shared" si="91"/>
        <v>1</v>
      </c>
      <c r="BY149" s="243"/>
      <c r="BZ149" s="53"/>
      <c r="CA149" s="260"/>
      <c r="CB149" s="260"/>
      <c r="CC149" s="260"/>
      <c r="CD149" s="260"/>
      <c r="CE149" s="276">
        <v>0</v>
      </c>
      <c r="CF149" s="276">
        <v>0</v>
      </c>
      <c r="CG149" s="56">
        <f t="shared" si="92"/>
        <v>0</v>
      </c>
      <c r="CH149" s="48">
        <f t="shared" si="93"/>
        <v>0</v>
      </c>
      <c r="CI149" s="243"/>
      <c r="CJ149" s="53"/>
      <c r="CK149" s="260"/>
      <c r="CL149" s="260"/>
      <c r="CM149" s="260"/>
      <c r="CN149" s="260"/>
      <c r="CO149" s="276">
        <v>0</v>
      </c>
      <c r="CP149" s="276">
        <v>1</v>
      </c>
      <c r="CQ149" s="56">
        <f t="shared" si="94"/>
        <v>1</v>
      </c>
      <c r="CR149" s="209">
        <f t="shared" si="95"/>
        <v>0.5</v>
      </c>
      <c r="CS149" s="243"/>
      <c r="CT149" s="53"/>
      <c r="CU149" s="260"/>
      <c r="CV149" s="260"/>
      <c r="CW149" s="260"/>
      <c r="CX149" s="260"/>
      <c r="CY149" s="276">
        <v>0</v>
      </c>
      <c r="CZ149" s="276">
        <v>0</v>
      </c>
      <c r="DA149" s="56">
        <f t="shared" si="96"/>
        <v>0</v>
      </c>
      <c r="DB149" s="48">
        <f t="shared" si="97"/>
        <v>0</v>
      </c>
      <c r="DC149" s="243"/>
      <c r="DD149" s="53"/>
      <c r="DE149" s="260"/>
      <c r="DF149" s="260"/>
      <c r="DG149" s="260"/>
      <c r="DH149" s="260"/>
      <c r="DI149" s="276">
        <v>0</v>
      </c>
      <c r="DJ149" s="276">
        <v>0</v>
      </c>
      <c r="DK149" s="56">
        <f t="shared" si="98"/>
        <v>0</v>
      </c>
      <c r="DL149" s="209">
        <f t="shared" si="99"/>
        <v>0</v>
      </c>
      <c r="DM149" s="243"/>
      <c r="DN149" s="53"/>
      <c r="DO149" s="260"/>
      <c r="DP149" s="260"/>
      <c r="DQ149" s="260"/>
      <c r="DR149" s="260"/>
      <c r="DS149" s="276">
        <v>0</v>
      </c>
      <c r="DT149" s="276">
        <v>1</v>
      </c>
      <c r="DU149" s="56">
        <f t="shared" si="100"/>
        <v>1</v>
      </c>
      <c r="DV149" s="48">
        <f t="shared" si="101"/>
        <v>0.5</v>
      </c>
      <c r="DW149" s="243"/>
      <c r="DX149" s="53"/>
      <c r="DY149" s="260"/>
      <c r="DZ149" s="260"/>
      <c r="EA149" s="260"/>
      <c r="EB149" s="260"/>
      <c r="EC149" s="276">
        <v>0</v>
      </c>
      <c r="ED149" s="276">
        <v>0</v>
      </c>
      <c r="EE149" s="56">
        <f t="shared" si="102"/>
        <v>0</v>
      </c>
      <c r="EF149" s="48">
        <f t="shared" si="103"/>
        <v>0</v>
      </c>
      <c r="EK149" s="262"/>
    </row>
    <row r="150" spans="1:141" ht="16.5" thickTop="1" thickBot="1">
      <c r="A150" s="45">
        <v>139</v>
      </c>
      <c r="B150" s="18">
        <v>743956</v>
      </c>
      <c r="C150" s="255" t="s">
        <v>416</v>
      </c>
      <c r="D150" s="266" t="s">
        <v>417</v>
      </c>
      <c r="E150" s="267">
        <v>34.5</v>
      </c>
      <c r="F150" s="268">
        <v>69</v>
      </c>
      <c r="G150" s="38">
        <f t="shared" si="71"/>
        <v>0</v>
      </c>
      <c r="H150" s="39">
        <f t="shared" si="72"/>
        <v>0</v>
      </c>
      <c r="I150" s="39">
        <f t="shared" si="73"/>
        <v>0</v>
      </c>
      <c r="J150" s="39">
        <f t="shared" si="74"/>
        <v>0</v>
      </c>
      <c r="K150" s="38">
        <f t="shared" si="75"/>
        <v>0</v>
      </c>
      <c r="L150" s="39">
        <f t="shared" si="76"/>
        <v>0</v>
      </c>
      <c r="M150" s="39">
        <f t="shared" si="77"/>
        <v>2</v>
      </c>
      <c r="N150" s="39">
        <v>4</v>
      </c>
      <c r="O150" s="39">
        <f t="shared" si="78"/>
        <v>6</v>
      </c>
      <c r="P150" s="40">
        <f t="shared" si="79"/>
        <v>0.75</v>
      </c>
      <c r="Q150" s="269"/>
      <c r="R150" s="270"/>
      <c r="S150" s="267"/>
      <c r="T150" s="267"/>
      <c r="U150" s="267"/>
      <c r="V150" s="267"/>
      <c r="W150" s="276">
        <v>2</v>
      </c>
      <c r="X150" s="276">
        <v>2</v>
      </c>
      <c r="Y150" s="260">
        <f t="shared" si="80"/>
        <v>4</v>
      </c>
      <c r="Z150" s="261">
        <f t="shared" si="81"/>
        <v>2</v>
      </c>
      <c r="AA150" s="243"/>
      <c r="AB150" s="53"/>
      <c r="AC150" s="260"/>
      <c r="AD150" s="260"/>
      <c r="AE150" s="260"/>
      <c r="AF150" s="260"/>
      <c r="AG150" s="276">
        <v>0</v>
      </c>
      <c r="AH150" s="276">
        <v>1</v>
      </c>
      <c r="AI150" s="56">
        <f t="shared" si="82"/>
        <v>1</v>
      </c>
      <c r="AJ150" s="48">
        <f t="shared" si="83"/>
        <v>0.5</v>
      </c>
      <c r="AK150" s="243"/>
      <c r="AL150" s="53"/>
      <c r="AM150" s="260"/>
      <c r="AN150" s="260"/>
      <c r="AO150" s="260"/>
      <c r="AP150" s="260"/>
      <c r="AQ150" s="276">
        <v>0</v>
      </c>
      <c r="AR150" s="276">
        <v>0</v>
      </c>
      <c r="AS150" s="56">
        <f t="shared" si="84"/>
        <v>0</v>
      </c>
      <c r="AT150" s="48">
        <f t="shared" si="85"/>
        <v>0</v>
      </c>
      <c r="AU150" s="243"/>
      <c r="AV150" s="53"/>
      <c r="AW150" s="260"/>
      <c r="AX150" s="260"/>
      <c r="AY150" s="260"/>
      <c r="AZ150" s="260"/>
      <c r="BA150" s="276">
        <v>0</v>
      </c>
      <c r="BB150" s="276">
        <v>0</v>
      </c>
      <c r="BC150" s="56">
        <f t="shared" si="86"/>
        <v>0</v>
      </c>
      <c r="BD150" s="209">
        <f t="shared" si="87"/>
        <v>0</v>
      </c>
      <c r="BE150" s="243"/>
      <c r="BF150" s="53"/>
      <c r="BG150" s="260"/>
      <c r="BH150" s="260"/>
      <c r="BI150" s="260"/>
      <c r="BJ150" s="260"/>
      <c r="BK150" s="276">
        <v>0</v>
      </c>
      <c r="BL150" s="276">
        <v>0</v>
      </c>
      <c r="BM150" s="56">
        <f t="shared" si="88"/>
        <v>0</v>
      </c>
      <c r="BN150" s="48">
        <f t="shared" si="89"/>
        <v>0</v>
      </c>
      <c r="BO150" s="243"/>
      <c r="BP150" s="53"/>
      <c r="BQ150" s="260"/>
      <c r="BR150" s="260"/>
      <c r="BS150" s="260"/>
      <c r="BT150" s="260"/>
      <c r="BU150" s="276">
        <v>0</v>
      </c>
      <c r="BV150" s="276">
        <v>0</v>
      </c>
      <c r="BW150" s="56">
        <f t="shared" si="90"/>
        <v>0</v>
      </c>
      <c r="BX150" s="209">
        <f t="shared" si="91"/>
        <v>0</v>
      </c>
      <c r="BY150" s="243"/>
      <c r="BZ150" s="53"/>
      <c r="CA150" s="260"/>
      <c r="CB150" s="260"/>
      <c r="CC150" s="260"/>
      <c r="CD150" s="260"/>
      <c r="CE150" s="276">
        <v>0</v>
      </c>
      <c r="CF150" s="276">
        <v>1</v>
      </c>
      <c r="CG150" s="56">
        <f t="shared" si="92"/>
        <v>1</v>
      </c>
      <c r="CH150" s="48">
        <f t="shared" si="93"/>
        <v>0.5</v>
      </c>
      <c r="CI150" s="243"/>
      <c r="CJ150" s="53"/>
      <c r="CK150" s="260"/>
      <c r="CL150" s="260"/>
      <c r="CM150" s="260"/>
      <c r="CN150" s="260"/>
      <c r="CO150" s="276">
        <v>0</v>
      </c>
      <c r="CP150" s="276">
        <v>0</v>
      </c>
      <c r="CQ150" s="56">
        <f t="shared" si="94"/>
        <v>0</v>
      </c>
      <c r="CR150" s="209">
        <f t="shared" si="95"/>
        <v>0</v>
      </c>
      <c r="CS150" s="243"/>
      <c r="CT150" s="53"/>
      <c r="CU150" s="260"/>
      <c r="CV150" s="260"/>
      <c r="CW150" s="260"/>
      <c r="CX150" s="260"/>
      <c r="CY150" s="276">
        <v>0</v>
      </c>
      <c r="CZ150" s="276">
        <v>0</v>
      </c>
      <c r="DA150" s="56">
        <f t="shared" si="96"/>
        <v>0</v>
      </c>
      <c r="DB150" s="48">
        <f t="shared" si="97"/>
        <v>0</v>
      </c>
      <c r="DC150" s="243"/>
      <c r="DD150" s="53"/>
      <c r="DE150" s="260"/>
      <c r="DF150" s="260"/>
      <c r="DG150" s="260"/>
      <c r="DH150" s="260"/>
      <c r="DI150" s="276">
        <v>0</v>
      </c>
      <c r="DJ150" s="276">
        <v>0</v>
      </c>
      <c r="DK150" s="56">
        <f t="shared" si="98"/>
        <v>0</v>
      </c>
      <c r="DL150" s="209">
        <f t="shared" si="99"/>
        <v>0</v>
      </c>
      <c r="DM150" s="243"/>
      <c r="DN150" s="53"/>
      <c r="DO150" s="260"/>
      <c r="DP150" s="260"/>
      <c r="DQ150" s="260"/>
      <c r="DR150" s="260"/>
      <c r="DS150" s="276">
        <v>0</v>
      </c>
      <c r="DT150" s="276">
        <v>0</v>
      </c>
      <c r="DU150" s="56">
        <f t="shared" si="100"/>
        <v>0</v>
      </c>
      <c r="DV150" s="48">
        <f t="shared" si="101"/>
        <v>0</v>
      </c>
      <c r="DW150" s="243"/>
      <c r="DX150" s="53"/>
      <c r="DY150" s="260"/>
      <c r="DZ150" s="260"/>
      <c r="EA150" s="260"/>
      <c r="EB150" s="260"/>
      <c r="EC150" s="276">
        <v>0</v>
      </c>
      <c r="ED150" s="276">
        <v>0</v>
      </c>
      <c r="EE150" s="56">
        <f t="shared" si="102"/>
        <v>0</v>
      </c>
      <c r="EF150" s="48">
        <f t="shared" si="103"/>
        <v>0</v>
      </c>
      <c r="EK150" s="262"/>
    </row>
    <row r="151" spans="1:141" ht="16.5" thickTop="1" thickBot="1">
      <c r="A151" s="45">
        <v>140</v>
      </c>
      <c r="B151" s="18">
        <v>743958</v>
      </c>
      <c r="C151" s="255" t="s">
        <v>418</v>
      </c>
      <c r="D151" s="266" t="s">
        <v>419</v>
      </c>
      <c r="E151" s="267">
        <v>34.5</v>
      </c>
      <c r="F151" s="268">
        <v>69</v>
      </c>
      <c r="G151" s="38">
        <f t="shared" si="71"/>
        <v>0</v>
      </c>
      <c r="H151" s="39">
        <f t="shared" si="72"/>
        <v>0</v>
      </c>
      <c r="I151" s="39">
        <f t="shared" si="73"/>
        <v>0</v>
      </c>
      <c r="J151" s="39">
        <f t="shared" si="74"/>
        <v>0</v>
      </c>
      <c r="K151" s="38">
        <f t="shared" si="75"/>
        <v>0</v>
      </c>
      <c r="L151" s="39">
        <f t="shared" si="76"/>
        <v>0</v>
      </c>
      <c r="M151" s="39">
        <f t="shared" si="77"/>
        <v>0</v>
      </c>
      <c r="N151" s="39">
        <v>4</v>
      </c>
      <c r="O151" s="39">
        <f t="shared" si="78"/>
        <v>4</v>
      </c>
      <c r="P151" s="40">
        <f t="shared" si="79"/>
        <v>0.5</v>
      </c>
      <c r="Q151" s="269"/>
      <c r="R151" s="270"/>
      <c r="S151" s="267"/>
      <c r="T151" s="267"/>
      <c r="U151" s="267"/>
      <c r="V151" s="267"/>
      <c r="W151" s="276">
        <v>0</v>
      </c>
      <c r="X151" s="276">
        <v>2</v>
      </c>
      <c r="Y151" s="260">
        <f t="shared" si="80"/>
        <v>2</v>
      </c>
      <c r="Z151" s="261">
        <f t="shared" si="81"/>
        <v>1</v>
      </c>
      <c r="AA151" s="243"/>
      <c r="AB151" s="53"/>
      <c r="AC151" s="260"/>
      <c r="AD151" s="260"/>
      <c r="AE151" s="260"/>
      <c r="AF151" s="260"/>
      <c r="AG151" s="276">
        <v>0</v>
      </c>
      <c r="AH151" s="276">
        <v>0</v>
      </c>
      <c r="AI151" s="56">
        <f t="shared" si="82"/>
        <v>0</v>
      </c>
      <c r="AJ151" s="48">
        <f t="shared" si="83"/>
        <v>0</v>
      </c>
      <c r="AK151" s="243"/>
      <c r="AL151" s="53"/>
      <c r="AM151" s="260"/>
      <c r="AN151" s="260"/>
      <c r="AO151" s="260"/>
      <c r="AP151" s="260"/>
      <c r="AQ151" s="276">
        <v>0</v>
      </c>
      <c r="AR151" s="276">
        <v>0</v>
      </c>
      <c r="AS151" s="56">
        <f t="shared" si="84"/>
        <v>0</v>
      </c>
      <c r="AT151" s="48">
        <f t="shared" si="85"/>
        <v>0</v>
      </c>
      <c r="AU151" s="243"/>
      <c r="AV151" s="53"/>
      <c r="AW151" s="260"/>
      <c r="AX151" s="260"/>
      <c r="AY151" s="260"/>
      <c r="AZ151" s="260"/>
      <c r="BA151" s="276">
        <v>0</v>
      </c>
      <c r="BB151" s="276">
        <v>0</v>
      </c>
      <c r="BC151" s="56">
        <f t="shared" si="86"/>
        <v>0</v>
      </c>
      <c r="BD151" s="209">
        <f t="shared" si="87"/>
        <v>0</v>
      </c>
      <c r="BE151" s="243"/>
      <c r="BF151" s="53"/>
      <c r="BG151" s="260"/>
      <c r="BH151" s="260"/>
      <c r="BI151" s="260"/>
      <c r="BJ151" s="260"/>
      <c r="BK151" s="276">
        <v>0</v>
      </c>
      <c r="BL151" s="276">
        <v>0</v>
      </c>
      <c r="BM151" s="56">
        <f t="shared" si="88"/>
        <v>0</v>
      </c>
      <c r="BN151" s="48">
        <f t="shared" si="89"/>
        <v>0</v>
      </c>
      <c r="BO151" s="243"/>
      <c r="BP151" s="53"/>
      <c r="BQ151" s="260"/>
      <c r="BR151" s="260"/>
      <c r="BS151" s="260"/>
      <c r="BT151" s="260"/>
      <c r="BU151" s="276">
        <v>0</v>
      </c>
      <c r="BV151" s="276">
        <v>0</v>
      </c>
      <c r="BW151" s="56">
        <f t="shared" si="90"/>
        <v>0</v>
      </c>
      <c r="BX151" s="209">
        <f t="shared" si="91"/>
        <v>0</v>
      </c>
      <c r="BY151" s="243"/>
      <c r="BZ151" s="53"/>
      <c r="CA151" s="260"/>
      <c r="CB151" s="260"/>
      <c r="CC151" s="260"/>
      <c r="CD151" s="260"/>
      <c r="CE151" s="276">
        <v>0</v>
      </c>
      <c r="CF151" s="276">
        <v>0</v>
      </c>
      <c r="CG151" s="56">
        <f t="shared" si="92"/>
        <v>0</v>
      </c>
      <c r="CH151" s="48">
        <f t="shared" si="93"/>
        <v>0</v>
      </c>
      <c r="CI151" s="243"/>
      <c r="CJ151" s="53"/>
      <c r="CK151" s="260"/>
      <c r="CL151" s="260"/>
      <c r="CM151" s="260"/>
      <c r="CN151" s="260"/>
      <c r="CO151" s="276">
        <v>0</v>
      </c>
      <c r="CP151" s="276">
        <v>1</v>
      </c>
      <c r="CQ151" s="56">
        <f t="shared" si="94"/>
        <v>1</v>
      </c>
      <c r="CR151" s="209">
        <f t="shared" si="95"/>
        <v>0.5</v>
      </c>
      <c r="CS151" s="243"/>
      <c r="CT151" s="53"/>
      <c r="CU151" s="260"/>
      <c r="CV151" s="260"/>
      <c r="CW151" s="260"/>
      <c r="CX151" s="260"/>
      <c r="CY151" s="276">
        <v>0</v>
      </c>
      <c r="CZ151" s="276">
        <v>0</v>
      </c>
      <c r="DA151" s="56">
        <f t="shared" si="96"/>
        <v>0</v>
      </c>
      <c r="DB151" s="48">
        <f t="shared" si="97"/>
        <v>0</v>
      </c>
      <c r="DC151" s="243"/>
      <c r="DD151" s="53"/>
      <c r="DE151" s="260"/>
      <c r="DF151" s="260"/>
      <c r="DG151" s="260"/>
      <c r="DH151" s="260"/>
      <c r="DI151" s="276">
        <v>0</v>
      </c>
      <c r="DJ151" s="276">
        <v>0</v>
      </c>
      <c r="DK151" s="56">
        <f t="shared" si="98"/>
        <v>0</v>
      </c>
      <c r="DL151" s="209">
        <f t="shared" si="99"/>
        <v>0</v>
      </c>
      <c r="DM151" s="243"/>
      <c r="DN151" s="53"/>
      <c r="DO151" s="260"/>
      <c r="DP151" s="260"/>
      <c r="DQ151" s="260"/>
      <c r="DR151" s="260"/>
      <c r="DS151" s="276">
        <v>0</v>
      </c>
      <c r="DT151" s="276">
        <v>1</v>
      </c>
      <c r="DU151" s="56">
        <f t="shared" si="100"/>
        <v>1</v>
      </c>
      <c r="DV151" s="48">
        <f t="shared" si="101"/>
        <v>0.5</v>
      </c>
      <c r="DW151" s="243"/>
      <c r="DX151" s="53"/>
      <c r="DY151" s="260"/>
      <c r="DZ151" s="260"/>
      <c r="EA151" s="260"/>
      <c r="EB151" s="260"/>
      <c r="EC151" s="276">
        <v>0</v>
      </c>
      <c r="ED151" s="276">
        <v>0</v>
      </c>
      <c r="EE151" s="56">
        <f t="shared" si="102"/>
        <v>0</v>
      </c>
      <c r="EF151" s="48">
        <f t="shared" si="103"/>
        <v>0</v>
      </c>
      <c r="EK151" s="262"/>
    </row>
    <row r="152" spans="1:141" ht="16.5" thickTop="1" thickBot="1">
      <c r="A152" s="45">
        <v>141</v>
      </c>
      <c r="B152" s="18">
        <v>743960</v>
      </c>
      <c r="C152" s="255" t="s">
        <v>420</v>
      </c>
      <c r="D152" s="266" t="s">
        <v>421</v>
      </c>
      <c r="E152" s="267">
        <v>34.5</v>
      </c>
      <c r="F152" s="268">
        <v>69</v>
      </c>
      <c r="G152" s="38">
        <f t="shared" si="71"/>
        <v>0</v>
      </c>
      <c r="H152" s="39">
        <f t="shared" si="72"/>
        <v>0</v>
      </c>
      <c r="I152" s="39">
        <f t="shared" si="73"/>
        <v>0</v>
      </c>
      <c r="J152" s="39">
        <f t="shared" si="74"/>
        <v>0</v>
      </c>
      <c r="K152" s="38">
        <f t="shared" si="75"/>
        <v>0</v>
      </c>
      <c r="L152" s="39">
        <f t="shared" si="76"/>
        <v>0</v>
      </c>
      <c r="M152" s="39">
        <f t="shared" si="77"/>
        <v>1</v>
      </c>
      <c r="N152" s="39">
        <v>4</v>
      </c>
      <c r="O152" s="39">
        <f t="shared" si="78"/>
        <v>5</v>
      </c>
      <c r="P152" s="40">
        <f t="shared" si="79"/>
        <v>0.625</v>
      </c>
      <c r="Q152" s="269"/>
      <c r="R152" s="270"/>
      <c r="S152" s="267"/>
      <c r="T152" s="267"/>
      <c r="U152" s="267"/>
      <c r="V152" s="267"/>
      <c r="W152" s="276">
        <v>1</v>
      </c>
      <c r="X152" s="276">
        <v>1</v>
      </c>
      <c r="Y152" s="260">
        <f t="shared" si="80"/>
        <v>2</v>
      </c>
      <c r="Z152" s="261">
        <f t="shared" si="81"/>
        <v>1</v>
      </c>
      <c r="AA152" s="243"/>
      <c r="AB152" s="53"/>
      <c r="AC152" s="260"/>
      <c r="AD152" s="260"/>
      <c r="AE152" s="260"/>
      <c r="AF152" s="260"/>
      <c r="AG152" s="276">
        <v>0</v>
      </c>
      <c r="AH152" s="276">
        <v>0</v>
      </c>
      <c r="AI152" s="56">
        <f t="shared" si="82"/>
        <v>0</v>
      </c>
      <c r="AJ152" s="48">
        <f t="shared" si="83"/>
        <v>0</v>
      </c>
      <c r="AK152" s="243"/>
      <c r="AL152" s="53"/>
      <c r="AM152" s="260"/>
      <c r="AN152" s="260"/>
      <c r="AO152" s="260"/>
      <c r="AP152" s="260"/>
      <c r="AQ152" s="276">
        <v>0</v>
      </c>
      <c r="AR152" s="276">
        <v>2</v>
      </c>
      <c r="AS152" s="56">
        <f t="shared" si="84"/>
        <v>2</v>
      </c>
      <c r="AT152" s="48">
        <f t="shared" si="85"/>
        <v>1</v>
      </c>
      <c r="AU152" s="243"/>
      <c r="AV152" s="53"/>
      <c r="AW152" s="260"/>
      <c r="AX152" s="260"/>
      <c r="AY152" s="260"/>
      <c r="AZ152" s="260"/>
      <c r="BA152" s="276">
        <v>0</v>
      </c>
      <c r="BB152" s="276">
        <v>0</v>
      </c>
      <c r="BC152" s="56">
        <f t="shared" si="86"/>
        <v>0</v>
      </c>
      <c r="BD152" s="209">
        <f t="shared" si="87"/>
        <v>0</v>
      </c>
      <c r="BE152" s="243"/>
      <c r="BF152" s="53"/>
      <c r="BG152" s="260"/>
      <c r="BH152" s="260"/>
      <c r="BI152" s="260"/>
      <c r="BJ152" s="260"/>
      <c r="BK152" s="276">
        <v>0</v>
      </c>
      <c r="BL152" s="276">
        <v>0</v>
      </c>
      <c r="BM152" s="56">
        <f t="shared" si="88"/>
        <v>0</v>
      </c>
      <c r="BN152" s="48">
        <f t="shared" si="89"/>
        <v>0</v>
      </c>
      <c r="BO152" s="243"/>
      <c r="BP152" s="53"/>
      <c r="BQ152" s="260"/>
      <c r="BR152" s="260"/>
      <c r="BS152" s="260"/>
      <c r="BT152" s="260"/>
      <c r="BU152" s="276">
        <v>0</v>
      </c>
      <c r="BV152" s="276">
        <v>1</v>
      </c>
      <c r="BW152" s="56">
        <f t="shared" si="90"/>
        <v>1</v>
      </c>
      <c r="BX152" s="209">
        <f t="shared" si="91"/>
        <v>0.5</v>
      </c>
      <c r="BY152" s="243"/>
      <c r="BZ152" s="53"/>
      <c r="CA152" s="260"/>
      <c r="CB152" s="260"/>
      <c r="CC152" s="260"/>
      <c r="CD152" s="260"/>
      <c r="CE152" s="276">
        <v>0</v>
      </c>
      <c r="CF152" s="276">
        <v>0</v>
      </c>
      <c r="CG152" s="56">
        <f t="shared" si="92"/>
        <v>0</v>
      </c>
      <c r="CH152" s="48">
        <f t="shared" si="93"/>
        <v>0</v>
      </c>
      <c r="CI152" s="243"/>
      <c r="CJ152" s="53"/>
      <c r="CK152" s="260"/>
      <c r="CL152" s="260"/>
      <c r="CM152" s="260"/>
      <c r="CN152" s="260"/>
      <c r="CO152" s="276">
        <v>0</v>
      </c>
      <c r="CP152" s="276">
        <v>0</v>
      </c>
      <c r="CQ152" s="56">
        <f t="shared" si="94"/>
        <v>0</v>
      </c>
      <c r="CR152" s="209">
        <f t="shared" si="95"/>
        <v>0</v>
      </c>
      <c r="CS152" s="243"/>
      <c r="CT152" s="53"/>
      <c r="CU152" s="260"/>
      <c r="CV152" s="260"/>
      <c r="CW152" s="260"/>
      <c r="CX152" s="260"/>
      <c r="CY152" s="276">
        <v>0</v>
      </c>
      <c r="CZ152" s="276">
        <v>0</v>
      </c>
      <c r="DA152" s="56">
        <f t="shared" si="96"/>
        <v>0</v>
      </c>
      <c r="DB152" s="48">
        <f t="shared" si="97"/>
        <v>0</v>
      </c>
      <c r="DC152" s="243"/>
      <c r="DD152" s="53"/>
      <c r="DE152" s="260"/>
      <c r="DF152" s="260"/>
      <c r="DG152" s="260"/>
      <c r="DH152" s="260"/>
      <c r="DI152" s="276">
        <v>0</v>
      </c>
      <c r="DJ152" s="276">
        <v>0</v>
      </c>
      <c r="DK152" s="56">
        <f t="shared" si="98"/>
        <v>0</v>
      </c>
      <c r="DL152" s="209">
        <f t="shared" si="99"/>
        <v>0</v>
      </c>
      <c r="DM152" s="243"/>
      <c r="DN152" s="53"/>
      <c r="DO152" s="260"/>
      <c r="DP152" s="260"/>
      <c r="DQ152" s="260"/>
      <c r="DR152" s="260"/>
      <c r="DS152" s="276">
        <v>0</v>
      </c>
      <c r="DT152" s="276">
        <v>0</v>
      </c>
      <c r="DU152" s="56">
        <f t="shared" si="100"/>
        <v>0</v>
      </c>
      <c r="DV152" s="48">
        <f t="shared" si="101"/>
        <v>0</v>
      </c>
      <c r="DW152" s="243"/>
      <c r="DX152" s="53"/>
      <c r="DY152" s="260"/>
      <c r="DZ152" s="260"/>
      <c r="EA152" s="260"/>
      <c r="EB152" s="260"/>
      <c r="EC152" s="276">
        <v>0</v>
      </c>
      <c r="ED152" s="276">
        <v>0</v>
      </c>
      <c r="EE152" s="56">
        <f t="shared" si="102"/>
        <v>0</v>
      </c>
      <c r="EF152" s="48">
        <f t="shared" si="103"/>
        <v>0</v>
      </c>
      <c r="EK152" s="262"/>
    </row>
    <row r="153" spans="1:141" ht="16.5" thickTop="1" thickBot="1">
      <c r="A153" s="45">
        <v>142</v>
      </c>
      <c r="B153" s="18">
        <v>743961</v>
      </c>
      <c r="C153" s="255" t="s">
        <v>422</v>
      </c>
      <c r="D153" s="266" t="s">
        <v>423</v>
      </c>
      <c r="E153" s="267">
        <v>34.5</v>
      </c>
      <c r="F153" s="268">
        <v>69</v>
      </c>
      <c r="G153" s="38">
        <f t="shared" si="71"/>
        <v>0</v>
      </c>
      <c r="H153" s="39">
        <f t="shared" si="72"/>
        <v>0</v>
      </c>
      <c r="I153" s="39">
        <f t="shared" si="73"/>
        <v>0</v>
      </c>
      <c r="J153" s="39">
        <f t="shared" si="74"/>
        <v>0</v>
      </c>
      <c r="K153" s="38">
        <f t="shared" si="75"/>
        <v>0</v>
      </c>
      <c r="L153" s="39">
        <f t="shared" si="76"/>
        <v>0</v>
      </c>
      <c r="M153" s="39">
        <f t="shared" si="77"/>
        <v>1</v>
      </c>
      <c r="N153" s="39">
        <v>1</v>
      </c>
      <c r="O153" s="39">
        <f t="shared" si="78"/>
        <v>2</v>
      </c>
      <c r="P153" s="40">
        <f t="shared" si="79"/>
        <v>0.25</v>
      </c>
      <c r="Q153" s="269"/>
      <c r="R153" s="270"/>
      <c r="S153" s="267"/>
      <c r="T153" s="267"/>
      <c r="U153" s="267"/>
      <c r="V153" s="267"/>
      <c r="W153" s="276">
        <v>0</v>
      </c>
      <c r="X153" s="276">
        <v>0</v>
      </c>
      <c r="Y153" s="260">
        <f t="shared" si="80"/>
        <v>0</v>
      </c>
      <c r="Z153" s="261">
        <f t="shared" si="81"/>
        <v>0</v>
      </c>
      <c r="AA153" s="243"/>
      <c r="AB153" s="53"/>
      <c r="AC153" s="260"/>
      <c r="AD153" s="260"/>
      <c r="AE153" s="260"/>
      <c r="AF153" s="260"/>
      <c r="AG153" s="276">
        <v>0</v>
      </c>
      <c r="AH153" s="276">
        <v>0</v>
      </c>
      <c r="AI153" s="56">
        <f t="shared" si="82"/>
        <v>0</v>
      </c>
      <c r="AJ153" s="48">
        <f t="shared" si="83"/>
        <v>0</v>
      </c>
      <c r="AK153" s="243"/>
      <c r="AL153" s="53"/>
      <c r="AM153" s="260"/>
      <c r="AN153" s="260"/>
      <c r="AO153" s="260"/>
      <c r="AP153" s="260"/>
      <c r="AQ153" s="276">
        <v>0</v>
      </c>
      <c r="AR153" s="276">
        <v>0</v>
      </c>
      <c r="AS153" s="56">
        <f t="shared" si="84"/>
        <v>0</v>
      </c>
      <c r="AT153" s="48">
        <f t="shared" si="85"/>
        <v>0</v>
      </c>
      <c r="AU153" s="243"/>
      <c r="AV153" s="53"/>
      <c r="AW153" s="260"/>
      <c r="AX153" s="260"/>
      <c r="AY153" s="260"/>
      <c r="AZ153" s="260"/>
      <c r="BA153" s="276">
        <v>0</v>
      </c>
      <c r="BB153" s="276">
        <v>0</v>
      </c>
      <c r="BC153" s="56">
        <f t="shared" si="86"/>
        <v>0</v>
      </c>
      <c r="BD153" s="209">
        <f t="shared" si="87"/>
        <v>0</v>
      </c>
      <c r="BE153" s="243"/>
      <c r="BF153" s="53"/>
      <c r="BG153" s="260"/>
      <c r="BH153" s="260"/>
      <c r="BI153" s="260"/>
      <c r="BJ153" s="260"/>
      <c r="BK153" s="276">
        <v>0</v>
      </c>
      <c r="BL153" s="276">
        <v>0</v>
      </c>
      <c r="BM153" s="56">
        <f t="shared" si="88"/>
        <v>0</v>
      </c>
      <c r="BN153" s="48">
        <f t="shared" si="89"/>
        <v>0</v>
      </c>
      <c r="BO153" s="243"/>
      <c r="BP153" s="53"/>
      <c r="BQ153" s="260"/>
      <c r="BR153" s="260"/>
      <c r="BS153" s="260"/>
      <c r="BT153" s="260"/>
      <c r="BU153" s="276">
        <v>0</v>
      </c>
      <c r="BV153" s="276">
        <v>0</v>
      </c>
      <c r="BW153" s="56">
        <f t="shared" si="90"/>
        <v>0</v>
      </c>
      <c r="BX153" s="209">
        <f t="shared" si="91"/>
        <v>0</v>
      </c>
      <c r="BY153" s="243"/>
      <c r="BZ153" s="53"/>
      <c r="CA153" s="260"/>
      <c r="CB153" s="260"/>
      <c r="CC153" s="260"/>
      <c r="CD153" s="260"/>
      <c r="CE153" s="276">
        <v>1</v>
      </c>
      <c r="CF153" s="276">
        <v>0</v>
      </c>
      <c r="CG153" s="56">
        <f t="shared" si="92"/>
        <v>1</v>
      </c>
      <c r="CH153" s="48">
        <f t="shared" si="93"/>
        <v>0.5</v>
      </c>
      <c r="CI153" s="243"/>
      <c r="CJ153" s="53"/>
      <c r="CK153" s="260"/>
      <c r="CL153" s="260"/>
      <c r="CM153" s="260"/>
      <c r="CN153" s="260"/>
      <c r="CO153" s="276">
        <v>0</v>
      </c>
      <c r="CP153" s="276">
        <v>0</v>
      </c>
      <c r="CQ153" s="56">
        <f t="shared" si="94"/>
        <v>0</v>
      </c>
      <c r="CR153" s="209">
        <f t="shared" si="95"/>
        <v>0</v>
      </c>
      <c r="CS153" s="243"/>
      <c r="CT153" s="53"/>
      <c r="CU153" s="260"/>
      <c r="CV153" s="260"/>
      <c r="CW153" s="260"/>
      <c r="CX153" s="260"/>
      <c r="CY153" s="276">
        <v>0</v>
      </c>
      <c r="CZ153" s="276">
        <v>0</v>
      </c>
      <c r="DA153" s="56">
        <f t="shared" si="96"/>
        <v>0</v>
      </c>
      <c r="DB153" s="48">
        <f t="shared" si="97"/>
        <v>0</v>
      </c>
      <c r="DC153" s="243"/>
      <c r="DD153" s="53"/>
      <c r="DE153" s="260"/>
      <c r="DF153" s="260"/>
      <c r="DG153" s="260"/>
      <c r="DH153" s="260"/>
      <c r="DI153" s="276">
        <v>0</v>
      </c>
      <c r="DJ153" s="276">
        <v>0</v>
      </c>
      <c r="DK153" s="56">
        <f t="shared" si="98"/>
        <v>0</v>
      </c>
      <c r="DL153" s="209">
        <f t="shared" si="99"/>
        <v>0</v>
      </c>
      <c r="DM153" s="243"/>
      <c r="DN153" s="53"/>
      <c r="DO153" s="260"/>
      <c r="DP153" s="260"/>
      <c r="DQ153" s="260"/>
      <c r="DR153" s="260"/>
      <c r="DS153" s="276">
        <v>0</v>
      </c>
      <c r="DT153" s="276">
        <v>1</v>
      </c>
      <c r="DU153" s="56">
        <f t="shared" si="100"/>
        <v>1</v>
      </c>
      <c r="DV153" s="48">
        <f t="shared" si="101"/>
        <v>0.5</v>
      </c>
      <c r="DW153" s="243"/>
      <c r="DX153" s="53"/>
      <c r="DY153" s="260"/>
      <c r="DZ153" s="260"/>
      <c r="EA153" s="260"/>
      <c r="EB153" s="260"/>
      <c r="EC153" s="276">
        <v>0</v>
      </c>
      <c r="ED153" s="276">
        <v>0</v>
      </c>
      <c r="EE153" s="56">
        <f t="shared" si="102"/>
        <v>0</v>
      </c>
      <c r="EF153" s="48">
        <f t="shared" si="103"/>
        <v>0</v>
      </c>
      <c r="EK153" s="262"/>
    </row>
    <row r="154" spans="1:141" ht="16.5" thickTop="1" thickBot="1">
      <c r="A154" s="45">
        <v>143</v>
      </c>
      <c r="B154" s="18">
        <v>743963</v>
      </c>
      <c r="C154" s="255" t="s">
        <v>424</v>
      </c>
      <c r="D154" s="266" t="s">
        <v>425</v>
      </c>
      <c r="E154" s="267">
        <v>34.5</v>
      </c>
      <c r="F154" s="268">
        <v>69</v>
      </c>
      <c r="G154" s="38">
        <f t="shared" si="71"/>
        <v>0</v>
      </c>
      <c r="H154" s="39">
        <f t="shared" si="72"/>
        <v>0</v>
      </c>
      <c r="I154" s="39">
        <f t="shared" si="73"/>
        <v>0</v>
      </c>
      <c r="J154" s="39">
        <f t="shared" si="74"/>
        <v>0</v>
      </c>
      <c r="K154" s="38">
        <f t="shared" si="75"/>
        <v>0</v>
      </c>
      <c r="L154" s="39">
        <f t="shared" si="76"/>
        <v>0</v>
      </c>
      <c r="M154" s="39">
        <f t="shared" si="77"/>
        <v>1</v>
      </c>
      <c r="N154" s="39">
        <v>1</v>
      </c>
      <c r="O154" s="39">
        <f t="shared" si="78"/>
        <v>2</v>
      </c>
      <c r="P154" s="40">
        <f t="shared" si="79"/>
        <v>0.25</v>
      </c>
      <c r="Q154" s="269"/>
      <c r="R154" s="270"/>
      <c r="S154" s="267"/>
      <c r="T154" s="267"/>
      <c r="U154" s="267"/>
      <c r="V154" s="267"/>
      <c r="W154" s="276">
        <v>0</v>
      </c>
      <c r="X154" s="276">
        <v>0</v>
      </c>
      <c r="Y154" s="260">
        <f t="shared" si="80"/>
        <v>0</v>
      </c>
      <c r="Z154" s="261">
        <f t="shared" si="81"/>
        <v>0</v>
      </c>
      <c r="AA154" s="243"/>
      <c r="AB154" s="53"/>
      <c r="AC154" s="260"/>
      <c r="AD154" s="260"/>
      <c r="AE154" s="260"/>
      <c r="AF154" s="260"/>
      <c r="AG154" s="276">
        <v>0</v>
      </c>
      <c r="AH154" s="276">
        <v>0</v>
      </c>
      <c r="AI154" s="56">
        <f t="shared" si="82"/>
        <v>0</v>
      </c>
      <c r="AJ154" s="48">
        <f t="shared" si="83"/>
        <v>0</v>
      </c>
      <c r="AK154" s="243"/>
      <c r="AL154" s="53"/>
      <c r="AM154" s="260"/>
      <c r="AN154" s="260"/>
      <c r="AO154" s="260"/>
      <c r="AP154" s="260"/>
      <c r="AQ154" s="276">
        <v>1</v>
      </c>
      <c r="AR154" s="276">
        <v>0</v>
      </c>
      <c r="AS154" s="56">
        <f t="shared" si="84"/>
        <v>1</v>
      </c>
      <c r="AT154" s="48">
        <f t="shared" si="85"/>
        <v>0.5</v>
      </c>
      <c r="AU154" s="243"/>
      <c r="AV154" s="53"/>
      <c r="AW154" s="260"/>
      <c r="AX154" s="260"/>
      <c r="AY154" s="260"/>
      <c r="AZ154" s="260"/>
      <c r="BA154" s="276">
        <v>0</v>
      </c>
      <c r="BB154" s="276">
        <v>0</v>
      </c>
      <c r="BC154" s="56">
        <f t="shared" si="86"/>
        <v>0</v>
      </c>
      <c r="BD154" s="209">
        <f t="shared" si="87"/>
        <v>0</v>
      </c>
      <c r="BE154" s="243"/>
      <c r="BF154" s="53"/>
      <c r="BG154" s="260"/>
      <c r="BH154" s="260"/>
      <c r="BI154" s="260"/>
      <c r="BJ154" s="260"/>
      <c r="BK154" s="276">
        <v>0</v>
      </c>
      <c r="BL154" s="276">
        <v>0</v>
      </c>
      <c r="BM154" s="56">
        <f t="shared" si="88"/>
        <v>0</v>
      </c>
      <c r="BN154" s="48">
        <f t="shared" si="89"/>
        <v>0</v>
      </c>
      <c r="BO154" s="243"/>
      <c r="BP154" s="53"/>
      <c r="BQ154" s="260"/>
      <c r="BR154" s="260"/>
      <c r="BS154" s="260"/>
      <c r="BT154" s="260"/>
      <c r="BU154" s="276">
        <v>0</v>
      </c>
      <c r="BV154" s="276">
        <v>0</v>
      </c>
      <c r="BW154" s="56">
        <f t="shared" si="90"/>
        <v>0</v>
      </c>
      <c r="BX154" s="209">
        <f t="shared" si="91"/>
        <v>0</v>
      </c>
      <c r="BY154" s="243"/>
      <c r="BZ154" s="53"/>
      <c r="CA154" s="260"/>
      <c r="CB154" s="260"/>
      <c r="CC154" s="260"/>
      <c r="CD154" s="260"/>
      <c r="CE154" s="276">
        <v>0</v>
      </c>
      <c r="CF154" s="276">
        <v>0</v>
      </c>
      <c r="CG154" s="56">
        <f t="shared" si="92"/>
        <v>0</v>
      </c>
      <c r="CH154" s="48">
        <f t="shared" si="93"/>
        <v>0</v>
      </c>
      <c r="CI154" s="243"/>
      <c r="CJ154" s="53"/>
      <c r="CK154" s="260"/>
      <c r="CL154" s="260"/>
      <c r="CM154" s="260"/>
      <c r="CN154" s="260"/>
      <c r="CO154" s="276">
        <v>0</v>
      </c>
      <c r="CP154" s="276">
        <v>0</v>
      </c>
      <c r="CQ154" s="56">
        <f t="shared" si="94"/>
        <v>0</v>
      </c>
      <c r="CR154" s="209">
        <f t="shared" si="95"/>
        <v>0</v>
      </c>
      <c r="CS154" s="243"/>
      <c r="CT154" s="53"/>
      <c r="CU154" s="260"/>
      <c r="CV154" s="260"/>
      <c r="CW154" s="260"/>
      <c r="CX154" s="260"/>
      <c r="CY154" s="276">
        <v>0</v>
      </c>
      <c r="CZ154" s="276">
        <v>0</v>
      </c>
      <c r="DA154" s="56">
        <f t="shared" si="96"/>
        <v>0</v>
      </c>
      <c r="DB154" s="48">
        <f t="shared" si="97"/>
        <v>0</v>
      </c>
      <c r="DC154" s="243"/>
      <c r="DD154" s="53"/>
      <c r="DE154" s="260"/>
      <c r="DF154" s="260"/>
      <c r="DG154" s="260"/>
      <c r="DH154" s="260"/>
      <c r="DI154" s="276">
        <v>0</v>
      </c>
      <c r="DJ154" s="276">
        <v>0</v>
      </c>
      <c r="DK154" s="56">
        <f t="shared" si="98"/>
        <v>0</v>
      </c>
      <c r="DL154" s="209">
        <f t="shared" si="99"/>
        <v>0</v>
      </c>
      <c r="DM154" s="243"/>
      <c r="DN154" s="53"/>
      <c r="DO154" s="260"/>
      <c r="DP154" s="260"/>
      <c r="DQ154" s="260"/>
      <c r="DR154" s="260"/>
      <c r="DS154" s="276">
        <v>0</v>
      </c>
      <c r="DT154" s="276">
        <v>1</v>
      </c>
      <c r="DU154" s="56">
        <f t="shared" si="100"/>
        <v>1</v>
      </c>
      <c r="DV154" s="48">
        <f t="shared" si="101"/>
        <v>0.5</v>
      </c>
      <c r="DW154" s="243"/>
      <c r="DX154" s="53"/>
      <c r="DY154" s="260"/>
      <c r="DZ154" s="260"/>
      <c r="EA154" s="260"/>
      <c r="EB154" s="260"/>
      <c r="EC154" s="276">
        <v>0</v>
      </c>
      <c r="ED154" s="276">
        <v>0</v>
      </c>
      <c r="EE154" s="56">
        <f t="shared" si="102"/>
        <v>0</v>
      </c>
      <c r="EF154" s="48">
        <f t="shared" si="103"/>
        <v>0</v>
      </c>
      <c r="EK154" s="262"/>
    </row>
    <row r="155" spans="1:141" ht="16.5" thickTop="1" thickBot="1">
      <c r="A155" s="45">
        <v>144</v>
      </c>
      <c r="B155" s="18">
        <v>743965</v>
      </c>
      <c r="C155" s="255" t="s">
        <v>426</v>
      </c>
      <c r="D155" s="266" t="s">
        <v>427</v>
      </c>
      <c r="E155" s="267">
        <v>34.5</v>
      </c>
      <c r="F155" s="268">
        <v>69</v>
      </c>
      <c r="G155" s="38">
        <f t="shared" si="71"/>
        <v>0</v>
      </c>
      <c r="H155" s="39">
        <f t="shared" si="72"/>
        <v>0</v>
      </c>
      <c r="I155" s="39">
        <f t="shared" si="73"/>
        <v>0</v>
      </c>
      <c r="J155" s="39">
        <f t="shared" si="74"/>
        <v>0</v>
      </c>
      <c r="K155" s="38">
        <f t="shared" si="75"/>
        <v>0</v>
      </c>
      <c r="L155" s="39">
        <f t="shared" si="76"/>
        <v>0</v>
      </c>
      <c r="M155" s="39">
        <f t="shared" si="77"/>
        <v>0</v>
      </c>
      <c r="N155" s="39">
        <v>1</v>
      </c>
      <c r="O155" s="39">
        <f t="shared" si="78"/>
        <v>1</v>
      </c>
      <c r="P155" s="40">
        <f t="shared" si="79"/>
        <v>0.125</v>
      </c>
      <c r="Q155" s="269"/>
      <c r="R155" s="270"/>
      <c r="S155" s="267"/>
      <c r="T155" s="267"/>
      <c r="U155" s="267"/>
      <c r="V155" s="267"/>
      <c r="W155" s="276">
        <v>0</v>
      </c>
      <c r="X155" s="276">
        <v>0</v>
      </c>
      <c r="Y155" s="260">
        <f t="shared" si="80"/>
        <v>0</v>
      </c>
      <c r="Z155" s="261">
        <f t="shared" si="81"/>
        <v>0</v>
      </c>
      <c r="AA155" s="243"/>
      <c r="AB155" s="53"/>
      <c r="AC155" s="260"/>
      <c r="AD155" s="260"/>
      <c r="AE155" s="260"/>
      <c r="AF155" s="260"/>
      <c r="AG155" s="276">
        <v>0</v>
      </c>
      <c r="AH155" s="276">
        <v>0</v>
      </c>
      <c r="AI155" s="56">
        <f t="shared" si="82"/>
        <v>0</v>
      </c>
      <c r="AJ155" s="48">
        <f t="shared" si="83"/>
        <v>0</v>
      </c>
      <c r="AK155" s="243"/>
      <c r="AL155" s="53"/>
      <c r="AM155" s="260"/>
      <c r="AN155" s="260"/>
      <c r="AO155" s="260"/>
      <c r="AP155" s="260"/>
      <c r="AQ155" s="276">
        <v>0</v>
      </c>
      <c r="AR155" s="276">
        <v>0</v>
      </c>
      <c r="AS155" s="56">
        <f t="shared" si="84"/>
        <v>0</v>
      </c>
      <c r="AT155" s="48">
        <f t="shared" si="85"/>
        <v>0</v>
      </c>
      <c r="AU155" s="243"/>
      <c r="AV155" s="53"/>
      <c r="AW155" s="260"/>
      <c r="AX155" s="260"/>
      <c r="AY155" s="260"/>
      <c r="AZ155" s="260"/>
      <c r="BA155" s="276">
        <v>0</v>
      </c>
      <c r="BB155" s="276">
        <v>0</v>
      </c>
      <c r="BC155" s="56">
        <f t="shared" si="86"/>
        <v>0</v>
      </c>
      <c r="BD155" s="209">
        <f t="shared" si="87"/>
        <v>0</v>
      </c>
      <c r="BE155" s="243"/>
      <c r="BF155" s="53"/>
      <c r="BG155" s="260"/>
      <c r="BH155" s="260"/>
      <c r="BI155" s="260"/>
      <c r="BJ155" s="260"/>
      <c r="BK155" s="276">
        <v>0</v>
      </c>
      <c r="BL155" s="276">
        <v>0</v>
      </c>
      <c r="BM155" s="56">
        <f t="shared" si="88"/>
        <v>0</v>
      </c>
      <c r="BN155" s="48">
        <f t="shared" si="89"/>
        <v>0</v>
      </c>
      <c r="BO155" s="243"/>
      <c r="BP155" s="53"/>
      <c r="BQ155" s="260"/>
      <c r="BR155" s="260"/>
      <c r="BS155" s="260"/>
      <c r="BT155" s="260"/>
      <c r="BU155" s="276">
        <v>0</v>
      </c>
      <c r="BV155" s="276">
        <v>0</v>
      </c>
      <c r="BW155" s="56">
        <f t="shared" si="90"/>
        <v>0</v>
      </c>
      <c r="BX155" s="209">
        <f t="shared" si="91"/>
        <v>0</v>
      </c>
      <c r="BY155" s="243"/>
      <c r="BZ155" s="53"/>
      <c r="CA155" s="260"/>
      <c r="CB155" s="260"/>
      <c r="CC155" s="260"/>
      <c r="CD155" s="260"/>
      <c r="CE155" s="276">
        <v>0</v>
      </c>
      <c r="CF155" s="276">
        <v>0</v>
      </c>
      <c r="CG155" s="56">
        <f t="shared" si="92"/>
        <v>0</v>
      </c>
      <c r="CH155" s="48">
        <f t="shared" si="93"/>
        <v>0</v>
      </c>
      <c r="CI155" s="243"/>
      <c r="CJ155" s="53"/>
      <c r="CK155" s="260"/>
      <c r="CL155" s="260"/>
      <c r="CM155" s="260"/>
      <c r="CN155" s="260"/>
      <c r="CO155" s="276">
        <v>0</v>
      </c>
      <c r="CP155" s="276">
        <v>0</v>
      </c>
      <c r="CQ155" s="56">
        <f t="shared" si="94"/>
        <v>0</v>
      </c>
      <c r="CR155" s="209">
        <f t="shared" si="95"/>
        <v>0</v>
      </c>
      <c r="CS155" s="243"/>
      <c r="CT155" s="53"/>
      <c r="CU155" s="260"/>
      <c r="CV155" s="260"/>
      <c r="CW155" s="260"/>
      <c r="CX155" s="260"/>
      <c r="CY155" s="276">
        <v>0</v>
      </c>
      <c r="CZ155" s="276">
        <v>0</v>
      </c>
      <c r="DA155" s="56">
        <f t="shared" si="96"/>
        <v>0</v>
      </c>
      <c r="DB155" s="48">
        <f t="shared" si="97"/>
        <v>0</v>
      </c>
      <c r="DC155" s="243"/>
      <c r="DD155" s="53"/>
      <c r="DE155" s="260"/>
      <c r="DF155" s="260"/>
      <c r="DG155" s="260"/>
      <c r="DH155" s="260"/>
      <c r="DI155" s="276">
        <v>0</v>
      </c>
      <c r="DJ155" s="276">
        <v>0</v>
      </c>
      <c r="DK155" s="56">
        <f t="shared" si="98"/>
        <v>0</v>
      </c>
      <c r="DL155" s="209">
        <f t="shared" si="99"/>
        <v>0</v>
      </c>
      <c r="DM155" s="243"/>
      <c r="DN155" s="53"/>
      <c r="DO155" s="260"/>
      <c r="DP155" s="260"/>
      <c r="DQ155" s="260"/>
      <c r="DR155" s="260"/>
      <c r="DS155" s="276">
        <v>0</v>
      </c>
      <c r="DT155" s="276">
        <v>1</v>
      </c>
      <c r="DU155" s="56">
        <f t="shared" si="100"/>
        <v>1</v>
      </c>
      <c r="DV155" s="48">
        <f t="shared" si="101"/>
        <v>0.5</v>
      </c>
      <c r="DW155" s="243"/>
      <c r="DX155" s="53"/>
      <c r="DY155" s="260"/>
      <c r="DZ155" s="260"/>
      <c r="EA155" s="260"/>
      <c r="EB155" s="260"/>
      <c r="EC155" s="276">
        <v>0</v>
      </c>
      <c r="ED155" s="276">
        <v>0</v>
      </c>
      <c r="EE155" s="56">
        <f t="shared" si="102"/>
        <v>0</v>
      </c>
      <c r="EF155" s="48">
        <f t="shared" si="103"/>
        <v>0</v>
      </c>
      <c r="EK155" s="262"/>
    </row>
    <row r="156" spans="1:141" ht="16.5" thickTop="1" thickBot="1">
      <c r="A156" s="45">
        <v>145</v>
      </c>
      <c r="B156" s="18">
        <v>743966</v>
      </c>
      <c r="C156" s="255" t="s">
        <v>428</v>
      </c>
      <c r="D156" s="266" t="s">
        <v>429</v>
      </c>
      <c r="E156" s="267">
        <v>29.5</v>
      </c>
      <c r="F156" s="268">
        <v>59</v>
      </c>
      <c r="G156" s="38">
        <f t="shared" si="71"/>
        <v>0</v>
      </c>
      <c r="H156" s="39">
        <f t="shared" si="72"/>
        <v>0</v>
      </c>
      <c r="I156" s="39">
        <f t="shared" si="73"/>
        <v>0</v>
      </c>
      <c r="J156" s="39">
        <f t="shared" si="74"/>
        <v>0</v>
      </c>
      <c r="K156" s="38">
        <f t="shared" si="75"/>
        <v>0</v>
      </c>
      <c r="L156" s="39">
        <f t="shared" si="76"/>
        <v>0</v>
      </c>
      <c r="M156" s="39">
        <f t="shared" si="77"/>
        <v>0</v>
      </c>
      <c r="N156" s="39">
        <v>2</v>
      </c>
      <c r="O156" s="39">
        <f t="shared" si="78"/>
        <v>2</v>
      </c>
      <c r="P156" s="40">
        <f t="shared" si="79"/>
        <v>0.25</v>
      </c>
      <c r="Q156" s="269"/>
      <c r="R156" s="270"/>
      <c r="S156" s="267"/>
      <c r="T156" s="267"/>
      <c r="U156" s="267"/>
      <c r="V156" s="267"/>
      <c r="W156" s="276">
        <v>0</v>
      </c>
      <c r="X156" s="276">
        <v>0</v>
      </c>
      <c r="Y156" s="260">
        <f t="shared" si="80"/>
        <v>0</v>
      </c>
      <c r="Z156" s="261">
        <f t="shared" si="81"/>
        <v>0</v>
      </c>
      <c r="AA156" s="243"/>
      <c r="AB156" s="53"/>
      <c r="AC156" s="260"/>
      <c r="AD156" s="260"/>
      <c r="AE156" s="260"/>
      <c r="AF156" s="260"/>
      <c r="AG156" s="276">
        <v>0</v>
      </c>
      <c r="AH156" s="276">
        <v>0</v>
      </c>
      <c r="AI156" s="56">
        <f t="shared" si="82"/>
        <v>0</v>
      </c>
      <c r="AJ156" s="48">
        <f t="shared" si="83"/>
        <v>0</v>
      </c>
      <c r="AK156" s="243"/>
      <c r="AL156" s="53"/>
      <c r="AM156" s="260"/>
      <c r="AN156" s="260"/>
      <c r="AO156" s="260"/>
      <c r="AP156" s="260"/>
      <c r="AQ156" s="276">
        <v>0</v>
      </c>
      <c r="AR156" s="276">
        <v>0</v>
      </c>
      <c r="AS156" s="56">
        <f t="shared" si="84"/>
        <v>0</v>
      </c>
      <c r="AT156" s="48">
        <f t="shared" si="85"/>
        <v>0</v>
      </c>
      <c r="AU156" s="243"/>
      <c r="AV156" s="53"/>
      <c r="AW156" s="260"/>
      <c r="AX156" s="260"/>
      <c r="AY156" s="260"/>
      <c r="AZ156" s="260"/>
      <c r="BA156" s="276">
        <v>0</v>
      </c>
      <c r="BB156" s="276">
        <v>0</v>
      </c>
      <c r="BC156" s="56">
        <f t="shared" si="86"/>
        <v>0</v>
      </c>
      <c r="BD156" s="209">
        <f t="shared" si="87"/>
        <v>0</v>
      </c>
      <c r="BE156" s="243"/>
      <c r="BF156" s="53"/>
      <c r="BG156" s="260"/>
      <c r="BH156" s="260"/>
      <c r="BI156" s="260"/>
      <c r="BJ156" s="260"/>
      <c r="BK156" s="276">
        <v>0</v>
      </c>
      <c r="BL156" s="276">
        <v>0</v>
      </c>
      <c r="BM156" s="56">
        <f t="shared" si="88"/>
        <v>0</v>
      </c>
      <c r="BN156" s="48">
        <f t="shared" si="89"/>
        <v>0</v>
      </c>
      <c r="BO156" s="243"/>
      <c r="BP156" s="53"/>
      <c r="BQ156" s="260"/>
      <c r="BR156" s="260"/>
      <c r="BS156" s="260"/>
      <c r="BT156" s="260"/>
      <c r="BU156" s="276">
        <v>0</v>
      </c>
      <c r="BV156" s="276">
        <v>0</v>
      </c>
      <c r="BW156" s="56">
        <f t="shared" si="90"/>
        <v>0</v>
      </c>
      <c r="BX156" s="209">
        <f t="shared" si="91"/>
        <v>0</v>
      </c>
      <c r="BY156" s="243"/>
      <c r="BZ156" s="53"/>
      <c r="CA156" s="260"/>
      <c r="CB156" s="260"/>
      <c r="CC156" s="260"/>
      <c r="CD156" s="260"/>
      <c r="CE156" s="276">
        <v>0</v>
      </c>
      <c r="CF156" s="276">
        <v>0</v>
      </c>
      <c r="CG156" s="56">
        <f t="shared" si="92"/>
        <v>0</v>
      </c>
      <c r="CH156" s="48">
        <f t="shared" si="93"/>
        <v>0</v>
      </c>
      <c r="CI156" s="243"/>
      <c r="CJ156" s="53"/>
      <c r="CK156" s="260"/>
      <c r="CL156" s="260"/>
      <c r="CM156" s="260"/>
      <c r="CN156" s="260"/>
      <c r="CO156" s="276">
        <v>0</v>
      </c>
      <c r="CP156" s="276">
        <v>1</v>
      </c>
      <c r="CQ156" s="56">
        <f t="shared" si="94"/>
        <v>1</v>
      </c>
      <c r="CR156" s="209">
        <f t="shared" si="95"/>
        <v>0.5</v>
      </c>
      <c r="CS156" s="243"/>
      <c r="CT156" s="53"/>
      <c r="CU156" s="260"/>
      <c r="CV156" s="260"/>
      <c r="CW156" s="260"/>
      <c r="CX156" s="260"/>
      <c r="CY156" s="276">
        <v>0</v>
      </c>
      <c r="CZ156" s="276">
        <v>1</v>
      </c>
      <c r="DA156" s="56">
        <f t="shared" si="96"/>
        <v>1</v>
      </c>
      <c r="DB156" s="48">
        <f t="shared" si="97"/>
        <v>0.5</v>
      </c>
      <c r="DC156" s="243"/>
      <c r="DD156" s="53"/>
      <c r="DE156" s="260"/>
      <c r="DF156" s="260"/>
      <c r="DG156" s="260"/>
      <c r="DH156" s="260"/>
      <c r="DI156" s="276">
        <v>0</v>
      </c>
      <c r="DJ156" s="276">
        <v>0</v>
      </c>
      <c r="DK156" s="56">
        <f t="shared" si="98"/>
        <v>0</v>
      </c>
      <c r="DL156" s="209">
        <f t="shared" si="99"/>
        <v>0</v>
      </c>
      <c r="DM156" s="243"/>
      <c r="DN156" s="53"/>
      <c r="DO156" s="260"/>
      <c r="DP156" s="260"/>
      <c r="DQ156" s="260"/>
      <c r="DR156" s="260"/>
      <c r="DS156" s="276">
        <v>0</v>
      </c>
      <c r="DT156" s="276">
        <v>0</v>
      </c>
      <c r="DU156" s="56">
        <f t="shared" si="100"/>
        <v>0</v>
      </c>
      <c r="DV156" s="48">
        <f t="shared" si="101"/>
        <v>0</v>
      </c>
      <c r="DW156" s="243"/>
      <c r="DX156" s="53"/>
      <c r="DY156" s="260"/>
      <c r="DZ156" s="260"/>
      <c r="EA156" s="260"/>
      <c r="EB156" s="260"/>
      <c r="EC156" s="276">
        <v>0</v>
      </c>
      <c r="ED156" s="276">
        <v>0</v>
      </c>
      <c r="EE156" s="56">
        <f t="shared" si="102"/>
        <v>0</v>
      </c>
      <c r="EF156" s="48">
        <f t="shared" si="103"/>
        <v>0</v>
      </c>
      <c r="EK156" s="262"/>
    </row>
    <row r="157" spans="1:141" ht="16.5" thickTop="1" thickBot="1">
      <c r="A157" s="45">
        <v>146</v>
      </c>
      <c r="B157" s="18">
        <v>743968</v>
      </c>
      <c r="C157" s="255" t="s">
        <v>430</v>
      </c>
      <c r="D157" s="266" t="s">
        <v>431</v>
      </c>
      <c r="E157" s="267">
        <v>24.5</v>
      </c>
      <c r="F157" s="268">
        <v>49</v>
      </c>
      <c r="G157" s="38">
        <f t="shared" si="71"/>
        <v>0</v>
      </c>
      <c r="H157" s="39">
        <f t="shared" si="72"/>
        <v>0</v>
      </c>
      <c r="I157" s="39">
        <f t="shared" si="73"/>
        <v>0</v>
      </c>
      <c r="J157" s="39">
        <f t="shared" si="74"/>
        <v>0</v>
      </c>
      <c r="K157" s="38">
        <f t="shared" si="75"/>
        <v>0</v>
      </c>
      <c r="L157" s="39">
        <f t="shared" si="76"/>
        <v>0</v>
      </c>
      <c r="M157" s="39">
        <f t="shared" si="77"/>
        <v>4</v>
      </c>
      <c r="N157" s="39">
        <v>6</v>
      </c>
      <c r="O157" s="39">
        <f t="shared" si="78"/>
        <v>10</v>
      </c>
      <c r="P157" s="40">
        <f t="shared" si="79"/>
        <v>1.25</v>
      </c>
      <c r="Q157" s="269"/>
      <c r="R157" s="270"/>
      <c r="S157" s="267"/>
      <c r="T157" s="267"/>
      <c r="U157" s="267"/>
      <c r="V157" s="267"/>
      <c r="W157" s="276">
        <v>0</v>
      </c>
      <c r="X157" s="276">
        <v>0</v>
      </c>
      <c r="Y157" s="260">
        <f t="shared" si="80"/>
        <v>0</v>
      </c>
      <c r="Z157" s="261">
        <f t="shared" si="81"/>
        <v>0</v>
      </c>
      <c r="AA157" s="243"/>
      <c r="AB157" s="53"/>
      <c r="AC157" s="260"/>
      <c r="AD157" s="260"/>
      <c r="AE157" s="260"/>
      <c r="AF157" s="260"/>
      <c r="AG157" s="276">
        <v>0</v>
      </c>
      <c r="AH157" s="276">
        <v>2</v>
      </c>
      <c r="AI157" s="56">
        <f t="shared" si="82"/>
        <v>2</v>
      </c>
      <c r="AJ157" s="48">
        <f t="shared" si="83"/>
        <v>1</v>
      </c>
      <c r="AK157" s="243"/>
      <c r="AL157" s="53"/>
      <c r="AM157" s="260"/>
      <c r="AN157" s="260"/>
      <c r="AO157" s="260"/>
      <c r="AP157" s="260"/>
      <c r="AQ157" s="276">
        <v>0</v>
      </c>
      <c r="AR157" s="276">
        <v>2</v>
      </c>
      <c r="AS157" s="56">
        <f t="shared" si="84"/>
        <v>2</v>
      </c>
      <c r="AT157" s="48">
        <f t="shared" si="85"/>
        <v>1</v>
      </c>
      <c r="AU157" s="243"/>
      <c r="AV157" s="53"/>
      <c r="AW157" s="260"/>
      <c r="AX157" s="260"/>
      <c r="AY157" s="260"/>
      <c r="AZ157" s="260"/>
      <c r="BA157" s="276">
        <v>1</v>
      </c>
      <c r="BB157" s="276">
        <v>0</v>
      </c>
      <c r="BC157" s="56">
        <f t="shared" si="86"/>
        <v>1</v>
      </c>
      <c r="BD157" s="209">
        <f t="shared" si="87"/>
        <v>0.5</v>
      </c>
      <c r="BE157" s="243"/>
      <c r="BF157" s="53"/>
      <c r="BG157" s="260"/>
      <c r="BH157" s="260"/>
      <c r="BI157" s="260"/>
      <c r="BJ157" s="260"/>
      <c r="BK157" s="276">
        <v>1</v>
      </c>
      <c r="BL157" s="276">
        <v>1</v>
      </c>
      <c r="BM157" s="56">
        <f t="shared" si="88"/>
        <v>2</v>
      </c>
      <c r="BN157" s="48">
        <f t="shared" si="89"/>
        <v>1</v>
      </c>
      <c r="BO157" s="243"/>
      <c r="BP157" s="53"/>
      <c r="BQ157" s="260"/>
      <c r="BR157" s="260"/>
      <c r="BS157" s="260"/>
      <c r="BT157" s="260"/>
      <c r="BU157" s="276">
        <v>0</v>
      </c>
      <c r="BV157" s="276">
        <v>1</v>
      </c>
      <c r="BW157" s="56">
        <f t="shared" si="90"/>
        <v>1</v>
      </c>
      <c r="BX157" s="209">
        <f t="shared" si="91"/>
        <v>0.5</v>
      </c>
      <c r="BY157" s="243"/>
      <c r="BZ157" s="53"/>
      <c r="CA157" s="260"/>
      <c r="CB157" s="260"/>
      <c r="CC157" s="260"/>
      <c r="CD157" s="260"/>
      <c r="CE157" s="276">
        <v>1</v>
      </c>
      <c r="CF157" s="276">
        <v>0</v>
      </c>
      <c r="CG157" s="56">
        <f t="shared" si="92"/>
        <v>1</v>
      </c>
      <c r="CH157" s="48">
        <f t="shared" si="93"/>
        <v>0.5</v>
      </c>
      <c r="CI157" s="243"/>
      <c r="CJ157" s="53"/>
      <c r="CK157" s="260"/>
      <c r="CL157" s="260"/>
      <c r="CM157" s="260"/>
      <c r="CN157" s="260"/>
      <c r="CO157" s="276">
        <v>1</v>
      </c>
      <c r="CP157" s="276">
        <v>0</v>
      </c>
      <c r="CQ157" s="56">
        <f t="shared" si="94"/>
        <v>1</v>
      </c>
      <c r="CR157" s="209">
        <f t="shared" si="95"/>
        <v>0.5</v>
      </c>
      <c r="CS157" s="243"/>
      <c r="CT157" s="53"/>
      <c r="CU157" s="260"/>
      <c r="CV157" s="260"/>
      <c r="CW157" s="260"/>
      <c r="CX157" s="260"/>
      <c r="CY157" s="276">
        <v>0</v>
      </c>
      <c r="CZ157" s="276">
        <v>0</v>
      </c>
      <c r="DA157" s="56">
        <f t="shared" si="96"/>
        <v>0</v>
      </c>
      <c r="DB157" s="48">
        <f t="shared" si="97"/>
        <v>0</v>
      </c>
      <c r="DC157" s="243"/>
      <c r="DD157" s="53"/>
      <c r="DE157" s="260"/>
      <c r="DF157" s="260"/>
      <c r="DG157" s="260"/>
      <c r="DH157" s="260"/>
      <c r="DI157" s="276">
        <v>0</v>
      </c>
      <c r="DJ157" s="276">
        <v>0</v>
      </c>
      <c r="DK157" s="56">
        <f t="shared" si="98"/>
        <v>0</v>
      </c>
      <c r="DL157" s="209">
        <f t="shared" si="99"/>
        <v>0</v>
      </c>
      <c r="DM157" s="243"/>
      <c r="DN157" s="53"/>
      <c r="DO157" s="260"/>
      <c r="DP157" s="260"/>
      <c r="DQ157" s="260"/>
      <c r="DR157" s="260"/>
      <c r="DS157" s="276">
        <v>0</v>
      </c>
      <c r="DT157" s="276">
        <v>0</v>
      </c>
      <c r="DU157" s="56">
        <f t="shared" si="100"/>
        <v>0</v>
      </c>
      <c r="DV157" s="48">
        <f t="shared" si="101"/>
        <v>0</v>
      </c>
      <c r="DW157" s="243"/>
      <c r="DX157" s="53"/>
      <c r="DY157" s="260"/>
      <c r="DZ157" s="260"/>
      <c r="EA157" s="260"/>
      <c r="EB157" s="260"/>
      <c r="EC157" s="276">
        <v>0</v>
      </c>
      <c r="ED157" s="276">
        <v>0</v>
      </c>
      <c r="EE157" s="56">
        <f t="shared" si="102"/>
        <v>0</v>
      </c>
      <c r="EF157" s="48">
        <f t="shared" si="103"/>
        <v>0</v>
      </c>
      <c r="EK157" s="262"/>
    </row>
    <row r="158" spans="1:141" ht="16.5" thickTop="1" thickBot="1">
      <c r="A158" s="45">
        <v>147</v>
      </c>
      <c r="B158" s="18">
        <v>743975</v>
      </c>
      <c r="C158" s="255" t="s">
        <v>432</v>
      </c>
      <c r="D158" s="266" t="s">
        <v>433</v>
      </c>
      <c r="E158" s="267">
        <v>24.5</v>
      </c>
      <c r="F158" s="268">
        <v>49</v>
      </c>
      <c r="G158" s="38">
        <f t="shared" si="71"/>
        <v>0</v>
      </c>
      <c r="H158" s="39">
        <f t="shared" si="72"/>
        <v>0</v>
      </c>
      <c r="I158" s="39">
        <f t="shared" si="73"/>
        <v>0</v>
      </c>
      <c r="J158" s="39">
        <f t="shared" si="74"/>
        <v>0</v>
      </c>
      <c r="K158" s="38">
        <f t="shared" si="75"/>
        <v>0</v>
      </c>
      <c r="L158" s="39">
        <f t="shared" si="76"/>
        <v>0</v>
      </c>
      <c r="M158" s="39">
        <f t="shared" si="77"/>
        <v>5</v>
      </c>
      <c r="N158" s="39">
        <v>9</v>
      </c>
      <c r="O158" s="39">
        <f t="shared" si="78"/>
        <v>14</v>
      </c>
      <c r="P158" s="40">
        <f t="shared" si="79"/>
        <v>1.75</v>
      </c>
      <c r="Q158" s="269"/>
      <c r="R158" s="270"/>
      <c r="S158" s="267"/>
      <c r="T158" s="267"/>
      <c r="U158" s="267"/>
      <c r="V158" s="267"/>
      <c r="W158" s="276">
        <v>2</v>
      </c>
      <c r="X158" s="276">
        <v>2</v>
      </c>
      <c r="Y158" s="260">
        <f t="shared" si="80"/>
        <v>4</v>
      </c>
      <c r="Z158" s="261">
        <f t="shared" si="81"/>
        <v>2</v>
      </c>
      <c r="AA158" s="243"/>
      <c r="AB158" s="53"/>
      <c r="AC158" s="260"/>
      <c r="AD158" s="260"/>
      <c r="AE158" s="260"/>
      <c r="AF158" s="260"/>
      <c r="AG158" s="276">
        <v>0</v>
      </c>
      <c r="AH158" s="276">
        <v>0</v>
      </c>
      <c r="AI158" s="56">
        <f t="shared" si="82"/>
        <v>0</v>
      </c>
      <c r="AJ158" s="48">
        <f t="shared" si="83"/>
        <v>0</v>
      </c>
      <c r="AK158" s="243"/>
      <c r="AL158" s="53"/>
      <c r="AM158" s="260"/>
      <c r="AN158" s="260"/>
      <c r="AO158" s="260"/>
      <c r="AP158" s="260"/>
      <c r="AQ158" s="276">
        <v>0</v>
      </c>
      <c r="AR158" s="276">
        <v>2</v>
      </c>
      <c r="AS158" s="56">
        <f t="shared" si="84"/>
        <v>2</v>
      </c>
      <c r="AT158" s="48">
        <f t="shared" si="85"/>
        <v>1</v>
      </c>
      <c r="AU158" s="243"/>
      <c r="AV158" s="53"/>
      <c r="AW158" s="260"/>
      <c r="AX158" s="260"/>
      <c r="AY158" s="260"/>
      <c r="AZ158" s="260"/>
      <c r="BA158" s="276">
        <v>0</v>
      </c>
      <c r="BB158" s="276">
        <v>1</v>
      </c>
      <c r="BC158" s="56">
        <f t="shared" si="86"/>
        <v>1</v>
      </c>
      <c r="BD158" s="209">
        <f t="shared" si="87"/>
        <v>0.5</v>
      </c>
      <c r="BE158" s="243"/>
      <c r="BF158" s="53"/>
      <c r="BG158" s="260"/>
      <c r="BH158" s="260"/>
      <c r="BI158" s="260"/>
      <c r="BJ158" s="260"/>
      <c r="BK158" s="276">
        <v>1</v>
      </c>
      <c r="BL158" s="276">
        <v>1</v>
      </c>
      <c r="BM158" s="56">
        <f t="shared" si="88"/>
        <v>2</v>
      </c>
      <c r="BN158" s="48">
        <f t="shared" si="89"/>
        <v>1</v>
      </c>
      <c r="BO158" s="243"/>
      <c r="BP158" s="53"/>
      <c r="BQ158" s="260"/>
      <c r="BR158" s="260"/>
      <c r="BS158" s="260"/>
      <c r="BT158" s="260"/>
      <c r="BU158" s="276">
        <v>0</v>
      </c>
      <c r="BV158" s="276">
        <v>2</v>
      </c>
      <c r="BW158" s="56">
        <f t="shared" si="90"/>
        <v>2</v>
      </c>
      <c r="BX158" s="209">
        <f t="shared" si="91"/>
        <v>1</v>
      </c>
      <c r="BY158" s="243"/>
      <c r="BZ158" s="53"/>
      <c r="CA158" s="260"/>
      <c r="CB158" s="260"/>
      <c r="CC158" s="260"/>
      <c r="CD158" s="260"/>
      <c r="CE158" s="276">
        <v>0</v>
      </c>
      <c r="CF158" s="276">
        <v>0</v>
      </c>
      <c r="CG158" s="56">
        <f t="shared" si="92"/>
        <v>0</v>
      </c>
      <c r="CH158" s="48">
        <f t="shared" si="93"/>
        <v>0</v>
      </c>
      <c r="CI158" s="243"/>
      <c r="CJ158" s="53"/>
      <c r="CK158" s="260"/>
      <c r="CL158" s="260"/>
      <c r="CM158" s="260"/>
      <c r="CN158" s="260"/>
      <c r="CO158" s="276">
        <v>0</v>
      </c>
      <c r="CP158" s="276">
        <v>0</v>
      </c>
      <c r="CQ158" s="56">
        <f t="shared" si="94"/>
        <v>0</v>
      </c>
      <c r="CR158" s="209">
        <f t="shared" si="95"/>
        <v>0</v>
      </c>
      <c r="CS158" s="243"/>
      <c r="CT158" s="53"/>
      <c r="CU158" s="260"/>
      <c r="CV158" s="260"/>
      <c r="CW158" s="260"/>
      <c r="CX158" s="260"/>
      <c r="CY158" s="276">
        <v>2</v>
      </c>
      <c r="CZ158" s="276">
        <v>0</v>
      </c>
      <c r="DA158" s="56">
        <f t="shared" si="96"/>
        <v>2</v>
      </c>
      <c r="DB158" s="48">
        <f t="shared" si="97"/>
        <v>1</v>
      </c>
      <c r="DC158" s="243"/>
      <c r="DD158" s="53"/>
      <c r="DE158" s="260"/>
      <c r="DF158" s="260"/>
      <c r="DG158" s="260"/>
      <c r="DH158" s="260"/>
      <c r="DI158" s="276">
        <v>0</v>
      </c>
      <c r="DJ158" s="276">
        <v>0</v>
      </c>
      <c r="DK158" s="56">
        <f t="shared" si="98"/>
        <v>0</v>
      </c>
      <c r="DL158" s="209">
        <f t="shared" si="99"/>
        <v>0</v>
      </c>
      <c r="DM158" s="243"/>
      <c r="DN158" s="53"/>
      <c r="DO158" s="260"/>
      <c r="DP158" s="260"/>
      <c r="DQ158" s="260"/>
      <c r="DR158" s="260"/>
      <c r="DS158" s="276">
        <v>0</v>
      </c>
      <c r="DT158" s="276">
        <v>1</v>
      </c>
      <c r="DU158" s="56">
        <f t="shared" si="100"/>
        <v>1</v>
      </c>
      <c r="DV158" s="48">
        <f t="shared" si="101"/>
        <v>0.5</v>
      </c>
      <c r="DW158" s="243"/>
      <c r="DX158" s="53"/>
      <c r="DY158" s="260"/>
      <c r="DZ158" s="260"/>
      <c r="EA158" s="260"/>
      <c r="EB158" s="260"/>
      <c r="EC158" s="276">
        <v>0</v>
      </c>
      <c r="ED158" s="276">
        <v>0</v>
      </c>
      <c r="EE158" s="56">
        <f t="shared" si="102"/>
        <v>0</v>
      </c>
      <c r="EF158" s="48">
        <f t="shared" si="103"/>
        <v>0</v>
      </c>
      <c r="EK158" s="262"/>
    </row>
    <row r="159" spans="1:141" ht="16.5" thickTop="1" thickBot="1">
      <c r="A159" s="45">
        <v>148</v>
      </c>
      <c r="B159" s="18">
        <v>744168</v>
      </c>
      <c r="C159" s="255" t="s">
        <v>434</v>
      </c>
      <c r="D159" s="266" t="s">
        <v>435</v>
      </c>
      <c r="E159" s="267">
        <v>29.5</v>
      </c>
      <c r="F159" s="268">
        <v>59</v>
      </c>
      <c r="G159" s="38">
        <f t="shared" si="71"/>
        <v>0</v>
      </c>
      <c r="H159" s="39">
        <f t="shared" si="72"/>
        <v>0</v>
      </c>
      <c r="I159" s="39">
        <f t="shared" si="73"/>
        <v>0</v>
      </c>
      <c r="J159" s="39">
        <f t="shared" si="74"/>
        <v>0</v>
      </c>
      <c r="K159" s="38">
        <f t="shared" si="75"/>
        <v>0</v>
      </c>
      <c r="L159" s="39">
        <f t="shared" si="76"/>
        <v>0</v>
      </c>
      <c r="M159" s="39">
        <f t="shared" si="77"/>
        <v>0</v>
      </c>
      <c r="N159" s="39">
        <v>0</v>
      </c>
      <c r="O159" s="39">
        <f t="shared" si="78"/>
        <v>0</v>
      </c>
      <c r="P159" s="40">
        <f t="shared" si="79"/>
        <v>0</v>
      </c>
      <c r="Q159" s="269"/>
      <c r="R159" s="270"/>
      <c r="S159" s="267"/>
      <c r="T159" s="267"/>
      <c r="U159" s="267"/>
      <c r="V159" s="267"/>
      <c r="W159" s="276">
        <v>0</v>
      </c>
      <c r="X159" s="276">
        <v>0</v>
      </c>
      <c r="Y159" s="260">
        <f t="shared" si="80"/>
        <v>0</v>
      </c>
      <c r="Z159" s="261">
        <f t="shared" si="81"/>
        <v>0</v>
      </c>
      <c r="AA159" s="243"/>
      <c r="AB159" s="53"/>
      <c r="AC159" s="260"/>
      <c r="AD159" s="260"/>
      <c r="AE159" s="260"/>
      <c r="AF159" s="260"/>
      <c r="AG159" s="276">
        <v>0</v>
      </c>
      <c r="AH159" s="276">
        <v>0</v>
      </c>
      <c r="AI159" s="56">
        <f t="shared" si="82"/>
        <v>0</v>
      </c>
      <c r="AJ159" s="48">
        <f t="shared" si="83"/>
        <v>0</v>
      </c>
      <c r="AK159" s="243"/>
      <c r="AL159" s="53"/>
      <c r="AM159" s="260"/>
      <c r="AN159" s="260"/>
      <c r="AO159" s="260"/>
      <c r="AP159" s="260"/>
      <c r="AQ159" s="276">
        <v>0</v>
      </c>
      <c r="AR159" s="276">
        <v>0</v>
      </c>
      <c r="AS159" s="56">
        <f t="shared" si="84"/>
        <v>0</v>
      </c>
      <c r="AT159" s="48">
        <f t="shared" si="85"/>
        <v>0</v>
      </c>
      <c r="AU159" s="243"/>
      <c r="AV159" s="53"/>
      <c r="AW159" s="260"/>
      <c r="AX159" s="260"/>
      <c r="AY159" s="260"/>
      <c r="AZ159" s="260"/>
      <c r="BA159" s="276">
        <v>0</v>
      </c>
      <c r="BB159" s="276">
        <v>0</v>
      </c>
      <c r="BC159" s="56">
        <f t="shared" si="86"/>
        <v>0</v>
      </c>
      <c r="BD159" s="209">
        <f t="shared" si="87"/>
        <v>0</v>
      </c>
      <c r="BE159" s="243"/>
      <c r="BF159" s="53"/>
      <c r="BG159" s="260"/>
      <c r="BH159" s="260"/>
      <c r="BI159" s="260"/>
      <c r="BJ159" s="260"/>
      <c r="BK159" s="276">
        <v>0</v>
      </c>
      <c r="BL159" s="276">
        <v>0</v>
      </c>
      <c r="BM159" s="56">
        <f t="shared" si="88"/>
        <v>0</v>
      </c>
      <c r="BN159" s="48">
        <f t="shared" si="89"/>
        <v>0</v>
      </c>
      <c r="BO159" s="243"/>
      <c r="BP159" s="53"/>
      <c r="BQ159" s="260"/>
      <c r="BR159" s="260"/>
      <c r="BS159" s="260"/>
      <c r="BT159" s="260"/>
      <c r="BU159" s="276">
        <v>0</v>
      </c>
      <c r="BV159" s="276">
        <v>0</v>
      </c>
      <c r="BW159" s="56">
        <f t="shared" si="90"/>
        <v>0</v>
      </c>
      <c r="BX159" s="209">
        <f t="shared" si="91"/>
        <v>0</v>
      </c>
      <c r="BY159" s="243"/>
      <c r="BZ159" s="53"/>
      <c r="CA159" s="260"/>
      <c r="CB159" s="260"/>
      <c r="CC159" s="260"/>
      <c r="CD159" s="260"/>
      <c r="CE159" s="276">
        <v>0</v>
      </c>
      <c r="CF159" s="276">
        <v>0</v>
      </c>
      <c r="CG159" s="56">
        <f t="shared" si="92"/>
        <v>0</v>
      </c>
      <c r="CH159" s="48">
        <f t="shared" si="93"/>
        <v>0</v>
      </c>
      <c r="CI159" s="243"/>
      <c r="CJ159" s="53"/>
      <c r="CK159" s="260"/>
      <c r="CL159" s="260"/>
      <c r="CM159" s="260"/>
      <c r="CN159" s="260"/>
      <c r="CO159" s="276">
        <v>0</v>
      </c>
      <c r="CP159" s="276">
        <v>0</v>
      </c>
      <c r="CQ159" s="56">
        <f t="shared" si="94"/>
        <v>0</v>
      </c>
      <c r="CR159" s="209">
        <f t="shared" si="95"/>
        <v>0</v>
      </c>
      <c r="CS159" s="243"/>
      <c r="CT159" s="53"/>
      <c r="CU159" s="260"/>
      <c r="CV159" s="260"/>
      <c r="CW159" s="260"/>
      <c r="CX159" s="260"/>
      <c r="CY159" s="276">
        <v>0</v>
      </c>
      <c r="CZ159" s="276">
        <v>0</v>
      </c>
      <c r="DA159" s="56">
        <f t="shared" si="96"/>
        <v>0</v>
      </c>
      <c r="DB159" s="48">
        <f t="shared" si="97"/>
        <v>0</v>
      </c>
      <c r="DC159" s="243"/>
      <c r="DD159" s="53"/>
      <c r="DE159" s="260"/>
      <c r="DF159" s="260"/>
      <c r="DG159" s="260"/>
      <c r="DH159" s="260"/>
      <c r="DI159" s="276">
        <v>0</v>
      </c>
      <c r="DJ159" s="276">
        <v>0</v>
      </c>
      <c r="DK159" s="56">
        <f t="shared" si="98"/>
        <v>0</v>
      </c>
      <c r="DL159" s="209">
        <f t="shared" si="99"/>
        <v>0</v>
      </c>
      <c r="DM159" s="243"/>
      <c r="DN159" s="53"/>
      <c r="DO159" s="260"/>
      <c r="DP159" s="260"/>
      <c r="DQ159" s="260"/>
      <c r="DR159" s="260"/>
      <c r="DS159" s="276">
        <v>0</v>
      </c>
      <c r="DT159" s="276">
        <v>0</v>
      </c>
      <c r="DU159" s="56">
        <f t="shared" si="100"/>
        <v>0</v>
      </c>
      <c r="DV159" s="48">
        <f t="shared" si="101"/>
        <v>0</v>
      </c>
      <c r="DW159" s="243"/>
      <c r="DX159" s="53"/>
      <c r="DY159" s="260"/>
      <c r="DZ159" s="260"/>
      <c r="EA159" s="260"/>
      <c r="EB159" s="260"/>
      <c r="EC159" s="276">
        <v>0</v>
      </c>
      <c r="ED159" s="276">
        <v>0</v>
      </c>
      <c r="EE159" s="56">
        <f t="shared" si="102"/>
        <v>0</v>
      </c>
      <c r="EF159" s="48">
        <f t="shared" si="103"/>
        <v>0</v>
      </c>
      <c r="EK159" s="262"/>
    </row>
    <row r="160" spans="1:141" ht="16.5" thickTop="1" thickBot="1">
      <c r="A160" s="45">
        <v>149</v>
      </c>
      <c r="B160" s="18">
        <v>746545</v>
      </c>
      <c r="C160" s="255" t="s">
        <v>551</v>
      </c>
      <c r="D160" s="266" t="s">
        <v>552</v>
      </c>
      <c r="E160" s="267">
        <v>74.5</v>
      </c>
      <c r="F160" s="264">
        <v>159</v>
      </c>
      <c r="G160" s="41"/>
      <c r="H160" s="26"/>
      <c r="I160" s="39"/>
      <c r="J160" s="39"/>
      <c r="K160" s="38"/>
      <c r="L160" s="39"/>
      <c r="M160" s="39"/>
      <c r="N160" s="39">
        <v>0</v>
      </c>
      <c r="O160" s="39">
        <f t="shared" si="78"/>
        <v>0</v>
      </c>
      <c r="P160" s="40">
        <f t="shared" si="79"/>
        <v>0</v>
      </c>
      <c r="Q160" s="269"/>
      <c r="R160" s="270"/>
      <c r="S160" s="267"/>
      <c r="T160" s="267"/>
      <c r="U160" s="267"/>
      <c r="V160" s="267"/>
      <c r="W160" s="276"/>
      <c r="X160" s="276">
        <v>0</v>
      </c>
      <c r="Y160" s="260">
        <f t="shared" ref="Y160:Y164" si="104">SUM(Q160:X160)</f>
        <v>0</v>
      </c>
      <c r="Z160" s="261">
        <f t="shared" ref="Z160:Z164" si="105">AVERAGE(Q160:X160)</f>
        <v>0</v>
      </c>
      <c r="AA160" s="243"/>
      <c r="AB160" s="53"/>
      <c r="AC160" s="260"/>
      <c r="AD160" s="260"/>
      <c r="AE160" s="260"/>
      <c r="AF160" s="260"/>
      <c r="AG160" s="260"/>
      <c r="AH160" s="276">
        <v>0</v>
      </c>
      <c r="AI160" s="56">
        <f t="shared" ref="AI160:AI164" si="106">SUM(AA160:AH160)</f>
        <v>0</v>
      </c>
      <c r="AJ160" s="48">
        <f t="shared" ref="AJ160:AJ164" si="107">AVERAGE(AA160:AH160)</f>
        <v>0</v>
      </c>
      <c r="AK160" s="243"/>
      <c r="AL160" s="53"/>
      <c r="AM160" s="260"/>
      <c r="AN160" s="260"/>
      <c r="AO160" s="260"/>
      <c r="AP160" s="260"/>
      <c r="AQ160" s="260"/>
      <c r="AR160" s="276">
        <v>0</v>
      </c>
      <c r="AS160" s="56">
        <f t="shared" si="84"/>
        <v>0</v>
      </c>
      <c r="AT160" s="48">
        <f t="shared" si="85"/>
        <v>0</v>
      </c>
      <c r="AU160" s="243"/>
      <c r="AV160" s="53"/>
      <c r="AW160" s="260"/>
      <c r="AX160" s="260"/>
      <c r="AY160" s="260"/>
      <c r="AZ160" s="260"/>
      <c r="BA160" s="260"/>
      <c r="BB160" s="276">
        <v>0</v>
      </c>
      <c r="BC160" s="56">
        <f t="shared" ref="BC160:BC164" si="108">SUM(AU160:BB160)</f>
        <v>0</v>
      </c>
      <c r="BD160" s="209">
        <f t="shared" ref="BD160:BD164" si="109">AVERAGE(AU160:BB160)</f>
        <v>0</v>
      </c>
      <c r="BE160" s="243"/>
      <c r="BF160" s="53"/>
      <c r="BG160" s="260"/>
      <c r="BH160" s="260"/>
      <c r="BI160" s="260"/>
      <c r="BJ160" s="260"/>
      <c r="BK160" s="260"/>
      <c r="BL160" s="276">
        <v>0</v>
      </c>
      <c r="BM160" s="56">
        <f t="shared" ref="BM160:BM164" si="110">SUM(BF160:BL160)</f>
        <v>0</v>
      </c>
      <c r="BN160" s="48">
        <f t="shared" ref="BN160:BN164" si="111">AVERAGE(BE160:BL160)</f>
        <v>0</v>
      </c>
      <c r="BO160" s="243"/>
      <c r="BP160" s="53"/>
      <c r="BQ160" s="260"/>
      <c r="BR160" s="260"/>
      <c r="BS160" s="260"/>
      <c r="BT160" s="260"/>
      <c r="BU160" s="260"/>
      <c r="BV160" s="276">
        <v>0</v>
      </c>
      <c r="BW160" s="56">
        <f t="shared" ref="BW160:BW164" si="112">SUM(BO160:BV160)</f>
        <v>0</v>
      </c>
      <c r="BX160" s="209">
        <f t="shared" ref="BX160:BX164" si="113">AVERAGE(BO160:BV160)</f>
        <v>0</v>
      </c>
      <c r="BY160" s="243"/>
      <c r="BZ160" s="53"/>
      <c r="CA160" s="260"/>
      <c r="CB160" s="260"/>
      <c r="CC160" s="260"/>
      <c r="CD160" s="260"/>
      <c r="CE160" s="260"/>
      <c r="CF160" s="276">
        <v>0</v>
      </c>
      <c r="CG160" s="56">
        <f t="shared" ref="CG160:CG164" si="114">SUM(BY160:CF160)</f>
        <v>0</v>
      </c>
      <c r="CH160" s="48">
        <f t="shared" ref="CH160:CH164" si="115">AVERAGE(BY160:CF160)</f>
        <v>0</v>
      </c>
      <c r="CI160" s="243"/>
      <c r="CJ160" s="53"/>
      <c r="CK160" s="260"/>
      <c r="CL160" s="260"/>
      <c r="CM160" s="260"/>
      <c r="CN160" s="260"/>
      <c r="CO160" s="260"/>
      <c r="CP160" s="276">
        <v>0</v>
      </c>
      <c r="CQ160" s="56">
        <f t="shared" si="94"/>
        <v>0</v>
      </c>
      <c r="CR160" s="209">
        <f t="shared" si="95"/>
        <v>0</v>
      </c>
      <c r="CS160" s="243"/>
      <c r="CT160" s="53"/>
      <c r="CU160" s="260"/>
      <c r="CV160" s="260"/>
      <c r="CW160" s="260"/>
      <c r="CX160" s="260"/>
      <c r="CY160" s="260"/>
      <c r="CZ160" s="276">
        <v>0</v>
      </c>
      <c r="DA160" s="56">
        <f t="shared" si="96"/>
        <v>0</v>
      </c>
      <c r="DB160" s="48">
        <f t="shared" si="97"/>
        <v>0</v>
      </c>
      <c r="DC160" s="243"/>
      <c r="DD160" s="53"/>
      <c r="DE160" s="260"/>
      <c r="DF160" s="260"/>
      <c r="DG160" s="260"/>
      <c r="DH160" s="260"/>
      <c r="DI160" s="260"/>
      <c r="DJ160" s="276">
        <v>0</v>
      </c>
      <c r="DK160" s="56">
        <f t="shared" si="98"/>
        <v>0</v>
      </c>
      <c r="DL160" s="209">
        <f t="shared" si="99"/>
        <v>0</v>
      </c>
      <c r="DM160" s="243"/>
      <c r="DN160" s="53"/>
      <c r="DO160" s="260"/>
      <c r="DP160" s="260"/>
      <c r="DQ160" s="260"/>
      <c r="DR160" s="260"/>
      <c r="DS160" s="260"/>
      <c r="DT160" s="276">
        <v>0</v>
      </c>
      <c r="DU160" s="56">
        <f t="shared" ref="DU160:DU164" si="116">SUM(DM160:DT160)</f>
        <v>0</v>
      </c>
      <c r="DV160" s="48">
        <f t="shared" ref="DV160:DV164" si="117">AVERAGE(DM160:DT160)</f>
        <v>0</v>
      </c>
      <c r="DW160" s="243"/>
      <c r="DX160" s="53"/>
      <c r="DY160" s="260"/>
      <c r="DZ160" s="260"/>
      <c r="EA160" s="260"/>
      <c r="EB160" s="260"/>
      <c r="EC160" s="260"/>
      <c r="ED160" s="276">
        <v>0</v>
      </c>
      <c r="EE160" s="56">
        <f t="shared" si="102"/>
        <v>0</v>
      </c>
      <c r="EF160" s="48">
        <f t="shared" si="103"/>
        <v>0</v>
      </c>
      <c r="EK160" s="262"/>
    </row>
    <row r="161" spans="1:141" ht="16.5" thickTop="1" thickBot="1">
      <c r="A161" s="45">
        <v>150</v>
      </c>
      <c r="B161" s="18">
        <v>746546</v>
      </c>
      <c r="C161" s="255" t="s">
        <v>553</v>
      </c>
      <c r="D161" s="266" t="s">
        <v>554</v>
      </c>
      <c r="E161" s="267">
        <v>44.5</v>
      </c>
      <c r="F161" s="268">
        <v>99</v>
      </c>
      <c r="G161" s="41"/>
      <c r="H161" s="26"/>
      <c r="I161" s="39"/>
      <c r="J161" s="39"/>
      <c r="K161" s="38"/>
      <c r="L161" s="39"/>
      <c r="M161" s="39"/>
      <c r="N161" s="39">
        <v>0</v>
      </c>
      <c r="O161" s="39">
        <f t="shared" si="78"/>
        <v>0</v>
      </c>
      <c r="P161" s="40">
        <f t="shared" si="79"/>
        <v>0</v>
      </c>
      <c r="Q161" s="269"/>
      <c r="R161" s="270"/>
      <c r="S161" s="267"/>
      <c r="T161" s="267"/>
      <c r="U161" s="267"/>
      <c r="V161" s="267"/>
      <c r="W161" s="260"/>
      <c r="X161" s="276">
        <v>0</v>
      </c>
      <c r="Y161" s="260">
        <f t="shared" si="104"/>
        <v>0</v>
      </c>
      <c r="Z161" s="261">
        <f t="shared" si="105"/>
        <v>0</v>
      </c>
      <c r="AA161" s="243"/>
      <c r="AB161" s="53"/>
      <c r="AC161" s="260"/>
      <c r="AD161" s="260"/>
      <c r="AE161" s="260"/>
      <c r="AF161" s="260"/>
      <c r="AG161" s="260"/>
      <c r="AH161" s="276">
        <v>0</v>
      </c>
      <c r="AI161" s="56">
        <f t="shared" si="106"/>
        <v>0</v>
      </c>
      <c r="AJ161" s="48">
        <f t="shared" si="107"/>
        <v>0</v>
      </c>
      <c r="AK161" s="243"/>
      <c r="AL161" s="53"/>
      <c r="AM161" s="260"/>
      <c r="AN161" s="260"/>
      <c r="AO161" s="260"/>
      <c r="AP161" s="260"/>
      <c r="AQ161" s="260"/>
      <c r="AR161" s="276">
        <v>0</v>
      </c>
      <c r="AS161" s="56">
        <f t="shared" si="84"/>
        <v>0</v>
      </c>
      <c r="AT161" s="48">
        <f t="shared" si="85"/>
        <v>0</v>
      </c>
      <c r="AU161" s="243"/>
      <c r="AV161" s="53"/>
      <c r="AW161" s="260"/>
      <c r="AX161" s="260"/>
      <c r="AY161" s="260"/>
      <c r="AZ161" s="260"/>
      <c r="BA161" s="260"/>
      <c r="BB161" s="276">
        <v>0</v>
      </c>
      <c r="BC161" s="56">
        <f t="shared" si="108"/>
        <v>0</v>
      </c>
      <c r="BD161" s="209">
        <f t="shared" si="109"/>
        <v>0</v>
      </c>
      <c r="BE161" s="243"/>
      <c r="BF161" s="53"/>
      <c r="BG161" s="260"/>
      <c r="BH161" s="260"/>
      <c r="BI161" s="260"/>
      <c r="BJ161" s="260"/>
      <c r="BK161" s="260"/>
      <c r="BL161" s="276">
        <v>0</v>
      </c>
      <c r="BM161" s="56">
        <f t="shared" si="110"/>
        <v>0</v>
      </c>
      <c r="BN161" s="48">
        <f t="shared" si="111"/>
        <v>0</v>
      </c>
      <c r="BO161" s="243"/>
      <c r="BP161" s="53"/>
      <c r="BQ161" s="260"/>
      <c r="BR161" s="260"/>
      <c r="BS161" s="260"/>
      <c r="BT161" s="260"/>
      <c r="BU161" s="260"/>
      <c r="BV161" s="276">
        <v>0</v>
      </c>
      <c r="BW161" s="56">
        <f t="shared" si="112"/>
        <v>0</v>
      </c>
      <c r="BX161" s="209">
        <f t="shared" si="113"/>
        <v>0</v>
      </c>
      <c r="BY161" s="243"/>
      <c r="BZ161" s="53"/>
      <c r="CA161" s="260"/>
      <c r="CB161" s="260"/>
      <c r="CC161" s="260"/>
      <c r="CD161" s="260"/>
      <c r="CE161" s="260"/>
      <c r="CF161" s="276">
        <v>0</v>
      </c>
      <c r="CG161" s="56">
        <f t="shared" si="114"/>
        <v>0</v>
      </c>
      <c r="CH161" s="48">
        <f t="shared" si="115"/>
        <v>0</v>
      </c>
      <c r="CI161" s="243"/>
      <c r="CJ161" s="53"/>
      <c r="CK161" s="260"/>
      <c r="CL161" s="260"/>
      <c r="CM161" s="260"/>
      <c r="CN161" s="260"/>
      <c r="CO161" s="260"/>
      <c r="CP161" s="276">
        <v>0</v>
      </c>
      <c r="CQ161" s="56">
        <f t="shared" si="94"/>
        <v>0</v>
      </c>
      <c r="CR161" s="209">
        <f t="shared" si="95"/>
        <v>0</v>
      </c>
      <c r="CS161" s="243"/>
      <c r="CT161" s="53"/>
      <c r="CU161" s="260"/>
      <c r="CV161" s="260"/>
      <c r="CW161" s="260"/>
      <c r="CX161" s="260"/>
      <c r="CY161" s="260"/>
      <c r="CZ161" s="276">
        <v>0</v>
      </c>
      <c r="DA161" s="56">
        <f t="shared" si="96"/>
        <v>0</v>
      </c>
      <c r="DB161" s="48">
        <f t="shared" si="97"/>
        <v>0</v>
      </c>
      <c r="DC161" s="243"/>
      <c r="DD161" s="53"/>
      <c r="DE161" s="260"/>
      <c r="DF161" s="260"/>
      <c r="DG161" s="260"/>
      <c r="DH161" s="260"/>
      <c r="DI161" s="260"/>
      <c r="DJ161" s="276">
        <v>0</v>
      </c>
      <c r="DK161" s="56">
        <f t="shared" si="98"/>
        <v>0</v>
      </c>
      <c r="DL161" s="209">
        <f t="shared" si="99"/>
        <v>0</v>
      </c>
      <c r="DM161" s="243"/>
      <c r="DN161" s="53"/>
      <c r="DO161" s="260"/>
      <c r="DP161" s="260"/>
      <c r="DQ161" s="260"/>
      <c r="DR161" s="260"/>
      <c r="DS161" s="260"/>
      <c r="DT161" s="276">
        <v>0</v>
      </c>
      <c r="DU161" s="56">
        <f t="shared" si="116"/>
        <v>0</v>
      </c>
      <c r="DV161" s="48">
        <f t="shared" si="117"/>
        <v>0</v>
      </c>
      <c r="DW161" s="243"/>
      <c r="DX161" s="53"/>
      <c r="DY161" s="260"/>
      <c r="DZ161" s="260"/>
      <c r="EA161" s="260"/>
      <c r="EB161" s="260"/>
      <c r="EC161" s="260"/>
      <c r="ED161" s="276">
        <v>0</v>
      </c>
      <c r="EE161" s="56">
        <f t="shared" si="102"/>
        <v>0</v>
      </c>
      <c r="EF161" s="48">
        <f t="shared" si="103"/>
        <v>0</v>
      </c>
      <c r="EK161" s="262"/>
    </row>
    <row r="162" spans="1:141" ht="16.5" thickTop="1" thickBot="1">
      <c r="A162" s="45">
        <v>151</v>
      </c>
      <c r="B162" s="18">
        <v>746547</v>
      </c>
      <c r="C162" s="255" t="s">
        <v>555</v>
      </c>
      <c r="D162" s="266" t="s">
        <v>556</v>
      </c>
      <c r="E162" s="267">
        <v>74.5</v>
      </c>
      <c r="F162" s="268">
        <v>159</v>
      </c>
      <c r="G162" s="41"/>
      <c r="H162" s="26"/>
      <c r="I162" s="39"/>
      <c r="J162" s="39"/>
      <c r="K162" s="38"/>
      <c r="L162" s="39"/>
      <c r="M162" s="39"/>
      <c r="N162" s="39">
        <v>0</v>
      </c>
      <c r="O162" s="39">
        <f t="shared" si="78"/>
        <v>0</v>
      </c>
      <c r="P162" s="40">
        <f t="shared" si="79"/>
        <v>0</v>
      </c>
      <c r="Q162" s="269"/>
      <c r="R162" s="270"/>
      <c r="S162" s="267"/>
      <c r="T162" s="267"/>
      <c r="U162" s="267"/>
      <c r="V162" s="267"/>
      <c r="W162" s="260"/>
      <c r="X162" s="276">
        <v>0</v>
      </c>
      <c r="Y162" s="260">
        <f t="shared" si="104"/>
        <v>0</v>
      </c>
      <c r="Z162" s="261">
        <f t="shared" si="105"/>
        <v>0</v>
      </c>
      <c r="AA162" s="243"/>
      <c r="AB162" s="53"/>
      <c r="AC162" s="260"/>
      <c r="AD162" s="260"/>
      <c r="AE162" s="260"/>
      <c r="AF162" s="260"/>
      <c r="AG162" s="260"/>
      <c r="AH162" s="276">
        <v>0</v>
      </c>
      <c r="AI162" s="56">
        <f t="shared" si="106"/>
        <v>0</v>
      </c>
      <c r="AJ162" s="48">
        <f t="shared" si="107"/>
        <v>0</v>
      </c>
      <c r="AK162" s="243"/>
      <c r="AL162" s="53"/>
      <c r="AM162" s="260"/>
      <c r="AN162" s="260"/>
      <c r="AO162" s="260"/>
      <c r="AP162" s="260"/>
      <c r="AQ162" s="260"/>
      <c r="AR162" s="276">
        <v>0</v>
      </c>
      <c r="AS162" s="56">
        <f t="shared" si="84"/>
        <v>0</v>
      </c>
      <c r="AT162" s="48">
        <f t="shared" si="85"/>
        <v>0</v>
      </c>
      <c r="AU162" s="243"/>
      <c r="AV162" s="53"/>
      <c r="AW162" s="260"/>
      <c r="AX162" s="260"/>
      <c r="AY162" s="260"/>
      <c r="AZ162" s="260"/>
      <c r="BA162" s="260"/>
      <c r="BB162" s="276">
        <v>0</v>
      </c>
      <c r="BC162" s="56">
        <f t="shared" si="108"/>
        <v>0</v>
      </c>
      <c r="BD162" s="209">
        <f t="shared" si="109"/>
        <v>0</v>
      </c>
      <c r="BE162" s="243"/>
      <c r="BF162" s="53"/>
      <c r="BG162" s="260"/>
      <c r="BH162" s="260"/>
      <c r="BI162" s="260"/>
      <c r="BJ162" s="260"/>
      <c r="BK162" s="260"/>
      <c r="BL162" s="276">
        <v>0</v>
      </c>
      <c r="BM162" s="56">
        <f t="shared" si="110"/>
        <v>0</v>
      </c>
      <c r="BN162" s="48">
        <f t="shared" si="111"/>
        <v>0</v>
      </c>
      <c r="BO162" s="243"/>
      <c r="BP162" s="53"/>
      <c r="BQ162" s="260"/>
      <c r="BR162" s="260"/>
      <c r="BS162" s="260"/>
      <c r="BT162" s="260"/>
      <c r="BU162" s="260"/>
      <c r="BV162" s="276">
        <v>0</v>
      </c>
      <c r="BW162" s="56">
        <f t="shared" si="112"/>
        <v>0</v>
      </c>
      <c r="BX162" s="209">
        <f t="shared" si="113"/>
        <v>0</v>
      </c>
      <c r="BY162" s="243"/>
      <c r="BZ162" s="53"/>
      <c r="CA162" s="260"/>
      <c r="CB162" s="260"/>
      <c r="CC162" s="260"/>
      <c r="CD162" s="260"/>
      <c r="CE162" s="260"/>
      <c r="CF162" s="276">
        <v>0</v>
      </c>
      <c r="CG162" s="56">
        <f t="shared" si="114"/>
        <v>0</v>
      </c>
      <c r="CH162" s="48">
        <f t="shared" si="115"/>
        <v>0</v>
      </c>
      <c r="CI162" s="243"/>
      <c r="CJ162" s="53"/>
      <c r="CK162" s="260"/>
      <c r="CL162" s="260"/>
      <c r="CM162" s="260"/>
      <c r="CN162" s="260"/>
      <c r="CO162" s="260"/>
      <c r="CP162" s="276">
        <v>0</v>
      </c>
      <c r="CQ162" s="56">
        <f t="shared" si="94"/>
        <v>0</v>
      </c>
      <c r="CR162" s="209">
        <f t="shared" si="95"/>
        <v>0</v>
      </c>
      <c r="CS162" s="243"/>
      <c r="CT162" s="53"/>
      <c r="CU162" s="260"/>
      <c r="CV162" s="260"/>
      <c r="CW162" s="260"/>
      <c r="CX162" s="260"/>
      <c r="CY162" s="260"/>
      <c r="CZ162" s="276">
        <v>0</v>
      </c>
      <c r="DA162" s="56">
        <f t="shared" si="96"/>
        <v>0</v>
      </c>
      <c r="DB162" s="48">
        <f t="shared" si="97"/>
        <v>0</v>
      </c>
      <c r="DC162" s="243"/>
      <c r="DD162" s="53"/>
      <c r="DE162" s="260"/>
      <c r="DF162" s="260"/>
      <c r="DG162" s="260"/>
      <c r="DH162" s="260"/>
      <c r="DI162" s="260"/>
      <c r="DJ162" s="276">
        <v>0</v>
      </c>
      <c r="DK162" s="56">
        <f t="shared" si="98"/>
        <v>0</v>
      </c>
      <c r="DL162" s="209">
        <f t="shared" si="99"/>
        <v>0</v>
      </c>
      <c r="DM162" s="243"/>
      <c r="DN162" s="53"/>
      <c r="DO162" s="260"/>
      <c r="DP162" s="260"/>
      <c r="DQ162" s="260"/>
      <c r="DR162" s="260"/>
      <c r="DS162" s="260"/>
      <c r="DT162" s="276">
        <v>0</v>
      </c>
      <c r="DU162" s="56">
        <f t="shared" si="116"/>
        <v>0</v>
      </c>
      <c r="DV162" s="48">
        <f t="shared" si="117"/>
        <v>0</v>
      </c>
      <c r="DW162" s="243"/>
      <c r="DX162" s="53"/>
      <c r="DY162" s="260"/>
      <c r="DZ162" s="260"/>
      <c r="EA162" s="260"/>
      <c r="EB162" s="260"/>
      <c r="EC162" s="260"/>
      <c r="ED162" s="276">
        <v>0</v>
      </c>
      <c r="EE162" s="56">
        <f t="shared" si="102"/>
        <v>0</v>
      </c>
      <c r="EF162" s="48">
        <f t="shared" si="103"/>
        <v>0</v>
      </c>
      <c r="EK162" s="262"/>
    </row>
    <row r="163" spans="1:141" ht="16.5" thickTop="1" thickBot="1">
      <c r="A163" s="45">
        <v>152</v>
      </c>
      <c r="B163" s="18">
        <v>746548</v>
      </c>
      <c r="C163" s="255" t="s">
        <v>557</v>
      </c>
      <c r="D163" s="266" t="s">
        <v>558</v>
      </c>
      <c r="E163" s="267">
        <v>89.5</v>
      </c>
      <c r="F163" s="268">
        <v>189</v>
      </c>
      <c r="G163" s="41"/>
      <c r="H163" s="26"/>
      <c r="I163" s="39"/>
      <c r="J163" s="39"/>
      <c r="K163" s="38"/>
      <c r="L163" s="39"/>
      <c r="M163" s="39"/>
      <c r="N163" s="39">
        <v>0</v>
      </c>
      <c r="O163" s="39">
        <f t="shared" si="78"/>
        <v>0</v>
      </c>
      <c r="P163" s="40">
        <f t="shared" si="79"/>
        <v>0</v>
      </c>
      <c r="Q163" s="269"/>
      <c r="R163" s="270"/>
      <c r="S163" s="267"/>
      <c r="T163" s="267"/>
      <c r="U163" s="267"/>
      <c r="V163" s="267"/>
      <c r="W163" s="260"/>
      <c r="X163" s="276">
        <v>0</v>
      </c>
      <c r="Y163" s="260">
        <f t="shared" si="104"/>
        <v>0</v>
      </c>
      <c r="Z163" s="261">
        <f t="shared" si="105"/>
        <v>0</v>
      </c>
      <c r="AA163" s="243"/>
      <c r="AB163" s="53"/>
      <c r="AC163" s="260"/>
      <c r="AD163" s="260"/>
      <c r="AE163" s="260"/>
      <c r="AF163" s="260"/>
      <c r="AG163" s="260"/>
      <c r="AH163" s="276">
        <v>0</v>
      </c>
      <c r="AI163" s="56">
        <f t="shared" si="106"/>
        <v>0</v>
      </c>
      <c r="AJ163" s="48">
        <f t="shared" si="107"/>
        <v>0</v>
      </c>
      <c r="AK163" s="243"/>
      <c r="AL163" s="53"/>
      <c r="AM163" s="260"/>
      <c r="AN163" s="260"/>
      <c r="AO163" s="260"/>
      <c r="AP163" s="260"/>
      <c r="AQ163" s="260"/>
      <c r="AR163" s="276">
        <v>0</v>
      </c>
      <c r="AS163" s="56">
        <f t="shared" si="84"/>
        <v>0</v>
      </c>
      <c r="AT163" s="48">
        <f t="shared" si="85"/>
        <v>0</v>
      </c>
      <c r="AU163" s="243"/>
      <c r="AV163" s="53"/>
      <c r="AW163" s="260"/>
      <c r="AX163" s="260"/>
      <c r="AY163" s="260"/>
      <c r="AZ163" s="260"/>
      <c r="BA163" s="260"/>
      <c r="BB163" s="276">
        <v>0</v>
      </c>
      <c r="BC163" s="56">
        <f t="shared" si="108"/>
        <v>0</v>
      </c>
      <c r="BD163" s="209">
        <f t="shared" si="109"/>
        <v>0</v>
      </c>
      <c r="BE163" s="243"/>
      <c r="BF163" s="53"/>
      <c r="BG163" s="260"/>
      <c r="BH163" s="260"/>
      <c r="BI163" s="260"/>
      <c r="BJ163" s="260"/>
      <c r="BK163" s="260"/>
      <c r="BL163" s="276">
        <v>0</v>
      </c>
      <c r="BM163" s="56">
        <f t="shared" si="110"/>
        <v>0</v>
      </c>
      <c r="BN163" s="48">
        <f t="shared" si="111"/>
        <v>0</v>
      </c>
      <c r="BO163" s="243"/>
      <c r="BP163" s="53"/>
      <c r="BQ163" s="260"/>
      <c r="BR163" s="260"/>
      <c r="BS163" s="260"/>
      <c r="BT163" s="260"/>
      <c r="BU163" s="260"/>
      <c r="BV163" s="276">
        <v>0</v>
      </c>
      <c r="BW163" s="56">
        <f t="shared" si="112"/>
        <v>0</v>
      </c>
      <c r="BX163" s="209">
        <f t="shared" si="113"/>
        <v>0</v>
      </c>
      <c r="BY163" s="243"/>
      <c r="BZ163" s="53"/>
      <c r="CA163" s="260"/>
      <c r="CB163" s="260"/>
      <c r="CC163" s="260"/>
      <c r="CD163" s="260"/>
      <c r="CE163" s="260"/>
      <c r="CF163" s="276">
        <v>0</v>
      </c>
      <c r="CG163" s="56">
        <f t="shared" si="114"/>
        <v>0</v>
      </c>
      <c r="CH163" s="48">
        <f t="shared" si="115"/>
        <v>0</v>
      </c>
      <c r="CI163" s="243"/>
      <c r="CJ163" s="53"/>
      <c r="CK163" s="260"/>
      <c r="CL163" s="260"/>
      <c r="CM163" s="260"/>
      <c r="CN163" s="260"/>
      <c r="CO163" s="260"/>
      <c r="CP163" s="276">
        <v>0</v>
      </c>
      <c r="CQ163" s="56">
        <f t="shared" si="94"/>
        <v>0</v>
      </c>
      <c r="CR163" s="209">
        <f t="shared" si="95"/>
        <v>0</v>
      </c>
      <c r="CS163" s="243"/>
      <c r="CT163" s="53"/>
      <c r="CU163" s="260"/>
      <c r="CV163" s="260"/>
      <c r="CW163" s="260"/>
      <c r="CX163" s="260"/>
      <c r="CY163" s="260"/>
      <c r="CZ163" s="276">
        <v>0</v>
      </c>
      <c r="DA163" s="56">
        <f t="shared" si="96"/>
        <v>0</v>
      </c>
      <c r="DB163" s="48">
        <f t="shared" si="97"/>
        <v>0</v>
      </c>
      <c r="DC163" s="243"/>
      <c r="DD163" s="53"/>
      <c r="DE163" s="260"/>
      <c r="DF163" s="260"/>
      <c r="DG163" s="260"/>
      <c r="DH163" s="260"/>
      <c r="DI163" s="260"/>
      <c r="DJ163" s="276">
        <v>0</v>
      </c>
      <c r="DK163" s="56">
        <f t="shared" si="98"/>
        <v>0</v>
      </c>
      <c r="DL163" s="209">
        <f t="shared" si="99"/>
        <v>0</v>
      </c>
      <c r="DM163" s="243"/>
      <c r="DN163" s="53"/>
      <c r="DO163" s="260"/>
      <c r="DP163" s="260"/>
      <c r="DQ163" s="260"/>
      <c r="DR163" s="260"/>
      <c r="DS163" s="260"/>
      <c r="DT163" s="276">
        <v>0</v>
      </c>
      <c r="DU163" s="56">
        <f t="shared" si="116"/>
        <v>0</v>
      </c>
      <c r="DV163" s="48">
        <f t="shared" si="117"/>
        <v>0</v>
      </c>
      <c r="DW163" s="243"/>
      <c r="DX163" s="53"/>
      <c r="DY163" s="260"/>
      <c r="DZ163" s="260"/>
      <c r="EA163" s="260"/>
      <c r="EB163" s="260"/>
      <c r="EC163" s="260"/>
      <c r="ED163" s="276">
        <v>0</v>
      </c>
      <c r="EE163" s="56">
        <f t="shared" si="102"/>
        <v>0</v>
      </c>
      <c r="EF163" s="48">
        <f t="shared" si="103"/>
        <v>0</v>
      </c>
      <c r="EK163" s="262"/>
    </row>
    <row r="164" spans="1:141" ht="16.5" thickTop="1" thickBot="1">
      <c r="A164" s="45">
        <v>153</v>
      </c>
      <c r="B164" s="18">
        <v>746549</v>
      </c>
      <c r="C164" s="255" t="s">
        <v>559</v>
      </c>
      <c r="D164" s="266" t="s">
        <v>560</v>
      </c>
      <c r="E164" s="267">
        <v>89.5</v>
      </c>
      <c r="F164" s="268">
        <v>189</v>
      </c>
      <c r="G164" s="41"/>
      <c r="H164" s="26"/>
      <c r="I164" s="39"/>
      <c r="J164" s="39"/>
      <c r="K164" s="38"/>
      <c r="L164" s="39"/>
      <c r="M164" s="39"/>
      <c r="N164" s="39">
        <v>0</v>
      </c>
      <c r="O164" s="39">
        <f t="shared" si="78"/>
        <v>0</v>
      </c>
      <c r="P164" s="40">
        <f t="shared" si="79"/>
        <v>0</v>
      </c>
      <c r="Q164" s="269"/>
      <c r="R164" s="270"/>
      <c r="S164" s="267"/>
      <c r="T164" s="267"/>
      <c r="U164" s="267"/>
      <c r="V164" s="267"/>
      <c r="W164" s="260"/>
      <c r="X164" s="276">
        <v>0</v>
      </c>
      <c r="Y164" s="260">
        <f t="shared" si="104"/>
        <v>0</v>
      </c>
      <c r="Z164" s="261">
        <f t="shared" si="105"/>
        <v>0</v>
      </c>
      <c r="AA164" s="243"/>
      <c r="AB164" s="53"/>
      <c r="AC164" s="260"/>
      <c r="AD164" s="260"/>
      <c r="AE164" s="260"/>
      <c r="AF164" s="260"/>
      <c r="AG164" s="260"/>
      <c r="AH164" s="276">
        <v>0</v>
      </c>
      <c r="AI164" s="56">
        <f t="shared" si="106"/>
        <v>0</v>
      </c>
      <c r="AJ164" s="48">
        <f t="shared" si="107"/>
        <v>0</v>
      </c>
      <c r="AK164" s="243"/>
      <c r="AL164" s="53"/>
      <c r="AM164" s="260"/>
      <c r="AN164" s="260"/>
      <c r="AO164" s="260"/>
      <c r="AP164" s="260"/>
      <c r="AQ164" s="260"/>
      <c r="AR164" s="276">
        <v>0</v>
      </c>
      <c r="AS164" s="56">
        <f t="shared" si="84"/>
        <v>0</v>
      </c>
      <c r="AT164" s="48">
        <f t="shared" si="85"/>
        <v>0</v>
      </c>
      <c r="AU164" s="243"/>
      <c r="AV164" s="53"/>
      <c r="AW164" s="260"/>
      <c r="AX164" s="260"/>
      <c r="AY164" s="260"/>
      <c r="AZ164" s="260"/>
      <c r="BA164" s="260"/>
      <c r="BB164" s="276">
        <v>0</v>
      </c>
      <c r="BC164" s="56">
        <f t="shared" si="108"/>
        <v>0</v>
      </c>
      <c r="BD164" s="209">
        <f t="shared" si="109"/>
        <v>0</v>
      </c>
      <c r="BE164" s="243"/>
      <c r="BF164" s="53"/>
      <c r="BG164" s="260"/>
      <c r="BH164" s="260"/>
      <c r="BI164" s="260"/>
      <c r="BJ164" s="260"/>
      <c r="BK164" s="260"/>
      <c r="BL164" s="276">
        <v>0</v>
      </c>
      <c r="BM164" s="56">
        <f t="shared" si="110"/>
        <v>0</v>
      </c>
      <c r="BN164" s="48">
        <f t="shared" si="111"/>
        <v>0</v>
      </c>
      <c r="BO164" s="243"/>
      <c r="BP164" s="53"/>
      <c r="BQ164" s="260"/>
      <c r="BR164" s="260"/>
      <c r="BS164" s="260"/>
      <c r="BT164" s="260"/>
      <c r="BU164" s="260"/>
      <c r="BV164" s="276">
        <v>0</v>
      </c>
      <c r="BW164" s="56">
        <f t="shared" si="112"/>
        <v>0</v>
      </c>
      <c r="BX164" s="209">
        <f t="shared" si="113"/>
        <v>0</v>
      </c>
      <c r="BY164" s="243"/>
      <c r="BZ164" s="53"/>
      <c r="CA164" s="260"/>
      <c r="CB164" s="260"/>
      <c r="CC164" s="260"/>
      <c r="CD164" s="260"/>
      <c r="CE164" s="260"/>
      <c r="CF164" s="276">
        <v>0</v>
      </c>
      <c r="CG164" s="56">
        <f t="shared" si="114"/>
        <v>0</v>
      </c>
      <c r="CH164" s="48">
        <f t="shared" si="115"/>
        <v>0</v>
      </c>
      <c r="CI164" s="243"/>
      <c r="CJ164" s="53"/>
      <c r="CK164" s="260"/>
      <c r="CL164" s="260"/>
      <c r="CM164" s="260"/>
      <c r="CN164" s="260"/>
      <c r="CO164" s="260"/>
      <c r="CP164" s="276">
        <v>0</v>
      </c>
      <c r="CQ164" s="56">
        <f t="shared" si="94"/>
        <v>0</v>
      </c>
      <c r="CR164" s="209">
        <f t="shared" si="95"/>
        <v>0</v>
      </c>
      <c r="CS164" s="243"/>
      <c r="CT164" s="53"/>
      <c r="CU164" s="260"/>
      <c r="CV164" s="260"/>
      <c r="CW164" s="260"/>
      <c r="CX164" s="260"/>
      <c r="CY164" s="260"/>
      <c r="CZ164" s="276">
        <v>0</v>
      </c>
      <c r="DA164" s="56">
        <f t="shared" si="96"/>
        <v>0</v>
      </c>
      <c r="DB164" s="48">
        <f t="shared" si="97"/>
        <v>0</v>
      </c>
      <c r="DC164" s="243"/>
      <c r="DD164" s="53"/>
      <c r="DE164" s="260"/>
      <c r="DF164" s="260"/>
      <c r="DG164" s="260"/>
      <c r="DH164" s="260"/>
      <c r="DI164" s="260"/>
      <c r="DJ164" s="276">
        <v>0</v>
      </c>
      <c r="DK164" s="56">
        <f t="shared" si="98"/>
        <v>0</v>
      </c>
      <c r="DL164" s="209">
        <f t="shared" si="99"/>
        <v>0</v>
      </c>
      <c r="DM164" s="243"/>
      <c r="DN164" s="53"/>
      <c r="DO164" s="260"/>
      <c r="DP164" s="260"/>
      <c r="DQ164" s="260"/>
      <c r="DR164" s="260"/>
      <c r="DS164" s="260"/>
      <c r="DT164" s="276">
        <v>0</v>
      </c>
      <c r="DU164" s="56">
        <f t="shared" si="116"/>
        <v>0</v>
      </c>
      <c r="DV164" s="48">
        <f t="shared" si="117"/>
        <v>0</v>
      </c>
      <c r="DW164" s="243"/>
      <c r="DX164" s="53"/>
      <c r="DY164" s="260"/>
      <c r="DZ164" s="260"/>
      <c r="EA164" s="260"/>
      <c r="EB164" s="260"/>
      <c r="EC164" s="260"/>
      <c r="ED164" s="276">
        <v>0</v>
      </c>
      <c r="EE164" s="56">
        <f t="shared" si="102"/>
        <v>0</v>
      </c>
      <c r="EF164" s="48">
        <f t="shared" si="103"/>
        <v>0</v>
      </c>
      <c r="EK164" s="262"/>
    </row>
    <row r="165" spans="1:141" ht="16.5" thickTop="1" thickBot="1">
      <c r="A165" s="45"/>
      <c r="B165" s="18"/>
      <c r="C165" s="255"/>
      <c r="D165" s="266"/>
      <c r="E165" s="267"/>
      <c r="F165" s="268"/>
      <c r="G165" s="41"/>
      <c r="H165" s="26"/>
      <c r="I165" s="39"/>
      <c r="J165" s="39"/>
      <c r="K165" s="38"/>
      <c r="L165" s="39"/>
      <c r="M165" s="39"/>
      <c r="N165" s="39"/>
      <c r="O165" s="39"/>
      <c r="P165" s="40"/>
      <c r="Q165" s="269"/>
      <c r="R165" s="270"/>
      <c r="S165" s="267"/>
      <c r="T165" s="267"/>
      <c r="U165" s="267"/>
      <c r="V165" s="267"/>
      <c r="W165" s="260"/>
      <c r="X165" s="260"/>
      <c r="Y165" s="260"/>
      <c r="Z165" s="268"/>
      <c r="AA165" s="243"/>
      <c r="AB165" s="53"/>
      <c r="AC165" s="260"/>
      <c r="AD165" s="260"/>
      <c r="AE165" s="260"/>
      <c r="AF165" s="260"/>
      <c r="AG165" s="260"/>
      <c r="AH165" s="260"/>
      <c r="AI165" s="260"/>
      <c r="AJ165" s="268"/>
      <c r="AK165" s="243"/>
      <c r="AL165" s="53"/>
      <c r="AM165" s="260"/>
      <c r="AN165" s="260"/>
      <c r="AO165" s="260"/>
      <c r="AP165" s="260"/>
      <c r="AQ165" s="260"/>
      <c r="AR165" s="260"/>
      <c r="AS165" s="260"/>
      <c r="AT165" s="268"/>
      <c r="AU165" s="243"/>
      <c r="AV165" s="53"/>
      <c r="AW165" s="260"/>
      <c r="AX165" s="260"/>
      <c r="AY165" s="260"/>
      <c r="AZ165" s="260"/>
      <c r="BA165" s="260"/>
      <c r="BB165" s="260"/>
      <c r="BC165" s="260"/>
      <c r="BD165" s="268"/>
      <c r="BE165" s="243"/>
      <c r="BF165" s="53"/>
      <c r="BG165" s="260"/>
      <c r="BH165" s="260"/>
      <c r="BI165" s="260"/>
      <c r="BJ165" s="260"/>
      <c r="BK165" s="260"/>
      <c r="BL165" s="260"/>
      <c r="BM165" s="260"/>
      <c r="BN165" s="268"/>
      <c r="BO165" s="243"/>
      <c r="BP165" s="53"/>
      <c r="BQ165" s="260"/>
      <c r="BR165" s="260"/>
      <c r="BS165" s="260"/>
      <c r="BT165" s="260"/>
      <c r="BU165" s="260"/>
      <c r="BV165" s="260"/>
      <c r="BW165" s="260"/>
      <c r="BX165" s="268"/>
      <c r="BY165" s="243"/>
      <c r="BZ165" s="53"/>
      <c r="CA165" s="260"/>
      <c r="CB165" s="260"/>
      <c r="CC165" s="260"/>
      <c r="CD165" s="260"/>
      <c r="CE165" s="260"/>
      <c r="CF165" s="260"/>
      <c r="CG165" s="260"/>
      <c r="CH165" s="268"/>
      <c r="CI165" s="243"/>
      <c r="CJ165" s="53"/>
      <c r="CK165" s="260"/>
      <c r="CL165" s="260"/>
      <c r="CM165" s="260"/>
      <c r="CN165" s="260"/>
      <c r="CO165" s="260"/>
      <c r="CP165" s="260"/>
      <c r="CQ165" s="260"/>
      <c r="CR165" s="268"/>
      <c r="CS165" s="243"/>
      <c r="CT165" s="53"/>
      <c r="CU165" s="260"/>
      <c r="CV165" s="260"/>
      <c r="CW165" s="260"/>
      <c r="CX165" s="260"/>
      <c r="CY165" s="260"/>
      <c r="CZ165" s="260"/>
      <c r="DA165" s="260"/>
      <c r="DB165" s="268"/>
      <c r="DC165" s="243"/>
      <c r="DD165" s="53"/>
      <c r="DE165" s="260"/>
      <c r="DF165" s="260"/>
      <c r="DG165" s="260"/>
      <c r="DH165" s="260"/>
      <c r="DI165" s="260"/>
      <c r="DJ165" s="260"/>
      <c r="DK165" s="260"/>
      <c r="DL165" s="268"/>
      <c r="DM165" s="243"/>
      <c r="DN165" s="53"/>
      <c r="DO165" s="260"/>
      <c r="DP165" s="260"/>
      <c r="DQ165" s="260"/>
      <c r="DR165" s="260"/>
      <c r="DS165" s="260"/>
      <c r="DT165" s="260"/>
      <c r="DU165" s="260"/>
      <c r="DV165" s="268"/>
      <c r="DW165" s="243"/>
      <c r="DX165" s="53"/>
      <c r="DY165" s="260"/>
      <c r="DZ165" s="260"/>
      <c r="EA165" s="260"/>
      <c r="EB165" s="260"/>
      <c r="EC165" s="260"/>
      <c r="ED165" s="260"/>
      <c r="EE165" s="260"/>
      <c r="EF165" s="268"/>
      <c r="EK165" s="262"/>
    </row>
    <row r="166" spans="1:141" ht="16.5" thickTop="1" thickBot="1">
      <c r="A166" s="45"/>
      <c r="B166" s="18"/>
      <c r="C166" s="255"/>
      <c r="D166" s="266"/>
      <c r="E166" s="267"/>
      <c r="F166" s="268"/>
      <c r="G166" s="41"/>
      <c r="H166" s="26"/>
      <c r="I166" s="39"/>
      <c r="J166" s="39"/>
      <c r="K166" s="38"/>
      <c r="L166" s="39"/>
      <c r="M166" s="39"/>
      <c r="N166" s="39"/>
      <c r="O166" s="39"/>
      <c r="P166" s="40"/>
      <c r="Q166" s="269"/>
      <c r="R166" s="270"/>
      <c r="S166" s="255"/>
      <c r="T166" s="255"/>
      <c r="U166" s="255"/>
      <c r="V166" s="255"/>
      <c r="W166" s="260"/>
      <c r="X166" s="260"/>
      <c r="Y166" s="260"/>
      <c r="Z166" s="268"/>
      <c r="AA166" s="243"/>
      <c r="AB166" s="53"/>
      <c r="AC166" s="260"/>
      <c r="AD166" s="260"/>
      <c r="AE166" s="260"/>
      <c r="AF166" s="260"/>
      <c r="AG166" s="260"/>
      <c r="AH166" s="260"/>
      <c r="AI166" s="260"/>
      <c r="AJ166" s="268"/>
      <c r="AK166" s="243"/>
      <c r="AL166" s="53"/>
      <c r="AM166" s="260"/>
      <c r="AN166" s="260"/>
      <c r="AO166" s="260"/>
      <c r="AP166" s="260"/>
      <c r="AQ166" s="260"/>
      <c r="AR166" s="260"/>
      <c r="AS166" s="260"/>
      <c r="AT166" s="268"/>
      <c r="AU166" s="243"/>
      <c r="AV166" s="53"/>
      <c r="AW166" s="260"/>
      <c r="AX166" s="260"/>
      <c r="AY166" s="260"/>
      <c r="AZ166" s="260"/>
      <c r="BA166" s="260"/>
      <c r="BB166" s="260"/>
      <c r="BC166" s="260"/>
      <c r="BD166" s="268"/>
      <c r="BE166" s="243"/>
      <c r="BF166" s="53"/>
      <c r="BG166" s="260"/>
      <c r="BH166" s="260"/>
      <c r="BI166" s="260"/>
      <c r="BJ166" s="260"/>
      <c r="BK166" s="260"/>
      <c r="BL166" s="260"/>
      <c r="BM166" s="260"/>
      <c r="BN166" s="268"/>
      <c r="BO166" s="243"/>
      <c r="BP166" s="53"/>
      <c r="BQ166" s="260"/>
      <c r="BR166" s="260"/>
      <c r="BS166" s="260"/>
      <c r="BT166" s="260"/>
      <c r="BU166" s="260"/>
      <c r="BV166" s="260"/>
      <c r="BW166" s="260"/>
      <c r="BX166" s="268"/>
      <c r="BY166" s="243"/>
      <c r="BZ166" s="53"/>
      <c r="CA166" s="260"/>
      <c r="CB166" s="260"/>
      <c r="CC166" s="260"/>
      <c r="CD166" s="260"/>
      <c r="CE166" s="260"/>
      <c r="CF166" s="260"/>
      <c r="CG166" s="260"/>
      <c r="CH166" s="268"/>
      <c r="CI166" s="243"/>
      <c r="CJ166" s="53"/>
      <c r="CK166" s="260"/>
      <c r="CL166" s="260"/>
      <c r="CM166" s="260"/>
      <c r="CN166" s="260"/>
      <c r="CO166" s="260"/>
      <c r="CP166" s="260"/>
      <c r="CQ166" s="260"/>
      <c r="CR166" s="268"/>
      <c r="CS166" s="243"/>
      <c r="CT166" s="53"/>
      <c r="CU166" s="260"/>
      <c r="CV166" s="260"/>
      <c r="CW166" s="260"/>
      <c r="CX166" s="260"/>
      <c r="CY166" s="260"/>
      <c r="CZ166" s="260"/>
      <c r="DA166" s="260"/>
      <c r="DB166" s="268"/>
      <c r="DC166" s="243"/>
      <c r="DD166" s="53"/>
      <c r="DE166" s="260"/>
      <c r="DF166" s="260"/>
      <c r="DG166" s="260"/>
      <c r="DH166" s="260"/>
      <c r="DI166" s="260"/>
      <c r="DJ166" s="260"/>
      <c r="DK166" s="260"/>
      <c r="DL166" s="268"/>
      <c r="DM166" s="243"/>
      <c r="DN166" s="53"/>
      <c r="DO166" s="260"/>
      <c r="DP166" s="260"/>
      <c r="DQ166" s="260"/>
      <c r="DR166" s="260"/>
      <c r="DS166" s="260"/>
      <c r="DT166" s="260"/>
      <c r="DU166" s="260"/>
      <c r="DV166" s="268"/>
      <c r="DW166" s="243"/>
      <c r="DX166" s="53"/>
      <c r="DY166" s="260"/>
      <c r="DZ166" s="260"/>
      <c r="EA166" s="260"/>
      <c r="EB166" s="260"/>
      <c r="EC166" s="260"/>
      <c r="ED166" s="260"/>
      <c r="EE166" s="260"/>
      <c r="EF166" s="268"/>
      <c r="EK166" s="262"/>
    </row>
    <row r="167" spans="1:141" ht="16.5" thickTop="1" thickBot="1">
      <c r="A167" s="269"/>
      <c r="B167" s="53"/>
      <c r="C167" s="266"/>
      <c r="D167" s="266"/>
      <c r="E167" s="267"/>
      <c r="F167" s="268"/>
      <c r="G167" s="246"/>
      <c r="H167" s="247"/>
      <c r="I167" s="248"/>
      <c r="J167" s="248"/>
      <c r="K167" s="249"/>
      <c r="L167" s="248"/>
      <c r="M167" s="248"/>
      <c r="N167" s="248"/>
      <c r="O167" s="248"/>
      <c r="P167" s="250"/>
      <c r="Q167" s="216"/>
      <c r="R167" s="271"/>
      <c r="S167" s="272"/>
      <c r="T167" s="272"/>
      <c r="U167" s="272"/>
      <c r="V167" s="272"/>
      <c r="W167" s="273"/>
      <c r="X167" s="273"/>
      <c r="Y167" s="274"/>
      <c r="Z167" s="268"/>
      <c r="AA167" s="204"/>
      <c r="AB167" s="205"/>
      <c r="AC167" s="206"/>
      <c r="AD167" s="206"/>
      <c r="AE167" s="206"/>
      <c r="AF167" s="206"/>
      <c r="AG167" s="206"/>
      <c r="AH167" s="206"/>
      <c r="AI167" s="207"/>
      <c r="AJ167" s="268"/>
      <c r="AK167" s="204"/>
      <c r="AL167" s="205"/>
      <c r="AM167" s="206"/>
      <c r="AN167" s="206"/>
      <c r="AO167" s="206"/>
      <c r="AP167" s="206"/>
      <c r="AQ167" s="206"/>
      <c r="AR167" s="206"/>
      <c r="AS167" s="207"/>
      <c r="AT167" s="268"/>
      <c r="AU167" s="204"/>
      <c r="AV167" s="205"/>
      <c r="AW167" s="206"/>
      <c r="AX167" s="206"/>
      <c r="AY167" s="206"/>
      <c r="AZ167" s="206"/>
      <c r="BA167" s="206"/>
      <c r="BB167" s="206"/>
      <c r="BC167" s="207"/>
      <c r="BD167" s="268"/>
      <c r="BE167" s="204"/>
      <c r="BF167" s="205"/>
      <c r="BG167" s="206"/>
      <c r="BH167" s="206"/>
      <c r="BI167" s="206"/>
      <c r="BJ167" s="206"/>
      <c r="BK167" s="206"/>
      <c r="BL167" s="206"/>
      <c r="BM167" s="207"/>
      <c r="BN167" s="268"/>
      <c r="BO167" s="204"/>
      <c r="BP167" s="205"/>
      <c r="BQ167" s="206"/>
      <c r="BR167" s="206"/>
      <c r="BS167" s="206"/>
      <c r="BT167" s="206"/>
      <c r="BU167" s="206"/>
      <c r="BV167" s="206"/>
      <c r="BW167" s="207"/>
      <c r="BX167" s="268"/>
      <c r="BY167" s="204"/>
      <c r="BZ167" s="205"/>
      <c r="CA167" s="206"/>
      <c r="CB167" s="206"/>
      <c r="CC167" s="206"/>
      <c r="CD167" s="206"/>
      <c r="CE167" s="206"/>
      <c r="CF167" s="206"/>
      <c r="CG167" s="207"/>
      <c r="CH167" s="268"/>
      <c r="CI167" s="204"/>
      <c r="CJ167" s="205"/>
      <c r="CK167" s="206"/>
      <c r="CL167" s="206"/>
      <c r="CM167" s="206"/>
      <c r="CN167" s="206"/>
      <c r="CO167" s="206"/>
      <c r="CP167" s="206"/>
      <c r="CQ167" s="207"/>
      <c r="CR167" s="268"/>
      <c r="CS167" s="204"/>
      <c r="CT167" s="205"/>
      <c r="CU167" s="206"/>
      <c r="CV167" s="206"/>
      <c r="CW167" s="206"/>
      <c r="CX167" s="206"/>
      <c r="CY167" s="206"/>
      <c r="CZ167" s="206"/>
      <c r="DA167" s="207"/>
      <c r="DB167" s="268"/>
      <c r="DC167" s="204"/>
      <c r="DD167" s="205"/>
      <c r="DE167" s="206"/>
      <c r="DF167" s="206"/>
      <c r="DG167" s="206"/>
      <c r="DH167" s="206"/>
      <c r="DI167" s="206"/>
      <c r="DJ167" s="206"/>
      <c r="DK167" s="207"/>
      <c r="DL167" s="268"/>
      <c r="DM167" s="204"/>
      <c r="DN167" s="205"/>
      <c r="DO167" s="206"/>
      <c r="DP167" s="206"/>
      <c r="DQ167" s="206"/>
      <c r="DR167" s="206"/>
      <c r="DS167" s="206"/>
      <c r="DT167" s="206"/>
      <c r="DU167" s="207"/>
      <c r="DV167" s="268"/>
      <c r="DW167" s="204"/>
      <c r="DX167" s="205"/>
      <c r="DY167" s="206"/>
      <c r="DZ167" s="206"/>
      <c r="EA167" s="206"/>
      <c r="EB167" s="206"/>
      <c r="EC167" s="206"/>
      <c r="ED167" s="206"/>
      <c r="EE167" s="207"/>
      <c r="EF167" s="311"/>
      <c r="EK167" s="262"/>
    </row>
    <row r="168" spans="1:141" ht="15.75" thickBot="1">
      <c r="A168" s="425"/>
      <c r="B168" s="426"/>
      <c r="C168" s="427"/>
      <c r="D168" s="632" t="s">
        <v>270</v>
      </c>
      <c r="E168" s="633"/>
      <c r="F168" s="634"/>
      <c r="G168" s="251">
        <f t="shared" ref="G168:P168" si="118">SUM(G12:G167)</f>
        <v>186</v>
      </c>
      <c r="H168" s="252">
        <f t="shared" si="118"/>
        <v>161</v>
      </c>
      <c r="I168" s="252">
        <f t="shared" si="118"/>
        <v>154</v>
      </c>
      <c r="J168" s="252">
        <f t="shared" si="118"/>
        <v>155</v>
      </c>
      <c r="K168" s="252">
        <f t="shared" si="118"/>
        <v>221</v>
      </c>
      <c r="L168" s="252">
        <f t="shared" si="118"/>
        <v>217</v>
      </c>
      <c r="M168" s="252">
        <f t="shared" si="118"/>
        <v>237</v>
      </c>
      <c r="N168" s="252">
        <f t="shared" si="118"/>
        <v>257</v>
      </c>
      <c r="O168" s="252">
        <f t="shared" si="118"/>
        <v>1588</v>
      </c>
      <c r="P168" s="253">
        <f t="shared" si="118"/>
        <v>198.5</v>
      </c>
      <c r="Q168" s="200">
        <f t="shared" ref="Q168:BD168" si="119">SUM(Q12:Q167)</f>
        <v>23</v>
      </c>
      <c r="R168" s="200">
        <f t="shared" si="119"/>
        <v>27</v>
      </c>
      <c r="S168" s="200">
        <f t="shared" si="119"/>
        <v>33</v>
      </c>
      <c r="T168" s="200">
        <f t="shared" si="119"/>
        <v>24</v>
      </c>
      <c r="U168" s="200">
        <f t="shared" si="119"/>
        <v>45</v>
      </c>
      <c r="V168" s="200">
        <f>SUM(V12:V167)</f>
        <v>49</v>
      </c>
      <c r="W168" s="428">
        <f>SUM(W13:W167,W12)</f>
        <v>49</v>
      </c>
      <c r="X168" s="428">
        <f>SUM(X13:X167,X12)</f>
        <v>70</v>
      </c>
      <c r="Y168" s="429">
        <f>SUM(Y12:Y167)</f>
        <v>320</v>
      </c>
      <c r="Z168" s="245">
        <f>SUM(Z12:Z167)</f>
        <v>48.75</v>
      </c>
      <c r="AA168" s="200">
        <f t="shared" si="119"/>
        <v>49</v>
      </c>
      <c r="AB168" s="200">
        <f t="shared" si="119"/>
        <v>27</v>
      </c>
      <c r="AC168" s="200">
        <f t="shared" si="119"/>
        <v>41</v>
      </c>
      <c r="AD168" s="200">
        <f t="shared" si="119"/>
        <v>38</v>
      </c>
      <c r="AE168" s="200">
        <f t="shared" si="119"/>
        <v>71</v>
      </c>
      <c r="AF168" s="200">
        <f>SUM(AF12:AF167)</f>
        <v>62</v>
      </c>
      <c r="AG168" s="200">
        <f>SUM(AG12:AG167)</f>
        <v>76</v>
      </c>
      <c r="AH168" s="200">
        <f>SUM(AH12:AH167)</f>
        <v>59</v>
      </c>
      <c r="AI168" s="244">
        <f>SUM(AI12:AI167)</f>
        <v>423</v>
      </c>
      <c r="AJ168" s="245">
        <f>SUM(AJ12:AJ167)</f>
        <v>65.5</v>
      </c>
      <c r="AK168" s="200">
        <f t="shared" si="119"/>
        <v>46</v>
      </c>
      <c r="AL168" s="200">
        <f t="shared" si="119"/>
        <v>32</v>
      </c>
      <c r="AM168" s="200">
        <f t="shared" si="119"/>
        <v>23</v>
      </c>
      <c r="AN168" s="200">
        <f t="shared" si="119"/>
        <v>42</v>
      </c>
      <c r="AO168" s="200">
        <f t="shared" si="119"/>
        <v>49</v>
      </c>
      <c r="AP168" s="200">
        <f t="shared" si="119"/>
        <v>30</v>
      </c>
      <c r="AQ168" s="200">
        <f t="shared" si="119"/>
        <v>24</v>
      </c>
      <c r="AR168" s="200">
        <f t="shared" si="119"/>
        <v>32</v>
      </c>
      <c r="AS168" s="244">
        <f t="shared" si="119"/>
        <v>278</v>
      </c>
      <c r="AT168" s="245">
        <f t="shared" si="119"/>
        <v>43.125</v>
      </c>
      <c r="AU168" s="200">
        <f t="shared" si="119"/>
        <v>3</v>
      </c>
      <c r="AV168" s="200">
        <f t="shared" si="119"/>
        <v>5</v>
      </c>
      <c r="AW168" s="200">
        <f t="shared" si="119"/>
        <v>4</v>
      </c>
      <c r="AX168" s="200">
        <f t="shared" si="119"/>
        <v>3</v>
      </c>
      <c r="AY168" s="200">
        <f t="shared" si="119"/>
        <v>5</v>
      </c>
      <c r="AZ168" s="200">
        <f t="shared" si="119"/>
        <v>2</v>
      </c>
      <c r="BA168" s="200">
        <f t="shared" si="119"/>
        <v>5</v>
      </c>
      <c r="BB168" s="200">
        <f t="shared" si="119"/>
        <v>17</v>
      </c>
      <c r="BC168" s="244">
        <f t="shared" si="119"/>
        <v>44</v>
      </c>
      <c r="BD168" s="245">
        <f t="shared" si="119"/>
        <v>6.625</v>
      </c>
      <c r="BE168" s="200">
        <f t="shared" ref="BE168:CR168" si="120">SUM(BE12:BE167)</f>
        <v>14</v>
      </c>
      <c r="BF168" s="200">
        <f t="shared" si="120"/>
        <v>14</v>
      </c>
      <c r="BG168" s="200">
        <f t="shared" si="120"/>
        <v>9</v>
      </c>
      <c r="BH168" s="200">
        <f t="shared" si="120"/>
        <v>14</v>
      </c>
      <c r="BI168" s="200">
        <f t="shared" si="120"/>
        <v>6</v>
      </c>
      <c r="BJ168" s="200">
        <f t="shared" si="120"/>
        <v>7</v>
      </c>
      <c r="BK168" s="200">
        <f t="shared" si="120"/>
        <v>13</v>
      </c>
      <c r="BL168" s="200">
        <f t="shared" si="120"/>
        <v>17</v>
      </c>
      <c r="BM168" s="244">
        <f t="shared" si="120"/>
        <v>80</v>
      </c>
      <c r="BN168" s="245">
        <f t="shared" si="120"/>
        <v>15.875</v>
      </c>
      <c r="BO168" s="200">
        <f t="shared" si="120"/>
        <v>14</v>
      </c>
      <c r="BP168" s="200">
        <f t="shared" si="120"/>
        <v>28</v>
      </c>
      <c r="BQ168" s="200">
        <f t="shared" si="120"/>
        <v>6</v>
      </c>
      <c r="BR168" s="200">
        <f t="shared" si="120"/>
        <v>7</v>
      </c>
      <c r="BS168" s="200">
        <f t="shared" si="120"/>
        <v>13</v>
      </c>
      <c r="BT168" s="200">
        <f t="shared" si="120"/>
        <v>25</v>
      </c>
      <c r="BU168" s="200">
        <f t="shared" si="120"/>
        <v>13</v>
      </c>
      <c r="BV168" s="200">
        <f t="shared" si="120"/>
        <v>14</v>
      </c>
      <c r="BW168" s="244">
        <f t="shared" si="120"/>
        <v>120</v>
      </c>
      <c r="BX168" s="245">
        <f t="shared" si="120"/>
        <v>18.5</v>
      </c>
      <c r="BY168" s="200">
        <f t="shared" si="120"/>
        <v>16</v>
      </c>
      <c r="BZ168" s="200">
        <f t="shared" si="120"/>
        <v>6</v>
      </c>
      <c r="CA168" s="200">
        <f t="shared" si="120"/>
        <v>12</v>
      </c>
      <c r="CB168" s="200">
        <f t="shared" si="120"/>
        <v>10</v>
      </c>
      <c r="CC168" s="200">
        <f t="shared" si="120"/>
        <v>9</v>
      </c>
      <c r="CD168" s="200">
        <f t="shared" si="120"/>
        <v>15</v>
      </c>
      <c r="CE168" s="200">
        <f t="shared" si="120"/>
        <v>21</v>
      </c>
      <c r="CF168" s="200">
        <f t="shared" si="120"/>
        <v>16</v>
      </c>
      <c r="CG168" s="244">
        <f t="shared" si="120"/>
        <v>105</v>
      </c>
      <c r="CH168" s="245">
        <f t="shared" si="120"/>
        <v>16.5</v>
      </c>
      <c r="CI168" s="200">
        <f t="shared" si="120"/>
        <v>8</v>
      </c>
      <c r="CJ168" s="200">
        <f t="shared" si="120"/>
        <v>10</v>
      </c>
      <c r="CK168" s="200">
        <f t="shared" si="120"/>
        <v>5</v>
      </c>
      <c r="CL168" s="200">
        <f t="shared" si="120"/>
        <v>6</v>
      </c>
      <c r="CM168" s="200">
        <f t="shared" si="120"/>
        <v>8</v>
      </c>
      <c r="CN168" s="200">
        <f t="shared" si="120"/>
        <v>5</v>
      </c>
      <c r="CO168" s="200">
        <f t="shared" si="120"/>
        <v>11</v>
      </c>
      <c r="CP168" s="200">
        <f t="shared" si="120"/>
        <v>15</v>
      </c>
      <c r="CQ168" s="244">
        <f t="shared" si="120"/>
        <v>68</v>
      </c>
      <c r="CR168" s="245">
        <f t="shared" si="120"/>
        <v>10.75</v>
      </c>
      <c r="CS168" s="200">
        <f t="shared" ref="CS168:EF168" si="121">SUM(CS12:CS167)</f>
        <v>5</v>
      </c>
      <c r="CT168" s="200">
        <f t="shared" si="121"/>
        <v>0</v>
      </c>
      <c r="CU168" s="200">
        <f t="shared" si="121"/>
        <v>15</v>
      </c>
      <c r="CV168" s="200">
        <f t="shared" si="121"/>
        <v>4</v>
      </c>
      <c r="CW168" s="200">
        <f t="shared" si="121"/>
        <v>2</v>
      </c>
      <c r="CX168" s="200">
        <f t="shared" si="121"/>
        <v>8</v>
      </c>
      <c r="CY168" s="200">
        <f t="shared" si="121"/>
        <v>10</v>
      </c>
      <c r="CZ168" s="200">
        <f t="shared" si="121"/>
        <v>6</v>
      </c>
      <c r="DA168" s="244">
        <f t="shared" si="121"/>
        <v>50</v>
      </c>
      <c r="DB168" s="245">
        <f t="shared" si="121"/>
        <v>8</v>
      </c>
      <c r="DC168" s="200">
        <f t="shared" si="121"/>
        <v>2</v>
      </c>
      <c r="DD168" s="200">
        <f t="shared" si="121"/>
        <v>3</v>
      </c>
      <c r="DE168" s="200">
        <f t="shared" si="121"/>
        <v>3</v>
      </c>
      <c r="DF168" s="200">
        <f t="shared" si="121"/>
        <v>2</v>
      </c>
      <c r="DG168" s="200">
        <f t="shared" si="121"/>
        <v>2</v>
      </c>
      <c r="DH168" s="200">
        <f t="shared" si="121"/>
        <v>9</v>
      </c>
      <c r="DI168" s="200">
        <f t="shared" si="121"/>
        <v>3</v>
      </c>
      <c r="DJ168" s="200">
        <f t="shared" si="121"/>
        <v>3</v>
      </c>
      <c r="DK168" s="244">
        <f t="shared" si="121"/>
        <v>27</v>
      </c>
      <c r="DL168" s="245">
        <f t="shared" si="121"/>
        <v>3.75</v>
      </c>
      <c r="DM168" s="200">
        <f t="shared" si="121"/>
        <v>3</v>
      </c>
      <c r="DN168" s="200">
        <f t="shared" si="121"/>
        <v>6</v>
      </c>
      <c r="DO168" s="200">
        <f t="shared" si="121"/>
        <v>2</v>
      </c>
      <c r="DP168" s="200">
        <f t="shared" si="121"/>
        <v>1</v>
      </c>
      <c r="DQ168" s="200">
        <f t="shared" si="121"/>
        <v>7</v>
      </c>
      <c r="DR168" s="200">
        <f t="shared" si="121"/>
        <v>4</v>
      </c>
      <c r="DS168" s="200">
        <f t="shared" si="121"/>
        <v>8</v>
      </c>
      <c r="DT168" s="200">
        <f t="shared" si="121"/>
        <v>6</v>
      </c>
      <c r="DU168" s="244">
        <f t="shared" si="121"/>
        <v>37</v>
      </c>
      <c r="DV168" s="245">
        <f t="shared" si="121"/>
        <v>7.625</v>
      </c>
      <c r="DW168" s="200">
        <f t="shared" si="121"/>
        <v>3</v>
      </c>
      <c r="DX168" s="200">
        <f t="shared" si="121"/>
        <v>3</v>
      </c>
      <c r="DY168" s="200">
        <f t="shared" si="121"/>
        <v>1</v>
      </c>
      <c r="DZ168" s="200">
        <f t="shared" si="121"/>
        <v>4</v>
      </c>
      <c r="EA168" s="200">
        <f t="shared" si="121"/>
        <v>4</v>
      </c>
      <c r="EB168" s="200">
        <f t="shared" si="121"/>
        <v>1</v>
      </c>
      <c r="EC168" s="200">
        <f t="shared" si="121"/>
        <v>4</v>
      </c>
      <c r="ED168" s="200">
        <f t="shared" si="121"/>
        <v>2</v>
      </c>
      <c r="EE168" s="309">
        <f t="shared" si="121"/>
        <v>22</v>
      </c>
      <c r="EF168" s="310">
        <f t="shared" si="121"/>
        <v>3</v>
      </c>
      <c r="EG168" s="21"/>
      <c r="EH168" s="21"/>
      <c r="EK168" s="275"/>
    </row>
  </sheetData>
  <mergeCells count="15">
    <mergeCell ref="D168:F168"/>
    <mergeCell ref="A8:EK8"/>
    <mergeCell ref="Q11:Z11"/>
    <mergeCell ref="AA11:AJ11"/>
    <mergeCell ref="AK11:AT11"/>
    <mergeCell ref="AU11:BD11"/>
    <mergeCell ref="BE11:BN11"/>
    <mergeCell ref="BO11:BX11"/>
    <mergeCell ref="BY11:CH11"/>
    <mergeCell ref="CI11:CR11"/>
    <mergeCell ref="CS11:DB11"/>
    <mergeCell ref="DC11:DL11"/>
    <mergeCell ref="DM11:DV11"/>
    <mergeCell ref="DW11:EF11"/>
    <mergeCell ref="G11:P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0"/>
  <sheetViews>
    <sheetView zoomScaleNormal="100" zoomScaleSheetLayoutView="90" workbookViewId="0">
      <selection activeCell="H18" sqref="B3:H18"/>
    </sheetView>
  </sheetViews>
  <sheetFormatPr defaultRowHeight="15"/>
  <cols>
    <col min="2" max="2" width="2.85546875" customWidth="1"/>
    <col min="3" max="3" width="0.85546875" customWidth="1"/>
    <col min="4" max="4" width="15" customWidth="1"/>
    <col min="5" max="5" width="31.140625" bestFit="1" customWidth="1"/>
    <col min="6" max="6" width="17.140625" bestFit="1" customWidth="1"/>
    <col min="7" max="7" width="0.85546875" customWidth="1"/>
    <col min="8" max="8" width="2.85546875" customWidth="1"/>
  </cols>
  <sheetData>
    <row r="1" spans="1:9" ht="26.25">
      <c r="A1" s="319"/>
      <c r="B1" s="319"/>
      <c r="C1" s="319"/>
      <c r="D1" s="319"/>
      <c r="E1" s="319"/>
      <c r="F1" s="319"/>
      <c r="G1" s="319"/>
      <c r="H1" s="319"/>
      <c r="I1" s="319"/>
    </row>
    <row r="2" spans="1:9" ht="26.25">
      <c r="A2" s="319"/>
      <c r="B2" s="319"/>
      <c r="C2" s="319"/>
      <c r="D2" s="319"/>
      <c r="E2" s="319"/>
      <c r="F2" s="319"/>
      <c r="G2" s="319"/>
      <c r="H2" s="319"/>
      <c r="I2" s="319"/>
    </row>
    <row r="3" spans="1:9" ht="15" customHeight="1" thickBot="1">
      <c r="A3" s="319"/>
      <c r="B3" s="319"/>
      <c r="C3" s="319"/>
      <c r="D3" s="319"/>
      <c r="E3" s="319"/>
      <c r="F3" s="319"/>
      <c r="G3" s="319"/>
      <c r="H3" s="319"/>
      <c r="I3" s="319"/>
    </row>
    <row r="4" spans="1:9" ht="4.5" customHeight="1" thickBot="1">
      <c r="A4" s="319"/>
      <c r="B4" s="319"/>
      <c r="C4" s="320"/>
      <c r="D4" s="321"/>
      <c r="E4" s="321"/>
      <c r="F4" s="321"/>
      <c r="G4" s="322"/>
      <c r="H4" s="319"/>
      <c r="I4" s="319"/>
    </row>
    <row r="5" spans="1:9" ht="26.25">
      <c r="A5" s="319"/>
      <c r="B5" s="319"/>
      <c r="C5" s="323"/>
      <c r="D5" s="324">
        <v>401</v>
      </c>
      <c r="E5" s="325" t="s">
        <v>459</v>
      </c>
      <c r="F5" s="326" t="s">
        <v>545</v>
      </c>
      <c r="G5" s="327"/>
      <c r="H5" s="319"/>
      <c r="I5" s="319"/>
    </row>
    <row r="6" spans="1:9" ht="26.25">
      <c r="A6" s="319"/>
      <c r="B6" s="319"/>
      <c r="C6" s="323"/>
      <c r="D6" s="328">
        <v>402</v>
      </c>
      <c r="E6" s="329" t="s">
        <v>460</v>
      </c>
      <c r="F6" s="330" t="s">
        <v>546</v>
      </c>
      <c r="G6" s="327"/>
      <c r="H6" s="319"/>
      <c r="I6" s="319"/>
    </row>
    <row r="7" spans="1:9" ht="26.25">
      <c r="A7" s="319"/>
      <c r="B7" s="319"/>
      <c r="C7" s="323"/>
      <c r="D7" s="328">
        <v>404</v>
      </c>
      <c r="E7" s="329" t="s">
        <v>461</v>
      </c>
      <c r="F7" s="330" t="s">
        <v>547</v>
      </c>
      <c r="G7" s="327"/>
      <c r="H7" s="319"/>
      <c r="I7" s="319"/>
    </row>
    <row r="8" spans="1:9" ht="26.25">
      <c r="A8" s="319"/>
      <c r="B8" s="319"/>
      <c r="C8" s="323"/>
      <c r="D8" s="328">
        <v>405</v>
      </c>
      <c r="E8" s="329" t="s">
        <v>454</v>
      </c>
      <c r="F8" s="330" t="s">
        <v>6</v>
      </c>
      <c r="G8" s="327"/>
      <c r="H8" s="319"/>
      <c r="I8" s="319"/>
    </row>
    <row r="9" spans="1:9" ht="26.25">
      <c r="A9" s="319"/>
      <c r="B9" s="319"/>
      <c r="C9" s="323"/>
      <c r="D9" s="328">
        <v>412</v>
      </c>
      <c r="E9" s="329" t="s">
        <v>458</v>
      </c>
      <c r="F9" s="330" t="s">
        <v>7</v>
      </c>
      <c r="G9" s="327"/>
      <c r="H9" s="319"/>
      <c r="I9" s="319"/>
    </row>
    <row r="10" spans="1:9" ht="26.25">
      <c r="A10" s="319"/>
      <c r="B10" s="319"/>
      <c r="C10" s="323"/>
      <c r="D10" s="328">
        <v>416</v>
      </c>
      <c r="E10" s="329" t="s">
        <v>455</v>
      </c>
      <c r="F10" s="330" t="s">
        <v>8</v>
      </c>
      <c r="G10" s="327"/>
      <c r="H10" s="319"/>
      <c r="I10" s="319"/>
    </row>
    <row r="11" spans="1:9" ht="26.25">
      <c r="A11" s="319"/>
      <c r="B11" s="319"/>
      <c r="C11" s="323"/>
      <c r="D11" s="328">
        <v>417</v>
      </c>
      <c r="E11" s="329" t="s">
        <v>446</v>
      </c>
      <c r="F11" s="330" t="s">
        <v>9</v>
      </c>
      <c r="G11" s="327"/>
      <c r="H11" s="319"/>
      <c r="I11" s="319"/>
    </row>
    <row r="12" spans="1:9" ht="26.25">
      <c r="A12" s="319"/>
      <c r="B12" s="319"/>
      <c r="C12" s="323"/>
      <c r="D12" s="328">
        <v>423</v>
      </c>
      <c r="E12" s="329" t="s">
        <v>457</v>
      </c>
      <c r="F12" s="330" t="s">
        <v>10</v>
      </c>
      <c r="G12" s="327"/>
      <c r="H12" s="319"/>
      <c r="I12" s="319"/>
    </row>
    <row r="13" spans="1:9" ht="26.25">
      <c r="A13" s="319"/>
      <c r="B13" s="319"/>
      <c r="C13" s="323"/>
      <c r="D13" s="328">
        <v>424</v>
      </c>
      <c r="E13" s="329" t="s">
        <v>456</v>
      </c>
      <c r="F13" s="330" t="s">
        <v>11</v>
      </c>
      <c r="G13" s="327"/>
      <c r="H13" s="319"/>
      <c r="I13" s="319"/>
    </row>
    <row r="14" spans="1:9" ht="26.25">
      <c r="A14" s="319"/>
      <c r="B14" s="319"/>
      <c r="C14" s="323"/>
      <c r="D14" s="328">
        <v>425</v>
      </c>
      <c r="E14" s="329" t="s">
        <v>447</v>
      </c>
      <c r="F14" s="330" t="s">
        <v>12</v>
      </c>
      <c r="G14" s="327"/>
      <c r="H14" s="319"/>
      <c r="I14" s="319"/>
    </row>
    <row r="15" spans="1:9" ht="26.25">
      <c r="A15" s="319"/>
      <c r="B15" s="319"/>
      <c r="C15" s="323"/>
      <c r="D15" s="328">
        <v>426</v>
      </c>
      <c r="E15" s="329" t="s">
        <v>448</v>
      </c>
      <c r="F15" s="330" t="s">
        <v>548</v>
      </c>
      <c r="G15" s="327"/>
      <c r="H15" s="319"/>
      <c r="I15" s="319"/>
    </row>
    <row r="16" spans="1:9" ht="27" thickBot="1">
      <c r="A16" s="319"/>
      <c r="B16" s="319"/>
      <c r="C16" s="323"/>
      <c r="D16" s="331">
        <v>429</v>
      </c>
      <c r="E16" s="332" t="s">
        <v>453</v>
      </c>
      <c r="F16" s="333" t="s">
        <v>549</v>
      </c>
      <c r="G16" s="327"/>
      <c r="H16" s="319"/>
      <c r="I16" s="319"/>
    </row>
    <row r="17" spans="1:9" ht="4.5" customHeight="1" thickBot="1">
      <c r="A17" s="319"/>
      <c r="B17" s="319"/>
      <c r="C17" s="334"/>
      <c r="D17" s="335"/>
      <c r="E17" s="335"/>
      <c r="F17" s="335"/>
      <c r="G17" s="336"/>
      <c r="H17" s="319"/>
      <c r="I17" s="319"/>
    </row>
    <row r="18" spans="1:9" ht="15" customHeight="1">
      <c r="A18" s="319"/>
      <c r="B18" s="319"/>
      <c r="C18" s="319"/>
      <c r="D18" s="319"/>
      <c r="E18" s="319"/>
      <c r="F18" s="319"/>
      <c r="G18" s="319"/>
      <c r="H18" s="319"/>
      <c r="I18" s="319"/>
    </row>
    <row r="19" spans="1:9" ht="26.25">
      <c r="A19" s="319"/>
      <c r="B19" s="319"/>
      <c r="C19" s="319"/>
      <c r="D19" s="319"/>
      <c r="E19" s="319"/>
      <c r="F19" s="319"/>
      <c r="G19" s="319"/>
      <c r="H19" s="319"/>
      <c r="I19" s="319"/>
    </row>
    <row r="20" spans="1:9" ht="26.25">
      <c r="A20" s="319"/>
      <c r="B20" s="319"/>
      <c r="C20" s="319"/>
      <c r="D20" s="319"/>
      <c r="E20" s="319"/>
      <c r="F20" s="319"/>
      <c r="G20" s="319"/>
      <c r="H20" s="319"/>
      <c r="I20" s="31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169"/>
  <sheetViews>
    <sheetView workbookViewId="0">
      <pane xSplit="6" topLeftCell="G1" activePane="topRight" state="frozen"/>
      <selection activeCell="A90" sqref="A90"/>
      <selection pane="topRight" activeCell="H21" sqref="H21"/>
    </sheetView>
  </sheetViews>
  <sheetFormatPr defaultRowHeight="15"/>
  <sheetData>
    <row r="1" spans="1:145">
      <c r="C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K1" s="7" t="s">
        <v>24</v>
      </c>
    </row>
    <row r="2" spans="1:145">
      <c r="C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K2" s="7" t="s">
        <v>25</v>
      </c>
    </row>
    <row r="3" spans="1:145">
      <c r="C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K3" s="7" t="s">
        <v>26</v>
      </c>
    </row>
    <row r="4" spans="1:145">
      <c r="C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K4" s="7" t="s">
        <v>27</v>
      </c>
    </row>
    <row r="5" spans="1:145">
      <c r="C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K5" s="7"/>
    </row>
    <row r="6" spans="1:145">
      <c r="C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8"/>
      <c r="EH6" s="9"/>
      <c r="EK6" s="10" t="s">
        <v>28</v>
      </c>
    </row>
    <row r="7" spans="1:145">
      <c r="C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11"/>
      <c r="EH7" s="12"/>
      <c r="EK7" s="10" t="s">
        <v>29</v>
      </c>
    </row>
    <row r="8" spans="1:145" ht="23.25">
      <c r="A8" s="635" t="s">
        <v>30</v>
      </c>
      <c r="B8" s="635"/>
      <c r="C8" s="635"/>
      <c r="D8" s="635"/>
      <c r="E8" s="635"/>
      <c r="F8" s="635"/>
      <c r="G8" s="635"/>
      <c r="H8" s="635"/>
      <c r="I8" s="635"/>
      <c r="J8" s="635"/>
      <c r="K8" s="635"/>
      <c r="L8" s="635"/>
      <c r="M8" s="635"/>
      <c r="N8" s="635"/>
      <c r="O8" s="635"/>
      <c r="P8" s="635"/>
      <c r="Q8" s="635"/>
      <c r="R8" s="635"/>
      <c r="S8" s="635"/>
      <c r="T8" s="635"/>
      <c r="U8" s="635"/>
      <c r="V8" s="635"/>
      <c r="W8" s="635"/>
      <c r="X8" s="635"/>
      <c r="Y8" s="635"/>
      <c r="Z8" s="635"/>
      <c r="AA8" s="635"/>
      <c r="AB8" s="635"/>
      <c r="AC8" s="635"/>
      <c r="AD8" s="635"/>
      <c r="AE8" s="635"/>
      <c r="AF8" s="635"/>
      <c r="AG8" s="635"/>
      <c r="AH8" s="635"/>
      <c r="AI8" s="635"/>
      <c r="AJ8" s="635"/>
      <c r="AK8" s="635"/>
      <c r="AL8" s="635"/>
      <c r="AM8" s="635"/>
      <c r="AN8" s="635"/>
      <c r="AO8" s="635"/>
      <c r="AP8" s="635"/>
      <c r="AQ8" s="635"/>
      <c r="AR8" s="635"/>
      <c r="AS8" s="635"/>
      <c r="AT8" s="635"/>
      <c r="AU8" s="635"/>
      <c r="AV8" s="635"/>
      <c r="AW8" s="635"/>
      <c r="AX8" s="635"/>
      <c r="AY8" s="635"/>
      <c r="AZ8" s="635"/>
      <c r="BA8" s="635"/>
      <c r="BB8" s="635"/>
      <c r="BC8" s="635"/>
      <c r="BD8" s="635"/>
      <c r="BE8" s="635"/>
      <c r="BF8" s="635"/>
      <c r="BG8" s="635"/>
      <c r="BH8" s="635"/>
      <c r="BI8" s="635"/>
      <c r="BJ8" s="635"/>
      <c r="BK8" s="635"/>
      <c r="BL8" s="635"/>
      <c r="BM8" s="635"/>
      <c r="BN8" s="635"/>
      <c r="BO8" s="635"/>
      <c r="BP8" s="635"/>
      <c r="BQ8" s="635"/>
      <c r="BR8" s="635"/>
      <c r="BS8" s="635"/>
      <c r="BT8" s="635"/>
      <c r="BU8" s="635"/>
      <c r="BV8" s="635"/>
      <c r="BW8" s="635"/>
      <c r="BX8" s="635"/>
      <c r="BY8" s="635"/>
      <c r="BZ8" s="635"/>
      <c r="CA8" s="635"/>
      <c r="CB8" s="635"/>
      <c r="CC8" s="635"/>
      <c r="CD8" s="635"/>
      <c r="CE8" s="635"/>
      <c r="CF8" s="635"/>
      <c r="CG8" s="635"/>
      <c r="CH8" s="635"/>
      <c r="CI8" s="635"/>
      <c r="CJ8" s="635"/>
      <c r="CK8" s="635"/>
      <c r="CL8" s="635"/>
      <c r="CM8" s="635"/>
      <c r="CN8" s="635"/>
      <c r="CO8" s="635"/>
      <c r="CP8" s="635"/>
      <c r="CQ8" s="635"/>
      <c r="CR8" s="635"/>
      <c r="CS8" s="635"/>
      <c r="CT8" s="635"/>
      <c r="CU8" s="635"/>
      <c r="CV8" s="635"/>
      <c r="CW8" s="635"/>
      <c r="CX8" s="635"/>
      <c r="CY8" s="635"/>
      <c r="CZ8" s="635"/>
      <c r="DA8" s="635"/>
      <c r="DB8" s="635"/>
      <c r="DC8" s="635"/>
      <c r="DD8" s="635"/>
      <c r="DE8" s="635"/>
      <c r="DF8" s="635"/>
      <c r="DG8" s="635"/>
      <c r="DH8" s="635"/>
      <c r="DI8" s="635"/>
      <c r="DJ8" s="635"/>
      <c r="DK8" s="635"/>
      <c r="DL8" s="635"/>
      <c r="DM8" s="635"/>
      <c r="DN8" s="635"/>
      <c r="DO8" s="635"/>
      <c r="DP8" s="635"/>
      <c r="DQ8" s="635"/>
      <c r="DR8" s="635"/>
      <c r="DS8" s="635"/>
      <c r="DT8" s="635"/>
      <c r="DU8" s="635"/>
      <c r="DV8" s="635"/>
      <c r="DW8" s="635"/>
      <c r="DX8" s="635"/>
      <c r="DY8" s="635"/>
      <c r="DZ8" s="635"/>
      <c r="EA8" s="635"/>
      <c r="EB8" s="635"/>
      <c r="EC8" s="635"/>
      <c r="ED8" s="635"/>
      <c r="EE8" s="635"/>
      <c r="EF8" s="635"/>
      <c r="EG8" s="635"/>
      <c r="EH8" s="635"/>
      <c r="EI8" s="635"/>
      <c r="EJ8" s="635"/>
      <c r="EK8" s="635"/>
      <c r="EL8" s="8">
        <v>43009</v>
      </c>
      <c r="EM8" s="9"/>
      <c r="EN8" s="8">
        <v>43040</v>
      </c>
      <c r="EO8" s="9"/>
    </row>
    <row r="9" spans="1:145" s="5" customFormat="1" ht="15.75" thickBot="1">
      <c r="C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K9" s="14" t="e">
        <f>#REF!</f>
        <v>#REF!</v>
      </c>
      <c r="EL9" s="13" t="s">
        <v>31</v>
      </c>
    </row>
    <row r="10" spans="1:145" s="3" customFormat="1" ht="15.75" thickBot="1">
      <c r="A10" s="15" t="s">
        <v>32</v>
      </c>
      <c r="B10" s="16" t="s">
        <v>33</v>
      </c>
      <c r="C10" s="16" t="s">
        <v>34</v>
      </c>
      <c r="D10" s="16" t="s">
        <v>35</v>
      </c>
      <c r="E10" s="25" t="s">
        <v>36</v>
      </c>
      <c r="F10" s="25" t="s">
        <v>276</v>
      </c>
      <c r="G10" s="30">
        <v>43407</v>
      </c>
      <c r="H10" s="31">
        <v>43414</v>
      </c>
      <c r="I10" s="31">
        <v>43421</v>
      </c>
      <c r="J10" s="31">
        <v>43428</v>
      </c>
      <c r="K10" s="31">
        <v>43435</v>
      </c>
      <c r="L10" s="31">
        <v>43442</v>
      </c>
      <c r="M10" s="31">
        <v>43449</v>
      </c>
      <c r="N10" s="31">
        <v>43456</v>
      </c>
      <c r="O10" s="31" t="s">
        <v>37</v>
      </c>
      <c r="P10" s="32" t="s">
        <v>38</v>
      </c>
      <c r="Q10" s="27">
        <v>43407</v>
      </c>
      <c r="R10" s="28">
        <v>43414</v>
      </c>
      <c r="S10" s="28">
        <v>43421</v>
      </c>
      <c r="T10" s="28">
        <v>43428</v>
      </c>
      <c r="U10" s="28">
        <v>43435</v>
      </c>
      <c r="V10" s="28">
        <v>43442</v>
      </c>
      <c r="W10" s="242">
        <v>43449</v>
      </c>
      <c r="X10" s="242">
        <v>43456</v>
      </c>
      <c r="Y10" s="28" t="s">
        <v>37</v>
      </c>
      <c r="Z10" s="29" t="s">
        <v>38</v>
      </c>
      <c r="AA10" s="27">
        <v>43407</v>
      </c>
      <c r="AB10" s="28">
        <v>43414</v>
      </c>
      <c r="AC10" s="28">
        <v>43421</v>
      </c>
      <c r="AD10" s="28">
        <v>43428</v>
      </c>
      <c r="AE10" s="28">
        <v>43435</v>
      </c>
      <c r="AF10" s="28">
        <v>43442</v>
      </c>
      <c r="AG10" s="242">
        <v>43449</v>
      </c>
      <c r="AH10" s="242">
        <v>43456</v>
      </c>
      <c r="AI10" s="28" t="s">
        <v>37</v>
      </c>
      <c r="AJ10" s="29" t="s">
        <v>38</v>
      </c>
      <c r="AK10" s="27">
        <v>43407</v>
      </c>
      <c r="AL10" s="28">
        <v>43414</v>
      </c>
      <c r="AM10" s="28">
        <v>43421</v>
      </c>
      <c r="AN10" s="28">
        <v>43428</v>
      </c>
      <c r="AO10" s="28">
        <v>43435</v>
      </c>
      <c r="AP10" s="28">
        <v>43442</v>
      </c>
      <c r="AQ10" s="242">
        <v>43449</v>
      </c>
      <c r="AR10" s="242">
        <v>43456</v>
      </c>
      <c r="AS10" s="28" t="s">
        <v>37</v>
      </c>
      <c r="AT10" s="29" t="s">
        <v>38</v>
      </c>
      <c r="AU10" s="27">
        <v>43407</v>
      </c>
      <c r="AV10" s="28">
        <v>43414</v>
      </c>
      <c r="AW10" s="28">
        <v>43421</v>
      </c>
      <c r="AX10" s="28">
        <v>43428</v>
      </c>
      <c r="AY10" s="28">
        <v>43435</v>
      </c>
      <c r="AZ10" s="28">
        <v>43442</v>
      </c>
      <c r="BA10" s="242">
        <v>43449</v>
      </c>
      <c r="BB10" s="242">
        <v>43456</v>
      </c>
      <c r="BC10" s="28" t="s">
        <v>37</v>
      </c>
      <c r="BD10" s="208" t="s">
        <v>38</v>
      </c>
      <c r="BE10" s="27">
        <v>43407</v>
      </c>
      <c r="BF10" s="28">
        <v>43414</v>
      </c>
      <c r="BG10" s="28">
        <v>43421</v>
      </c>
      <c r="BH10" s="28">
        <v>43428</v>
      </c>
      <c r="BI10" s="28">
        <v>43435</v>
      </c>
      <c r="BJ10" s="28">
        <v>43442</v>
      </c>
      <c r="BK10" s="242">
        <v>43449</v>
      </c>
      <c r="BL10" s="242">
        <v>43456</v>
      </c>
      <c r="BM10" s="28" t="s">
        <v>37</v>
      </c>
      <c r="BN10" s="29" t="s">
        <v>38</v>
      </c>
      <c r="BO10" s="203">
        <v>43407</v>
      </c>
      <c r="BP10" s="28">
        <v>43414</v>
      </c>
      <c r="BQ10" s="28">
        <v>43421</v>
      </c>
      <c r="BR10" s="28">
        <v>43428</v>
      </c>
      <c r="BS10" s="28">
        <v>43435</v>
      </c>
      <c r="BT10" s="28">
        <v>43442</v>
      </c>
      <c r="BU10" s="242">
        <v>43449</v>
      </c>
      <c r="BV10" s="242">
        <v>43456</v>
      </c>
      <c r="BW10" s="28" t="s">
        <v>37</v>
      </c>
      <c r="BX10" s="208" t="s">
        <v>38</v>
      </c>
      <c r="BY10" s="27">
        <v>43407</v>
      </c>
      <c r="BZ10" s="28">
        <v>43414</v>
      </c>
      <c r="CA10" s="28">
        <v>43421</v>
      </c>
      <c r="CB10" s="28">
        <v>43428</v>
      </c>
      <c r="CC10" s="28">
        <v>43435</v>
      </c>
      <c r="CD10" s="28">
        <v>43442</v>
      </c>
      <c r="CE10" s="242">
        <v>43449</v>
      </c>
      <c r="CF10" s="242">
        <v>43456</v>
      </c>
      <c r="CG10" s="28" t="s">
        <v>37</v>
      </c>
      <c r="CH10" s="28" t="s">
        <v>38</v>
      </c>
      <c r="CI10" s="27">
        <v>43407</v>
      </c>
      <c r="CJ10" s="28">
        <v>43414</v>
      </c>
      <c r="CK10" s="28">
        <v>43421</v>
      </c>
      <c r="CL10" s="28">
        <v>43428</v>
      </c>
      <c r="CM10" s="28">
        <v>43435</v>
      </c>
      <c r="CN10" s="28">
        <v>43442</v>
      </c>
      <c r="CO10" s="242">
        <v>43449</v>
      </c>
      <c r="CP10" s="242">
        <v>43456</v>
      </c>
      <c r="CQ10" s="28" t="s">
        <v>37</v>
      </c>
      <c r="CR10" s="208" t="s">
        <v>38</v>
      </c>
      <c r="CS10" s="27">
        <v>43407</v>
      </c>
      <c r="CT10" s="28">
        <v>43414</v>
      </c>
      <c r="CU10" s="28">
        <v>43421</v>
      </c>
      <c r="CV10" s="28">
        <v>43428</v>
      </c>
      <c r="CW10" s="28">
        <v>43435</v>
      </c>
      <c r="CX10" s="28">
        <v>43442</v>
      </c>
      <c r="CY10" s="242">
        <v>43449</v>
      </c>
      <c r="CZ10" s="242">
        <v>43456</v>
      </c>
      <c r="DA10" s="28" t="s">
        <v>37</v>
      </c>
      <c r="DB10" s="29" t="s">
        <v>38</v>
      </c>
      <c r="DC10" s="27">
        <v>43407</v>
      </c>
      <c r="DD10" s="28">
        <v>43414</v>
      </c>
      <c r="DE10" s="28">
        <v>43421</v>
      </c>
      <c r="DF10" s="28">
        <v>43428</v>
      </c>
      <c r="DG10" s="28">
        <v>43435</v>
      </c>
      <c r="DH10" s="28">
        <v>43442</v>
      </c>
      <c r="DI10" s="242">
        <v>43449</v>
      </c>
      <c r="DJ10" s="242">
        <v>43456</v>
      </c>
      <c r="DK10" s="28" t="s">
        <v>37</v>
      </c>
      <c r="DL10" s="208" t="s">
        <v>38</v>
      </c>
      <c r="DM10" s="27">
        <v>43407</v>
      </c>
      <c r="DN10" s="28">
        <v>43414</v>
      </c>
      <c r="DO10" s="28">
        <v>43421</v>
      </c>
      <c r="DP10" s="28">
        <v>43428</v>
      </c>
      <c r="DQ10" s="28">
        <v>43435</v>
      </c>
      <c r="DR10" s="28">
        <v>43442</v>
      </c>
      <c r="DS10" s="242">
        <v>43449</v>
      </c>
      <c r="DT10" s="242">
        <v>43456</v>
      </c>
      <c r="DU10" s="28" t="s">
        <v>37</v>
      </c>
      <c r="DV10" s="29" t="s">
        <v>38</v>
      </c>
      <c r="DW10" s="27">
        <v>43407</v>
      </c>
      <c r="DX10" s="28">
        <v>43414</v>
      </c>
      <c r="DY10" s="28">
        <v>43421</v>
      </c>
      <c r="DZ10" s="28">
        <v>43428</v>
      </c>
      <c r="EA10" s="28">
        <v>43435</v>
      </c>
      <c r="EB10" s="28">
        <v>43442</v>
      </c>
      <c r="EC10" s="242">
        <v>43449</v>
      </c>
      <c r="ED10" s="242">
        <v>43456</v>
      </c>
      <c r="EE10" s="28" t="s">
        <v>37</v>
      </c>
      <c r="EF10" s="29" t="s">
        <v>38</v>
      </c>
      <c r="EK10" s="51" t="s">
        <v>39</v>
      </c>
    </row>
    <row r="11" spans="1:145" s="3" customFormat="1" ht="18.75" customHeight="1" thickBot="1">
      <c r="A11" s="42"/>
      <c r="B11" s="42"/>
      <c r="C11" s="42"/>
      <c r="D11" s="42"/>
      <c r="E11" s="43"/>
      <c r="F11" s="43"/>
      <c r="G11" s="641" t="s">
        <v>277</v>
      </c>
      <c r="H11" s="642"/>
      <c r="I11" s="642"/>
      <c r="J11" s="642"/>
      <c r="K11" s="642"/>
      <c r="L11" s="642"/>
      <c r="M11" s="642"/>
      <c r="N11" s="642"/>
      <c r="O11" s="642"/>
      <c r="P11" s="643"/>
      <c r="Q11" s="636" t="s">
        <v>278</v>
      </c>
      <c r="R11" s="637"/>
      <c r="S11" s="637"/>
      <c r="T11" s="637"/>
      <c r="U11" s="637"/>
      <c r="V11" s="637"/>
      <c r="W11" s="637"/>
      <c r="X11" s="637"/>
      <c r="Y11" s="637"/>
      <c r="Z11" s="637"/>
      <c r="AA11" s="636" t="s">
        <v>279</v>
      </c>
      <c r="AB11" s="637"/>
      <c r="AC11" s="637"/>
      <c r="AD11" s="637"/>
      <c r="AE11" s="637"/>
      <c r="AF11" s="637"/>
      <c r="AG11" s="637"/>
      <c r="AH11" s="637"/>
      <c r="AI11" s="637"/>
      <c r="AJ11" s="638"/>
      <c r="AK11" s="636" t="s">
        <v>280</v>
      </c>
      <c r="AL11" s="637"/>
      <c r="AM11" s="637"/>
      <c r="AN11" s="637"/>
      <c r="AO11" s="637"/>
      <c r="AP11" s="637"/>
      <c r="AQ11" s="637"/>
      <c r="AR11" s="637"/>
      <c r="AS11" s="637"/>
      <c r="AT11" s="638"/>
      <c r="AU11" s="639" t="s">
        <v>281</v>
      </c>
      <c r="AV11" s="637"/>
      <c r="AW11" s="637"/>
      <c r="AX11" s="637"/>
      <c r="AY11" s="637"/>
      <c r="AZ11" s="637"/>
      <c r="BA11" s="637"/>
      <c r="BB11" s="637"/>
      <c r="BC11" s="637"/>
      <c r="BD11" s="640"/>
      <c r="BE11" s="636" t="s">
        <v>282</v>
      </c>
      <c r="BF11" s="637"/>
      <c r="BG11" s="637"/>
      <c r="BH11" s="637"/>
      <c r="BI11" s="637"/>
      <c r="BJ11" s="637"/>
      <c r="BK11" s="637"/>
      <c r="BL11" s="637"/>
      <c r="BM11" s="637"/>
      <c r="BN11" s="638"/>
      <c r="BO11" s="639" t="s">
        <v>283</v>
      </c>
      <c r="BP11" s="637"/>
      <c r="BQ11" s="637"/>
      <c r="BR11" s="637"/>
      <c r="BS11" s="637"/>
      <c r="BT11" s="637"/>
      <c r="BU11" s="637"/>
      <c r="BV11" s="637"/>
      <c r="BW11" s="637"/>
      <c r="BX11" s="640"/>
      <c r="BY11" s="636" t="s">
        <v>284</v>
      </c>
      <c r="BZ11" s="637"/>
      <c r="CA11" s="637"/>
      <c r="CB11" s="637"/>
      <c r="CC11" s="637"/>
      <c r="CD11" s="637"/>
      <c r="CE11" s="637"/>
      <c r="CF11" s="637"/>
      <c r="CG11" s="637"/>
      <c r="CH11" s="637"/>
      <c r="CI11" s="636" t="s">
        <v>285</v>
      </c>
      <c r="CJ11" s="637"/>
      <c r="CK11" s="637"/>
      <c r="CL11" s="637"/>
      <c r="CM11" s="637"/>
      <c r="CN11" s="637"/>
      <c r="CO11" s="637"/>
      <c r="CP11" s="637"/>
      <c r="CQ11" s="637"/>
      <c r="CR11" s="640"/>
      <c r="CS11" s="636" t="s">
        <v>286</v>
      </c>
      <c r="CT11" s="637"/>
      <c r="CU11" s="637"/>
      <c r="CV11" s="637"/>
      <c r="CW11" s="637"/>
      <c r="CX11" s="637"/>
      <c r="CY11" s="637"/>
      <c r="CZ11" s="637"/>
      <c r="DA11" s="637"/>
      <c r="DB11" s="638"/>
      <c r="DC11" s="636" t="s">
        <v>287</v>
      </c>
      <c r="DD11" s="637"/>
      <c r="DE11" s="637"/>
      <c r="DF11" s="637"/>
      <c r="DG11" s="637"/>
      <c r="DH11" s="637"/>
      <c r="DI11" s="637"/>
      <c r="DJ11" s="637"/>
      <c r="DK11" s="637"/>
      <c r="DL11" s="640"/>
      <c r="DM11" s="636" t="s">
        <v>288</v>
      </c>
      <c r="DN11" s="637"/>
      <c r="DO11" s="637"/>
      <c r="DP11" s="637"/>
      <c r="DQ11" s="637"/>
      <c r="DR11" s="637"/>
      <c r="DS11" s="637"/>
      <c r="DT11" s="637"/>
      <c r="DU11" s="637"/>
      <c r="DV11" s="638"/>
      <c r="DW11" s="636" t="s">
        <v>289</v>
      </c>
      <c r="DX11" s="637"/>
      <c r="DY11" s="637"/>
      <c r="DZ11" s="637"/>
      <c r="EA11" s="637"/>
      <c r="EB11" s="637"/>
      <c r="EC11" s="637"/>
      <c r="ED11" s="637"/>
      <c r="EE11" s="637"/>
      <c r="EF11" s="638"/>
      <c r="EK11" s="50"/>
    </row>
    <row r="12" spans="1:145" s="5" customFormat="1" ht="15.75" thickBot="1">
      <c r="A12" s="44">
        <v>1</v>
      </c>
      <c r="B12" s="33">
        <v>734835</v>
      </c>
      <c r="C12" s="33" t="s">
        <v>40</v>
      </c>
      <c r="D12" s="33" t="s">
        <v>41</v>
      </c>
      <c r="E12" s="188">
        <v>69.5</v>
      </c>
      <c r="F12" s="57">
        <v>149</v>
      </c>
      <c r="G12" s="38">
        <f t="shared" ref="G12:M12" si="0">SUM(DW12,DM12,DC12,CS12,CI12,BY12,BO12,BE12,AU12,AK12,AA12,Q12)</f>
        <v>0</v>
      </c>
      <c r="H12" s="38">
        <f t="shared" si="0"/>
        <v>149</v>
      </c>
      <c r="I12" s="38">
        <f t="shared" si="0"/>
        <v>0</v>
      </c>
      <c r="J12" s="38">
        <f t="shared" si="0"/>
        <v>0</v>
      </c>
      <c r="K12" s="38">
        <f t="shared" si="0"/>
        <v>0</v>
      </c>
      <c r="L12" s="38">
        <f t="shared" si="0"/>
        <v>298</v>
      </c>
      <c r="M12" s="39">
        <f t="shared" si="0"/>
        <v>0</v>
      </c>
      <c r="N12" s="39">
        <v>149</v>
      </c>
      <c r="O12" s="39">
        <f>SUM(G12:N12)</f>
        <v>596</v>
      </c>
      <c r="P12" s="40">
        <f>AVERAGE(G12:N12)</f>
        <v>74.5</v>
      </c>
      <c r="Q12" s="58">
        <v>0</v>
      </c>
      <c r="R12" s="49">
        <v>149</v>
      </c>
      <c r="S12" s="49">
        <v>0</v>
      </c>
      <c r="T12" s="49">
        <v>0</v>
      </c>
      <c r="U12" s="49">
        <v>0</v>
      </c>
      <c r="V12" s="49">
        <v>149</v>
      </c>
      <c r="W12" s="49">
        <v>0</v>
      </c>
      <c r="X12" s="430">
        <v>0</v>
      </c>
      <c r="Y12" s="260">
        <f>SUM(Q12:X12)</f>
        <v>298</v>
      </c>
      <c r="Z12" s="34">
        <f>AVERAGE(Q12:X12)</f>
        <v>37.25</v>
      </c>
      <c r="AA12" s="35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49">
        <v>0</v>
      </c>
      <c r="AH12" s="430">
        <v>0</v>
      </c>
      <c r="AI12" s="56">
        <f>SUM(AA12:AH12)</f>
        <v>0</v>
      </c>
      <c r="AJ12" s="48">
        <f>AVERAGE(AA12:AH12)</f>
        <v>0</v>
      </c>
      <c r="AK12" s="35">
        <v>149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49">
        <v>0</v>
      </c>
      <c r="AR12" s="430">
        <v>0</v>
      </c>
      <c r="AS12" s="56">
        <f>SUM(AK12:AR12)</f>
        <v>149</v>
      </c>
      <c r="AT12" s="48">
        <f>AVERAGE(AK12:AR12)</f>
        <v>18.625</v>
      </c>
      <c r="AU12" s="35">
        <v>0</v>
      </c>
      <c r="AV12" s="198">
        <v>0</v>
      </c>
      <c r="AW12" s="198">
        <v>0</v>
      </c>
      <c r="AX12" s="198">
        <v>0</v>
      </c>
      <c r="AY12" s="198">
        <v>0</v>
      </c>
      <c r="AZ12" s="198">
        <v>149</v>
      </c>
      <c r="BA12" s="49">
        <v>0</v>
      </c>
      <c r="BB12" s="430">
        <v>149</v>
      </c>
      <c r="BC12" s="56">
        <f>SUM(AU12:BB12)</f>
        <v>298</v>
      </c>
      <c r="BD12" s="48">
        <f>AVERAGE(AU12:BB12)</f>
        <v>37.25</v>
      </c>
      <c r="BE12" s="35">
        <v>0</v>
      </c>
      <c r="BF12" s="198">
        <v>0</v>
      </c>
      <c r="BG12" s="198">
        <v>0</v>
      </c>
      <c r="BH12" s="198">
        <v>0</v>
      </c>
      <c r="BI12" s="198">
        <v>0</v>
      </c>
      <c r="BJ12" s="198">
        <v>0</v>
      </c>
      <c r="BK12" s="49">
        <v>0</v>
      </c>
      <c r="BL12" s="430">
        <v>0</v>
      </c>
      <c r="BM12" s="56">
        <f>SUM(BE12:BL12)</f>
        <v>0</v>
      </c>
      <c r="BN12" s="48">
        <f>AVERAGE(BE12:BL12)</f>
        <v>0</v>
      </c>
      <c r="BO12" s="35">
        <v>0</v>
      </c>
      <c r="BP12" s="198">
        <v>0</v>
      </c>
      <c r="BQ12" s="198">
        <v>0</v>
      </c>
      <c r="BR12" s="198">
        <v>0</v>
      </c>
      <c r="BS12" s="198">
        <v>0</v>
      </c>
      <c r="BT12" s="198">
        <v>0</v>
      </c>
      <c r="BU12" s="49">
        <v>0</v>
      </c>
      <c r="BV12" s="430">
        <v>0</v>
      </c>
      <c r="BW12" s="56">
        <f>SUM(BO12:BV12)</f>
        <v>0</v>
      </c>
      <c r="BX12" s="48">
        <f>AVERAGE(BO12:BV12)</f>
        <v>0</v>
      </c>
      <c r="BY12" s="35">
        <v>-149</v>
      </c>
      <c r="BZ12" s="198">
        <v>0</v>
      </c>
      <c r="CA12" s="198">
        <v>0</v>
      </c>
      <c r="CB12" s="198">
        <v>0</v>
      </c>
      <c r="CC12" s="198">
        <v>0</v>
      </c>
      <c r="CD12" s="198">
        <v>0</v>
      </c>
      <c r="CE12" s="49">
        <v>0</v>
      </c>
      <c r="CF12" s="430">
        <v>0</v>
      </c>
      <c r="CG12" s="56">
        <f>SUM(BY12:CF12)</f>
        <v>-149</v>
      </c>
      <c r="CH12" s="48">
        <f>AVERAGE(BY12:CF12)</f>
        <v>-18.625</v>
      </c>
      <c r="CI12" s="35">
        <v>0</v>
      </c>
      <c r="CJ12" s="198">
        <v>0</v>
      </c>
      <c r="CK12" s="198">
        <v>0</v>
      </c>
      <c r="CL12" s="198">
        <v>0</v>
      </c>
      <c r="CM12" s="198">
        <v>0</v>
      </c>
      <c r="CN12" s="198">
        <v>0</v>
      </c>
      <c r="CO12" s="49">
        <v>0</v>
      </c>
      <c r="CP12" s="430">
        <v>0</v>
      </c>
      <c r="CQ12" s="56">
        <f>SUM(CI12:CP12)</f>
        <v>0</v>
      </c>
      <c r="CR12" s="48">
        <f>AVERAGE(CI12:CP12)</f>
        <v>0</v>
      </c>
      <c r="CS12" s="35">
        <v>0</v>
      </c>
      <c r="CT12" s="198">
        <v>0</v>
      </c>
      <c r="CU12" s="198">
        <v>0</v>
      </c>
      <c r="CV12" s="198">
        <v>0</v>
      </c>
      <c r="CW12" s="198">
        <v>0</v>
      </c>
      <c r="CX12" s="198">
        <v>0</v>
      </c>
      <c r="CY12" s="49">
        <v>0</v>
      </c>
      <c r="CZ12" s="430">
        <v>0</v>
      </c>
      <c r="DA12" s="56">
        <f>SUM(CS12:CZ12)</f>
        <v>0</v>
      </c>
      <c r="DB12" s="48">
        <f>AVERAGE(CS12:CZ12)</f>
        <v>0</v>
      </c>
      <c r="DC12" s="217">
        <v>0</v>
      </c>
      <c r="DD12" s="218">
        <v>0</v>
      </c>
      <c r="DE12" s="218">
        <v>0</v>
      </c>
      <c r="DF12" s="218">
        <v>0</v>
      </c>
      <c r="DG12" s="218">
        <v>0</v>
      </c>
      <c r="DH12" s="218">
        <v>0</v>
      </c>
      <c r="DI12" s="49">
        <v>0</v>
      </c>
      <c r="DJ12" s="430">
        <v>0</v>
      </c>
      <c r="DK12" s="219">
        <f>SUM(DC12:DJ12)</f>
        <v>0</v>
      </c>
      <c r="DL12" s="220">
        <f>AVERAGE(DC12:DJ12)</f>
        <v>0</v>
      </c>
      <c r="DM12" s="35">
        <v>0</v>
      </c>
      <c r="DN12" s="198">
        <v>0</v>
      </c>
      <c r="DO12" s="198">
        <v>0</v>
      </c>
      <c r="DP12" s="198">
        <v>0</v>
      </c>
      <c r="DQ12" s="198">
        <v>0</v>
      </c>
      <c r="DR12" s="198">
        <v>0</v>
      </c>
      <c r="DS12" s="49">
        <v>0</v>
      </c>
      <c r="DT12" s="430">
        <v>0</v>
      </c>
      <c r="DU12" s="56">
        <f>SUM(DM12:DT12)</f>
        <v>0</v>
      </c>
      <c r="DV12" s="48">
        <f>AVERAGE(DM12:DT12)</f>
        <v>0</v>
      </c>
      <c r="DW12" s="35">
        <v>0</v>
      </c>
      <c r="DX12" s="198">
        <v>0</v>
      </c>
      <c r="DY12" s="198">
        <v>0</v>
      </c>
      <c r="DZ12" s="198">
        <v>0</v>
      </c>
      <c r="EA12" s="198">
        <v>0</v>
      </c>
      <c r="EB12" s="198">
        <v>0</v>
      </c>
      <c r="EC12" s="49">
        <v>0</v>
      </c>
      <c r="ED12" s="430">
        <v>0</v>
      </c>
      <c r="EE12" s="56">
        <f>SUM(DW12:ED12)</f>
        <v>0</v>
      </c>
      <c r="EF12" s="48">
        <f>AVERAGE(DW12:ED12)</f>
        <v>0</v>
      </c>
      <c r="EK12" s="19">
        <f t="shared" ref="EK12:EK43" si="1">MAX(DW12:DY12,DM12:DO12,DD12:DF12,CS12:CU12,CI12:CK12,BY12:CA12,BO12:BQ12,BE12:BG12,AU12:AW12,AK12:AM12,AA12:AC12,Q12:S12)</f>
        <v>149</v>
      </c>
      <c r="EL12" s="5" t="e">
        <f>IF(#REF!=0,"Not Moving","OK")</f>
        <v>#REF!</v>
      </c>
    </row>
    <row r="13" spans="1:145" s="5" customFormat="1" ht="16.5" thickTop="1" thickBot="1">
      <c r="A13" s="45">
        <v>2</v>
      </c>
      <c r="B13" s="17">
        <v>734836</v>
      </c>
      <c r="C13" s="17" t="s">
        <v>42</v>
      </c>
      <c r="D13" s="17" t="s">
        <v>43</v>
      </c>
      <c r="E13" s="189">
        <v>69.5</v>
      </c>
      <c r="F13" s="59">
        <v>149</v>
      </c>
      <c r="G13" s="38">
        <f t="shared" ref="G13:G76" si="2">SUM(DW13,DM13,DC13,CS13,CI13,BY13,BO13,BE13,AU13,AK13,AA13,Q13)</f>
        <v>596</v>
      </c>
      <c r="H13" s="38">
        <f t="shared" ref="H13:H76" si="3">SUM(DX13,DN13,DD13,CT13,CJ13,BZ13,BP13,BF13,AV13,AL13,AB13,R13)</f>
        <v>745</v>
      </c>
      <c r="I13" s="38">
        <f t="shared" ref="I13:I76" si="4">SUM(DY13,DO13,DE13,CU13,CK13,CA13,BQ13,BG13,AW13,AM13,AC13,S13)</f>
        <v>298</v>
      </c>
      <c r="J13" s="38">
        <f t="shared" ref="J13:J76" si="5">SUM(DZ13,DP13,DF13,CV13,CL13,CB13,BR13,BH13,AX13,AN13,AD13,T13)</f>
        <v>596</v>
      </c>
      <c r="K13" s="38">
        <f t="shared" ref="K13:K76" si="6">SUM(EA13,DQ13,DG13,CW13,CM13,CC13,BS13,BI13,AY13,AO13,AE13,U13)</f>
        <v>298</v>
      </c>
      <c r="L13" s="38">
        <f t="shared" ref="L13:L76" si="7">SUM(EB13,DR13,DH13,CX13,CN13,CD13,BT13,BJ13,AZ13,AP13,AF13,V13)</f>
        <v>149</v>
      </c>
      <c r="M13" s="39">
        <f t="shared" ref="M13:M76" si="8">SUM(EC13,DS13,DI13,CY13,CO13,CE13,BU13,BK13,BA13,AQ13,AG13,W13)</f>
        <v>596</v>
      </c>
      <c r="N13" s="39">
        <v>298</v>
      </c>
      <c r="O13" s="39">
        <f t="shared" ref="O13:O76" si="9">SUM(G13:N13)</f>
        <v>3576</v>
      </c>
      <c r="P13" s="40">
        <f t="shared" ref="P13:P76" si="10">AVERAGE(G13:N13)</f>
        <v>447</v>
      </c>
      <c r="Q13" s="58">
        <v>0</v>
      </c>
      <c r="R13" s="49">
        <v>0</v>
      </c>
      <c r="S13" s="49">
        <v>298</v>
      </c>
      <c r="T13" s="49">
        <v>149</v>
      </c>
      <c r="U13" s="49">
        <v>0</v>
      </c>
      <c r="V13" s="49">
        <v>0</v>
      </c>
      <c r="W13" s="49">
        <v>149</v>
      </c>
      <c r="X13" s="430">
        <v>149</v>
      </c>
      <c r="Y13" s="260">
        <f t="shared" ref="Y13:Y76" si="11">SUM(Q13:X13)</f>
        <v>745</v>
      </c>
      <c r="Z13" s="34">
        <f t="shared" ref="Z13:Z76" si="12">AVERAGE(Q13:X13)</f>
        <v>93.125</v>
      </c>
      <c r="AA13" s="35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149</v>
      </c>
      <c r="AG13" s="49">
        <v>149</v>
      </c>
      <c r="AH13" s="430">
        <v>0</v>
      </c>
      <c r="AI13" s="56">
        <f t="shared" ref="AI13:AI76" si="13">SUM(AA13:AH13)</f>
        <v>298</v>
      </c>
      <c r="AJ13" s="48">
        <f t="shared" ref="AJ13:AJ76" si="14">AVERAGE(AA13:AH13)</f>
        <v>37.25</v>
      </c>
      <c r="AK13" s="35">
        <v>298</v>
      </c>
      <c r="AL13" s="36">
        <v>298</v>
      </c>
      <c r="AM13" s="36">
        <v>0</v>
      </c>
      <c r="AN13" s="36">
        <v>149</v>
      </c>
      <c r="AO13" s="36">
        <v>149</v>
      </c>
      <c r="AP13" s="36">
        <v>0</v>
      </c>
      <c r="AQ13" s="49">
        <v>0</v>
      </c>
      <c r="AR13" s="430">
        <v>0</v>
      </c>
      <c r="AS13" s="56">
        <f t="shared" ref="AS13:AS76" si="15">SUM(AK13:AR13)</f>
        <v>894</v>
      </c>
      <c r="AT13" s="48">
        <f t="shared" ref="AT13:AT76" si="16">AVERAGE(AK13:AR13)</f>
        <v>111.75</v>
      </c>
      <c r="AU13" s="35">
        <v>0</v>
      </c>
      <c r="AV13" s="198">
        <v>0</v>
      </c>
      <c r="AW13" s="198">
        <v>0</v>
      </c>
      <c r="AX13" s="198">
        <v>0</v>
      </c>
      <c r="AY13" s="198">
        <v>0</v>
      </c>
      <c r="AZ13" s="198">
        <v>0</v>
      </c>
      <c r="BA13" s="49">
        <v>0</v>
      </c>
      <c r="BB13" s="430">
        <v>0</v>
      </c>
      <c r="BC13" s="56">
        <f t="shared" ref="BC13:BC76" si="17">SUM(AU13:BB13)</f>
        <v>0</v>
      </c>
      <c r="BD13" s="48">
        <f t="shared" ref="BD13:BD76" si="18">AVERAGE(AU13:BB13)</f>
        <v>0</v>
      </c>
      <c r="BE13" s="35">
        <v>149</v>
      </c>
      <c r="BF13" s="198">
        <v>149</v>
      </c>
      <c r="BG13" s="198">
        <v>0</v>
      </c>
      <c r="BH13" s="198">
        <v>0</v>
      </c>
      <c r="BI13" s="198">
        <v>0</v>
      </c>
      <c r="BJ13" s="198">
        <v>0</v>
      </c>
      <c r="BK13" s="49">
        <v>0</v>
      </c>
      <c r="BL13" s="430">
        <v>0</v>
      </c>
      <c r="BM13" s="56">
        <f t="shared" ref="BM13:BM76" si="19">SUM(BE13:BL13)</f>
        <v>298</v>
      </c>
      <c r="BN13" s="48">
        <f t="shared" ref="BN13:BN76" si="20">AVERAGE(BE13:BL13)</f>
        <v>37.25</v>
      </c>
      <c r="BO13" s="35">
        <v>0</v>
      </c>
      <c r="BP13" s="198">
        <v>0</v>
      </c>
      <c r="BQ13" s="198">
        <v>0</v>
      </c>
      <c r="BR13" s="198">
        <v>0</v>
      </c>
      <c r="BS13" s="198">
        <v>0</v>
      </c>
      <c r="BT13" s="198">
        <v>0</v>
      </c>
      <c r="BU13" s="49">
        <v>0</v>
      </c>
      <c r="BV13" s="430">
        <v>0</v>
      </c>
      <c r="BW13" s="56">
        <f t="shared" ref="BW13:BW76" si="21">SUM(BO13:BV13)</f>
        <v>0</v>
      </c>
      <c r="BX13" s="48">
        <f t="shared" ref="BX13:BX76" si="22">AVERAGE(BO13:BV13)</f>
        <v>0</v>
      </c>
      <c r="BY13" s="35">
        <v>149</v>
      </c>
      <c r="BZ13" s="198">
        <v>0</v>
      </c>
      <c r="CA13" s="198">
        <v>0</v>
      </c>
      <c r="CB13" s="198">
        <v>0</v>
      </c>
      <c r="CC13" s="198">
        <v>0</v>
      </c>
      <c r="CD13" s="198">
        <v>0</v>
      </c>
      <c r="CE13" s="49">
        <v>0</v>
      </c>
      <c r="CF13" s="430">
        <v>149</v>
      </c>
      <c r="CG13" s="56">
        <f t="shared" ref="CG13:CG76" si="23">SUM(BY13:CF13)</f>
        <v>298</v>
      </c>
      <c r="CH13" s="48">
        <f t="shared" ref="CH13:CH76" si="24">AVERAGE(BY13:CF13)</f>
        <v>37.25</v>
      </c>
      <c r="CI13" s="35">
        <v>0</v>
      </c>
      <c r="CJ13" s="198">
        <v>298</v>
      </c>
      <c r="CK13" s="198">
        <v>0</v>
      </c>
      <c r="CL13" s="198">
        <v>149</v>
      </c>
      <c r="CM13" s="198">
        <v>149</v>
      </c>
      <c r="CN13" s="198">
        <v>0</v>
      </c>
      <c r="CO13" s="49">
        <v>298</v>
      </c>
      <c r="CP13" s="430">
        <v>0</v>
      </c>
      <c r="CQ13" s="56">
        <f t="shared" ref="CQ13:CQ76" si="25">SUM(CI13:CP13)</f>
        <v>894</v>
      </c>
      <c r="CR13" s="48">
        <f t="shared" ref="CR13:CR76" si="26">AVERAGE(CI13:CP13)</f>
        <v>111.75</v>
      </c>
      <c r="CS13" s="35">
        <v>0</v>
      </c>
      <c r="CT13" s="198">
        <v>0</v>
      </c>
      <c r="CU13" s="198">
        <v>0</v>
      </c>
      <c r="CV13" s="198">
        <v>149</v>
      </c>
      <c r="CW13" s="198">
        <v>0</v>
      </c>
      <c r="CX13" s="198">
        <v>0</v>
      </c>
      <c r="CY13" s="49">
        <v>0</v>
      </c>
      <c r="CZ13" s="430">
        <v>0</v>
      </c>
      <c r="DA13" s="56">
        <f t="shared" ref="DA13:DA76" si="27">SUM(CS13:CZ13)</f>
        <v>149</v>
      </c>
      <c r="DB13" s="48">
        <f t="shared" ref="DB13:DB76" si="28">AVERAGE(CS13:CZ13)</f>
        <v>18.625</v>
      </c>
      <c r="DC13" s="221">
        <v>0</v>
      </c>
      <c r="DD13" s="222">
        <v>0</v>
      </c>
      <c r="DE13" s="218">
        <v>0</v>
      </c>
      <c r="DF13" s="223">
        <v>0</v>
      </c>
      <c r="DG13" s="223">
        <v>0</v>
      </c>
      <c r="DH13" s="223">
        <v>0</v>
      </c>
      <c r="DI13" s="49">
        <v>0</v>
      </c>
      <c r="DJ13" s="430">
        <v>0</v>
      </c>
      <c r="DK13" s="219">
        <f t="shared" ref="DK13:DK76" si="29">SUM(DC13:DJ13)</f>
        <v>0</v>
      </c>
      <c r="DL13" s="220">
        <f t="shared" ref="DL13:DL76" si="30">AVERAGE(DC13:DJ13)</f>
        <v>0</v>
      </c>
      <c r="DM13" s="35">
        <v>0</v>
      </c>
      <c r="DN13" s="198">
        <v>0</v>
      </c>
      <c r="DO13" s="198">
        <v>0</v>
      </c>
      <c r="DP13" s="198">
        <v>0</v>
      </c>
      <c r="DQ13" s="198">
        <v>0</v>
      </c>
      <c r="DR13" s="198">
        <v>0</v>
      </c>
      <c r="DS13" s="49">
        <v>0</v>
      </c>
      <c r="DT13" s="430">
        <v>0</v>
      </c>
      <c r="DU13" s="56">
        <f t="shared" ref="DU13:DU76" si="31">SUM(DM13:DT13)</f>
        <v>0</v>
      </c>
      <c r="DV13" s="48">
        <f t="shared" ref="DV13:DV76" si="32">AVERAGE(DM13:DT13)</f>
        <v>0</v>
      </c>
      <c r="DW13" s="35">
        <v>0</v>
      </c>
      <c r="DX13" s="198">
        <v>0</v>
      </c>
      <c r="DY13" s="198">
        <v>0</v>
      </c>
      <c r="DZ13" s="198">
        <v>0</v>
      </c>
      <c r="EA13" s="198">
        <v>0</v>
      </c>
      <c r="EB13" s="198">
        <v>0</v>
      </c>
      <c r="EC13" s="49">
        <v>0</v>
      </c>
      <c r="ED13" s="430">
        <v>0</v>
      </c>
      <c r="EE13" s="56">
        <f t="shared" ref="EE13:EE76" si="33">SUM(DW13:ED13)</f>
        <v>0</v>
      </c>
      <c r="EF13" s="48">
        <f t="shared" ref="EF13:EF76" si="34">AVERAGE(DW13:ED13)</f>
        <v>0</v>
      </c>
      <c r="EI13" s="5" t="str">
        <f>IF(EK14=21,"ok","not")</f>
        <v>not</v>
      </c>
      <c r="EK13" s="19">
        <f t="shared" si="1"/>
        <v>298</v>
      </c>
      <c r="EL13" s="5" t="e">
        <f>IF(#REF!=0,"Not Moving","OK")</f>
        <v>#REF!</v>
      </c>
    </row>
    <row r="14" spans="1:145" s="5" customFormat="1" ht="16.5" thickTop="1" thickBot="1">
      <c r="A14" s="45">
        <v>3</v>
      </c>
      <c r="B14" s="17">
        <v>734837</v>
      </c>
      <c r="C14" s="17" t="s">
        <v>44</v>
      </c>
      <c r="D14" s="17" t="s">
        <v>45</v>
      </c>
      <c r="E14" s="189">
        <v>24.5</v>
      </c>
      <c r="F14" s="59">
        <v>49</v>
      </c>
      <c r="G14" s="38">
        <f t="shared" si="2"/>
        <v>2646</v>
      </c>
      <c r="H14" s="38">
        <f t="shared" si="3"/>
        <v>882</v>
      </c>
      <c r="I14" s="38">
        <f t="shared" si="4"/>
        <v>931</v>
      </c>
      <c r="J14" s="38">
        <f t="shared" si="5"/>
        <v>588</v>
      </c>
      <c r="K14" s="38">
        <f t="shared" si="6"/>
        <v>1274</v>
      </c>
      <c r="L14" s="38">
        <f t="shared" si="7"/>
        <v>1274</v>
      </c>
      <c r="M14" s="39">
        <f t="shared" si="8"/>
        <v>1421</v>
      </c>
      <c r="N14" s="39">
        <v>735</v>
      </c>
      <c r="O14" s="39">
        <f t="shared" si="9"/>
        <v>9751</v>
      </c>
      <c r="P14" s="40">
        <f t="shared" si="10"/>
        <v>1218.875</v>
      </c>
      <c r="Q14" s="58">
        <v>392</v>
      </c>
      <c r="R14" s="49">
        <v>49</v>
      </c>
      <c r="S14" s="49">
        <v>196</v>
      </c>
      <c r="T14" s="49">
        <v>0</v>
      </c>
      <c r="U14" s="49">
        <v>49</v>
      </c>
      <c r="V14" s="49">
        <v>147</v>
      </c>
      <c r="W14" s="49">
        <v>294</v>
      </c>
      <c r="X14" s="430">
        <v>49</v>
      </c>
      <c r="Y14" s="260">
        <f t="shared" si="11"/>
        <v>1176</v>
      </c>
      <c r="Z14" s="34">
        <f t="shared" si="12"/>
        <v>147</v>
      </c>
      <c r="AA14" s="35">
        <v>1029</v>
      </c>
      <c r="AB14" s="36">
        <v>98</v>
      </c>
      <c r="AC14" s="36">
        <v>294</v>
      </c>
      <c r="AD14" s="36">
        <v>98</v>
      </c>
      <c r="AE14" s="36">
        <v>588</v>
      </c>
      <c r="AF14" s="36">
        <v>343</v>
      </c>
      <c r="AG14" s="49">
        <v>441</v>
      </c>
      <c r="AH14" s="430">
        <v>196</v>
      </c>
      <c r="AI14" s="56">
        <f t="shared" si="13"/>
        <v>3087</v>
      </c>
      <c r="AJ14" s="48">
        <f t="shared" si="14"/>
        <v>385.875</v>
      </c>
      <c r="AK14" s="35">
        <v>490</v>
      </c>
      <c r="AL14" s="36">
        <v>147</v>
      </c>
      <c r="AM14" s="36">
        <v>98</v>
      </c>
      <c r="AN14" s="36">
        <v>196</v>
      </c>
      <c r="AO14" s="36">
        <v>245</v>
      </c>
      <c r="AP14" s="36">
        <v>147</v>
      </c>
      <c r="AQ14" s="49">
        <v>245</v>
      </c>
      <c r="AR14" s="430">
        <v>196</v>
      </c>
      <c r="AS14" s="56">
        <f t="shared" si="15"/>
        <v>1764</v>
      </c>
      <c r="AT14" s="48">
        <f t="shared" si="16"/>
        <v>220.5</v>
      </c>
      <c r="AU14" s="35">
        <v>0</v>
      </c>
      <c r="AV14" s="198">
        <v>0</v>
      </c>
      <c r="AW14" s="198">
        <v>0</v>
      </c>
      <c r="AX14" s="198">
        <v>0</v>
      </c>
      <c r="AY14" s="198">
        <v>0</v>
      </c>
      <c r="AZ14" s="198">
        <v>0</v>
      </c>
      <c r="BA14" s="49">
        <v>0</v>
      </c>
      <c r="BB14" s="430">
        <v>0</v>
      </c>
      <c r="BC14" s="56">
        <f t="shared" si="17"/>
        <v>0</v>
      </c>
      <c r="BD14" s="48">
        <f t="shared" si="18"/>
        <v>0</v>
      </c>
      <c r="BE14" s="35">
        <v>147</v>
      </c>
      <c r="BF14" s="198">
        <v>245</v>
      </c>
      <c r="BG14" s="198">
        <v>49</v>
      </c>
      <c r="BH14" s="198">
        <v>98</v>
      </c>
      <c r="BI14" s="198">
        <v>49</v>
      </c>
      <c r="BJ14" s="198">
        <v>98</v>
      </c>
      <c r="BK14" s="49">
        <v>49</v>
      </c>
      <c r="BL14" s="430">
        <v>0</v>
      </c>
      <c r="BM14" s="56">
        <f t="shared" si="19"/>
        <v>735</v>
      </c>
      <c r="BN14" s="48">
        <f t="shared" si="20"/>
        <v>91.875</v>
      </c>
      <c r="BO14" s="35">
        <v>147</v>
      </c>
      <c r="BP14" s="198">
        <v>49</v>
      </c>
      <c r="BQ14" s="198">
        <v>0</v>
      </c>
      <c r="BR14" s="198">
        <v>98</v>
      </c>
      <c r="BS14" s="198">
        <v>98</v>
      </c>
      <c r="BT14" s="198">
        <v>196</v>
      </c>
      <c r="BU14" s="49">
        <v>147</v>
      </c>
      <c r="BV14" s="430">
        <v>98</v>
      </c>
      <c r="BW14" s="56">
        <f t="shared" si="21"/>
        <v>833</v>
      </c>
      <c r="BX14" s="48">
        <f t="shared" si="22"/>
        <v>104.125</v>
      </c>
      <c r="BY14" s="35">
        <v>196</v>
      </c>
      <c r="BZ14" s="198">
        <v>98</v>
      </c>
      <c r="CA14" s="198">
        <v>49</v>
      </c>
      <c r="CB14" s="198">
        <v>0</v>
      </c>
      <c r="CC14" s="198">
        <v>98</v>
      </c>
      <c r="CD14" s="198">
        <v>98</v>
      </c>
      <c r="CE14" s="49">
        <v>98</v>
      </c>
      <c r="CF14" s="430">
        <v>98</v>
      </c>
      <c r="CG14" s="56">
        <f t="shared" si="23"/>
        <v>735</v>
      </c>
      <c r="CH14" s="48">
        <f t="shared" si="24"/>
        <v>91.875</v>
      </c>
      <c r="CI14" s="35">
        <v>98</v>
      </c>
      <c r="CJ14" s="198">
        <v>98</v>
      </c>
      <c r="CK14" s="198">
        <v>0</v>
      </c>
      <c r="CL14" s="198">
        <v>0</v>
      </c>
      <c r="CM14" s="198">
        <v>98</v>
      </c>
      <c r="CN14" s="198">
        <v>49</v>
      </c>
      <c r="CO14" s="49">
        <v>0</v>
      </c>
      <c r="CP14" s="430">
        <v>0</v>
      </c>
      <c r="CQ14" s="56">
        <f t="shared" si="25"/>
        <v>343</v>
      </c>
      <c r="CR14" s="48">
        <f t="shared" si="26"/>
        <v>42.875</v>
      </c>
      <c r="CS14" s="35">
        <v>49</v>
      </c>
      <c r="CT14" s="198">
        <v>0</v>
      </c>
      <c r="CU14" s="198">
        <v>196</v>
      </c>
      <c r="CV14" s="198">
        <v>98</v>
      </c>
      <c r="CW14" s="198">
        <v>0</v>
      </c>
      <c r="CX14" s="198">
        <v>49</v>
      </c>
      <c r="CY14" s="49">
        <v>49</v>
      </c>
      <c r="CZ14" s="430">
        <v>49</v>
      </c>
      <c r="DA14" s="56">
        <f t="shared" si="27"/>
        <v>490</v>
      </c>
      <c r="DB14" s="48">
        <f t="shared" si="28"/>
        <v>61.25</v>
      </c>
      <c r="DC14" s="221">
        <v>49</v>
      </c>
      <c r="DD14" s="223">
        <v>49</v>
      </c>
      <c r="DE14" s="218">
        <v>0</v>
      </c>
      <c r="DF14" s="223">
        <v>0</v>
      </c>
      <c r="DG14" s="223">
        <v>0</v>
      </c>
      <c r="DH14" s="223">
        <v>147</v>
      </c>
      <c r="DI14" s="49">
        <v>0</v>
      </c>
      <c r="DJ14" s="430">
        <v>49</v>
      </c>
      <c r="DK14" s="219">
        <f t="shared" si="29"/>
        <v>294</v>
      </c>
      <c r="DL14" s="220">
        <f t="shared" si="30"/>
        <v>36.75</v>
      </c>
      <c r="DM14" s="35">
        <v>49</v>
      </c>
      <c r="DN14" s="198">
        <v>49</v>
      </c>
      <c r="DO14" s="198">
        <v>49</v>
      </c>
      <c r="DP14" s="198">
        <v>0</v>
      </c>
      <c r="DQ14" s="198">
        <v>49</v>
      </c>
      <c r="DR14" s="198">
        <v>0</v>
      </c>
      <c r="DS14" s="49">
        <v>49</v>
      </c>
      <c r="DT14" s="430">
        <v>0</v>
      </c>
      <c r="DU14" s="56">
        <f t="shared" si="31"/>
        <v>245</v>
      </c>
      <c r="DV14" s="48">
        <f t="shared" si="32"/>
        <v>30.625</v>
      </c>
      <c r="DW14" s="35">
        <v>0</v>
      </c>
      <c r="DX14" s="198">
        <v>0</v>
      </c>
      <c r="DY14" s="198">
        <v>0</v>
      </c>
      <c r="DZ14" s="198">
        <v>0</v>
      </c>
      <c r="EA14" s="198">
        <v>0</v>
      </c>
      <c r="EB14" s="198">
        <v>0</v>
      </c>
      <c r="EC14" s="49">
        <v>49</v>
      </c>
      <c r="ED14" s="430">
        <v>0</v>
      </c>
      <c r="EE14" s="56">
        <f t="shared" si="33"/>
        <v>49</v>
      </c>
      <c r="EF14" s="48">
        <f t="shared" si="34"/>
        <v>6.125</v>
      </c>
      <c r="EK14" s="19">
        <f t="shared" si="1"/>
        <v>1029</v>
      </c>
      <c r="EL14" s="5" t="e">
        <f>IF(#REF!=0,"Not Moving","OK")</f>
        <v>#REF!</v>
      </c>
    </row>
    <row r="15" spans="1:145" s="5" customFormat="1" ht="16.5" thickTop="1" thickBot="1">
      <c r="A15" s="45">
        <v>4</v>
      </c>
      <c r="B15" s="17">
        <v>734838</v>
      </c>
      <c r="C15" s="17" t="s">
        <v>46</v>
      </c>
      <c r="D15" s="17" t="s">
        <v>47</v>
      </c>
      <c r="E15" s="189">
        <v>24.5</v>
      </c>
      <c r="F15" s="59">
        <v>49</v>
      </c>
      <c r="G15" s="38">
        <f t="shared" si="2"/>
        <v>2186</v>
      </c>
      <c r="H15" s="38">
        <f t="shared" si="3"/>
        <v>784</v>
      </c>
      <c r="I15" s="38">
        <f t="shared" si="4"/>
        <v>1176</v>
      </c>
      <c r="J15" s="38">
        <f t="shared" si="5"/>
        <v>637</v>
      </c>
      <c r="K15" s="38">
        <f t="shared" si="6"/>
        <v>1078</v>
      </c>
      <c r="L15" s="38">
        <f t="shared" si="7"/>
        <v>1176</v>
      </c>
      <c r="M15" s="39">
        <f t="shared" si="8"/>
        <v>588</v>
      </c>
      <c r="N15" s="39">
        <v>931</v>
      </c>
      <c r="O15" s="39">
        <f t="shared" si="9"/>
        <v>8556</v>
      </c>
      <c r="P15" s="40">
        <f t="shared" si="10"/>
        <v>1069.5</v>
      </c>
      <c r="Q15" s="58">
        <v>147</v>
      </c>
      <c r="R15" s="49">
        <v>0</v>
      </c>
      <c r="S15" s="49">
        <v>0</v>
      </c>
      <c r="T15" s="49">
        <v>0</v>
      </c>
      <c r="U15" s="49">
        <v>98</v>
      </c>
      <c r="V15" s="49">
        <v>196</v>
      </c>
      <c r="W15" s="49">
        <v>0</v>
      </c>
      <c r="X15" s="430">
        <v>196</v>
      </c>
      <c r="Y15" s="260">
        <f t="shared" si="11"/>
        <v>637</v>
      </c>
      <c r="Z15" s="34">
        <f t="shared" si="12"/>
        <v>79.625</v>
      </c>
      <c r="AA15" s="35">
        <v>441</v>
      </c>
      <c r="AB15" s="36">
        <v>343</v>
      </c>
      <c r="AC15" s="36">
        <v>343</v>
      </c>
      <c r="AD15" s="36">
        <v>98</v>
      </c>
      <c r="AE15" s="36">
        <v>294</v>
      </c>
      <c r="AF15" s="36">
        <v>196</v>
      </c>
      <c r="AG15" s="49">
        <v>196</v>
      </c>
      <c r="AH15" s="430">
        <v>196</v>
      </c>
      <c r="AI15" s="56">
        <f t="shared" si="13"/>
        <v>2107</v>
      </c>
      <c r="AJ15" s="48">
        <f t="shared" si="14"/>
        <v>263.375</v>
      </c>
      <c r="AK15" s="35">
        <v>667</v>
      </c>
      <c r="AL15" s="36">
        <v>49</v>
      </c>
      <c r="AM15" s="36">
        <v>0</v>
      </c>
      <c r="AN15" s="36">
        <v>245</v>
      </c>
      <c r="AO15" s="36">
        <v>441</v>
      </c>
      <c r="AP15" s="36">
        <v>196</v>
      </c>
      <c r="AQ15" s="49">
        <v>147</v>
      </c>
      <c r="AR15" s="430">
        <v>0</v>
      </c>
      <c r="AS15" s="56">
        <f t="shared" si="15"/>
        <v>1745</v>
      </c>
      <c r="AT15" s="48">
        <f t="shared" si="16"/>
        <v>218.125</v>
      </c>
      <c r="AU15" s="35">
        <v>0</v>
      </c>
      <c r="AV15" s="198">
        <v>0</v>
      </c>
      <c r="AW15" s="198">
        <v>0</v>
      </c>
      <c r="AX15" s="198">
        <v>0</v>
      </c>
      <c r="AY15" s="198">
        <v>0</v>
      </c>
      <c r="AZ15" s="198">
        <v>0</v>
      </c>
      <c r="BA15" s="49">
        <v>0</v>
      </c>
      <c r="BB15" s="430">
        <v>0</v>
      </c>
      <c r="BC15" s="56">
        <f t="shared" si="17"/>
        <v>0</v>
      </c>
      <c r="BD15" s="48">
        <f t="shared" si="18"/>
        <v>0</v>
      </c>
      <c r="BE15" s="35">
        <v>245</v>
      </c>
      <c r="BF15" s="198">
        <v>294</v>
      </c>
      <c r="BG15" s="198">
        <v>98</v>
      </c>
      <c r="BH15" s="198">
        <v>49</v>
      </c>
      <c r="BI15" s="198">
        <v>0</v>
      </c>
      <c r="BJ15" s="198">
        <v>98</v>
      </c>
      <c r="BK15" s="49">
        <v>0</v>
      </c>
      <c r="BL15" s="430">
        <v>245</v>
      </c>
      <c r="BM15" s="56">
        <f t="shared" si="19"/>
        <v>1029</v>
      </c>
      <c r="BN15" s="48">
        <f t="shared" si="20"/>
        <v>128.625</v>
      </c>
      <c r="BO15" s="35">
        <v>294</v>
      </c>
      <c r="BP15" s="198">
        <v>0</v>
      </c>
      <c r="BQ15" s="198">
        <v>147</v>
      </c>
      <c r="BR15" s="198">
        <v>0</v>
      </c>
      <c r="BS15" s="198">
        <v>147</v>
      </c>
      <c r="BT15" s="198">
        <v>196</v>
      </c>
      <c r="BU15" s="49">
        <v>98</v>
      </c>
      <c r="BV15" s="430">
        <v>49</v>
      </c>
      <c r="BW15" s="56">
        <f t="shared" si="21"/>
        <v>931</v>
      </c>
      <c r="BX15" s="48">
        <f t="shared" si="22"/>
        <v>116.375</v>
      </c>
      <c r="BY15" s="35">
        <v>196</v>
      </c>
      <c r="BZ15" s="198">
        <v>49</v>
      </c>
      <c r="CA15" s="198">
        <v>245</v>
      </c>
      <c r="CB15" s="198">
        <v>196</v>
      </c>
      <c r="CC15" s="198">
        <v>49</v>
      </c>
      <c r="CD15" s="198">
        <v>98</v>
      </c>
      <c r="CE15" s="49">
        <v>98</v>
      </c>
      <c r="CF15" s="430">
        <v>98</v>
      </c>
      <c r="CG15" s="56">
        <f t="shared" si="23"/>
        <v>1029</v>
      </c>
      <c r="CH15" s="48">
        <f t="shared" si="24"/>
        <v>128.625</v>
      </c>
      <c r="CI15" s="35">
        <v>98</v>
      </c>
      <c r="CJ15" s="198">
        <v>0</v>
      </c>
      <c r="CK15" s="198">
        <v>98</v>
      </c>
      <c r="CL15" s="198">
        <v>0</v>
      </c>
      <c r="CM15" s="198">
        <v>0</v>
      </c>
      <c r="CN15" s="198">
        <v>0</v>
      </c>
      <c r="CO15" s="49">
        <v>0</v>
      </c>
      <c r="CP15" s="430">
        <v>98</v>
      </c>
      <c r="CQ15" s="56">
        <f t="shared" si="25"/>
        <v>294</v>
      </c>
      <c r="CR15" s="48">
        <f t="shared" si="26"/>
        <v>36.75</v>
      </c>
      <c r="CS15" s="35">
        <v>0</v>
      </c>
      <c r="CT15" s="198">
        <v>0</v>
      </c>
      <c r="CU15" s="198">
        <v>196</v>
      </c>
      <c r="CV15" s="198">
        <v>0</v>
      </c>
      <c r="CW15" s="198">
        <v>0</v>
      </c>
      <c r="CX15" s="198">
        <v>98</v>
      </c>
      <c r="CY15" s="49">
        <v>49</v>
      </c>
      <c r="CZ15" s="430">
        <v>0</v>
      </c>
      <c r="DA15" s="56">
        <f t="shared" si="27"/>
        <v>343</v>
      </c>
      <c r="DB15" s="48">
        <f t="shared" si="28"/>
        <v>42.875</v>
      </c>
      <c r="DC15" s="221">
        <v>49</v>
      </c>
      <c r="DD15" s="223">
        <v>0</v>
      </c>
      <c r="DE15" s="218">
        <v>49</v>
      </c>
      <c r="DF15" s="223">
        <v>0</v>
      </c>
      <c r="DG15" s="223">
        <v>49</v>
      </c>
      <c r="DH15" s="223">
        <v>98</v>
      </c>
      <c r="DI15" s="49">
        <v>0</v>
      </c>
      <c r="DJ15" s="430">
        <v>49</v>
      </c>
      <c r="DK15" s="219">
        <f t="shared" si="29"/>
        <v>294</v>
      </c>
      <c r="DL15" s="220">
        <f t="shared" si="30"/>
        <v>36.75</v>
      </c>
      <c r="DM15" s="35">
        <v>49</v>
      </c>
      <c r="DN15" s="198">
        <v>49</v>
      </c>
      <c r="DO15" s="198">
        <v>0</v>
      </c>
      <c r="DP15" s="198">
        <v>49</v>
      </c>
      <c r="DQ15" s="198">
        <v>0</v>
      </c>
      <c r="DR15" s="198">
        <v>0</v>
      </c>
      <c r="DS15" s="49">
        <v>0</v>
      </c>
      <c r="DT15" s="430">
        <v>0</v>
      </c>
      <c r="DU15" s="56">
        <f t="shared" si="31"/>
        <v>147</v>
      </c>
      <c r="DV15" s="48">
        <f t="shared" si="32"/>
        <v>18.375</v>
      </c>
      <c r="DW15" s="35">
        <v>0</v>
      </c>
      <c r="DX15" s="198">
        <v>0</v>
      </c>
      <c r="DY15" s="198">
        <v>0</v>
      </c>
      <c r="DZ15" s="198">
        <v>0</v>
      </c>
      <c r="EA15" s="198">
        <v>0</v>
      </c>
      <c r="EB15" s="198">
        <v>0</v>
      </c>
      <c r="EC15" s="49">
        <v>0</v>
      </c>
      <c r="ED15" s="430">
        <v>0</v>
      </c>
      <c r="EE15" s="56">
        <f t="shared" si="33"/>
        <v>0</v>
      </c>
      <c r="EF15" s="48">
        <f t="shared" si="34"/>
        <v>0</v>
      </c>
      <c r="EK15" s="19">
        <f t="shared" si="1"/>
        <v>667</v>
      </c>
      <c r="EL15" s="5" t="e">
        <f>IF(#REF!=0,"Not Moving","OK")</f>
        <v>#REF!</v>
      </c>
    </row>
    <row r="16" spans="1:145" s="5" customFormat="1" ht="16.5" thickTop="1" thickBot="1">
      <c r="A16" s="45">
        <v>5</v>
      </c>
      <c r="B16" s="17">
        <v>734839</v>
      </c>
      <c r="C16" s="17" t="s">
        <v>48</v>
      </c>
      <c r="D16" s="17" t="s">
        <v>49</v>
      </c>
      <c r="E16" s="189">
        <v>129.5</v>
      </c>
      <c r="F16" s="59">
        <v>269</v>
      </c>
      <c r="G16" s="38">
        <f t="shared" si="2"/>
        <v>0</v>
      </c>
      <c r="H16" s="38">
        <f t="shared" si="3"/>
        <v>0</v>
      </c>
      <c r="I16" s="38">
        <f t="shared" si="4"/>
        <v>0</v>
      </c>
      <c r="J16" s="38">
        <f t="shared" si="5"/>
        <v>0</v>
      </c>
      <c r="K16" s="38">
        <f t="shared" si="6"/>
        <v>0</v>
      </c>
      <c r="L16" s="38">
        <f t="shared" si="7"/>
        <v>0</v>
      </c>
      <c r="M16" s="39">
        <f t="shared" si="8"/>
        <v>0</v>
      </c>
      <c r="N16" s="39">
        <v>0</v>
      </c>
      <c r="O16" s="39">
        <f t="shared" si="9"/>
        <v>0</v>
      </c>
      <c r="P16" s="40">
        <f t="shared" si="10"/>
        <v>0</v>
      </c>
      <c r="Q16" s="58">
        <v>0</v>
      </c>
      <c r="R16" s="49">
        <v>0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30">
        <v>0</v>
      </c>
      <c r="Y16" s="260">
        <f t="shared" si="11"/>
        <v>0</v>
      </c>
      <c r="Z16" s="34">
        <f t="shared" si="12"/>
        <v>0</v>
      </c>
      <c r="AA16" s="35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49">
        <v>0</v>
      </c>
      <c r="AH16" s="430">
        <v>0</v>
      </c>
      <c r="AI16" s="56">
        <f t="shared" si="13"/>
        <v>0</v>
      </c>
      <c r="AJ16" s="48">
        <f t="shared" si="14"/>
        <v>0</v>
      </c>
      <c r="AK16" s="35">
        <v>0</v>
      </c>
      <c r="AL16" s="36">
        <v>0</v>
      </c>
      <c r="AM16" s="36">
        <v>0</v>
      </c>
      <c r="AN16" s="36">
        <v>0</v>
      </c>
      <c r="AO16" s="36">
        <v>0</v>
      </c>
      <c r="AP16" s="36">
        <v>0</v>
      </c>
      <c r="AQ16" s="49">
        <v>0</v>
      </c>
      <c r="AR16" s="430">
        <v>0</v>
      </c>
      <c r="AS16" s="56">
        <f t="shared" si="15"/>
        <v>0</v>
      </c>
      <c r="AT16" s="48">
        <f t="shared" si="16"/>
        <v>0</v>
      </c>
      <c r="AU16" s="35">
        <v>0</v>
      </c>
      <c r="AV16" s="198">
        <v>0</v>
      </c>
      <c r="AW16" s="198">
        <v>0</v>
      </c>
      <c r="AX16" s="198">
        <v>0</v>
      </c>
      <c r="AY16" s="198">
        <v>0</v>
      </c>
      <c r="AZ16" s="198">
        <v>0</v>
      </c>
      <c r="BA16" s="49">
        <v>0</v>
      </c>
      <c r="BB16" s="430">
        <v>0</v>
      </c>
      <c r="BC16" s="56">
        <f t="shared" si="17"/>
        <v>0</v>
      </c>
      <c r="BD16" s="48">
        <f t="shared" si="18"/>
        <v>0</v>
      </c>
      <c r="BE16" s="35">
        <v>0</v>
      </c>
      <c r="BF16" s="198">
        <v>0</v>
      </c>
      <c r="BG16" s="198">
        <v>0</v>
      </c>
      <c r="BH16" s="198">
        <v>0</v>
      </c>
      <c r="BI16" s="198">
        <v>0</v>
      </c>
      <c r="BJ16" s="198">
        <v>0</v>
      </c>
      <c r="BK16" s="49">
        <v>0</v>
      </c>
      <c r="BL16" s="430">
        <v>0</v>
      </c>
      <c r="BM16" s="56">
        <f t="shared" si="19"/>
        <v>0</v>
      </c>
      <c r="BN16" s="48">
        <f t="shared" si="20"/>
        <v>0</v>
      </c>
      <c r="BO16" s="35">
        <v>0</v>
      </c>
      <c r="BP16" s="198">
        <v>0</v>
      </c>
      <c r="BQ16" s="198">
        <v>0</v>
      </c>
      <c r="BR16" s="198">
        <v>0</v>
      </c>
      <c r="BS16" s="198">
        <v>0</v>
      </c>
      <c r="BT16" s="198">
        <v>0</v>
      </c>
      <c r="BU16" s="49">
        <v>0</v>
      </c>
      <c r="BV16" s="430">
        <v>0</v>
      </c>
      <c r="BW16" s="56">
        <f t="shared" si="21"/>
        <v>0</v>
      </c>
      <c r="BX16" s="48">
        <f t="shared" si="22"/>
        <v>0</v>
      </c>
      <c r="BY16" s="35">
        <v>0</v>
      </c>
      <c r="BZ16" s="198">
        <v>0</v>
      </c>
      <c r="CA16" s="198">
        <v>0</v>
      </c>
      <c r="CB16" s="198">
        <v>0</v>
      </c>
      <c r="CC16" s="198">
        <v>0</v>
      </c>
      <c r="CD16" s="198">
        <v>0</v>
      </c>
      <c r="CE16" s="49">
        <v>0</v>
      </c>
      <c r="CF16" s="430">
        <v>0</v>
      </c>
      <c r="CG16" s="56">
        <f t="shared" si="23"/>
        <v>0</v>
      </c>
      <c r="CH16" s="48">
        <f t="shared" si="24"/>
        <v>0</v>
      </c>
      <c r="CI16" s="35">
        <v>0</v>
      </c>
      <c r="CJ16" s="198">
        <v>0</v>
      </c>
      <c r="CK16" s="198">
        <v>0</v>
      </c>
      <c r="CL16" s="198">
        <v>0</v>
      </c>
      <c r="CM16" s="198">
        <v>0</v>
      </c>
      <c r="CN16" s="198">
        <v>0</v>
      </c>
      <c r="CO16" s="49">
        <v>0</v>
      </c>
      <c r="CP16" s="430">
        <v>0</v>
      </c>
      <c r="CQ16" s="56">
        <f t="shared" si="25"/>
        <v>0</v>
      </c>
      <c r="CR16" s="48">
        <f t="shared" si="26"/>
        <v>0</v>
      </c>
      <c r="CS16" s="35">
        <v>0</v>
      </c>
      <c r="CT16" s="198">
        <v>0</v>
      </c>
      <c r="CU16" s="198">
        <v>0</v>
      </c>
      <c r="CV16" s="198">
        <v>0</v>
      </c>
      <c r="CW16" s="198">
        <v>0</v>
      </c>
      <c r="CX16" s="198">
        <v>0</v>
      </c>
      <c r="CY16" s="49">
        <v>0</v>
      </c>
      <c r="CZ16" s="430">
        <v>0</v>
      </c>
      <c r="DA16" s="56">
        <f t="shared" si="27"/>
        <v>0</v>
      </c>
      <c r="DB16" s="48">
        <f t="shared" si="28"/>
        <v>0</v>
      </c>
      <c r="DC16" s="221">
        <v>0</v>
      </c>
      <c r="DD16" s="223">
        <v>0</v>
      </c>
      <c r="DE16" s="218">
        <v>0</v>
      </c>
      <c r="DF16" s="223">
        <v>0</v>
      </c>
      <c r="DG16" s="223">
        <v>0</v>
      </c>
      <c r="DH16" s="223">
        <v>0</v>
      </c>
      <c r="DI16" s="49">
        <v>0</v>
      </c>
      <c r="DJ16" s="430">
        <v>0</v>
      </c>
      <c r="DK16" s="219">
        <f t="shared" si="29"/>
        <v>0</v>
      </c>
      <c r="DL16" s="220">
        <f t="shared" si="30"/>
        <v>0</v>
      </c>
      <c r="DM16" s="35">
        <v>0</v>
      </c>
      <c r="DN16" s="198">
        <v>0</v>
      </c>
      <c r="DO16" s="198">
        <v>0</v>
      </c>
      <c r="DP16" s="198">
        <v>0</v>
      </c>
      <c r="DQ16" s="198">
        <v>0</v>
      </c>
      <c r="DR16" s="198">
        <v>0</v>
      </c>
      <c r="DS16" s="49">
        <v>0</v>
      </c>
      <c r="DT16" s="430">
        <v>0</v>
      </c>
      <c r="DU16" s="56">
        <f t="shared" si="31"/>
        <v>0</v>
      </c>
      <c r="DV16" s="48">
        <f t="shared" si="32"/>
        <v>0</v>
      </c>
      <c r="DW16" s="35">
        <v>0</v>
      </c>
      <c r="DX16" s="198">
        <v>0</v>
      </c>
      <c r="DY16" s="198">
        <v>0</v>
      </c>
      <c r="DZ16" s="198">
        <v>0</v>
      </c>
      <c r="EA16" s="198">
        <v>0</v>
      </c>
      <c r="EB16" s="198">
        <v>0</v>
      </c>
      <c r="EC16" s="49">
        <v>0</v>
      </c>
      <c r="ED16" s="430">
        <v>0</v>
      </c>
      <c r="EE16" s="56">
        <f t="shared" si="33"/>
        <v>0</v>
      </c>
      <c r="EF16" s="48">
        <f t="shared" si="34"/>
        <v>0</v>
      </c>
      <c r="EK16" s="19">
        <f t="shared" si="1"/>
        <v>0</v>
      </c>
      <c r="EL16" s="5" t="e">
        <f>IF(#REF!=0,"Not Moving","OK")</f>
        <v>#REF!</v>
      </c>
    </row>
    <row r="17" spans="1:142" s="5" customFormat="1" ht="16.5" thickTop="1" thickBot="1">
      <c r="A17" s="45">
        <v>6</v>
      </c>
      <c r="B17" s="17">
        <v>734840</v>
      </c>
      <c r="C17" s="17" t="s">
        <v>50</v>
      </c>
      <c r="D17" s="17" t="s">
        <v>51</v>
      </c>
      <c r="E17" s="189">
        <v>129.5</v>
      </c>
      <c r="F17" s="59">
        <v>269</v>
      </c>
      <c r="G17" s="38">
        <f t="shared" si="2"/>
        <v>0</v>
      </c>
      <c r="H17" s="38">
        <f t="shared" si="3"/>
        <v>0</v>
      </c>
      <c r="I17" s="38">
        <f t="shared" si="4"/>
        <v>0</v>
      </c>
      <c r="J17" s="38">
        <f t="shared" si="5"/>
        <v>0</v>
      </c>
      <c r="K17" s="38">
        <f t="shared" si="6"/>
        <v>0</v>
      </c>
      <c r="L17" s="38">
        <f t="shared" si="7"/>
        <v>0</v>
      </c>
      <c r="M17" s="39">
        <f t="shared" si="8"/>
        <v>0</v>
      </c>
      <c r="N17" s="39">
        <v>0</v>
      </c>
      <c r="O17" s="39">
        <f t="shared" si="9"/>
        <v>0</v>
      </c>
      <c r="P17" s="40">
        <f t="shared" si="10"/>
        <v>0</v>
      </c>
      <c r="Q17" s="58">
        <v>0</v>
      </c>
      <c r="R17" s="49">
        <v>0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30">
        <v>0</v>
      </c>
      <c r="Y17" s="260">
        <f t="shared" si="11"/>
        <v>0</v>
      </c>
      <c r="Z17" s="34">
        <f t="shared" si="12"/>
        <v>0</v>
      </c>
      <c r="AA17" s="35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49">
        <v>0</v>
      </c>
      <c r="AH17" s="430">
        <v>0</v>
      </c>
      <c r="AI17" s="56">
        <f t="shared" si="13"/>
        <v>0</v>
      </c>
      <c r="AJ17" s="48">
        <f t="shared" si="14"/>
        <v>0</v>
      </c>
      <c r="AK17" s="35">
        <v>0</v>
      </c>
      <c r="AL17" s="36">
        <v>0</v>
      </c>
      <c r="AM17" s="36">
        <v>0</v>
      </c>
      <c r="AN17" s="36">
        <v>0</v>
      </c>
      <c r="AO17" s="36">
        <v>0</v>
      </c>
      <c r="AP17" s="36">
        <v>0</v>
      </c>
      <c r="AQ17" s="49">
        <v>0</v>
      </c>
      <c r="AR17" s="430">
        <v>0</v>
      </c>
      <c r="AS17" s="56">
        <f t="shared" si="15"/>
        <v>0</v>
      </c>
      <c r="AT17" s="48">
        <f t="shared" si="16"/>
        <v>0</v>
      </c>
      <c r="AU17" s="35">
        <v>0</v>
      </c>
      <c r="AV17" s="198">
        <v>0</v>
      </c>
      <c r="AW17" s="198">
        <v>0</v>
      </c>
      <c r="AX17" s="198">
        <v>0</v>
      </c>
      <c r="AY17" s="198">
        <v>0</v>
      </c>
      <c r="AZ17" s="198">
        <v>0</v>
      </c>
      <c r="BA17" s="49">
        <v>0</v>
      </c>
      <c r="BB17" s="430">
        <v>0</v>
      </c>
      <c r="BC17" s="56">
        <f t="shared" si="17"/>
        <v>0</v>
      </c>
      <c r="BD17" s="48">
        <f t="shared" si="18"/>
        <v>0</v>
      </c>
      <c r="BE17" s="35">
        <v>0</v>
      </c>
      <c r="BF17" s="198">
        <v>0</v>
      </c>
      <c r="BG17" s="198">
        <v>0</v>
      </c>
      <c r="BH17" s="198">
        <v>0</v>
      </c>
      <c r="BI17" s="198">
        <v>0</v>
      </c>
      <c r="BJ17" s="198">
        <v>0</v>
      </c>
      <c r="BK17" s="49">
        <v>0</v>
      </c>
      <c r="BL17" s="430">
        <v>0</v>
      </c>
      <c r="BM17" s="56">
        <f t="shared" si="19"/>
        <v>0</v>
      </c>
      <c r="BN17" s="48">
        <f t="shared" si="20"/>
        <v>0</v>
      </c>
      <c r="BO17" s="35">
        <v>0</v>
      </c>
      <c r="BP17" s="198">
        <v>0</v>
      </c>
      <c r="BQ17" s="198">
        <v>0</v>
      </c>
      <c r="BR17" s="198">
        <v>0</v>
      </c>
      <c r="BS17" s="198">
        <v>0</v>
      </c>
      <c r="BT17" s="198">
        <v>0</v>
      </c>
      <c r="BU17" s="49">
        <v>0</v>
      </c>
      <c r="BV17" s="430">
        <v>0</v>
      </c>
      <c r="BW17" s="56">
        <f t="shared" si="21"/>
        <v>0</v>
      </c>
      <c r="BX17" s="48">
        <f t="shared" si="22"/>
        <v>0</v>
      </c>
      <c r="BY17" s="35">
        <v>0</v>
      </c>
      <c r="BZ17" s="198">
        <v>0</v>
      </c>
      <c r="CA17" s="198">
        <v>0</v>
      </c>
      <c r="CB17" s="198">
        <v>0</v>
      </c>
      <c r="CC17" s="198">
        <v>0</v>
      </c>
      <c r="CD17" s="198">
        <v>0</v>
      </c>
      <c r="CE17" s="49">
        <v>0</v>
      </c>
      <c r="CF17" s="430">
        <v>0</v>
      </c>
      <c r="CG17" s="56">
        <f t="shared" si="23"/>
        <v>0</v>
      </c>
      <c r="CH17" s="48">
        <f t="shared" si="24"/>
        <v>0</v>
      </c>
      <c r="CI17" s="35">
        <v>0</v>
      </c>
      <c r="CJ17" s="198">
        <v>0</v>
      </c>
      <c r="CK17" s="198">
        <v>0</v>
      </c>
      <c r="CL17" s="198">
        <v>0</v>
      </c>
      <c r="CM17" s="198">
        <v>0</v>
      </c>
      <c r="CN17" s="198">
        <v>0</v>
      </c>
      <c r="CO17" s="49">
        <v>0</v>
      </c>
      <c r="CP17" s="430">
        <v>0</v>
      </c>
      <c r="CQ17" s="56">
        <f t="shared" si="25"/>
        <v>0</v>
      </c>
      <c r="CR17" s="48">
        <f t="shared" si="26"/>
        <v>0</v>
      </c>
      <c r="CS17" s="35">
        <v>0</v>
      </c>
      <c r="CT17" s="198">
        <v>0</v>
      </c>
      <c r="CU17" s="198">
        <v>0</v>
      </c>
      <c r="CV17" s="198">
        <v>0</v>
      </c>
      <c r="CW17" s="198">
        <v>0</v>
      </c>
      <c r="CX17" s="198">
        <v>0</v>
      </c>
      <c r="CY17" s="49">
        <v>0</v>
      </c>
      <c r="CZ17" s="430">
        <v>0</v>
      </c>
      <c r="DA17" s="56">
        <f t="shared" si="27"/>
        <v>0</v>
      </c>
      <c r="DB17" s="48">
        <f t="shared" si="28"/>
        <v>0</v>
      </c>
      <c r="DC17" s="221">
        <v>0</v>
      </c>
      <c r="DD17" s="223">
        <v>0</v>
      </c>
      <c r="DE17" s="218">
        <v>0</v>
      </c>
      <c r="DF17" s="223">
        <v>0</v>
      </c>
      <c r="DG17" s="223">
        <v>0</v>
      </c>
      <c r="DH17" s="223">
        <v>0</v>
      </c>
      <c r="DI17" s="49">
        <v>0</v>
      </c>
      <c r="DJ17" s="430">
        <v>0</v>
      </c>
      <c r="DK17" s="219">
        <f t="shared" si="29"/>
        <v>0</v>
      </c>
      <c r="DL17" s="220">
        <f t="shared" si="30"/>
        <v>0</v>
      </c>
      <c r="DM17" s="35">
        <v>0</v>
      </c>
      <c r="DN17" s="198">
        <v>0</v>
      </c>
      <c r="DO17" s="198">
        <v>0</v>
      </c>
      <c r="DP17" s="198">
        <v>0</v>
      </c>
      <c r="DQ17" s="198">
        <v>0</v>
      </c>
      <c r="DR17" s="198">
        <v>0</v>
      </c>
      <c r="DS17" s="49">
        <v>0</v>
      </c>
      <c r="DT17" s="430">
        <v>0</v>
      </c>
      <c r="DU17" s="56">
        <f t="shared" si="31"/>
        <v>0</v>
      </c>
      <c r="DV17" s="48">
        <f t="shared" si="32"/>
        <v>0</v>
      </c>
      <c r="DW17" s="35">
        <v>0</v>
      </c>
      <c r="DX17" s="198">
        <v>0</v>
      </c>
      <c r="DY17" s="198">
        <v>0</v>
      </c>
      <c r="DZ17" s="198">
        <v>0</v>
      </c>
      <c r="EA17" s="198">
        <v>0</v>
      </c>
      <c r="EB17" s="198">
        <v>0</v>
      </c>
      <c r="EC17" s="49">
        <v>0</v>
      </c>
      <c r="ED17" s="430">
        <v>0</v>
      </c>
      <c r="EE17" s="56">
        <f t="shared" si="33"/>
        <v>0</v>
      </c>
      <c r="EF17" s="48">
        <f t="shared" si="34"/>
        <v>0</v>
      </c>
      <c r="EK17" s="19">
        <f t="shared" si="1"/>
        <v>0</v>
      </c>
      <c r="EL17" s="5" t="e">
        <f>IF(#REF!=0,"Not Moving","OK")</f>
        <v>#REF!</v>
      </c>
    </row>
    <row r="18" spans="1:142" s="5" customFormat="1" ht="16.5" thickTop="1" thickBot="1">
      <c r="A18" s="45">
        <v>7</v>
      </c>
      <c r="B18" s="17">
        <v>734841</v>
      </c>
      <c r="C18" s="17" t="s">
        <v>52</v>
      </c>
      <c r="D18" s="17" t="s">
        <v>53</v>
      </c>
      <c r="E18" s="189">
        <v>29.5</v>
      </c>
      <c r="F18" s="59">
        <v>59</v>
      </c>
      <c r="G18" s="38">
        <f t="shared" si="2"/>
        <v>0</v>
      </c>
      <c r="H18" s="38">
        <f t="shared" si="3"/>
        <v>0</v>
      </c>
      <c r="I18" s="38">
        <f t="shared" si="4"/>
        <v>0</v>
      </c>
      <c r="J18" s="38">
        <f t="shared" si="5"/>
        <v>0</v>
      </c>
      <c r="K18" s="38">
        <f t="shared" si="6"/>
        <v>0</v>
      </c>
      <c r="L18" s="38">
        <f t="shared" si="7"/>
        <v>0</v>
      </c>
      <c r="M18" s="39">
        <f t="shared" si="8"/>
        <v>0</v>
      </c>
      <c r="N18" s="39">
        <v>0</v>
      </c>
      <c r="O18" s="39">
        <f t="shared" si="9"/>
        <v>0</v>
      </c>
      <c r="P18" s="40">
        <f t="shared" si="10"/>
        <v>0</v>
      </c>
      <c r="Q18" s="58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30">
        <v>0</v>
      </c>
      <c r="Y18" s="260">
        <f t="shared" si="11"/>
        <v>0</v>
      </c>
      <c r="Z18" s="34">
        <f t="shared" si="12"/>
        <v>0</v>
      </c>
      <c r="AA18" s="35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49">
        <v>0</v>
      </c>
      <c r="AH18" s="430">
        <v>0</v>
      </c>
      <c r="AI18" s="56">
        <f t="shared" si="13"/>
        <v>0</v>
      </c>
      <c r="AJ18" s="48">
        <f t="shared" si="14"/>
        <v>0</v>
      </c>
      <c r="AK18" s="35">
        <v>0</v>
      </c>
      <c r="AL18" s="36">
        <v>0</v>
      </c>
      <c r="AM18" s="36">
        <v>0</v>
      </c>
      <c r="AN18" s="36">
        <v>0</v>
      </c>
      <c r="AO18" s="36">
        <v>0</v>
      </c>
      <c r="AP18" s="36">
        <v>0</v>
      </c>
      <c r="AQ18" s="49">
        <v>0</v>
      </c>
      <c r="AR18" s="430">
        <v>0</v>
      </c>
      <c r="AS18" s="56">
        <f t="shared" si="15"/>
        <v>0</v>
      </c>
      <c r="AT18" s="48">
        <f t="shared" si="16"/>
        <v>0</v>
      </c>
      <c r="AU18" s="35">
        <v>0</v>
      </c>
      <c r="AV18" s="198">
        <v>0</v>
      </c>
      <c r="AW18" s="198">
        <v>0</v>
      </c>
      <c r="AX18" s="198">
        <v>0</v>
      </c>
      <c r="AY18" s="198">
        <v>0</v>
      </c>
      <c r="AZ18" s="198">
        <v>0</v>
      </c>
      <c r="BA18" s="49">
        <v>0</v>
      </c>
      <c r="BB18" s="430">
        <v>0</v>
      </c>
      <c r="BC18" s="56">
        <f t="shared" si="17"/>
        <v>0</v>
      </c>
      <c r="BD18" s="48">
        <f t="shared" si="18"/>
        <v>0</v>
      </c>
      <c r="BE18" s="35">
        <v>0</v>
      </c>
      <c r="BF18" s="198">
        <v>0</v>
      </c>
      <c r="BG18" s="198">
        <v>0</v>
      </c>
      <c r="BH18" s="198">
        <v>0</v>
      </c>
      <c r="BI18" s="198">
        <v>0</v>
      </c>
      <c r="BJ18" s="198">
        <v>0</v>
      </c>
      <c r="BK18" s="49">
        <v>0</v>
      </c>
      <c r="BL18" s="430">
        <v>0</v>
      </c>
      <c r="BM18" s="56">
        <f t="shared" si="19"/>
        <v>0</v>
      </c>
      <c r="BN18" s="48">
        <f t="shared" si="20"/>
        <v>0</v>
      </c>
      <c r="BO18" s="35">
        <v>0</v>
      </c>
      <c r="BP18" s="198">
        <v>0</v>
      </c>
      <c r="BQ18" s="198">
        <v>0</v>
      </c>
      <c r="BR18" s="198">
        <v>0</v>
      </c>
      <c r="BS18" s="198">
        <v>0</v>
      </c>
      <c r="BT18" s="198">
        <v>0</v>
      </c>
      <c r="BU18" s="49">
        <v>0</v>
      </c>
      <c r="BV18" s="430">
        <v>0</v>
      </c>
      <c r="BW18" s="56">
        <f t="shared" si="21"/>
        <v>0</v>
      </c>
      <c r="BX18" s="48">
        <f t="shared" si="22"/>
        <v>0</v>
      </c>
      <c r="BY18" s="35">
        <v>0</v>
      </c>
      <c r="BZ18" s="198">
        <v>0</v>
      </c>
      <c r="CA18" s="198">
        <v>0</v>
      </c>
      <c r="CB18" s="198">
        <v>0</v>
      </c>
      <c r="CC18" s="198">
        <v>0</v>
      </c>
      <c r="CD18" s="198">
        <v>0</v>
      </c>
      <c r="CE18" s="49">
        <v>0</v>
      </c>
      <c r="CF18" s="430">
        <v>0</v>
      </c>
      <c r="CG18" s="56">
        <f t="shared" si="23"/>
        <v>0</v>
      </c>
      <c r="CH18" s="48">
        <f t="shared" si="24"/>
        <v>0</v>
      </c>
      <c r="CI18" s="35">
        <v>0</v>
      </c>
      <c r="CJ18" s="198">
        <v>0</v>
      </c>
      <c r="CK18" s="198">
        <v>0</v>
      </c>
      <c r="CL18" s="198">
        <v>0</v>
      </c>
      <c r="CM18" s="198">
        <v>0</v>
      </c>
      <c r="CN18" s="198">
        <v>0</v>
      </c>
      <c r="CO18" s="49">
        <v>0</v>
      </c>
      <c r="CP18" s="430">
        <v>0</v>
      </c>
      <c r="CQ18" s="56">
        <f t="shared" si="25"/>
        <v>0</v>
      </c>
      <c r="CR18" s="48">
        <f t="shared" si="26"/>
        <v>0</v>
      </c>
      <c r="CS18" s="35">
        <v>0</v>
      </c>
      <c r="CT18" s="198">
        <v>0</v>
      </c>
      <c r="CU18" s="198">
        <v>0</v>
      </c>
      <c r="CV18" s="198">
        <v>0</v>
      </c>
      <c r="CW18" s="198">
        <v>0</v>
      </c>
      <c r="CX18" s="198">
        <v>0</v>
      </c>
      <c r="CY18" s="49">
        <v>0</v>
      </c>
      <c r="CZ18" s="430">
        <v>0</v>
      </c>
      <c r="DA18" s="56">
        <f t="shared" si="27"/>
        <v>0</v>
      </c>
      <c r="DB18" s="48">
        <f t="shared" si="28"/>
        <v>0</v>
      </c>
      <c r="DC18" s="221">
        <v>0</v>
      </c>
      <c r="DD18" s="223">
        <v>0</v>
      </c>
      <c r="DE18" s="218">
        <v>0</v>
      </c>
      <c r="DF18" s="223">
        <v>0</v>
      </c>
      <c r="DG18" s="223">
        <v>0</v>
      </c>
      <c r="DH18" s="223">
        <v>0</v>
      </c>
      <c r="DI18" s="49">
        <v>0</v>
      </c>
      <c r="DJ18" s="430">
        <v>0</v>
      </c>
      <c r="DK18" s="219">
        <f t="shared" si="29"/>
        <v>0</v>
      </c>
      <c r="DL18" s="220">
        <f t="shared" si="30"/>
        <v>0</v>
      </c>
      <c r="DM18" s="35">
        <v>0</v>
      </c>
      <c r="DN18" s="198">
        <v>0</v>
      </c>
      <c r="DO18" s="198">
        <v>0</v>
      </c>
      <c r="DP18" s="198">
        <v>0</v>
      </c>
      <c r="DQ18" s="198">
        <v>0</v>
      </c>
      <c r="DR18" s="198">
        <v>0</v>
      </c>
      <c r="DS18" s="49">
        <v>0</v>
      </c>
      <c r="DT18" s="430">
        <v>0</v>
      </c>
      <c r="DU18" s="56">
        <f t="shared" si="31"/>
        <v>0</v>
      </c>
      <c r="DV18" s="48">
        <f t="shared" si="32"/>
        <v>0</v>
      </c>
      <c r="DW18" s="35">
        <v>0</v>
      </c>
      <c r="DX18" s="198">
        <v>0</v>
      </c>
      <c r="DY18" s="198">
        <v>0</v>
      </c>
      <c r="DZ18" s="198">
        <v>0</v>
      </c>
      <c r="EA18" s="198">
        <v>0</v>
      </c>
      <c r="EB18" s="198">
        <v>0</v>
      </c>
      <c r="EC18" s="49">
        <v>0</v>
      </c>
      <c r="ED18" s="430">
        <v>0</v>
      </c>
      <c r="EE18" s="56">
        <f t="shared" si="33"/>
        <v>0</v>
      </c>
      <c r="EF18" s="48">
        <f t="shared" si="34"/>
        <v>0</v>
      </c>
      <c r="EK18" s="19">
        <f t="shared" si="1"/>
        <v>0</v>
      </c>
      <c r="EL18" s="5" t="e">
        <f>IF(#REF!=0,"Not Moving","OK")</f>
        <v>#REF!</v>
      </c>
    </row>
    <row r="19" spans="1:142" s="5" customFormat="1" ht="16.5" thickTop="1" thickBot="1">
      <c r="A19" s="45">
        <v>8</v>
      </c>
      <c r="B19" s="17">
        <v>734843</v>
      </c>
      <c r="C19" s="17" t="s">
        <v>54</v>
      </c>
      <c r="D19" s="17" t="s">
        <v>55</v>
      </c>
      <c r="E19" s="189">
        <v>29.5</v>
      </c>
      <c r="F19" s="59">
        <v>59</v>
      </c>
      <c r="G19" s="38">
        <f t="shared" si="2"/>
        <v>0</v>
      </c>
      <c r="H19" s="38">
        <f t="shared" si="3"/>
        <v>0</v>
      </c>
      <c r="I19" s="38">
        <f t="shared" si="4"/>
        <v>0</v>
      </c>
      <c r="J19" s="38">
        <f t="shared" si="5"/>
        <v>0</v>
      </c>
      <c r="K19" s="38">
        <f t="shared" si="6"/>
        <v>0</v>
      </c>
      <c r="L19" s="38">
        <f t="shared" si="7"/>
        <v>0</v>
      </c>
      <c r="M19" s="39">
        <f t="shared" si="8"/>
        <v>0</v>
      </c>
      <c r="N19" s="39">
        <v>0</v>
      </c>
      <c r="O19" s="39">
        <f t="shared" si="9"/>
        <v>0</v>
      </c>
      <c r="P19" s="40">
        <f t="shared" si="10"/>
        <v>0</v>
      </c>
      <c r="Q19" s="58">
        <v>0</v>
      </c>
      <c r="R19" s="49">
        <v>0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30">
        <v>0</v>
      </c>
      <c r="Y19" s="260">
        <f t="shared" si="11"/>
        <v>0</v>
      </c>
      <c r="Z19" s="34">
        <f t="shared" si="12"/>
        <v>0</v>
      </c>
      <c r="AA19" s="35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49">
        <v>0</v>
      </c>
      <c r="AH19" s="430">
        <v>0</v>
      </c>
      <c r="AI19" s="56">
        <f t="shared" si="13"/>
        <v>0</v>
      </c>
      <c r="AJ19" s="48">
        <f t="shared" si="14"/>
        <v>0</v>
      </c>
      <c r="AK19" s="35">
        <v>0</v>
      </c>
      <c r="AL19" s="36">
        <v>0</v>
      </c>
      <c r="AM19" s="36">
        <v>0</v>
      </c>
      <c r="AN19" s="36">
        <v>0</v>
      </c>
      <c r="AO19" s="36">
        <v>0</v>
      </c>
      <c r="AP19" s="36">
        <v>0</v>
      </c>
      <c r="AQ19" s="49">
        <v>0</v>
      </c>
      <c r="AR19" s="430">
        <v>0</v>
      </c>
      <c r="AS19" s="56">
        <f t="shared" si="15"/>
        <v>0</v>
      </c>
      <c r="AT19" s="48">
        <f t="shared" si="16"/>
        <v>0</v>
      </c>
      <c r="AU19" s="35">
        <v>0</v>
      </c>
      <c r="AV19" s="198">
        <v>0</v>
      </c>
      <c r="AW19" s="198">
        <v>0</v>
      </c>
      <c r="AX19" s="198">
        <v>0</v>
      </c>
      <c r="AY19" s="198">
        <v>0</v>
      </c>
      <c r="AZ19" s="198">
        <v>0</v>
      </c>
      <c r="BA19" s="49">
        <v>0</v>
      </c>
      <c r="BB19" s="430">
        <v>0</v>
      </c>
      <c r="BC19" s="56">
        <f t="shared" si="17"/>
        <v>0</v>
      </c>
      <c r="BD19" s="48">
        <f t="shared" si="18"/>
        <v>0</v>
      </c>
      <c r="BE19" s="35">
        <v>0</v>
      </c>
      <c r="BF19" s="198">
        <v>0</v>
      </c>
      <c r="BG19" s="198">
        <v>0</v>
      </c>
      <c r="BH19" s="198">
        <v>0</v>
      </c>
      <c r="BI19" s="198">
        <v>0</v>
      </c>
      <c r="BJ19" s="198">
        <v>0</v>
      </c>
      <c r="BK19" s="49">
        <v>0</v>
      </c>
      <c r="BL19" s="430">
        <v>0</v>
      </c>
      <c r="BM19" s="56">
        <f t="shared" si="19"/>
        <v>0</v>
      </c>
      <c r="BN19" s="48">
        <f t="shared" si="20"/>
        <v>0</v>
      </c>
      <c r="BO19" s="35">
        <v>0</v>
      </c>
      <c r="BP19" s="198">
        <v>0</v>
      </c>
      <c r="BQ19" s="198">
        <v>0</v>
      </c>
      <c r="BR19" s="198">
        <v>0</v>
      </c>
      <c r="BS19" s="198">
        <v>0</v>
      </c>
      <c r="BT19" s="198">
        <v>0</v>
      </c>
      <c r="BU19" s="49">
        <v>0</v>
      </c>
      <c r="BV19" s="430">
        <v>0</v>
      </c>
      <c r="BW19" s="56">
        <f t="shared" si="21"/>
        <v>0</v>
      </c>
      <c r="BX19" s="48">
        <f t="shared" si="22"/>
        <v>0</v>
      </c>
      <c r="BY19" s="35">
        <v>0</v>
      </c>
      <c r="BZ19" s="198">
        <v>0</v>
      </c>
      <c r="CA19" s="198">
        <v>0</v>
      </c>
      <c r="CB19" s="198">
        <v>0</v>
      </c>
      <c r="CC19" s="198">
        <v>0</v>
      </c>
      <c r="CD19" s="198">
        <v>0</v>
      </c>
      <c r="CE19" s="49">
        <v>0</v>
      </c>
      <c r="CF19" s="430">
        <v>0</v>
      </c>
      <c r="CG19" s="56">
        <f t="shared" si="23"/>
        <v>0</v>
      </c>
      <c r="CH19" s="48">
        <f t="shared" si="24"/>
        <v>0</v>
      </c>
      <c r="CI19" s="35">
        <v>0</v>
      </c>
      <c r="CJ19" s="198">
        <v>0</v>
      </c>
      <c r="CK19" s="198">
        <v>0</v>
      </c>
      <c r="CL19" s="198">
        <v>0</v>
      </c>
      <c r="CM19" s="198">
        <v>0</v>
      </c>
      <c r="CN19" s="198">
        <v>0</v>
      </c>
      <c r="CO19" s="49">
        <v>0</v>
      </c>
      <c r="CP19" s="430">
        <v>0</v>
      </c>
      <c r="CQ19" s="56">
        <f t="shared" si="25"/>
        <v>0</v>
      </c>
      <c r="CR19" s="48">
        <f t="shared" si="26"/>
        <v>0</v>
      </c>
      <c r="CS19" s="35">
        <v>0</v>
      </c>
      <c r="CT19" s="198">
        <v>0</v>
      </c>
      <c r="CU19" s="198">
        <v>0</v>
      </c>
      <c r="CV19" s="198">
        <v>0</v>
      </c>
      <c r="CW19" s="198">
        <v>0</v>
      </c>
      <c r="CX19" s="198">
        <v>0</v>
      </c>
      <c r="CY19" s="49">
        <v>0</v>
      </c>
      <c r="CZ19" s="430">
        <v>0</v>
      </c>
      <c r="DA19" s="56">
        <f t="shared" si="27"/>
        <v>0</v>
      </c>
      <c r="DB19" s="48">
        <f t="shared" si="28"/>
        <v>0</v>
      </c>
      <c r="DC19" s="221">
        <v>0</v>
      </c>
      <c r="DD19" s="223">
        <v>0</v>
      </c>
      <c r="DE19" s="218">
        <v>0</v>
      </c>
      <c r="DF19" s="223">
        <v>0</v>
      </c>
      <c r="DG19" s="223">
        <v>0</v>
      </c>
      <c r="DH19" s="223">
        <v>0</v>
      </c>
      <c r="DI19" s="49">
        <v>0</v>
      </c>
      <c r="DJ19" s="430">
        <v>0</v>
      </c>
      <c r="DK19" s="219">
        <f t="shared" si="29"/>
        <v>0</v>
      </c>
      <c r="DL19" s="220">
        <f t="shared" si="30"/>
        <v>0</v>
      </c>
      <c r="DM19" s="35">
        <v>0</v>
      </c>
      <c r="DN19" s="198">
        <v>0</v>
      </c>
      <c r="DO19" s="198">
        <v>0</v>
      </c>
      <c r="DP19" s="198">
        <v>0</v>
      </c>
      <c r="DQ19" s="198">
        <v>0</v>
      </c>
      <c r="DR19" s="198">
        <v>0</v>
      </c>
      <c r="DS19" s="49">
        <v>0</v>
      </c>
      <c r="DT19" s="430">
        <v>0</v>
      </c>
      <c r="DU19" s="56">
        <f t="shared" si="31"/>
        <v>0</v>
      </c>
      <c r="DV19" s="48">
        <f t="shared" si="32"/>
        <v>0</v>
      </c>
      <c r="DW19" s="35">
        <v>0</v>
      </c>
      <c r="DX19" s="198">
        <v>0</v>
      </c>
      <c r="DY19" s="198">
        <v>0</v>
      </c>
      <c r="DZ19" s="198">
        <v>0</v>
      </c>
      <c r="EA19" s="198">
        <v>0</v>
      </c>
      <c r="EB19" s="198">
        <v>0</v>
      </c>
      <c r="EC19" s="49">
        <v>0</v>
      </c>
      <c r="ED19" s="430">
        <v>0</v>
      </c>
      <c r="EE19" s="56">
        <f t="shared" si="33"/>
        <v>0</v>
      </c>
      <c r="EF19" s="48">
        <f t="shared" si="34"/>
        <v>0</v>
      </c>
      <c r="EK19" s="19">
        <f t="shared" si="1"/>
        <v>0</v>
      </c>
      <c r="EL19" s="5" t="e">
        <f>IF(#REF!=0,"Not Moving","OK")</f>
        <v>#REF!</v>
      </c>
    </row>
    <row r="20" spans="1:142" s="5" customFormat="1" ht="16.5" thickTop="1" thickBot="1">
      <c r="A20" s="45">
        <v>9</v>
      </c>
      <c r="B20" s="17">
        <v>734845</v>
      </c>
      <c r="C20" s="17" t="s">
        <v>56</v>
      </c>
      <c r="D20" s="17" t="s">
        <v>57</v>
      </c>
      <c r="E20" s="189">
        <v>29.5</v>
      </c>
      <c r="F20" s="59">
        <v>59</v>
      </c>
      <c r="G20" s="38">
        <f t="shared" si="2"/>
        <v>0</v>
      </c>
      <c r="H20" s="38">
        <f t="shared" si="3"/>
        <v>0</v>
      </c>
      <c r="I20" s="38">
        <f t="shared" si="4"/>
        <v>0</v>
      </c>
      <c r="J20" s="38">
        <f t="shared" si="5"/>
        <v>0</v>
      </c>
      <c r="K20" s="38">
        <f t="shared" si="6"/>
        <v>0</v>
      </c>
      <c r="L20" s="38">
        <f t="shared" si="7"/>
        <v>0</v>
      </c>
      <c r="M20" s="39">
        <f t="shared" si="8"/>
        <v>0</v>
      </c>
      <c r="N20" s="39">
        <v>0</v>
      </c>
      <c r="O20" s="39">
        <f t="shared" si="9"/>
        <v>0</v>
      </c>
      <c r="P20" s="40">
        <f t="shared" si="10"/>
        <v>0</v>
      </c>
      <c r="Q20" s="58">
        <v>0</v>
      </c>
      <c r="R20" s="49">
        <v>0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30">
        <v>0</v>
      </c>
      <c r="Y20" s="260">
        <f t="shared" si="11"/>
        <v>0</v>
      </c>
      <c r="Z20" s="34">
        <f t="shared" si="12"/>
        <v>0</v>
      </c>
      <c r="AA20" s="35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49">
        <v>0</v>
      </c>
      <c r="AH20" s="430">
        <v>0</v>
      </c>
      <c r="AI20" s="56">
        <f t="shared" si="13"/>
        <v>0</v>
      </c>
      <c r="AJ20" s="48">
        <f t="shared" si="14"/>
        <v>0</v>
      </c>
      <c r="AK20" s="35">
        <v>0</v>
      </c>
      <c r="AL20" s="36">
        <v>0</v>
      </c>
      <c r="AM20" s="36">
        <v>0</v>
      </c>
      <c r="AN20" s="36">
        <v>0</v>
      </c>
      <c r="AO20" s="36">
        <v>0</v>
      </c>
      <c r="AP20" s="36">
        <v>0</v>
      </c>
      <c r="AQ20" s="49">
        <v>0</v>
      </c>
      <c r="AR20" s="430">
        <v>0</v>
      </c>
      <c r="AS20" s="56">
        <f t="shared" si="15"/>
        <v>0</v>
      </c>
      <c r="AT20" s="48">
        <f t="shared" si="16"/>
        <v>0</v>
      </c>
      <c r="AU20" s="35">
        <v>0</v>
      </c>
      <c r="AV20" s="198">
        <v>0</v>
      </c>
      <c r="AW20" s="198">
        <v>0</v>
      </c>
      <c r="AX20" s="198">
        <v>0</v>
      </c>
      <c r="AY20" s="198">
        <v>0</v>
      </c>
      <c r="AZ20" s="198">
        <v>0</v>
      </c>
      <c r="BA20" s="49">
        <v>0</v>
      </c>
      <c r="BB20" s="430">
        <v>0</v>
      </c>
      <c r="BC20" s="56">
        <f t="shared" si="17"/>
        <v>0</v>
      </c>
      <c r="BD20" s="48">
        <f t="shared" si="18"/>
        <v>0</v>
      </c>
      <c r="BE20" s="35">
        <v>0</v>
      </c>
      <c r="BF20" s="198">
        <v>0</v>
      </c>
      <c r="BG20" s="198">
        <v>0</v>
      </c>
      <c r="BH20" s="198">
        <v>0</v>
      </c>
      <c r="BI20" s="198">
        <v>0</v>
      </c>
      <c r="BJ20" s="198">
        <v>0</v>
      </c>
      <c r="BK20" s="49">
        <v>0</v>
      </c>
      <c r="BL20" s="430">
        <v>0</v>
      </c>
      <c r="BM20" s="56">
        <f t="shared" si="19"/>
        <v>0</v>
      </c>
      <c r="BN20" s="48">
        <f t="shared" si="20"/>
        <v>0</v>
      </c>
      <c r="BO20" s="35">
        <v>0</v>
      </c>
      <c r="BP20" s="198">
        <v>0</v>
      </c>
      <c r="BQ20" s="198">
        <v>0</v>
      </c>
      <c r="BR20" s="198">
        <v>0</v>
      </c>
      <c r="BS20" s="198">
        <v>0</v>
      </c>
      <c r="BT20" s="198">
        <v>0</v>
      </c>
      <c r="BU20" s="49">
        <v>0</v>
      </c>
      <c r="BV20" s="430">
        <v>0</v>
      </c>
      <c r="BW20" s="56">
        <f t="shared" si="21"/>
        <v>0</v>
      </c>
      <c r="BX20" s="48">
        <f t="shared" si="22"/>
        <v>0</v>
      </c>
      <c r="BY20" s="35">
        <v>0</v>
      </c>
      <c r="BZ20" s="198">
        <v>0</v>
      </c>
      <c r="CA20" s="198">
        <v>0</v>
      </c>
      <c r="CB20" s="198">
        <v>0</v>
      </c>
      <c r="CC20" s="198">
        <v>0</v>
      </c>
      <c r="CD20" s="198">
        <v>0</v>
      </c>
      <c r="CE20" s="49">
        <v>0</v>
      </c>
      <c r="CF20" s="430">
        <v>0</v>
      </c>
      <c r="CG20" s="56">
        <f t="shared" si="23"/>
        <v>0</v>
      </c>
      <c r="CH20" s="48">
        <f t="shared" si="24"/>
        <v>0</v>
      </c>
      <c r="CI20" s="35">
        <v>0</v>
      </c>
      <c r="CJ20" s="198">
        <v>0</v>
      </c>
      <c r="CK20" s="198">
        <v>0</v>
      </c>
      <c r="CL20" s="198">
        <v>0</v>
      </c>
      <c r="CM20" s="198">
        <v>0</v>
      </c>
      <c r="CN20" s="198">
        <v>0</v>
      </c>
      <c r="CO20" s="49">
        <v>0</v>
      </c>
      <c r="CP20" s="430">
        <v>0</v>
      </c>
      <c r="CQ20" s="56">
        <f t="shared" si="25"/>
        <v>0</v>
      </c>
      <c r="CR20" s="48">
        <f t="shared" si="26"/>
        <v>0</v>
      </c>
      <c r="CS20" s="35">
        <v>0</v>
      </c>
      <c r="CT20" s="198">
        <v>0</v>
      </c>
      <c r="CU20" s="198">
        <v>0</v>
      </c>
      <c r="CV20" s="198">
        <v>0</v>
      </c>
      <c r="CW20" s="198">
        <v>0</v>
      </c>
      <c r="CX20" s="198">
        <v>0</v>
      </c>
      <c r="CY20" s="49">
        <v>0</v>
      </c>
      <c r="CZ20" s="430">
        <v>0</v>
      </c>
      <c r="DA20" s="56">
        <f t="shared" si="27"/>
        <v>0</v>
      </c>
      <c r="DB20" s="48">
        <f t="shared" si="28"/>
        <v>0</v>
      </c>
      <c r="DC20" s="221">
        <v>0</v>
      </c>
      <c r="DD20" s="223">
        <v>0</v>
      </c>
      <c r="DE20" s="218">
        <v>0</v>
      </c>
      <c r="DF20" s="223">
        <v>0</v>
      </c>
      <c r="DG20" s="223">
        <v>0</v>
      </c>
      <c r="DH20" s="223">
        <v>0</v>
      </c>
      <c r="DI20" s="49">
        <v>0</v>
      </c>
      <c r="DJ20" s="430">
        <v>0</v>
      </c>
      <c r="DK20" s="219">
        <f t="shared" si="29"/>
        <v>0</v>
      </c>
      <c r="DL20" s="220">
        <f t="shared" si="30"/>
        <v>0</v>
      </c>
      <c r="DM20" s="35">
        <v>0</v>
      </c>
      <c r="DN20" s="198">
        <v>0</v>
      </c>
      <c r="DO20" s="198">
        <v>0</v>
      </c>
      <c r="DP20" s="198">
        <v>0</v>
      </c>
      <c r="DQ20" s="198">
        <v>0</v>
      </c>
      <c r="DR20" s="198">
        <v>0</v>
      </c>
      <c r="DS20" s="49">
        <v>0</v>
      </c>
      <c r="DT20" s="430">
        <v>0</v>
      </c>
      <c r="DU20" s="56">
        <f t="shared" si="31"/>
        <v>0</v>
      </c>
      <c r="DV20" s="48">
        <f t="shared" si="32"/>
        <v>0</v>
      </c>
      <c r="DW20" s="35">
        <v>0</v>
      </c>
      <c r="DX20" s="198">
        <v>0</v>
      </c>
      <c r="DY20" s="198">
        <v>0</v>
      </c>
      <c r="DZ20" s="198">
        <v>0</v>
      </c>
      <c r="EA20" s="198">
        <v>0</v>
      </c>
      <c r="EB20" s="198">
        <v>0</v>
      </c>
      <c r="EC20" s="49">
        <v>0</v>
      </c>
      <c r="ED20" s="430">
        <v>0</v>
      </c>
      <c r="EE20" s="56">
        <f t="shared" si="33"/>
        <v>0</v>
      </c>
      <c r="EF20" s="48">
        <f t="shared" si="34"/>
        <v>0</v>
      </c>
      <c r="EK20" s="19">
        <f t="shared" si="1"/>
        <v>0</v>
      </c>
      <c r="EL20" s="5" t="e">
        <f>IF(#REF!=0,"Not Moving","OK")</f>
        <v>#REF!</v>
      </c>
    </row>
    <row r="21" spans="1:142" s="5" customFormat="1" ht="16.5" thickTop="1" thickBot="1">
      <c r="A21" s="45">
        <v>10</v>
      </c>
      <c r="B21" s="17">
        <v>734848</v>
      </c>
      <c r="C21" s="17" t="s">
        <v>58</v>
      </c>
      <c r="D21" s="17" t="s">
        <v>59</v>
      </c>
      <c r="E21" s="189">
        <v>29.5</v>
      </c>
      <c r="F21" s="59">
        <v>59</v>
      </c>
      <c r="G21" s="38">
        <f t="shared" si="2"/>
        <v>0</v>
      </c>
      <c r="H21" s="38">
        <f t="shared" si="3"/>
        <v>0</v>
      </c>
      <c r="I21" s="38">
        <f t="shared" si="4"/>
        <v>0</v>
      </c>
      <c r="J21" s="38">
        <f t="shared" si="5"/>
        <v>0</v>
      </c>
      <c r="K21" s="38">
        <f t="shared" si="6"/>
        <v>0</v>
      </c>
      <c r="L21" s="38">
        <f t="shared" si="7"/>
        <v>0</v>
      </c>
      <c r="M21" s="39">
        <f t="shared" si="8"/>
        <v>0</v>
      </c>
      <c r="N21" s="39">
        <v>0</v>
      </c>
      <c r="O21" s="39">
        <f t="shared" si="9"/>
        <v>0</v>
      </c>
      <c r="P21" s="40">
        <f t="shared" si="10"/>
        <v>0</v>
      </c>
      <c r="Q21" s="58">
        <v>0</v>
      </c>
      <c r="R21" s="49">
        <v>0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30">
        <v>0</v>
      </c>
      <c r="Y21" s="260">
        <f t="shared" si="11"/>
        <v>0</v>
      </c>
      <c r="Z21" s="34">
        <f t="shared" si="12"/>
        <v>0</v>
      </c>
      <c r="AA21" s="35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49">
        <v>0</v>
      </c>
      <c r="AH21" s="430">
        <v>0</v>
      </c>
      <c r="AI21" s="56">
        <f t="shared" si="13"/>
        <v>0</v>
      </c>
      <c r="AJ21" s="48">
        <f t="shared" si="14"/>
        <v>0</v>
      </c>
      <c r="AK21" s="35">
        <v>0</v>
      </c>
      <c r="AL21" s="36">
        <v>0</v>
      </c>
      <c r="AM21" s="36">
        <v>0</v>
      </c>
      <c r="AN21" s="36">
        <v>0</v>
      </c>
      <c r="AO21" s="36">
        <v>0</v>
      </c>
      <c r="AP21" s="36">
        <v>0</v>
      </c>
      <c r="AQ21" s="49">
        <v>0</v>
      </c>
      <c r="AR21" s="430">
        <v>0</v>
      </c>
      <c r="AS21" s="56">
        <f t="shared" si="15"/>
        <v>0</v>
      </c>
      <c r="AT21" s="48">
        <f t="shared" si="16"/>
        <v>0</v>
      </c>
      <c r="AU21" s="35">
        <v>0</v>
      </c>
      <c r="AV21" s="198">
        <v>0</v>
      </c>
      <c r="AW21" s="198">
        <v>0</v>
      </c>
      <c r="AX21" s="198">
        <v>0</v>
      </c>
      <c r="AY21" s="198">
        <v>0</v>
      </c>
      <c r="AZ21" s="198">
        <v>0</v>
      </c>
      <c r="BA21" s="49">
        <v>0</v>
      </c>
      <c r="BB21" s="430">
        <v>0</v>
      </c>
      <c r="BC21" s="56">
        <f t="shared" si="17"/>
        <v>0</v>
      </c>
      <c r="BD21" s="48">
        <f t="shared" si="18"/>
        <v>0</v>
      </c>
      <c r="BE21" s="35">
        <v>0</v>
      </c>
      <c r="BF21" s="198">
        <v>0</v>
      </c>
      <c r="BG21" s="198">
        <v>0</v>
      </c>
      <c r="BH21" s="198">
        <v>0</v>
      </c>
      <c r="BI21" s="198">
        <v>0</v>
      </c>
      <c r="BJ21" s="198">
        <v>0</v>
      </c>
      <c r="BK21" s="49">
        <v>0</v>
      </c>
      <c r="BL21" s="430">
        <v>0</v>
      </c>
      <c r="BM21" s="56">
        <f t="shared" si="19"/>
        <v>0</v>
      </c>
      <c r="BN21" s="48">
        <f t="shared" si="20"/>
        <v>0</v>
      </c>
      <c r="BO21" s="35">
        <v>0</v>
      </c>
      <c r="BP21" s="198">
        <v>0</v>
      </c>
      <c r="BQ21" s="198">
        <v>0</v>
      </c>
      <c r="BR21" s="198">
        <v>0</v>
      </c>
      <c r="BS21" s="198">
        <v>0</v>
      </c>
      <c r="BT21" s="198">
        <v>0</v>
      </c>
      <c r="BU21" s="49">
        <v>0</v>
      </c>
      <c r="BV21" s="430">
        <v>0</v>
      </c>
      <c r="BW21" s="56">
        <f t="shared" si="21"/>
        <v>0</v>
      </c>
      <c r="BX21" s="48">
        <f t="shared" si="22"/>
        <v>0</v>
      </c>
      <c r="BY21" s="35">
        <v>0</v>
      </c>
      <c r="BZ21" s="198">
        <v>0</v>
      </c>
      <c r="CA21" s="198">
        <v>0</v>
      </c>
      <c r="CB21" s="198">
        <v>0</v>
      </c>
      <c r="CC21" s="198">
        <v>0</v>
      </c>
      <c r="CD21" s="198">
        <v>0</v>
      </c>
      <c r="CE21" s="49">
        <v>0</v>
      </c>
      <c r="CF21" s="430">
        <v>0</v>
      </c>
      <c r="CG21" s="56">
        <f t="shared" si="23"/>
        <v>0</v>
      </c>
      <c r="CH21" s="48">
        <f t="shared" si="24"/>
        <v>0</v>
      </c>
      <c r="CI21" s="35">
        <v>0</v>
      </c>
      <c r="CJ21" s="198">
        <v>0</v>
      </c>
      <c r="CK21" s="198">
        <v>0</v>
      </c>
      <c r="CL21" s="198">
        <v>0</v>
      </c>
      <c r="CM21" s="198">
        <v>0</v>
      </c>
      <c r="CN21" s="198">
        <v>0</v>
      </c>
      <c r="CO21" s="49">
        <v>0</v>
      </c>
      <c r="CP21" s="430">
        <v>0</v>
      </c>
      <c r="CQ21" s="56">
        <f t="shared" si="25"/>
        <v>0</v>
      </c>
      <c r="CR21" s="48">
        <f t="shared" si="26"/>
        <v>0</v>
      </c>
      <c r="CS21" s="35">
        <v>0</v>
      </c>
      <c r="CT21" s="198">
        <v>0</v>
      </c>
      <c r="CU21" s="198">
        <v>0</v>
      </c>
      <c r="CV21" s="198">
        <v>0</v>
      </c>
      <c r="CW21" s="198">
        <v>0</v>
      </c>
      <c r="CX21" s="198">
        <v>0</v>
      </c>
      <c r="CY21" s="49">
        <v>0</v>
      </c>
      <c r="CZ21" s="430">
        <v>0</v>
      </c>
      <c r="DA21" s="56">
        <f t="shared" si="27"/>
        <v>0</v>
      </c>
      <c r="DB21" s="48">
        <f t="shared" si="28"/>
        <v>0</v>
      </c>
      <c r="DC21" s="221">
        <v>0</v>
      </c>
      <c r="DD21" s="223">
        <v>0</v>
      </c>
      <c r="DE21" s="218">
        <v>0</v>
      </c>
      <c r="DF21" s="223">
        <v>0</v>
      </c>
      <c r="DG21" s="223">
        <v>0</v>
      </c>
      <c r="DH21" s="223">
        <v>0</v>
      </c>
      <c r="DI21" s="49">
        <v>0</v>
      </c>
      <c r="DJ21" s="430">
        <v>0</v>
      </c>
      <c r="DK21" s="219">
        <f t="shared" si="29"/>
        <v>0</v>
      </c>
      <c r="DL21" s="220">
        <f t="shared" si="30"/>
        <v>0</v>
      </c>
      <c r="DM21" s="35">
        <v>0</v>
      </c>
      <c r="DN21" s="198">
        <v>0</v>
      </c>
      <c r="DO21" s="198">
        <v>0</v>
      </c>
      <c r="DP21" s="198">
        <v>0</v>
      </c>
      <c r="DQ21" s="198">
        <v>0</v>
      </c>
      <c r="DR21" s="198">
        <v>0</v>
      </c>
      <c r="DS21" s="49">
        <v>0</v>
      </c>
      <c r="DT21" s="430">
        <v>0</v>
      </c>
      <c r="DU21" s="56">
        <f t="shared" si="31"/>
        <v>0</v>
      </c>
      <c r="DV21" s="48">
        <f t="shared" si="32"/>
        <v>0</v>
      </c>
      <c r="DW21" s="35">
        <v>0</v>
      </c>
      <c r="DX21" s="198">
        <v>0</v>
      </c>
      <c r="DY21" s="198">
        <v>0</v>
      </c>
      <c r="DZ21" s="198">
        <v>0</v>
      </c>
      <c r="EA21" s="198">
        <v>0</v>
      </c>
      <c r="EB21" s="198">
        <v>0</v>
      </c>
      <c r="EC21" s="49">
        <v>0</v>
      </c>
      <c r="ED21" s="430">
        <v>0</v>
      </c>
      <c r="EE21" s="56">
        <f t="shared" si="33"/>
        <v>0</v>
      </c>
      <c r="EF21" s="48">
        <f t="shared" si="34"/>
        <v>0</v>
      </c>
      <c r="EK21" s="19">
        <f t="shared" si="1"/>
        <v>0</v>
      </c>
      <c r="EL21" s="5" t="e">
        <f>IF(#REF!=0,"Not Moving","OK")</f>
        <v>#REF!</v>
      </c>
    </row>
    <row r="22" spans="1:142" s="5" customFormat="1" ht="16.5" thickTop="1" thickBot="1">
      <c r="A22" s="45">
        <v>11</v>
      </c>
      <c r="B22" s="17">
        <v>734864</v>
      </c>
      <c r="C22" s="17" t="s">
        <v>60</v>
      </c>
      <c r="D22" s="17" t="s">
        <v>61</v>
      </c>
      <c r="E22" s="189">
        <v>24.5</v>
      </c>
      <c r="F22" s="59">
        <v>49</v>
      </c>
      <c r="G22" s="38">
        <f t="shared" si="2"/>
        <v>0</v>
      </c>
      <c r="H22" s="38">
        <f t="shared" si="3"/>
        <v>0</v>
      </c>
      <c r="I22" s="38">
        <f t="shared" si="4"/>
        <v>49</v>
      </c>
      <c r="J22" s="38">
        <f t="shared" si="5"/>
        <v>0</v>
      </c>
      <c r="K22" s="38">
        <f t="shared" si="6"/>
        <v>49</v>
      </c>
      <c r="L22" s="38">
        <f t="shared" si="7"/>
        <v>49</v>
      </c>
      <c r="M22" s="39">
        <f t="shared" si="8"/>
        <v>0</v>
      </c>
      <c r="N22" s="39">
        <v>49</v>
      </c>
      <c r="O22" s="39">
        <f t="shared" si="9"/>
        <v>196</v>
      </c>
      <c r="P22" s="40">
        <f t="shared" si="10"/>
        <v>24.5</v>
      </c>
      <c r="Q22" s="58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30">
        <v>0</v>
      </c>
      <c r="Y22" s="260">
        <f t="shared" si="11"/>
        <v>0</v>
      </c>
      <c r="Z22" s="34">
        <f t="shared" si="12"/>
        <v>0</v>
      </c>
      <c r="AA22" s="35">
        <v>0</v>
      </c>
      <c r="AB22" s="36">
        <v>0</v>
      </c>
      <c r="AC22" s="36">
        <v>0</v>
      </c>
      <c r="AD22" s="36">
        <v>0</v>
      </c>
      <c r="AE22" s="36">
        <v>49</v>
      </c>
      <c r="AF22" s="36">
        <v>49</v>
      </c>
      <c r="AG22" s="49">
        <v>0</v>
      </c>
      <c r="AH22" s="430">
        <v>0</v>
      </c>
      <c r="AI22" s="56">
        <f t="shared" si="13"/>
        <v>98</v>
      </c>
      <c r="AJ22" s="48">
        <f t="shared" si="14"/>
        <v>12.25</v>
      </c>
      <c r="AK22" s="35">
        <v>0</v>
      </c>
      <c r="AL22" s="36">
        <v>0</v>
      </c>
      <c r="AM22" s="36">
        <v>0</v>
      </c>
      <c r="AN22" s="36">
        <v>0</v>
      </c>
      <c r="AO22" s="36">
        <v>0</v>
      </c>
      <c r="AP22" s="36">
        <v>0</v>
      </c>
      <c r="AQ22" s="49">
        <v>0</v>
      </c>
      <c r="AR22" s="430">
        <v>49</v>
      </c>
      <c r="AS22" s="56">
        <f t="shared" si="15"/>
        <v>49</v>
      </c>
      <c r="AT22" s="48">
        <f t="shared" si="16"/>
        <v>6.125</v>
      </c>
      <c r="AU22" s="35">
        <v>0</v>
      </c>
      <c r="AV22" s="198">
        <v>0</v>
      </c>
      <c r="AW22" s="198">
        <v>49</v>
      </c>
      <c r="AX22" s="198">
        <v>0</v>
      </c>
      <c r="AY22" s="198">
        <v>0</v>
      </c>
      <c r="AZ22" s="198">
        <v>0</v>
      </c>
      <c r="BA22" s="49">
        <v>0</v>
      </c>
      <c r="BB22" s="430">
        <v>0</v>
      </c>
      <c r="BC22" s="56">
        <f t="shared" si="17"/>
        <v>49</v>
      </c>
      <c r="BD22" s="48">
        <f t="shared" si="18"/>
        <v>6.125</v>
      </c>
      <c r="BE22" s="35">
        <v>0</v>
      </c>
      <c r="BF22" s="198">
        <v>0</v>
      </c>
      <c r="BG22" s="198">
        <v>0</v>
      </c>
      <c r="BH22" s="198">
        <v>0</v>
      </c>
      <c r="BI22" s="198">
        <v>0</v>
      </c>
      <c r="BJ22" s="198">
        <v>0</v>
      </c>
      <c r="BK22" s="49">
        <v>0</v>
      </c>
      <c r="BL22" s="430">
        <v>0</v>
      </c>
      <c r="BM22" s="56">
        <f t="shared" si="19"/>
        <v>0</v>
      </c>
      <c r="BN22" s="48">
        <f t="shared" si="20"/>
        <v>0</v>
      </c>
      <c r="BO22" s="35">
        <v>0</v>
      </c>
      <c r="BP22" s="198">
        <v>0</v>
      </c>
      <c r="BQ22" s="198">
        <v>0</v>
      </c>
      <c r="BR22" s="198">
        <v>0</v>
      </c>
      <c r="BS22" s="198">
        <v>0</v>
      </c>
      <c r="BT22" s="198">
        <v>0</v>
      </c>
      <c r="BU22" s="49">
        <v>0</v>
      </c>
      <c r="BV22" s="430">
        <v>0</v>
      </c>
      <c r="BW22" s="56">
        <f t="shared" si="21"/>
        <v>0</v>
      </c>
      <c r="BX22" s="48">
        <f t="shared" si="22"/>
        <v>0</v>
      </c>
      <c r="BY22" s="35">
        <v>0</v>
      </c>
      <c r="BZ22" s="198">
        <v>0</v>
      </c>
      <c r="CA22" s="198">
        <v>0</v>
      </c>
      <c r="CB22" s="198">
        <v>0</v>
      </c>
      <c r="CC22" s="198">
        <v>0</v>
      </c>
      <c r="CD22" s="198">
        <v>0</v>
      </c>
      <c r="CE22" s="49">
        <v>0</v>
      </c>
      <c r="CF22" s="430">
        <v>0</v>
      </c>
      <c r="CG22" s="56">
        <f t="shared" si="23"/>
        <v>0</v>
      </c>
      <c r="CH22" s="48">
        <f t="shared" si="24"/>
        <v>0</v>
      </c>
      <c r="CI22" s="35">
        <v>0</v>
      </c>
      <c r="CJ22" s="198">
        <v>0</v>
      </c>
      <c r="CK22" s="198">
        <v>0</v>
      </c>
      <c r="CL22" s="198">
        <v>0</v>
      </c>
      <c r="CM22" s="198">
        <v>0</v>
      </c>
      <c r="CN22" s="198">
        <v>0</v>
      </c>
      <c r="CO22" s="49">
        <v>0</v>
      </c>
      <c r="CP22" s="430">
        <v>0</v>
      </c>
      <c r="CQ22" s="56">
        <f t="shared" si="25"/>
        <v>0</v>
      </c>
      <c r="CR22" s="48">
        <f t="shared" si="26"/>
        <v>0</v>
      </c>
      <c r="CS22" s="35">
        <v>0</v>
      </c>
      <c r="CT22" s="198">
        <v>0</v>
      </c>
      <c r="CU22" s="198">
        <v>0</v>
      </c>
      <c r="CV22" s="198">
        <v>0</v>
      </c>
      <c r="CW22" s="198">
        <v>0</v>
      </c>
      <c r="CX22" s="198">
        <v>0</v>
      </c>
      <c r="CY22" s="49">
        <v>0</v>
      </c>
      <c r="CZ22" s="430">
        <v>0</v>
      </c>
      <c r="DA22" s="56">
        <f t="shared" si="27"/>
        <v>0</v>
      </c>
      <c r="DB22" s="48">
        <f t="shared" si="28"/>
        <v>0</v>
      </c>
      <c r="DC22" s="221">
        <v>0</v>
      </c>
      <c r="DD22" s="223">
        <v>0</v>
      </c>
      <c r="DE22" s="218">
        <v>0</v>
      </c>
      <c r="DF22" s="223">
        <v>0</v>
      </c>
      <c r="DG22" s="223">
        <v>0</v>
      </c>
      <c r="DH22" s="223">
        <v>0</v>
      </c>
      <c r="DI22" s="49">
        <v>0</v>
      </c>
      <c r="DJ22" s="430">
        <v>0</v>
      </c>
      <c r="DK22" s="219">
        <f t="shared" si="29"/>
        <v>0</v>
      </c>
      <c r="DL22" s="220">
        <f t="shared" si="30"/>
        <v>0</v>
      </c>
      <c r="DM22" s="35">
        <v>0</v>
      </c>
      <c r="DN22" s="198">
        <v>0</v>
      </c>
      <c r="DO22" s="198">
        <v>0</v>
      </c>
      <c r="DP22" s="198">
        <v>0</v>
      </c>
      <c r="DQ22" s="198">
        <v>0</v>
      </c>
      <c r="DR22" s="198">
        <v>0</v>
      </c>
      <c r="DS22" s="49">
        <v>0</v>
      </c>
      <c r="DT22" s="430">
        <v>0</v>
      </c>
      <c r="DU22" s="56">
        <f t="shared" si="31"/>
        <v>0</v>
      </c>
      <c r="DV22" s="48">
        <f t="shared" si="32"/>
        <v>0</v>
      </c>
      <c r="DW22" s="35">
        <v>0</v>
      </c>
      <c r="DX22" s="198">
        <v>0</v>
      </c>
      <c r="DY22" s="198">
        <v>0</v>
      </c>
      <c r="DZ22" s="198">
        <v>0</v>
      </c>
      <c r="EA22" s="198">
        <v>0</v>
      </c>
      <c r="EB22" s="198">
        <v>0</v>
      </c>
      <c r="EC22" s="49">
        <v>0</v>
      </c>
      <c r="ED22" s="430">
        <v>0</v>
      </c>
      <c r="EE22" s="56">
        <f t="shared" si="33"/>
        <v>0</v>
      </c>
      <c r="EF22" s="48">
        <f t="shared" si="34"/>
        <v>0</v>
      </c>
      <c r="EK22" s="19">
        <f t="shared" si="1"/>
        <v>49</v>
      </c>
      <c r="EL22" s="5" t="e">
        <f>IF(#REF!=0,"Not Moving","OK")</f>
        <v>#REF!</v>
      </c>
    </row>
    <row r="23" spans="1:142" s="5" customFormat="1" ht="16.5" thickTop="1" thickBot="1">
      <c r="A23" s="45">
        <v>12</v>
      </c>
      <c r="B23" s="17">
        <v>734865</v>
      </c>
      <c r="C23" s="17" t="s">
        <v>62</v>
      </c>
      <c r="D23" s="17" t="s">
        <v>63</v>
      </c>
      <c r="E23" s="189">
        <v>24.5</v>
      </c>
      <c r="F23" s="59">
        <v>49</v>
      </c>
      <c r="G23" s="38">
        <f t="shared" si="2"/>
        <v>49</v>
      </c>
      <c r="H23" s="38">
        <f t="shared" si="3"/>
        <v>49</v>
      </c>
      <c r="I23" s="38">
        <f t="shared" si="4"/>
        <v>147</v>
      </c>
      <c r="J23" s="38">
        <f t="shared" si="5"/>
        <v>49</v>
      </c>
      <c r="K23" s="38">
        <f t="shared" si="6"/>
        <v>0</v>
      </c>
      <c r="L23" s="38">
        <f t="shared" si="7"/>
        <v>0</v>
      </c>
      <c r="M23" s="39">
        <f t="shared" si="8"/>
        <v>49</v>
      </c>
      <c r="N23" s="39">
        <v>49</v>
      </c>
      <c r="O23" s="39">
        <f t="shared" si="9"/>
        <v>392</v>
      </c>
      <c r="P23" s="40">
        <f t="shared" si="10"/>
        <v>49</v>
      </c>
      <c r="Q23" s="58">
        <v>0</v>
      </c>
      <c r="R23" s="49">
        <v>0</v>
      </c>
      <c r="S23" s="49">
        <v>49</v>
      </c>
      <c r="T23" s="49">
        <v>0</v>
      </c>
      <c r="U23" s="49">
        <v>0</v>
      </c>
      <c r="V23" s="49">
        <v>0</v>
      </c>
      <c r="W23" s="49">
        <v>0</v>
      </c>
      <c r="X23" s="430">
        <v>0</v>
      </c>
      <c r="Y23" s="260">
        <f t="shared" si="11"/>
        <v>49</v>
      </c>
      <c r="Z23" s="34">
        <f t="shared" si="12"/>
        <v>6.125</v>
      </c>
      <c r="AA23" s="35">
        <v>49</v>
      </c>
      <c r="AB23" s="36">
        <v>49</v>
      </c>
      <c r="AC23" s="36">
        <v>98</v>
      </c>
      <c r="AD23" s="36">
        <v>49</v>
      </c>
      <c r="AE23" s="36">
        <v>0</v>
      </c>
      <c r="AF23" s="36">
        <v>0</v>
      </c>
      <c r="AG23" s="49">
        <v>0</v>
      </c>
      <c r="AH23" s="430">
        <v>49</v>
      </c>
      <c r="AI23" s="56">
        <f t="shared" si="13"/>
        <v>294</v>
      </c>
      <c r="AJ23" s="48">
        <f t="shared" si="14"/>
        <v>36.75</v>
      </c>
      <c r="AK23" s="35">
        <v>0</v>
      </c>
      <c r="AL23" s="36">
        <v>0</v>
      </c>
      <c r="AM23" s="36">
        <v>0</v>
      </c>
      <c r="AN23" s="36">
        <v>0</v>
      </c>
      <c r="AO23" s="36">
        <v>0</v>
      </c>
      <c r="AP23" s="36">
        <v>0</v>
      </c>
      <c r="AQ23" s="49">
        <v>49</v>
      </c>
      <c r="AR23" s="430">
        <v>0</v>
      </c>
      <c r="AS23" s="56">
        <f t="shared" si="15"/>
        <v>49</v>
      </c>
      <c r="AT23" s="48">
        <f t="shared" si="16"/>
        <v>6.125</v>
      </c>
      <c r="AU23" s="35">
        <v>0</v>
      </c>
      <c r="AV23" s="198">
        <v>0</v>
      </c>
      <c r="AW23" s="198">
        <v>0</v>
      </c>
      <c r="AX23" s="198">
        <v>0</v>
      </c>
      <c r="AY23" s="198">
        <v>0</v>
      </c>
      <c r="AZ23" s="198">
        <v>0</v>
      </c>
      <c r="BA23" s="49">
        <v>0</v>
      </c>
      <c r="BB23" s="430">
        <v>0</v>
      </c>
      <c r="BC23" s="56">
        <f t="shared" si="17"/>
        <v>0</v>
      </c>
      <c r="BD23" s="48">
        <f t="shared" si="18"/>
        <v>0</v>
      </c>
      <c r="BE23" s="35">
        <v>0</v>
      </c>
      <c r="BF23" s="198">
        <v>0</v>
      </c>
      <c r="BG23" s="198">
        <v>0</v>
      </c>
      <c r="BH23" s="198">
        <v>0</v>
      </c>
      <c r="BI23" s="198">
        <v>0</v>
      </c>
      <c r="BJ23" s="198">
        <v>0</v>
      </c>
      <c r="BK23" s="49">
        <v>0</v>
      </c>
      <c r="BL23" s="430">
        <v>0</v>
      </c>
      <c r="BM23" s="56">
        <f t="shared" si="19"/>
        <v>0</v>
      </c>
      <c r="BN23" s="48">
        <f t="shared" si="20"/>
        <v>0</v>
      </c>
      <c r="BO23" s="35">
        <v>0</v>
      </c>
      <c r="BP23" s="198">
        <v>0</v>
      </c>
      <c r="BQ23" s="198">
        <v>0</v>
      </c>
      <c r="BR23" s="198">
        <v>0</v>
      </c>
      <c r="BS23" s="198">
        <v>0</v>
      </c>
      <c r="BT23" s="198">
        <v>0</v>
      </c>
      <c r="BU23" s="49">
        <v>0</v>
      </c>
      <c r="BV23" s="430">
        <v>0</v>
      </c>
      <c r="BW23" s="56">
        <f t="shared" si="21"/>
        <v>0</v>
      </c>
      <c r="BX23" s="48">
        <f t="shared" si="22"/>
        <v>0</v>
      </c>
      <c r="BY23" s="35">
        <v>0</v>
      </c>
      <c r="BZ23" s="198">
        <v>0</v>
      </c>
      <c r="CA23" s="198">
        <v>0</v>
      </c>
      <c r="CB23" s="198">
        <v>0</v>
      </c>
      <c r="CC23" s="198">
        <v>0</v>
      </c>
      <c r="CD23" s="198">
        <v>0</v>
      </c>
      <c r="CE23" s="49">
        <v>0</v>
      </c>
      <c r="CF23" s="430">
        <v>0</v>
      </c>
      <c r="CG23" s="56">
        <f t="shared" si="23"/>
        <v>0</v>
      </c>
      <c r="CH23" s="48">
        <f t="shared" si="24"/>
        <v>0</v>
      </c>
      <c r="CI23" s="35">
        <v>0</v>
      </c>
      <c r="CJ23" s="198">
        <v>0</v>
      </c>
      <c r="CK23" s="198">
        <v>0</v>
      </c>
      <c r="CL23" s="198">
        <v>0</v>
      </c>
      <c r="CM23" s="198">
        <v>0</v>
      </c>
      <c r="CN23" s="198">
        <v>0</v>
      </c>
      <c r="CO23" s="49">
        <v>0</v>
      </c>
      <c r="CP23" s="430">
        <v>0</v>
      </c>
      <c r="CQ23" s="56">
        <f t="shared" si="25"/>
        <v>0</v>
      </c>
      <c r="CR23" s="48">
        <f t="shared" si="26"/>
        <v>0</v>
      </c>
      <c r="CS23" s="35">
        <v>0</v>
      </c>
      <c r="CT23" s="198">
        <v>0</v>
      </c>
      <c r="CU23" s="198">
        <v>0</v>
      </c>
      <c r="CV23" s="198">
        <v>0</v>
      </c>
      <c r="CW23" s="198">
        <v>0</v>
      </c>
      <c r="CX23" s="198">
        <v>0</v>
      </c>
      <c r="CY23" s="49">
        <v>0</v>
      </c>
      <c r="CZ23" s="430">
        <v>0</v>
      </c>
      <c r="DA23" s="56">
        <f t="shared" si="27"/>
        <v>0</v>
      </c>
      <c r="DB23" s="48">
        <f t="shared" si="28"/>
        <v>0</v>
      </c>
      <c r="DC23" s="221">
        <v>0</v>
      </c>
      <c r="DD23" s="223">
        <v>0</v>
      </c>
      <c r="DE23" s="218">
        <v>0</v>
      </c>
      <c r="DF23" s="223">
        <v>0</v>
      </c>
      <c r="DG23" s="223">
        <v>0</v>
      </c>
      <c r="DH23" s="223">
        <v>0</v>
      </c>
      <c r="DI23" s="49">
        <v>0</v>
      </c>
      <c r="DJ23" s="430">
        <v>0</v>
      </c>
      <c r="DK23" s="219">
        <f t="shared" si="29"/>
        <v>0</v>
      </c>
      <c r="DL23" s="220">
        <f t="shared" si="30"/>
        <v>0</v>
      </c>
      <c r="DM23" s="35">
        <v>0</v>
      </c>
      <c r="DN23" s="198">
        <v>0</v>
      </c>
      <c r="DO23" s="198">
        <v>0</v>
      </c>
      <c r="DP23" s="198">
        <v>0</v>
      </c>
      <c r="DQ23" s="198">
        <v>0</v>
      </c>
      <c r="DR23" s="198">
        <v>0</v>
      </c>
      <c r="DS23" s="49">
        <v>0</v>
      </c>
      <c r="DT23" s="430">
        <v>0</v>
      </c>
      <c r="DU23" s="56">
        <f t="shared" si="31"/>
        <v>0</v>
      </c>
      <c r="DV23" s="48">
        <f t="shared" si="32"/>
        <v>0</v>
      </c>
      <c r="DW23" s="35">
        <v>0</v>
      </c>
      <c r="DX23" s="198">
        <v>0</v>
      </c>
      <c r="DY23" s="198">
        <v>0</v>
      </c>
      <c r="DZ23" s="198">
        <v>0</v>
      </c>
      <c r="EA23" s="198">
        <v>0</v>
      </c>
      <c r="EB23" s="198">
        <v>0</v>
      </c>
      <c r="EC23" s="49">
        <v>0</v>
      </c>
      <c r="ED23" s="430">
        <v>0</v>
      </c>
      <c r="EE23" s="56">
        <f t="shared" si="33"/>
        <v>0</v>
      </c>
      <c r="EF23" s="48">
        <f t="shared" si="34"/>
        <v>0</v>
      </c>
      <c r="EK23" s="19">
        <f t="shared" si="1"/>
        <v>98</v>
      </c>
      <c r="EL23" s="5" t="e">
        <f>IF(#REF!=0,"Not Moving","OK")</f>
        <v>#REF!</v>
      </c>
    </row>
    <row r="24" spans="1:142" s="5" customFormat="1" ht="16.5" thickTop="1" thickBot="1">
      <c r="A24" s="45">
        <v>13</v>
      </c>
      <c r="B24" s="17">
        <v>734866</v>
      </c>
      <c r="C24" s="17" t="s">
        <v>64</v>
      </c>
      <c r="D24" s="17" t="s">
        <v>65</v>
      </c>
      <c r="E24" s="189">
        <v>24.5</v>
      </c>
      <c r="F24" s="59">
        <v>49</v>
      </c>
      <c r="G24" s="38">
        <f t="shared" si="2"/>
        <v>98</v>
      </c>
      <c r="H24" s="38">
        <f t="shared" si="3"/>
        <v>0</v>
      </c>
      <c r="I24" s="38">
        <f t="shared" si="4"/>
        <v>98</v>
      </c>
      <c r="J24" s="38">
        <f t="shared" si="5"/>
        <v>49</v>
      </c>
      <c r="K24" s="38">
        <f t="shared" si="6"/>
        <v>0</v>
      </c>
      <c r="L24" s="38">
        <f t="shared" si="7"/>
        <v>49</v>
      </c>
      <c r="M24" s="39">
        <f t="shared" si="8"/>
        <v>0</v>
      </c>
      <c r="N24" s="39">
        <v>49</v>
      </c>
      <c r="O24" s="39">
        <f t="shared" si="9"/>
        <v>343</v>
      </c>
      <c r="P24" s="40">
        <f t="shared" si="10"/>
        <v>42.875</v>
      </c>
      <c r="Q24" s="58">
        <v>0</v>
      </c>
      <c r="R24" s="49">
        <v>0</v>
      </c>
      <c r="S24" s="49">
        <v>0</v>
      </c>
      <c r="T24" s="49">
        <v>49</v>
      </c>
      <c r="U24" s="49">
        <v>0</v>
      </c>
      <c r="V24" s="49">
        <v>0</v>
      </c>
      <c r="W24" s="49">
        <v>0</v>
      </c>
      <c r="X24" s="430">
        <v>49</v>
      </c>
      <c r="Y24" s="260">
        <f t="shared" si="11"/>
        <v>98</v>
      </c>
      <c r="Z24" s="34">
        <f t="shared" si="12"/>
        <v>12.25</v>
      </c>
      <c r="AA24" s="35">
        <v>98</v>
      </c>
      <c r="AB24" s="36">
        <v>0</v>
      </c>
      <c r="AC24" s="36">
        <v>49</v>
      </c>
      <c r="AD24" s="36">
        <v>0</v>
      </c>
      <c r="AE24" s="36">
        <v>0</v>
      </c>
      <c r="AF24" s="36">
        <v>49</v>
      </c>
      <c r="AG24" s="49">
        <v>0</v>
      </c>
      <c r="AH24" s="430">
        <v>0</v>
      </c>
      <c r="AI24" s="56">
        <f t="shared" si="13"/>
        <v>196</v>
      </c>
      <c r="AJ24" s="48">
        <f t="shared" si="14"/>
        <v>24.5</v>
      </c>
      <c r="AK24" s="35">
        <v>0</v>
      </c>
      <c r="AL24" s="36">
        <v>0</v>
      </c>
      <c r="AM24" s="36">
        <v>49</v>
      </c>
      <c r="AN24" s="36">
        <v>0</v>
      </c>
      <c r="AO24" s="36">
        <v>0</v>
      </c>
      <c r="AP24" s="36">
        <v>0</v>
      </c>
      <c r="AQ24" s="49">
        <v>0</v>
      </c>
      <c r="AR24" s="430">
        <v>0</v>
      </c>
      <c r="AS24" s="56">
        <f t="shared" si="15"/>
        <v>49</v>
      </c>
      <c r="AT24" s="48">
        <f t="shared" si="16"/>
        <v>6.125</v>
      </c>
      <c r="AU24" s="35">
        <v>0</v>
      </c>
      <c r="AV24" s="198">
        <v>0</v>
      </c>
      <c r="AW24" s="198">
        <v>0</v>
      </c>
      <c r="AX24" s="198">
        <v>0</v>
      </c>
      <c r="AY24" s="198">
        <v>0</v>
      </c>
      <c r="AZ24" s="198">
        <v>0</v>
      </c>
      <c r="BA24" s="49">
        <v>0</v>
      </c>
      <c r="BB24" s="430">
        <v>0</v>
      </c>
      <c r="BC24" s="56">
        <f t="shared" si="17"/>
        <v>0</v>
      </c>
      <c r="BD24" s="48">
        <f t="shared" si="18"/>
        <v>0</v>
      </c>
      <c r="BE24" s="35">
        <v>0</v>
      </c>
      <c r="BF24" s="198">
        <v>0</v>
      </c>
      <c r="BG24" s="198">
        <v>0</v>
      </c>
      <c r="BH24" s="198">
        <v>0</v>
      </c>
      <c r="BI24" s="198">
        <v>0</v>
      </c>
      <c r="BJ24" s="198">
        <v>0</v>
      </c>
      <c r="BK24" s="49">
        <v>0</v>
      </c>
      <c r="BL24" s="430">
        <v>0</v>
      </c>
      <c r="BM24" s="56">
        <f t="shared" si="19"/>
        <v>0</v>
      </c>
      <c r="BN24" s="48">
        <f t="shared" si="20"/>
        <v>0</v>
      </c>
      <c r="BO24" s="35">
        <v>0</v>
      </c>
      <c r="BP24" s="198">
        <v>0</v>
      </c>
      <c r="BQ24" s="198">
        <v>0</v>
      </c>
      <c r="BR24" s="198">
        <v>0</v>
      </c>
      <c r="BS24" s="198">
        <v>0</v>
      </c>
      <c r="BT24" s="198">
        <v>0</v>
      </c>
      <c r="BU24" s="49">
        <v>0</v>
      </c>
      <c r="BV24" s="430">
        <v>0</v>
      </c>
      <c r="BW24" s="56">
        <f t="shared" si="21"/>
        <v>0</v>
      </c>
      <c r="BX24" s="48">
        <f t="shared" si="22"/>
        <v>0</v>
      </c>
      <c r="BY24" s="35">
        <v>0</v>
      </c>
      <c r="BZ24" s="198">
        <v>0</v>
      </c>
      <c r="CA24" s="198">
        <v>0</v>
      </c>
      <c r="CB24" s="198">
        <v>0</v>
      </c>
      <c r="CC24" s="198">
        <v>0</v>
      </c>
      <c r="CD24" s="198">
        <v>0</v>
      </c>
      <c r="CE24" s="49">
        <v>0</v>
      </c>
      <c r="CF24" s="430">
        <v>0</v>
      </c>
      <c r="CG24" s="56">
        <f t="shared" si="23"/>
        <v>0</v>
      </c>
      <c r="CH24" s="48">
        <f t="shared" si="24"/>
        <v>0</v>
      </c>
      <c r="CI24" s="35">
        <v>0</v>
      </c>
      <c r="CJ24" s="198">
        <v>0</v>
      </c>
      <c r="CK24" s="198">
        <v>0</v>
      </c>
      <c r="CL24" s="198">
        <v>0</v>
      </c>
      <c r="CM24" s="198">
        <v>0</v>
      </c>
      <c r="CN24" s="198">
        <v>0</v>
      </c>
      <c r="CO24" s="49">
        <v>0</v>
      </c>
      <c r="CP24" s="430">
        <v>0</v>
      </c>
      <c r="CQ24" s="56">
        <f t="shared" si="25"/>
        <v>0</v>
      </c>
      <c r="CR24" s="48">
        <f t="shared" si="26"/>
        <v>0</v>
      </c>
      <c r="CS24" s="35">
        <v>0</v>
      </c>
      <c r="CT24" s="198">
        <v>0</v>
      </c>
      <c r="CU24" s="198">
        <v>0</v>
      </c>
      <c r="CV24" s="198">
        <v>0</v>
      </c>
      <c r="CW24" s="198">
        <v>0</v>
      </c>
      <c r="CX24" s="198">
        <v>0</v>
      </c>
      <c r="CY24" s="49">
        <v>0</v>
      </c>
      <c r="CZ24" s="430">
        <v>0</v>
      </c>
      <c r="DA24" s="56">
        <f t="shared" si="27"/>
        <v>0</v>
      </c>
      <c r="DB24" s="48">
        <f t="shared" si="28"/>
        <v>0</v>
      </c>
      <c r="DC24" s="221">
        <v>0</v>
      </c>
      <c r="DD24" s="223">
        <v>0</v>
      </c>
      <c r="DE24" s="218">
        <v>0</v>
      </c>
      <c r="DF24" s="223">
        <v>0</v>
      </c>
      <c r="DG24" s="223">
        <v>0</v>
      </c>
      <c r="DH24" s="223">
        <v>0</v>
      </c>
      <c r="DI24" s="49">
        <v>0</v>
      </c>
      <c r="DJ24" s="430">
        <v>0</v>
      </c>
      <c r="DK24" s="219">
        <f t="shared" si="29"/>
        <v>0</v>
      </c>
      <c r="DL24" s="220">
        <f t="shared" si="30"/>
        <v>0</v>
      </c>
      <c r="DM24" s="35">
        <v>0</v>
      </c>
      <c r="DN24" s="198">
        <v>0</v>
      </c>
      <c r="DO24" s="198">
        <v>0</v>
      </c>
      <c r="DP24" s="198">
        <v>0</v>
      </c>
      <c r="DQ24" s="198">
        <v>0</v>
      </c>
      <c r="DR24" s="198">
        <v>0</v>
      </c>
      <c r="DS24" s="49">
        <v>0</v>
      </c>
      <c r="DT24" s="430">
        <v>0</v>
      </c>
      <c r="DU24" s="56">
        <f t="shared" si="31"/>
        <v>0</v>
      </c>
      <c r="DV24" s="48">
        <f t="shared" si="32"/>
        <v>0</v>
      </c>
      <c r="DW24" s="35">
        <v>0</v>
      </c>
      <c r="DX24" s="198">
        <v>0</v>
      </c>
      <c r="DY24" s="198">
        <v>0</v>
      </c>
      <c r="DZ24" s="198">
        <v>0</v>
      </c>
      <c r="EA24" s="198">
        <v>0</v>
      </c>
      <c r="EB24" s="198">
        <v>0</v>
      </c>
      <c r="EC24" s="49">
        <v>0</v>
      </c>
      <c r="ED24" s="430">
        <v>0</v>
      </c>
      <c r="EE24" s="56">
        <f t="shared" si="33"/>
        <v>0</v>
      </c>
      <c r="EF24" s="48">
        <f t="shared" si="34"/>
        <v>0</v>
      </c>
      <c r="EK24" s="19">
        <f t="shared" si="1"/>
        <v>98</v>
      </c>
      <c r="EL24" s="5" t="e">
        <f>IF(#REF!=0,"Not Moving","OK")</f>
        <v>#REF!</v>
      </c>
    </row>
    <row r="25" spans="1:142" s="5" customFormat="1" ht="16.5" thickTop="1" thickBot="1">
      <c r="A25" s="45">
        <v>14</v>
      </c>
      <c r="B25" s="17">
        <v>734867</v>
      </c>
      <c r="C25" s="17" t="s">
        <v>66</v>
      </c>
      <c r="D25" s="17" t="s">
        <v>67</v>
      </c>
      <c r="E25" s="189">
        <v>104.5</v>
      </c>
      <c r="F25" s="59">
        <v>219</v>
      </c>
      <c r="G25" s="38">
        <f t="shared" si="2"/>
        <v>438</v>
      </c>
      <c r="H25" s="38">
        <f t="shared" si="3"/>
        <v>657</v>
      </c>
      <c r="I25" s="38">
        <f t="shared" si="4"/>
        <v>657</v>
      </c>
      <c r="J25" s="38">
        <f t="shared" si="5"/>
        <v>438</v>
      </c>
      <c r="K25" s="38">
        <f t="shared" si="6"/>
        <v>0</v>
      </c>
      <c r="L25" s="38">
        <f t="shared" si="7"/>
        <v>657</v>
      </c>
      <c r="M25" s="39">
        <f t="shared" si="8"/>
        <v>657</v>
      </c>
      <c r="N25" s="39">
        <v>0</v>
      </c>
      <c r="O25" s="39">
        <f t="shared" si="9"/>
        <v>3504</v>
      </c>
      <c r="P25" s="40">
        <f t="shared" si="10"/>
        <v>438</v>
      </c>
      <c r="Q25" s="58">
        <v>0</v>
      </c>
      <c r="R25" s="49">
        <v>219</v>
      </c>
      <c r="S25" s="49">
        <v>0</v>
      </c>
      <c r="T25" s="49">
        <v>0</v>
      </c>
      <c r="U25" s="49">
        <v>0</v>
      </c>
      <c r="V25" s="49">
        <v>219</v>
      </c>
      <c r="W25" s="49">
        <v>0</v>
      </c>
      <c r="X25" s="430">
        <v>0</v>
      </c>
      <c r="Y25" s="260">
        <f t="shared" si="11"/>
        <v>438</v>
      </c>
      <c r="Z25" s="34">
        <f t="shared" si="12"/>
        <v>54.75</v>
      </c>
      <c r="AA25" s="35">
        <v>0</v>
      </c>
      <c r="AB25" s="36">
        <v>438</v>
      </c>
      <c r="AC25" s="36">
        <v>438</v>
      </c>
      <c r="AD25" s="36">
        <v>219</v>
      </c>
      <c r="AE25" s="36">
        <v>0</v>
      </c>
      <c r="AF25" s="36">
        <v>0</v>
      </c>
      <c r="AG25" s="49">
        <v>438</v>
      </c>
      <c r="AH25" s="430">
        <v>0</v>
      </c>
      <c r="AI25" s="56">
        <f t="shared" si="13"/>
        <v>1533</v>
      </c>
      <c r="AJ25" s="48">
        <f t="shared" si="14"/>
        <v>191.625</v>
      </c>
      <c r="AK25" s="35">
        <v>0</v>
      </c>
      <c r="AL25" s="36">
        <v>0</v>
      </c>
      <c r="AM25" s="36">
        <v>0</v>
      </c>
      <c r="AN25" s="36">
        <v>0</v>
      </c>
      <c r="AO25" s="36">
        <v>0</v>
      </c>
      <c r="AP25" s="36">
        <v>0</v>
      </c>
      <c r="AQ25" s="49">
        <v>0</v>
      </c>
      <c r="AR25" s="430">
        <v>0</v>
      </c>
      <c r="AS25" s="56">
        <f t="shared" si="15"/>
        <v>0</v>
      </c>
      <c r="AT25" s="48">
        <f t="shared" si="16"/>
        <v>0</v>
      </c>
      <c r="AU25" s="35">
        <v>0</v>
      </c>
      <c r="AV25" s="198">
        <v>0</v>
      </c>
      <c r="AW25" s="198">
        <v>0</v>
      </c>
      <c r="AX25" s="198">
        <v>0</v>
      </c>
      <c r="AY25" s="198">
        <v>0</v>
      </c>
      <c r="AZ25" s="198">
        <v>0</v>
      </c>
      <c r="BA25" s="49">
        <v>0</v>
      </c>
      <c r="BB25" s="430">
        <v>0</v>
      </c>
      <c r="BC25" s="56">
        <f t="shared" si="17"/>
        <v>0</v>
      </c>
      <c r="BD25" s="48">
        <f t="shared" si="18"/>
        <v>0</v>
      </c>
      <c r="BE25" s="35">
        <v>0</v>
      </c>
      <c r="BF25" s="198">
        <v>0</v>
      </c>
      <c r="BG25" s="198">
        <v>0</v>
      </c>
      <c r="BH25" s="198">
        <v>0</v>
      </c>
      <c r="BI25" s="198">
        <v>0</v>
      </c>
      <c r="BJ25" s="198">
        <v>219</v>
      </c>
      <c r="BK25" s="49">
        <v>0</v>
      </c>
      <c r="BL25" s="430">
        <v>0</v>
      </c>
      <c r="BM25" s="56">
        <f t="shared" si="19"/>
        <v>219</v>
      </c>
      <c r="BN25" s="48">
        <f t="shared" si="20"/>
        <v>27.375</v>
      </c>
      <c r="BO25" s="35">
        <v>0</v>
      </c>
      <c r="BP25" s="198">
        <v>0</v>
      </c>
      <c r="BQ25" s="198">
        <v>219</v>
      </c>
      <c r="BR25" s="198">
        <v>0</v>
      </c>
      <c r="BS25" s="198">
        <v>0</v>
      </c>
      <c r="BT25" s="198">
        <v>219</v>
      </c>
      <c r="BU25" s="49">
        <v>0</v>
      </c>
      <c r="BV25" s="430">
        <v>0</v>
      </c>
      <c r="BW25" s="56">
        <f t="shared" si="21"/>
        <v>438</v>
      </c>
      <c r="BX25" s="48">
        <f t="shared" si="22"/>
        <v>54.75</v>
      </c>
      <c r="BY25" s="35">
        <v>219</v>
      </c>
      <c r="BZ25" s="198">
        <v>0</v>
      </c>
      <c r="CA25" s="198">
        <v>0</v>
      </c>
      <c r="CB25" s="198">
        <v>0</v>
      </c>
      <c r="CC25" s="198">
        <v>0</v>
      </c>
      <c r="CD25" s="198">
        <v>0</v>
      </c>
      <c r="CE25" s="49">
        <v>219</v>
      </c>
      <c r="CF25" s="430">
        <v>0</v>
      </c>
      <c r="CG25" s="56">
        <f t="shared" si="23"/>
        <v>438</v>
      </c>
      <c r="CH25" s="48">
        <f t="shared" si="24"/>
        <v>54.75</v>
      </c>
      <c r="CI25" s="35">
        <v>0</v>
      </c>
      <c r="CJ25" s="198">
        <v>0</v>
      </c>
      <c r="CK25" s="198">
        <v>0</v>
      </c>
      <c r="CL25" s="198">
        <v>219</v>
      </c>
      <c r="CM25" s="198">
        <v>0</v>
      </c>
      <c r="CN25" s="198">
        <v>0</v>
      </c>
      <c r="CO25" s="49">
        <v>0</v>
      </c>
      <c r="CP25" s="430">
        <v>0</v>
      </c>
      <c r="CQ25" s="56">
        <f t="shared" si="25"/>
        <v>219</v>
      </c>
      <c r="CR25" s="48">
        <f t="shared" si="26"/>
        <v>27.375</v>
      </c>
      <c r="CS25" s="35">
        <v>0</v>
      </c>
      <c r="CT25" s="198">
        <v>0</v>
      </c>
      <c r="CU25" s="198">
        <v>0</v>
      </c>
      <c r="CV25" s="198">
        <v>0</v>
      </c>
      <c r="CW25" s="198">
        <v>0</v>
      </c>
      <c r="CX25" s="198">
        <v>0</v>
      </c>
      <c r="CY25" s="49">
        <v>0</v>
      </c>
      <c r="CZ25" s="430">
        <v>0</v>
      </c>
      <c r="DA25" s="56">
        <f t="shared" si="27"/>
        <v>0</v>
      </c>
      <c r="DB25" s="48">
        <f t="shared" si="28"/>
        <v>0</v>
      </c>
      <c r="DC25" s="221">
        <v>0</v>
      </c>
      <c r="DD25" s="223">
        <v>0</v>
      </c>
      <c r="DE25" s="218">
        <v>0</v>
      </c>
      <c r="DF25" s="223">
        <v>0</v>
      </c>
      <c r="DG25" s="223">
        <v>0</v>
      </c>
      <c r="DH25" s="223">
        <v>0</v>
      </c>
      <c r="DI25" s="49">
        <v>0</v>
      </c>
      <c r="DJ25" s="430">
        <v>0</v>
      </c>
      <c r="DK25" s="219">
        <f t="shared" si="29"/>
        <v>0</v>
      </c>
      <c r="DL25" s="220">
        <f t="shared" si="30"/>
        <v>0</v>
      </c>
      <c r="DM25" s="35">
        <v>0</v>
      </c>
      <c r="DN25" s="198">
        <v>0</v>
      </c>
      <c r="DO25" s="198">
        <v>0</v>
      </c>
      <c r="DP25" s="198">
        <v>0</v>
      </c>
      <c r="DQ25" s="198">
        <v>0</v>
      </c>
      <c r="DR25" s="198">
        <v>0</v>
      </c>
      <c r="DS25" s="49">
        <v>0</v>
      </c>
      <c r="DT25" s="430">
        <v>0</v>
      </c>
      <c r="DU25" s="56">
        <f t="shared" si="31"/>
        <v>0</v>
      </c>
      <c r="DV25" s="48">
        <f t="shared" si="32"/>
        <v>0</v>
      </c>
      <c r="DW25" s="35">
        <v>219</v>
      </c>
      <c r="DX25" s="198">
        <v>0</v>
      </c>
      <c r="DY25" s="198">
        <v>0</v>
      </c>
      <c r="DZ25" s="198">
        <v>0</v>
      </c>
      <c r="EA25" s="198">
        <v>0</v>
      </c>
      <c r="EB25" s="198">
        <v>0</v>
      </c>
      <c r="EC25" s="49">
        <v>0</v>
      </c>
      <c r="ED25" s="430">
        <v>0</v>
      </c>
      <c r="EE25" s="56">
        <f t="shared" si="33"/>
        <v>219</v>
      </c>
      <c r="EF25" s="48">
        <f t="shared" si="34"/>
        <v>27.375</v>
      </c>
      <c r="EK25" s="19">
        <f t="shared" si="1"/>
        <v>438</v>
      </c>
      <c r="EL25" s="5" t="e">
        <f>IF(#REF!=0,"Not Moving","OK")</f>
        <v>#REF!</v>
      </c>
    </row>
    <row r="26" spans="1:142" s="5" customFormat="1" ht="16.5" thickTop="1" thickBot="1">
      <c r="A26" s="45">
        <v>15</v>
      </c>
      <c r="B26" s="17">
        <v>734868</v>
      </c>
      <c r="C26" s="17" t="s">
        <v>68</v>
      </c>
      <c r="D26" s="17" t="s">
        <v>69</v>
      </c>
      <c r="E26" s="189">
        <v>104.5</v>
      </c>
      <c r="F26" s="59">
        <v>219</v>
      </c>
      <c r="G26" s="38">
        <f t="shared" si="2"/>
        <v>0</v>
      </c>
      <c r="H26" s="38">
        <f t="shared" si="3"/>
        <v>0</v>
      </c>
      <c r="I26" s="38">
        <f t="shared" si="4"/>
        <v>438</v>
      </c>
      <c r="J26" s="38">
        <f t="shared" si="5"/>
        <v>219</v>
      </c>
      <c r="K26" s="38">
        <f t="shared" si="6"/>
        <v>219</v>
      </c>
      <c r="L26" s="38">
        <f t="shared" si="7"/>
        <v>0</v>
      </c>
      <c r="M26" s="39">
        <f t="shared" si="8"/>
        <v>438</v>
      </c>
      <c r="N26" s="39">
        <v>0</v>
      </c>
      <c r="O26" s="39">
        <f t="shared" si="9"/>
        <v>1314</v>
      </c>
      <c r="P26" s="40">
        <f t="shared" si="10"/>
        <v>164.25</v>
      </c>
      <c r="Q26" s="58">
        <v>0</v>
      </c>
      <c r="R26" s="49">
        <v>0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30">
        <v>0</v>
      </c>
      <c r="Y26" s="260">
        <f t="shared" si="11"/>
        <v>0</v>
      </c>
      <c r="Z26" s="34">
        <f t="shared" si="12"/>
        <v>0</v>
      </c>
      <c r="AA26" s="35">
        <v>0</v>
      </c>
      <c r="AB26" s="36">
        <v>0</v>
      </c>
      <c r="AC26" s="36">
        <v>219</v>
      </c>
      <c r="AD26" s="36">
        <v>0</v>
      </c>
      <c r="AE26" s="36">
        <v>219</v>
      </c>
      <c r="AF26" s="36">
        <v>0</v>
      </c>
      <c r="AG26" s="49">
        <v>0</v>
      </c>
      <c r="AH26" s="430">
        <v>0</v>
      </c>
      <c r="AI26" s="56">
        <f t="shared" si="13"/>
        <v>438</v>
      </c>
      <c r="AJ26" s="48">
        <f t="shared" si="14"/>
        <v>54.75</v>
      </c>
      <c r="AK26" s="35">
        <v>0</v>
      </c>
      <c r="AL26" s="36">
        <v>0</v>
      </c>
      <c r="AM26" s="36">
        <v>0</v>
      </c>
      <c r="AN26" s="36">
        <v>219</v>
      </c>
      <c r="AO26" s="36">
        <v>0</v>
      </c>
      <c r="AP26" s="36">
        <v>0</v>
      </c>
      <c r="AQ26" s="49">
        <v>0</v>
      </c>
      <c r="AR26" s="430">
        <v>0</v>
      </c>
      <c r="AS26" s="56">
        <f t="shared" si="15"/>
        <v>219</v>
      </c>
      <c r="AT26" s="48">
        <f t="shared" si="16"/>
        <v>27.375</v>
      </c>
      <c r="AU26" s="35">
        <v>0</v>
      </c>
      <c r="AV26" s="198">
        <v>0</v>
      </c>
      <c r="AW26" s="198">
        <v>0</v>
      </c>
      <c r="AX26" s="198">
        <v>0</v>
      </c>
      <c r="AY26" s="198">
        <v>0</v>
      </c>
      <c r="AZ26" s="198">
        <v>0</v>
      </c>
      <c r="BA26" s="49">
        <v>219</v>
      </c>
      <c r="BB26" s="430">
        <v>0</v>
      </c>
      <c r="BC26" s="56">
        <f t="shared" si="17"/>
        <v>219</v>
      </c>
      <c r="BD26" s="48">
        <f t="shared" si="18"/>
        <v>27.375</v>
      </c>
      <c r="BE26" s="35">
        <v>0</v>
      </c>
      <c r="BF26" s="198">
        <v>0</v>
      </c>
      <c r="BG26" s="198">
        <v>0</v>
      </c>
      <c r="BH26" s="198">
        <v>0</v>
      </c>
      <c r="BI26" s="198">
        <v>0</v>
      </c>
      <c r="BJ26" s="198">
        <v>0</v>
      </c>
      <c r="BK26" s="49">
        <v>0</v>
      </c>
      <c r="BL26" s="430">
        <v>0</v>
      </c>
      <c r="BM26" s="56">
        <f t="shared" si="19"/>
        <v>0</v>
      </c>
      <c r="BN26" s="48">
        <f t="shared" si="20"/>
        <v>0</v>
      </c>
      <c r="BO26" s="35">
        <v>0</v>
      </c>
      <c r="BP26" s="198">
        <v>0</v>
      </c>
      <c r="BQ26" s="198">
        <v>0</v>
      </c>
      <c r="BR26" s="198">
        <v>0</v>
      </c>
      <c r="BS26" s="198">
        <v>0</v>
      </c>
      <c r="BT26" s="198">
        <v>0</v>
      </c>
      <c r="BU26" s="49">
        <v>0</v>
      </c>
      <c r="BV26" s="430">
        <v>0</v>
      </c>
      <c r="BW26" s="56">
        <f t="shared" si="21"/>
        <v>0</v>
      </c>
      <c r="BX26" s="48">
        <f t="shared" si="22"/>
        <v>0</v>
      </c>
      <c r="BY26" s="35">
        <v>0</v>
      </c>
      <c r="BZ26" s="198">
        <v>0</v>
      </c>
      <c r="CA26" s="198">
        <v>0</v>
      </c>
      <c r="CB26" s="198">
        <v>0</v>
      </c>
      <c r="CC26" s="198">
        <v>0</v>
      </c>
      <c r="CD26" s="198">
        <v>0</v>
      </c>
      <c r="CE26" s="49">
        <v>219</v>
      </c>
      <c r="CF26" s="430">
        <v>0</v>
      </c>
      <c r="CG26" s="56">
        <f t="shared" si="23"/>
        <v>219</v>
      </c>
      <c r="CH26" s="48">
        <f t="shared" si="24"/>
        <v>27.375</v>
      </c>
      <c r="CI26" s="35">
        <v>0</v>
      </c>
      <c r="CJ26" s="198">
        <v>0</v>
      </c>
      <c r="CK26" s="198">
        <v>0</v>
      </c>
      <c r="CL26" s="198">
        <v>0</v>
      </c>
      <c r="CM26" s="198">
        <v>0</v>
      </c>
      <c r="CN26" s="198">
        <v>0</v>
      </c>
      <c r="CO26" s="49">
        <v>0</v>
      </c>
      <c r="CP26" s="430">
        <v>0</v>
      </c>
      <c r="CQ26" s="56">
        <f t="shared" si="25"/>
        <v>0</v>
      </c>
      <c r="CR26" s="48">
        <f t="shared" si="26"/>
        <v>0</v>
      </c>
      <c r="CS26" s="35">
        <v>0</v>
      </c>
      <c r="CT26" s="198">
        <v>0</v>
      </c>
      <c r="CU26" s="198">
        <v>0</v>
      </c>
      <c r="CV26" s="198">
        <v>0</v>
      </c>
      <c r="CW26" s="198">
        <v>0</v>
      </c>
      <c r="CX26" s="198">
        <v>0</v>
      </c>
      <c r="CY26" s="49">
        <v>0</v>
      </c>
      <c r="CZ26" s="430">
        <v>0</v>
      </c>
      <c r="DA26" s="56">
        <f t="shared" si="27"/>
        <v>0</v>
      </c>
      <c r="DB26" s="48">
        <f t="shared" si="28"/>
        <v>0</v>
      </c>
      <c r="DC26" s="221">
        <v>0</v>
      </c>
      <c r="DD26" s="223">
        <v>0</v>
      </c>
      <c r="DE26" s="218">
        <v>219</v>
      </c>
      <c r="DF26" s="223">
        <v>0</v>
      </c>
      <c r="DG26" s="223">
        <v>0</v>
      </c>
      <c r="DH26" s="223">
        <v>0</v>
      </c>
      <c r="DI26" s="49">
        <v>0</v>
      </c>
      <c r="DJ26" s="430">
        <v>0</v>
      </c>
      <c r="DK26" s="219">
        <f t="shared" si="29"/>
        <v>219</v>
      </c>
      <c r="DL26" s="220">
        <f t="shared" si="30"/>
        <v>27.375</v>
      </c>
      <c r="DM26" s="35">
        <v>0</v>
      </c>
      <c r="DN26" s="198">
        <v>0</v>
      </c>
      <c r="DO26" s="198">
        <v>0</v>
      </c>
      <c r="DP26" s="198">
        <v>0</v>
      </c>
      <c r="DQ26" s="198">
        <v>0</v>
      </c>
      <c r="DR26" s="198">
        <v>0</v>
      </c>
      <c r="DS26" s="49">
        <v>0</v>
      </c>
      <c r="DT26" s="430">
        <v>0</v>
      </c>
      <c r="DU26" s="56">
        <f t="shared" si="31"/>
        <v>0</v>
      </c>
      <c r="DV26" s="48">
        <f t="shared" si="32"/>
        <v>0</v>
      </c>
      <c r="DW26" s="35">
        <v>0</v>
      </c>
      <c r="DX26" s="198">
        <v>0</v>
      </c>
      <c r="DY26" s="198">
        <v>0</v>
      </c>
      <c r="DZ26" s="198">
        <v>0</v>
      </c>
      <c r="EA26" s="198">
        <v>0</v>
      </c>
      <c r="EB26" s="198">
        <v>0</v>
      </c>
      <c r="EC26" s="49">
        <v>0</v>
      </c>
      <c r="ED26" s="430">
        <v>0</v>
      </c>
      <c r="EE26" s="56">
        <f t="shared" si="33"/>
        <v>0</v>
      </c>
      <c r="EF26" s="48">
        <f t="shared" si="34"/>
        <v>0</v>
      </c>
      <c r="EK26" s="19">
        <f t="shared" si="1"/>
        <v>219</v>
      </c>
      <c r="EL26" s="5" t="e">
        <f>IF(#REF!=0,"Not Moving","OK")</f>
        <v>#REF!</v>
      </c>
    </row>
    <row r="27" spans="1:142" s="5" customFormat="1" ht="16.5" thickTop="1" thickBot="1">
      <c r="A27" s="45">
        <v>16</v>
      </c>
      <c r="B27" s="17">
        <v>734869</v>
      </c>
      <c r="C27" s="17" t="s">
        <v>70</v>
      </c>
      <c r="D27" s="17" t="s">
        <v>71</v>
      </c>
      <c r="E27" s="189">
        <v>99.5</v>
      </c>
      <c r="F27" s="59">
        <v>209</v>
      </c>
      <c r="G27" s="38">
        <f t="shared" si="2"/>
        <v>0</v>
      </c>
      <c r="H27" s="38">
        <f t="shared" si="3"/>
        <v>209</v>
      </c>
      <c r="I27" s="38">
        <f t="shared" si="4"/>
        <v>209</v>
      </c>
      <c r="J27" s="38">
        <f t="shared" si="5"/>
        <v>209</v>
      </c>
      <c r="K27" s="38">
        <f t="shared" si="6"/>
        <v>0</v>
      </c>
      <c r="L27" s="38">
        <f t="shared" si="7"/>
        <v>0</v>
      </c>
      <c r="M27" s="39">
        <f t="shared" si="8"/>
        <v>0</v>
      </c>
      <c r="N27" s="39">
        <v>0</v>
      </c>
      <c r="O27" s="39">
        <f t="shared" si="9"/>
        <v>627</v>
      </c>
      <c r="P27" s="40">
        <f t="shared" si="10"/>
        <v>78.375</v>
      </c>
      <c r="Q27" s="58">
        <v>0</v>
      </c>
      <c r="R27" s="49">
        <v>0</v>
      </c>
      <c r="S27" s="49">
        <v>0</v>
      </c>
      <c r="T27" s="49">
        <v>209</v>
      </c>
      <c r="U27" s="49">
        <v>0</v>
      </c>
      <c r="V27" s="49">
        <v>0</v>
      </c>
      <c r="W27" s="49">
        <v>0</v>
      </c>
      <c r="X27" s="430">
        <v>0</v>
      </c>
      <c r="Y27" s="260">
        <f t="shared" si="11"/>
        <v>209</v>
      </c>
      <c r="Z27" s="34">
        <f t="shared" si="12"/>
        <v>26.125</v>
      </c>
      <c r="AA27" s="35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49">
        <v>0</v>
      </c>
      <c r="AH27" s="430">
        <v>0</v>
      </c>
      <c r="AI27" s="56">
        <f t="shared" si="13"/>
        <v>0</v>
      </c>
      <c r="AJ27" s="48">
        <f t="shared" si="14"/>
        <v>0</v>
      </c>
      <c r="AK27" s="35">
        <v>0</v>
      </c>
      <c r="AL27" s="36">
        <v>0</v>
      </c>
      <c r="AM27" s="36">
        <v>0</v>
      </c>
      <c r="AN27" s="36">
        <v>0</v>
      </c>
      <c r="AO27" s="36">
        <v>0</v>
      </c>
      <c r="AP27" s="36">
        <v>0</v>
      </c>
      <c r="AQ27" s="49">
        <v>0</v>
      </c>
      <c r="AR27" s="430">
        <v>0</v>
      </c>
      <c r="AS27" s="56">
        <f t="shared" si="15"/>
        <v>0</v>
      </c>
      <c r="AT27" s="48">
        <f t="shared" si="16"/>
        <v>0</v>
      </c>
      <c r="AU27" s="35">
        <v>0</v>
      </c>
      <c r="AV27" s="198">
        <v>0</v>
      </c>
      <c r="AW27" s="198">
        <v>0</v>
      </c>
      <c r="AX27" s="198">
        <v>0</v>
      </c>
      <c r="AY27" s="198">
        <v>0</v>
      </c>
      <c r="AZ27" s="198">
        <v>0</v>
      </c>
      <c r="BA27" s="49">
        <v>0</v>
      </c>
      <c r="BB27" s="430">
        <v>0</v>
      </c>
      <c r="BC27" s="56">
        <f t="shared" si="17"/>
        <v>0</v>
      </c>
      <c r="BD27" s="48">
        <f t="shared" si="18"/>
        <v>0</v>
      </c>
      <c r="BE27" s="35">
        <v>0</v>
      </c>
      <c r="BF27" s="198">
        <v>0</v>
      </c>
      <c r="BG27" s="198">
        <v>209</v>
      </c>
      <c r="BH27" s="198">
        <v>0</v>
      </c>
      <c r="BI27" s="198">
        <v>0</v>
      </c>
      <c r="BJ27" s="198">
        <v>0</v>
      </c>
      <c r="BK27" s="49">
        <v>0</v>
      </c>
      <c r="BL27" s="430">
        <v>0</v>
      </c>
      <c r="BM27" s="56">
        <f t="shared" si="19"/>
        <v>209</v>
      </c>
      <c r="BN27" s="48">
        <f t="shared" si="20"/>
        <v>26.125</v>
      </c>
      <c r="BO27" s="35">
        <v>0</v>
      </c>
      <c r="BP27" s="198">
        <v>0</v>
      </c>
      <c r="BQ27" s="198">
        <v>0</v>
      </c>
      <c r="BR27" s="198">
        <v>0</v>
      </c>
      <c r="BS27" s="198">
        <v>0</v>
      </c>
      <c r="BT27" s="198">
        <v>0</v>
      </c>
      <c r="BU27" s="49">
        <v>0</v>
      </c>
      <c r="BV27" s="430">
        <v>0</v>
      </c>
      <c r="BW27" s="56">
        <f t="shared" si="21"/>
        <v>0</v>
      </c>
      <c r="BX27" s="48">
        <f t="shared" si="22"/>
        <v>0</v>
      </c>
      <c r="BY27" s="35">
        <v>0</v>
      </c>
      <c r="BZ27" s="198">
        <v>0</v>
      </c>
      <c r="CA27" s="198">
        <v>0</v>
      </c>
      <c r="CB27" s="198">
        <v>0</v>
      </c>
      <c r="CC27" s="198">
        <v>0</v>
      </c>
      <c r="CD27" s="198">
        <v>0</v>
      </c>
      <c r="CE27" s="49">
        <v>0</v>
      </c>
      <c r="CF27" s="430">
        <v>0</v>
      </c>
      <c r="CG27" s="56">
        <f t="shared" si="23"/>
        <v>0</v>
      </c>
      <c r="CH27" s="48">
        <f t="shared" si="24"/>
        <v>0</v>
      </c>
      <c r="CI27" s="35">
        <v>0</v>
      </c>
      <c r="CJ27" s="198">
        <v>0</v>
      </c>
      <c r="CK27" s="198">
        <v>0</v>
      </c>
      <c r="CL27" s="198">
        <v>0</v>
      </c>
      <c r="CM27" s="198">
        <v>0</v>
      </c>
      <c r="CN27" s="198">
        <v>0</v>
      </c>
      <c r="CO27" s="49">
        <v>0</v>
      </c>
      <c r="CP27" s="430">
        <v>0</v>
      </c>
      <c r="CQ27" s="56">
        <f t="shared" si="25"/>
        <v>0</v>
      </c>
      <c r="CR27" s="48">
        <f t="shared" si="26"/>
        <v>0</v>
      </c>
      <c r="CS27" s="35">
        <v>0</v>
      </c>
      <c r="CT27" s="198">
        <v>0</v>
      </c>
      <c r="CU27" s="198">
        <v>0</v>
      </c>
      <c r="CV27" s="198">
        <v>0</v>
      </c>
      <c r="CW27" s="198">
        <v>0</v>
      </c>
      <c r="CX27" s="198">
        <v>0</v>
      </c>
      <c r="CY27" s="49">
        <v>0</v>
      </c>
      <c r="CZ27" s="430">
        <v>0</v>
      </c>
      <c r="DA27" s="56">
        <f t="shared" si="27"/>
        <v>0</v>
      </c>
      <c r="DB27" s="48">
        <f t="shared" si="28"/>
        <v>0</v>
      </c>
      <c r="DC27" s="221">
        <v>0</v>
      </c>
      <c r="DD27" s="223">
        <v>0</v>
      </c>
      <c r="DE27" s="218">
        <v>0</v>
      </c>
      <c r="DF27" s="223">
        <v>0</v>
      </c>
      <c r="DG27" s="223">
        <v>0</v>
      </c>
      <c r="DH27" s="223">
        <v>0</v>
      </c>
      <c r="DI27" s="49">
        <v>0</v>
      </c>
      <c r="DJ27" s="430">
        <v>0</v>
      </c>
      <c r="DK27" s="219">
        <f t="shared" si="29"/>
        <v>0</v>
      </c>
      <c r="DL27" s="220">
        <f t="shared" si="30"/>
        <v>0</v>
      </c>
      <c r="DM27" s="35">
        <v>0</v>
      </c>
      <c r="DN27" s="198">
        <v>0</v>
      </c>
      <c r="DO27" s="198">
        <v>0</v>
      </c>
      <c r="DP27" s="198">
        <v>0</v>
      </c>
      <c r="DQ27" s="198">
        <v>0</v>
      </c>
      <c r="DR27" s="198">
        <v>0</v>
      </c>
      <c r="DS27" s="49">
        <v>0</v>
      </c>
      <c r="DT27" s="430">
        <v>0</v>
      </c>
      <c r="DU27" s="56">
        <f t="shared" si="31"/>
        <v>0</v>
      </c>
      <c r="DV27" s="48">
        <f t="shared" si="32"/>
        <v>0</v>
      </c>
      <c r="DW27" s="35">
        <v>0</v>
      </c>
      <c r="DX27" s="198">
        <v>209</v>
      </c>
      <c r="DY27" s="198">
        <v>0</v>
      </c>
      <c r="DZ27" s="198">
        <v>0</v>
      </c>
      <c r="EA27" s="198">
        <v>0</v>
      </c>
      <c r="EB27" s="198">
        <v>0</v>
      </c>
      <c r="EC27" s="49">
        <v>0</v>
      </c>
      <c r="ED27" s="430">
        <v>0</v>
      </c>
      <c r="EE27" s="56">
        <f t="shared" si="33"/>
        <v>209</v>
      </c>
      <c r="EF27" s="48">
        <f t="shared" si="34"/>
        <v>26.125</v>
      </c>
      <c r="EK27" s="19">
        <f t="shared" si="1"/>
        <v>209</v>
      </c>
      <c r="EL27" s="5" t="e">
        <f>IF(#REF!=0,"Not Moving","OK")</f>
        <v>#REF!</v>
      </c>
    </row>
    <row r="28" spans="1:142" s="5" customFormat="1" ht="16.5" thickTop="1" thickBot="1">
      <c r="A28" s="45">
        <v>17</v>
      </c>
      <c r="B28" s="17">
        <v>734870</v>
      </c>
      <c r="C28" s="17" t="s">
        <v>72</v>
      </c>
      <c r="D28" s="17" t="s">
        <v>73</v>
      </c>
      <c r="E28" s="189">
        <v>99.5</v>
      </c>
      <c r="F28" s="59">
        <v>209</v>
      </c>
      <c r="G28" s="38">
        <f t="shared" si="2"/>
        <v>0</v>
      </c>
      <c r="H28" s="38">
        <f t="shared" si="3"/>
        <v>0</v>
      </c>
      <c r="I28" s="38">
        <f t="shared" si="4"/>
        <v>0</v>
      </c>
      <c r="J28" s="38">
        <f t="shared" si="5"/>
        <v>0</v>
      </c>
      <c r="K28" s="38">
        <f t="shared" si="6"/>
        <v>0</v>
      </c>
      <c r="L28" s="38">
        <f t="shared" si="7"/>
        <v>0</v>
      </c>
      <c r="M28" s="39">
        <f t="shared" si="8"/>
        <v>0</v>
      </c>
      <c r="N28" s="39">
        <v>0</v>
      </c>
      <c r="O28" s="39">
        <f t="shared" si="9"/>
        <v>0</v>
      </c>
      <c r="P28" s="40">
        <f t="shared" si="10"/>
        <v>0</v>
      </c>
      <c r="Q28" s="58">
        <v>0</v>
      </c>
      <c r="R28" s="49">
        <v>0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30">
        <v>0</v>
      </c>
      <c r="Y28" s="260">
        <f t="shared" si="11"/>
        <v>0</v>
      </c>
      <c r="Z28" s="34">
        <f t="shared" si="12"/>
        <v>0</v>
      </c>
      <c r="AA28" s="35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49">
        <v>0</v>
      </c>
      <c r="AH28" s="430">
        <v>0</v>
      </c>
      <c r="AI28" s="56">
        <f t="shared" si="13"/>
        <v>0</v>
      </c>
      <c r="AJ28" s="48">
        <f t="shared" si="14"/>
        <v>0</v>
      </c>
      <c r="AK28" s="35">
        <v>0</v>
      </c>
      <c r="AL28" s="36">
        <v>0</v>
      </c>
      <c r="AM28" s="36">
        <v>0</v>
      </c>
      <c r="AN28" s="36">
        <v>0</v>
      </c>
      <c r="AO28" s="36">
        <v>0</v>
      </c>
      <c r="AP28" s="36">
        <v>0</v>
      </c>
      <c r="AQ28" s="49">
        <v>0</v>
      </c>
      <c r="AR28" s="430">
        <v>0</v>
      </c>
      <c r="AS28" s="56">
        <f t="shared" si="15"/>
        <v>0</v>
      </c>
      <c r="AT28" s="48">
        <f t="shared" si="16"/>
        <v>0</v>
      </c>
      <c r="AU28" s="35">
        <v>0</v>
      </c>
      <c r="AV28" s="198">
        <v>0</v>
      </c>
      <c r="AW28" s="198">
        <v>0</v>
      </c>
      <c r="AX28" s="198">
        <v>0</v>
      </c>
      <c r="AY28" s="198">
        <v>0</v>
      </c>
      <c r="AZ28" s="198">
        <v>0</v>
      </c>
      <c r="BA28" s="49">
        <v>0</v>
      </c>
      <c r="BB28" s="430">
        <v>0</v>
      </c>
      <c r="BC28" s="56">
        <f t="shared" si="17"/>
        <v>0</v>
      </c>
      <c r="BD28" s="48">
        <f t="shared" si="18"/>
        <v>0</v>
      </c>
      <c r="BE28" s="35">
        <v>0</v>
      </c>
      <c r="BF28" s="198">
        <v>0</v>
      </c>
      <c r="BG28" s="198">
        <v>0</v>
      </c>
      <c r="BH28" s="198">
        <v>0</v>
      </c>
      <c r="BI28" s="198">
        <v>0</v>
      </c>
      <c r="BJ28" s="198">
        <v>0</v>
      </c>
      <c r="BK28" s="49">
        <v>0</v>
      </c>
      <c r="BL28" s="430">
        <v>0</v>
      </c>
      <c r="BM28" s="56">
        <f t="shared" si="19"/>
        <v>0</v>
      </c>
      <c r="BN28" s="48">
        <f t="shared" si="20"/>
        <v>0</v>
      </c>
      <c r="BO28" s="35">
        <v>0</v>
      </c>
      <c r="BP28" s="198">
        <v>0</v>
      </c>
      <c r="BQ28" s="198">
        <v>0</v>
      </c>
      <c r="BR28" s="198">
        <v>0</v>
      </c>
      <c r="BS28" s="198">
        <v>0</v>
      </c>
      <c r="BT28" s="198">
        <v>0</v>
      </c>
      <c r="BU28" s="49">
        <v>0</v>
      </c>
      <c r="BV28" s="430">
        <v>0</v>
      </c>
      <c r="BW28" s="56">
        <f t="shared" si="21"/>
        <v>0</v>
      </c>
      <c r="BX28" s="48">
        <f t="shared" si="22"/>
        <v>0</v>
      </c>
      <c r="BY28" s="35">
        <v>0</v>
      </c>
      <c r="BZ28" s="198">
        <v>0</v>
      </c>
      <c r="CA28" s="198">
        <v>0</v>
      </c>
      <c r="CB28" s="198">
        <v>0</v>
      </c>
      <c r="CC28" s="198">
        <v>0</v>
      </c>
      <c r="CD28" s="198">
        <v>0</v>
      </c>
      <c r="CE28" s="49">
        <v>0</v>
      </c>
      <c r="CF28" s="430">
        <v>0</v>
      </c>
      <c r="CG28" s="56">
        <f t="shared" si="23"/>
        <v>0</v>
      </c>
      <c r="CH28" s="48">
        <f t="shared" si="24"/>
        <v>0</v>
      </c>
      <c r="CI28" s="35">
        <v>0</v>
      </c>
      <c r="CJ28" s="198">
        <v>0</v>
      </c>
      <c r="CK28" s="198">
        <v>0</v>
      </c>
      <c r="CL28" s="198">
        <v>0</v>
      </c>
      <c r="CM28" s="198">
        <v>0</v>
      </c>
      <c r="CN28" s="198">
        <v>0</v>
      </c>
      <c r="CO28" s="49">
        <v>0</v>
      </c>
      <c r="CP28" s="430">
        <v>0</v>
      </c>
      <c r="CQ28" s="56">
        <f t="shared" si="25"/>
        <v>0</v>
      </c>
      <c r="CR28" s="48">
        <f t="shared" si="26"/>
        <v>0</v>
      </c>
      <c r="CS28" s="35">
        <v>0</v>
      </c>
      <c r="CT28" s="198">
        <v>0</v>
      </c>
      <c r="CU28" s="198">
        <v>0</v>
      </c>
      <c r="CV28" s="198">
        <v>0</v>
      </c>
      <c r="CW28" s="198">
        <v>0</v>
      </c>
      <c r="CX28" s="198">
        <v>0</v>
      </c>
      <c r="CY28" s="49">
        <v>0</v>
      </c>
      <c r="CZ28" s="430">
        <v>0</v>
      </c>
      <c r="DA28" s="56">
        <f t="shared" si="27"/>
        <v>0</v>
      </c>
      <c r="DB28" s="48">
        <f t="shared" si="28"/>
        <v>0</v>
      </c>
      <c r="DC28" s="221">
        <v>0</v>
      </c>
      <c r="DD28" s="223">
        <v>0</v>
      </c>
      <c r="DE28" s="218">
        <v>0</v>
      </c>
      <c r="DF28" s="223">
        <v>0</v>
      </c>
      <c r="DG28" s="223">
        <v>0</v>
      </c>
      <c r="DH28" s="223">
        <v>0</v>
      </c>
      <c r="DI28" s="49">
        <v>0</v>
      </c>
      <c r="DJ28" s="430">
        <v>0</v>
      </c>
      <c r="DK28" s="219">
        <f t="shared" si="29"/>
        <v>0</v>
      </c>
      <c r="DL28" s="220">
        <f t="shared" si="30"/>
        <v>0</v>
      </c>
      <c r="DM28" s="35">
        <v>0</v>
      </c>
      <c r="DN28" s="198">
        <v>0</v>
      </c>
      <c r="DO28" s="198">
        <v>0</v>
      </c>
      <c r="DP28" s="198">
        <v>0</v>
      </c>
      <c r="DQ28" s="198">
        <v>0</v>
      </c>
      <c r="DR28" s="198">
        <v>0</v>
      </c>
      <c r="DS28" s="49">
        <v>0</v>
      </c>
      <c r="DT28" s="430">
        <v>0</v>
      </c>
      <c r="DU28" s="56">
        <f t="shared" si="31"/>
        <v>0</v>
      </c>
      <c r="DV28" s="48">
        <f t="shared" si="32"/>
        <v>0</v>
      </c>
      <c r="DW28" s="35">
        <v>0</v>
      </c>
      <c r="DX28" s="198">
        <v>0</v>
      </c>
      <c r="DY28" s="198">
        <v>0</v>
      </c>
      <c r="DZ28" s="198">
        <v>0</v>
      </c>
      <c r="EA28" s="198">
        <v>0</v>
      </c>
      <c r="EB28" s="198">
        <v>0</v>
      </c>
      <c r="EC28" s="49">
        <v>0</v>
      </c>
      <c r="ED28" s="430">
        <v>0</v>
      </c>
      <c r="EE28" s="56">
        <f t="shared" si="33"/>
        <v>0</v>
      </c>
      <c r="EF28" s="48">
        <f t="shared" si="34"/>
        <v>0</v>
      </c>
      <c r="EK28" s="19">
        <f t="shared" si="1"/>
        <v>0</v>
      </c>
      <c r="EL28" s="5" t="e">
        <f>IF(#REF!=0,"Not Moving","OK")</f>
        <v>#REF!</v>
      </c>
    </row>
    <row r="29" spans="1:142" s="5" customFormat="1" ht="16.5" thickTop="1" thickBot="1">
      <c r="A29" s="45">
        <v>18</v>
      </c>
      <c r="B29" s="17">
        <v>734871</v>
      </c>
      <c r="C29" s="17" t="s">
        <v>74</v>
      </c>
      <c r="D29" s="17" t="s">
        <v>75</v>
      </c>
      <c r="E29" s="189">
        <v>79.5</v>
      </c>
      <c r="F29" s="59">
        <v>169</v>
      </c>
      <c r="G29" s="38">
        <f t="shared" si="2"/>
        <v>169</v>
      </c>
      <c r="H29" s="38">
        <f t="shared" si="3"/>
        <v>0</v>
      </c>
      <c r="I29" s="38">
        <f t="shared" si="4"/>
        <v>0</v>
      </c>
      <c r="J29" s="38">
        <f t="shared" si="5"/>
        <v>0</v>
      </c>
      <c r="K29" s="38">
        <f t="shared" si="6"/>
        <v>169</v>
      </c>
      <c r="L29" s="38">
        <f t="shared" si="7"/>
        <v>0</v>
      </c>
      <c r="M29" s="39">
        <f t="shared" si="8"/>
        <v>507</v>
      </c>
      <c r="N29" s="39">
        <v>0</v>
      </c>
      <c r="O29" s="39">
        <f t="shared" si="9"/>
        <v>845</v>
      </c>
      <c r="P29" s="40">
        <f t="shared" si="10"/>
        <v>105.625</v>
      </c>
      <c r="Q29" s="58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30">
        <v>0</v>
      </c>
      <c r="Y29" s="260">
        <f t="shared" si="11"/>
        <v>0</v>
      </c>
      <c r="Z29" s="34">
        <f t="shared" si="12"/>
        <v>0</v>
      </c>
      <c r="AA29" s="35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49">
        <v>0</v>
      </c>
      <c r="AH29" s="430">
        <v>0</v>
      </c>
      <c r="AI29" s="56">
        <f t="shared" si="13"/>
        <v>0</v>
      </c>
      <c r="AJ29" s="48">
        <f t="shared" si="14"/>
        <v>0</v>
      </c>
      <c r="AK29" s="35">
        <v>0</v>
      </c>
      <c r="AL29" s="36">
        <v>0</v>
      </c>
      <c r="AM29" s="36">
        <v>0</v>
      </c>
      <c r="AN29" s="36">
        <v>0</v>
      </c>
      <c r="AO29" s="36">
        <v>0</v>
      </c>
      <c r="AP29" s="36">
        <v>0</v>
      </c>
      <c r="AQ29" s="49">
        <v>0</v>
      </c>
      <c r="AR29" s="430">
        <v>0</v>
      </c>
      <c r="AS29" s="56">
        <f t="shared" si="15"/>
        <v>0</v>
      </c>
      <c r="AT29" s="48">
        <f t="shared" si="16"/>
        <v>0</v>
      </c>
      <c r="AU29" s="35">
        <v>0</v>
      </c>
      <c r="AV29" s="198">
        <v>0</v>
      </c>
      <c r="AW29" s="198">
        <v>0</v>
      </c>
      <c r="AX29" s="198">
        <v>0</v>
      </c>
      <c r="AY29" s="198">
        <v>0</v>
      </c>
      <c r="AZ29" s="198">
        <v>0</v>
      </c>
      <c r="BA29" s="49">
        <v>0</v>
      </c>
      <c r="BB29" s="430">
        <v>0</v>
      </c>
      <c r="BC29" s="56">
        <f t="shared" si="17"/>
        <v>0</v>
      </c>
      <c r="BD29" s="48">
        <f t="shared" si="18"/>
        <v>0</v>
      </c>
      <c r="BE29" s="35">
        <v>0</v>
      </c>
      <c r="BF29" s="198">
        <v>0</v>
      </c>
      <c r="BG29" s="198">
        <v>0</v>
      </c>
      <c r="BH29" s="198">
        <v>0</v>
      </c>
      <c r="BI29" s="198">
        <v>0</v>
      </c>
      <c r="BJ29" s="198">
        <v>0</v>
      </c>
      <c r="BK29" s="49">
        <v>0</v>
      </c>
      <c r="BL29" s="430">
        <v>0</v>
      </c>
      <c r="BM29" s="56">
        <f t="shared" si="19"/>
        <v>0</v>
      </c>
      <c r="BN29" s="48">
        <f t="shared" si="20"/>
        <v>0</v>
      </c>
      <c r="BO29" s="35">
        <v>0</v>
      </c>
      <c r="BP29" s="198">
        <v>0</v>
      </c>
      <c r="BQ29" s="198">
        <v>0</v>
      </c>
      <c r="BR29" s="198">
        <v>0</v>
      </c>
      <c r="BS29" s="198">
        <v>0</v>
      </c>
      <c r="BT29" s="198">
        <v>0</v>
      </c>
      <c r="BU29" s="49">
        <v>0</v>
      </c>
      <c r="BV29" s="430">
        <v>0</v>
      </c>
      <c r="BW29" s="56">
        <f t="shared" si="21"/>
        <v>0</v>
      </c>
      <c r="BX29" s="48">
        <f t="shared" si="22"/>
        <v>0</v>
      </c>
      <c r="BY29" s="35">
        <v>0</v>
      </c>
      <c r="BZ29" s="198">
        <v>0</v>
      </c>
      <c r="CA29" s="198">
        <v>0</v>
      </c>
      <c r="CB29" s="198">
        <v>0</v>
      </c>
      <c r="CC29" s="198">
        <v>0</v>
      </c>
      <c r="CD29" s="198">
        <v>0</v>
      </c>
      <c r="CE29" s="49">
        <v>0</v>
      </c>
      <c r="CF29" s="430">
        <v>0</v>
      </c>
      <c r="CG29" s="56">
        <f t="shared" si="23"/>
        <v>0</v>
      </c>
      <c r="CH29" s="48">
        <f t="shared" si="24"/>
        <v>0</v>
      </c>
      <c r="CI29" s="35">
        <v>169</v>
      </c>
      <c r="CJ29" s="198">
        <v>0</v>
      </c>
      <c r="CK29" s="198">
        <v>0</v>
      </c>
      <c r="CL29" s="198">
        <v>0</v>
      </c>
      <c r="CM29" s="198">
        <v>0</v>
      </c>
      <c r="CN29" s="198">
        <v>0</v>
      </c>
      <c r="CO29" s="49">
        <v>0</v>
      </c>
      <c r="CP29" s="430">
        <v>0</v>
      </c>
      <c r="CQ29" s="56">
        <f t="shared" si="25"/>
        <v>169</v>
      </c>
      <c r="CR29" s="48">
        <f t="shared" si="26"/>
        <v>21.125</v>
      </c>
      <c r="CS29" s="35">
        <v>0</v>
      </c>
      <c r="CT29" s="198">
        <v>0</v>
      </c>
      <c r="CU29" s="198">
        <v>0</v>
      </c>
      <c r="CV29" s="198">
        <v>0</v>
      </c>
      <c r="CW29" s="198">
        <v>0</v>
      </c>
      <c r="CX29" s="198">
        <v>0</v>
      </c>
      <c r="CY29" s="49">
        <v>507</v>
      </c>
      <c r="CZ29" s="430">
        <v>0</v>
      </c>
      <c r="DA29" s="56">
        <f t="shared" si="27"/>
        <v>507</v>
      </c>
      <c r="DB29" s="48">
        <f t="shared" si="28"/>
        <v>63.375</v>
      </c>
      <c r="DC29" s="221">
        <v>0</v>
      </c>
      <c r="DD29" s="223">
        <v>0</v>
      </c>
      <c r="DE29" s="218">
        <v>0</v>
      </c>
      <c r="DF29" s="223">
        <v>0</v>
      </c>
      <c r="DG29" s="223">
        <v>0</v>
      </c>
      <c r="DH29" s="223">
        <v>0</v>
      </c>
      <c r="DI29" s="49">
        <v>0</v>
      </c>
      <c r="DJ29" s="430">
        <v>0</v>
      </c>
      <c r="DK29" s="219">
        <f t="shared" si="29"/>
        <v>0</v>
      </c>
      <c r="DL29" s="220">
        <f t="shared" si="30"/>
        <v>0</v>
      </c>
      <c r="DM29" s="35">
        <v>0</v>
      </c>
      <c r="DN29" s="198">
        <v>0</v>
      </c>
      <c r="DO29" s="198">
        <v>0</v>
      </c>
      <c r="DP29" s="198">
        <v>0</v>
      </c>
      <c r="DQ29" s="198">
        <v>0</v>
      </c>
      <c r="DR29" s="198">
        <v>0</v>
      </c>
      <c r="DS29" s="49">
        <v>0</v>
      </c>
      <c r="DT29" s="430">
        <v>0</v>
      </c>
      <c r="DU29" s="56">
        <f t="shared" si="31"/>
        <v>0</v>
      </c>
      <c r="DV29" s="48">
        <f t="shared" si="32"/>
        <v>0</v>
      </c>
      <c r="DW29" s="35">
        <v>0</v>
      </c>
      <c r="DX29" s="198">
        <v>0</v>
      </c>
      <c r="DY29" s="198">
        <v>0</v>
      </c>
      <c r="DZ29" s="198">
        <v>0</v>
      </c>
      <c r="EA29" s="198">
        <v>169</v>
      </c>
      <c r="EB29" s="198">
        <v>0</v>
      </c>
      <c r="EC29" s="49">
        <v>0</v>
      </c>
      <c r="ED29" s="430">
        <v>0</v>
      </c>
      <c r="EE29" s="56">
        <f t="shared" si="33"/>
        <v>169</v>
      </c>
      <c r="EF29" s="48">
        <f t="shared" si="34"/>
        <v>21.125</v>
      </c>
      <c r="EK29" s="19">
        <f t="shared" si="1"/>
        <v>169</v>
      </c>
      <c r="EL29" s="5" t="e">
        <f>IF(#REF!=0,"Not Moving","OK")</f>
        <v>#REF!</v>
      </c>
    </row>
    <row r="30" spans="1:142" s="5" customFormat="1" ht="16.5" thickTop="1" thickBot="1">
      <c r="A30" s="45">
        <v>19</v>
      </c>
      <c r="B30" s="17">
        <v>734872</v>
      </c>
      <c r="C30" s="17" t="s">
        <v>76</v>
      </c>
      <c r="D30" s="17" t="s">
        <v>77</v>
      </c>
      <c r="E30" s="189">
        <v>79.5</v>
      </c>
      <c r="F30" s="59">
        <v>169</v>
      </c>
      <c r="G30" s="38">
        <f t="shared" si="2"/>
        <v>0</v>
      </c>
      <c r="H30" s="38">
        <f t="shared" si="3"/>
        <v>0</v>
      </c>
      <c r="I30" s="38">
        <f t="shared" si="4"/>
        <v>0</v>
      </c>
      <c r="J30" s="38">
        <f t="shared" si="5"/>
        <v>0</v>
      </c>
      <c r="K30" s="38">
        <f t="shared" si="6"/>
        <v>0</v>
      </c>
      <c r="L30" s="38">
        <f t="shared" si="7"/>
        <v>0</v>
      </c>
      <c r="M30" s="39">
        <f t="shared" si="8"/>
        <v>169</v>
      </c>
      <c r="N30" s="39">
        <v>0</v>
      </c>
      <c r="O30" s="39">
        <f t="shared" si="9"/>
        <v>169</v>
      </c>
      <c r="P30" s="40">
        <f t="shared" si="10"/>
        <v>21.125</v>
      </c>
      <c r="Q30" s="58">
        <v>0</v>
      </c>
      <c r="R30" s="49">
        <v>0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30">
        <v>0</v>
      </c>
      <c r="Y30" s="260">
        <f t="shared" si="11"/>
        <v>0</v>
      </c>
      <c r="Z30" s="34">
        <f t="shared" si="12"/>
        <v>0</v>
      </c>
      <c r="AA30" s="35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49">
        <v>0</v>
      </c>
      <c r="AH30" s="430">
        <v>0</v>
      </c>
      <c r="AI30" s="56">
        <f t="shared" si="13"/>
        <v>0</v>
      </c>
      <c r="AJ30" s="48">
        <f t="shared" si="14"/>
        <v>0</v>
      </c>
      <c r="AK30" s="35">
        <v>0</v>
      </c>
      <c r="AL30" s="36">
        <v>0</v>
      </c>
      <c r="AM30" s="36">
        <v>0</v>
      </c>
      <c r="AN30" s="36">
        <v>0</v>
      </c>
      <c r="AO30" s="36">
        <v>0</v>
      </c>
      <c r="AP30" s="36">
        <v>0</v>
      </c>
      <c r="AQ30" s="49">
        <v>0</v>
      </c>
      <c r="AR30" s="430">
        <v>0</v>
      </c>
      <c r="AS30" s="56">
        <f t="shared" si="15"/>
        <v>0</v>
      </c>
      <c r="AT30" s="48">
        <f t="shared" si="16"/>
        <v>0</v>
      </c>
      <c r="AU30" s="35">
        <v>0</v>
      </c>
      <c r="AV30" s="198">
        <v>0</v>
      </c>
      <c r="AW30" s="198">
        <v>0</v>
      </c>
      <c r="AX30" s="198">
        <v>0</v>
      </c>
      <c r="AY30" s="198">
        <v>0</v>
      </c>
      <c r="AZ30" s="198">
        <v>0</v>
      </c>
      <c r="BA30" s="49">
        <v>0</v>
      </c>
      <c r="BB30" s="430">
        <v>0</v>
      </c>
      <c r="BC30" s="56">
        <f t="shared" si="17"/>
        <v>0</v>
      </c>
      <c r="BD30" s="48">
        <f t="shared" si="18"/>
        <v>0</v>
      </c>
      <c r="BE30" s="35">
        <v>0</v>
      </c>
      <c r="BF30" s="198">
        <v>0</v>
      </c>
      <c r="BG30" s="198">
        <v>0</v>
      </c>
      <c r="BH30" s="198">
        <v>0</v>
      </c>
      <c r="BI30" s="198">
        <v>0</v>
      </c>
      <c r="BJ30" s="198">
        <v>0</v>
      </c>
      <c r="BK30" s="49">
        <v>0</v>
      </c>
      <c r="BL30" s="430">
        <v>0</v>
      </c>
      <c r="BM30" s="56">
        <f t="shared" si="19"/>
        <v>0</v>
      </c>
      <c r="BN30" s="48">
        <f t="shared" si="20"/>
        <v>0</v>
      </c>
      <c r="BO30" s="35">
        <v>0</v>
      </c>
      <c r="BP30" s="198">
        <v>0</v>
      </c>
      <c r="BQ30" s="198">
        <v>0</v>
      </c>
      <c r="BR30" s="198">
        <v>0</v>
      </c>
      <c r="BS30" s="198">
        <v>0</v>
      </c>
      <c r="BT30" s="198">
        <v>0</v>
      </c>
      <c r="BU30" s="49">
        <v>0</v>
      </c>
      <c r="BV30" s="430">
        <v>0</v>
      </c>
      <c r="BW30" s="56">
        <f t="shared" si="21"/>
        <v>0</v>
      </c>
      <c r="BX30" s="48">
        <f t="shared" si="22"/>
        <v>0</v>
      </c>
      <c r="BY30" s="35">
        <v>0</v>
      </c>
      <c r="BZ30" s="198">
        <v>0</v>
      </c>
      <c r="CA30" s="198">
        <v>0</v>
      </c>
      <c r="CB30" s="198">
        <v>0</v>
      </c>
      <c r="CC30" s="198">
        <v>0</v>
      </c>
      <c r="CD30" s="198">
        <v>0</v>
      </c>
      <c r="CE30" s="49">
        <v>0</v>
      </c>
      <c r="CF30" s="430">
        <v>0</v>
      </c>
      <c r="CG30" s="56">
        <f t="shared" si="23"/>
        <v>0</v>
      </c>
      <c r="CH30" s="48">
        <f t="shared" si="24"/>
        <v>0</v>
      </c>
      <c r="CI30" s="35">
        <v>0</v>
      </c>
      <c r="CJ30" s="198">
        <v>0</v>
      </c>
      <c r="CK30" s="198">
        <v>0</v>
      </c>
      <c r="CL30" s="198">
        <v>0</v>
      </c>
      <c r="CM30" s="198">
        <v>0</v>
      </c>
      <c r="CN30" s="198">
        <v>0</v>
      </c>
      <c r="CO30" s="49">
        <v>0</v>
      </c>
      <c r="CP30" s="430">
        <v>0</v>
      </c>
      <c r="CQ30" s="56">
        <f t="shared" si="25"/>
        <v>0</v>
      </c>
      <c r="CR30" s="48">
        <f t="shared" si="26"/>
        <v>0</v>
      </c>
      <c r="CS30" s="35">
        <v>0</v>
      </c>
      <c r="CT30" s="198">
        <v>0</v>
      </c>
      <c r="CU30" s="198">
        <v>0</v>
      </c>
      <c r="CV30" s="198">
        <v>0</v>
      </c>
      <c r="CW30" s="198">
        <v>0</v>
      </c>
      <c r="CX30" s="198">
        <v>0</v>
      </c>
      <c r="CY30" s="49">
        <v>169</v>
      </c>
      <c r="CZ30" s="430">
        <v>0</v>
      </c>
      <c r="DA30" s="56">
        <f t="shared" si="27"/>
        <v>169</v>
      </c>
      <c r="DB30" s="48">
        <f t="shared" si="28"/>
        <v>21.125</v>
      </c>
      <c r="DC30" s="221">
        <v>0</v>
      </c>
      <c r="DD30" s="223">
        <v>0</v>
      </c>
      <c r="DE30" s="218">
        <v>0</v>
      </c>
      <c r="DF30" s="223">
        <v>0</v>
      </c>
      <c r="DG30" s="223">
        <v>0</v>
      </c>
      <c r="DH30" s="223">
        <v>0</v>
      </c>
      <c r="DI30" s="49">
        <v>0</v>
      </c>
      <c r="DJ30" s="430">
        <v>0</v>
      </c>
      <c r="DK30" s="219">
        <f t="shared" si="29"/>
        <v>0</v>
      </c>
      <c r="DL30" s="220">
        <f t="shared" si="30"/>
        <v>0</v>
      </c>
      <c r="DM30" s="35">
        <v>0</v>
      </c>
      <c r="DN30" s="198">
        <v>0</v>
      </c>
      <c r="DO30" s="198">
        <v>0</v>
      </c>
      <c r="DP30" s="198">
        <v>0</v>
      </c>
      <c r="DQ30" s="198">
        <v>0</v>
      </c>
      <c r="DR30" s="198">
        <v>0</v>
      </c>
      <c r="DS30" s="49">
        <v>0</v>
      </c>
      <c r="DT30" s="430">
        <v>0</v>
      </c>
      <c r="DU30" s="56">
        <f t="shared" si="31"/>
        <v>0</v>
      </c>
      <c r="DV30" s="48">
        <f t="shared" si="32"/>
        <v>0</v>
      </c>
      <c r="DW30" s="35">
        <v>0</v>
      </c>
      <c r="DX30" s="198">
        <v>0</v>
      </c>
      <c r="DY30" s="198">
        <v>0</v>
      </c>
      <c r="DZ30" s="198">
        <v>0</v>
      </c>
      <c r="EA30" s="198">
        <v>0</v>
      </c>
      <c r="EB30" s="198">
        <v>0</v>
      </c>
      <c r="EC30" s="49">
        <v>0</v>
      </c>
      <c r="ED30" s="430">
        <v>0</v>
      </c>
      <c r="EE30" s="56">
        <f t="shared" si="33"/>
        <v>0</v>
      </c>
      <c r="EF30" s="48">
        <f t="shared" si="34"/>
        <v>0</v>
      </c>
      <c r="EK30" s="19">
        <f t="shared" si="1"/>
        <v>0</v>
      </c>
      <c r="EL30" s="5" t="e">
        <f>IF(#REF!=0,"Not Moving","OK")</f>
        <v>#REF!</v>
      </c>
    </row>
    <row r="31" spans="1:142" s="5" customFormat="1" ht="16.5" thickTop="1" thickBot="1">
      <c r="A31" s="45">
        <v>20</v>
      </c>
      <c r="B31" s="17">
        <v>734873</v>
      </c>
      <c r="C31" s="17" t="s">
        <v>78</v>
      </c>
      <c r="D31" s="17" t="s">
        <v>79</v>
      </c>
      <c r="E31" s="189">
        <v>44.5</v>
      </c>
      <c r="F31" s="59">
        <v>99</v>
      </c>
      <c r="G31" s="38">
        <f t="shared" si="2"/>
        <v>198</v>
      </c>
      <c r="H31" s="38">
        <f t="shared" si="3"/>
        <v>0</v>
      </c>
      <c r="I31" s="38">
        <f t="shared" si="4"/>
        <v>99</v>
      </c>
      <c r="J31" s="38">
        <f t="shared" si="5"/>
        <v>99</v>
      </c>
      <c r="K31" s="38">
        <f t="shared" si="6"/>
        <v>0</v>
      </c>
      <c r="L31" s="38">
        <f t="shared" si="7"/>
        <v>0</v>
      </c>
      <c r="M31" s="39">
        <f t="shared" si="8"/>
        <v>0</v>
      </c>
      <c r="N31" s="39">
        <v>198</v>
      </c>
      <c r="O31" s="39">
        <f t="shared" si="9"/>
        <v>594</v>
      </c>
      <c r="P31" s="40">
        <f t="shared" si="10"/>
        <v>74.25</v>
      </c>
      <c r="Q31" s="58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30">
        <v>99</v>
      </c>
      <c r="Y31" s="260">
        <f t="shared" si="11"/>
        <v>99</v>
      </c>
      <c r="Z31" s="34">
        <f t="shared" si="12"/>
        <v>12.375</v>
      </c>
      <c r="AA31" s="35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49">
        <v>0</v>
      </c>
      <c r="AH31" s="430">
        <v>99</v>
      </c>
      <c r="AI31" s="56">
        <f t="shared" si="13"/>
        <v>99</v>
      </c>
      <c r="AJ31" s="48">
        <f t="shared" si="14"/>
        <v>12.375</v>
      </c>
      <c r="AK31" s="35">
        <v>198</v>
      </c>
      <c r="AL31" s="36">
        <v>0</v>
      </c>
      <c r="AM31" s="36">
        <v>0</v>
      </c>
      <c r="AN31" s="36">
        <v>0</v>
      </c>
      <c r="AO31" s="36">
        <v>0</v>
      </c>
      <c r="AP31" s="36">
        <v>0</v>
      </c>
      <c r="AQ31" s="49">
        <v>0</v>
      </c>
      <c r="AR31" s="430">
        <v>0</v>
      </c>
      <c r="AS31" s="56">
        <f t="shared" si="15"/>
        <v>198</v>
      </c>
      <c r="AT31" s="48">
        <f t="shared" si="16"/>
        <v>24.75</v>
      </c>
      <c r="AU31" s="35">
        <v>0</v>
      </c>
      <c r="AV31" s="198">
        <v>0</v>
      </c>
      <c r="AW31" s="198">
        <v>0</v>
      </c>
      <c r="AX31" s="198">
        <v>0</v>
      </c>
      <c r="AY31" s="198">
        <v>0</v>
      </c>
      <c r="AZ31" s="198">
        <v>0</v>
      </c>
      <c r="BA31" s="49">
        <v>0</v>
      </c>
      <c r="BB31" s="430">
        <v>0</v>
      </c>
      <c r="BC31" s="56">
        <f t="shared" si="17"/>
        <v>0</v>
      </c>
      <c r="BD31" s="48">
        <f t="shared" si="18"/>
        <v>0</v>
      </c>
      <c r="BE31" s="35">
        <v>0</v>
      </c>
      <c r="BF31" s="198">
        <v>0</v>
      </c>
      <c r="BG31" s="198">
        <v>99</v>
      </c>
      <c r="BH31" s="198">
        <v>0</v>
      </c>
      <c r="BI31" s="198">
        <v>0</v>
      </c>
      <c r="BJ31" s="198">
        <v>0</v>
      </c>
      <c r="BK31" s="49">
        <v>0</v>
      </c>
      <c r="BL31" s="430">
        <v>0</v>
      </c>
      <c r="BM31" s="56">
        <f t="shared" si="19"/>
        <v>99</v>
      </c>
      <c r="BN31" s="48">
        <f t="shared" si="20"/>
        <v>12.375</v>
      </c>
      <c r="BO31" s="35">
        <v>0</v>
      </c>
      <c r="BP31" s="198">
        <v>0</v>
      </c>
      <c r="BQ31" s="198">
        <v>0</v>
      </c>
      <c r="BR31" s="198">
        <v>0</v>
      </c>
      <c r="BS31" s="198">
        <v>0</v>
      </c>
      <c r="BT31" s="198">
        <v>0</v>
      </c>
      <c r="BU31" s="49">
        <v>0</v>
      </c>
      <c r="BV31" s="430">
        <v>0</v>
      </c>
      <c r="BW31" s="56">
        <f t="shared" si="21"/>
        <v>0</v>
      </c>
      <c r="BX31" s="48">
        <f t="shared" si="22"/>
        <v>0</v>
      </c>
      <c r="BY31" s="35">
        <v>0</v>
      </c>
      <c r="BZ31" s="198">
        <v>0</v>
      </c>
      <c r="CA31" s="198">
        <v>0</v>
      </c>
      <c r="CB31" s="198">
        <v>99</v>
      </c>
      <c r="CC31" s="198">
        <v>0</v>
      </c>
      <c r="CD31" s="198">
        <v>0</v>
      </c>
      <c r="CE31" s="49">
        <v>0</v>
      </c>
      <c r="CF31" s="430">
        <v>0</v>
      </c>
      <c r="CG31" s="56">
        <f t="shared" si="23"/>
        <v>99</v>
      </c>
      <c r="CH31" s="48">
        <f t="shared" si="24"/>
        <v>12.375</v>
      </c>
      <c r="CI31" s="35">
        <v>0</v>
      </c>
      <c r="CJ31" s="198">
        <v>0</v>
      </c>
      <c r="CK31" s="198">
        <v>0</v>
      </c>
      <c r="CL31" s="198">
        <v>0</v>
      </c>
      <c r="CM31" s="198">
        <v>0</v>
      </c>
      <c r="CN31" s="198">
        <v>0</v>
      </c>
      <c r="CO31" s="49">
        <v>0</v>
      </c>
      <c r="CP31" s="430">
        <v>0</v>
      </c>
      <c r="CQ31" s="56">
        <f t="shared" si="25"/>
        <v>0</v>
      </c>
      <c r="CR31" s="48">
        <f t="shared" si="26"/>
        <v>0</v>
      </c>
      <c r="CS31" s="35">
        <v>0</v>
      </c>
      <c r="CT31" s="198">
        <v>0</v>
      </c>
      <c r="CU31" s="198">
        <v>0</v>
      </c>
      <c r="CV31" s="198">
        <v>0</v>
      </c>
      <c r="CW31" s="198">
        <v>0</v>
      </c>
      <c r="CX31" s="198">
        <v>0</v>
      </c>
      <c r="CY31" s="49">
        <v>0</v>
      </c>
      <c r="CZ31" s="430">
        <v>0</v>
      </c>
      <c r="DA31" s="56">
        <f t="shared" si="27"/>
        <v>0</v>
      </c>
      <c r="DB31" s="48">
        <f t="shared" si="28"/>
        <v>0</v>
      </c>
      <c r="DC31" s="221">
        <v>0</v>
      </c>
      <c r="DD31" s="223">
        <v>0</v>
      </c>
      <c r="DE31" s="218">
        <v>0</v>
      </c>
      <c r="DF31" s="223">
        <v>0</v>
      </c>
      <c r="DG31" s="223">
        <v>0</v>
      </c>
      <c r="DH31" s="223">
        <v>0</v>
      </c>
      <c r="DI31" s="49">
        <v>0</v>
      </c>
      <c r="DJ31" s="430">
        <v>0</v>
      </c>
      <c r="DK31" s="219">
        <f t="shared" si="29"/>
        <v>0</v>
      </c>
      <c r="DL31" s="220">
        <f t="shared" si="30"/>
        <v>0</v>
      </c>
      <c r="DM31" s="35">
        <v>0</v>
      </c>
      <c r="DN31" s="198">
        <v>0</v>
      </c>
      <c r="DO31" s="198">
        <v>0</v>
      </c>
      <c r="DP31" s="198">
        <v>0</v>
      </c>
      <c r="DQ31" s="198">
        <v>0</v>
      </c>
      <c r="DR31" s="198">
        <v>0</v>
      </c>
      <c r="DS31" s="49">
        <v>0</v>
      </c>
      <c r="DT31" s="430">
        <v>0</v>
      </c>
      <c r="DU31" s="56">
        <f t="shared" si="31"/>
        <v>0</v>
      </c>
      <c r="DV31" s="48">
        <f t="shared" si="32"/>
        <v>0</v>
      </c>
      <c r="DW31" s="35">
        <v>0</v>
      </c>
      <c r="DX31" s="198">
        <v>0</v>
      </c>
      <c r="DY31" s="198">
        <v>0</v>
      </c>
      <c r="DZ31" s="198">
        <v>0</v>
      </c>
      <c r="EA31" s="198">
        <v>0</v>
      </c>
      <c r="EB31" s="198">
        <v>0</v>
      </c>
      <c r="EC31" s="49">
        <v>0</v>
      </c>
      <c r="ED31" s="430">
        <v>0</v>
      </c>
      <c r="EE31" s="56">
        <f t="shared" si="33"/>
        <v>0</v>
      </c>
      <c r="EF31" s="48">
        <f t="shared" si="34"/>
        <v>0</v>
      </c>
      <c r="EK31" s="19">
        <f t="shared" si="1"/>
        <v>198</v>
      </c>
      <c r="EL31" s="5" t="e">
        <f>IF(#REF!=0,"Not Moving","OK")</f>
        <v>#REF!</v>
      </c>
    </row>
    <row r="32" spans="1:142" s="5" customFormat="1" ht="16.5" thickTop="1" thickBot="1">
      <c r="A32" s="45">
        <v>21</v>
      </c>
      <c r="B32" s="17">
        <v>734874</v>
      </c>
      <c r="C32" s="17" t="s">
        <v>80</v>
      </c>
      <c r="D32" s="17" t="s">
        <v>81</v>
      </c>
      <c r="E32" s="189">
        <v>44.5</v>
      </c>
      <c r="F32" s="59">
        <v>99</v>
      </c>
      <c r="G32" s="38">
        <f t="shared" si="2"/>
        <v>0</v>
      </c>
      <c r="H32" s="38">
        <f t="shared" si="3"/>
        <v>0</v>
      </c>
      <c r="I32" s="38">
        <f t="shared" si="4"/>
        <v>0</v>
      </c>
      <c r="J32" s="38">
        <f t="shared" si="5"/>
        <v>0</v>
      </c>
      <c r="K32" s="38">
        <f t="shared" si="6"/>
        <v>0</v>
      </c>
      <c r="L32" s="38">
        <f t="shared" si="7"/>
        <v>0</v>
      </c>
      <c r="M32" s="39">
        <f t="shared" si="8"/>
        <v>0</v>
      </c>
      <c r="N32" s="39">
        <v>0</v>
      </c>
      <c r="O32" s="39">
        <f t="shared" si="9"/>
        <v>0</v>
      </c>
      <c r="P32" s="40">
        <f t="shared" si="10"/>
        <v>0</v>
      </c>
      <c r="Q32" s="58">
        <v>0</v>
      </c>
      <c r="R32" s="49">
        <v>0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30">
        <v>0</v>
      </c>
      <c r="Y32" s="260">
        <f t="shared" si="11"/>
        <v>0</v>
      </c>
      <c r="Z32" s="34">
        <f t="shared" si="12"/>
        <v>0</v>
      </c>
      <c r="AA32" s="35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49">
        <v>0</v>
      </c>
      <c r="AH32" s="430">
        <v>0</v>
      </c>
      <c r="AI32" s="56">
        <f t="shared" si="13"/>
        <v>0</v>
      </c>
      <c r="AJ32" s="48">
        <f t="shared" si="14"/>
        <v>0</v>
      </c>
      <c r="AK32" s="35">
        <v>0</v>
      </c>
      <c r="AL32" s="36">
        <v>0</v>
      </c>
      <c r="AM32" s="36">
        <v>0</v>
      </c>
      <c r="AN32" s="36">
        <v>0</v>
      </c>
      <c r="AO32" s="36">
        <v>0</v>
      </c>
      <c r="AP32" s="36">
        <v>0</v>
      </c>
      <c r="AQ32" s="49">
        <v>0</v>
      </c>
      <c r="AR32" s="430">
        <v>0</v>
      </c>
      <c r="AS32" s="56">
        <f t="shared" si="15"/>
        <v>0</v>
      </c>
      <c r="AT32" s="48">
        <f t="shared" si="16"/>
        <v>0</v>
      </c>
      <c r="AU32" s="35">
        <v>0</v>
      </c>
      <c r="AV32" s="198">
        <v>0</v>
      </c>
      <c r="AW32" s="198">
        <v>0</v>
      </c>
      <c r="AX32" s="198">
        <v>0</v>
      </c>
      <c r="AY32" s="198">
        <v>0</v>
      </c>
      <c r="AZ32" s="198">
        <v>0</v>
      </c>
      <c r="BA32" s="49">
        <v>0</v>
      </c>
      <c r="BB32" s="430">
        <v>0</v>
      </c>
      <c r="BC32" s="56">
        <f t="shared" si="17"/>
        <v>0</v>
      </c>
      <c r="BD32" s="48">
        <f t="shared" si="18"/>
        <v>0</v>
      </c>
      <c r="BE32" s="35">
        <v>0</v>
      </c>
      <c r="BF32" s="198">
        <v>0</v>
      </c>
      <c r="BG32" s="198">
        <v>0</v>
      </c>
      <c r="BH32" s="198">
        <v>0</v>
      </c>
      <c r="BI32" s="198">
        <v>0</v>
      </c>
      <c r="BJ32" s="198">
        <v>0</v>
      </c>
      <c r="BK32" s="49">
        <v>0</v>
      </c>
      <c r="BL32" s="430">
        <v>0</v>
      </c>
      <c r="BM32" s="56">
        <f t="shared" si="19"/>
        <v>0</v>
      </c>
      <c r="BN32" s="48">
        <f t="shared" si="20"/>
        <v>0</v>
      </c>
      <c r="BO32" s="35">
        <v>0</v>
      </c>
      <c r="BP32" s="198">
        <v>0</v>
      </c>
      <c r="BQ32" s="198">
        <v>0</v>
      </c>
      <c r="BR32" s="198">
        <v>0</v>
      </c>
      <c r="BS32" s="198">
        <v>0</v>
      </c>
      <c r="BT32" s="198">
        <v>0</v>
      </c>
      <c r="BU32" s="49">
        <v>0</v>
      </c>
      <c r="BV32" s="430">
        <v>0</v>
      </c>
      <c r="BW32" s="56">
        <f t="shared" si="21"/>
        <v>0</v>
      </c>
      <c r="BX32" s="48">
        <f t="shared" si="22"/>
        <v>0</v>
      </c>
      <c r="BY32" s="35">
        <v>0</v>
      </c>
      <c r="BZ32" s="198">
        <v>0</v>
      </c>
      <c r="CA32" s="198">
        <v>0</v>
      </c>
      <c r="CB32" s="198">
        <v>0</v>
      </c>
      <c r="CC32" s="198">
        <v>0</v>
      </c>
      <c r="CD32" s="198">
        <v>0</v>
      </c>
      <c r="CE32" s="49">
        <v>0</v>
      </c>
      <c r="CF32" s="430">
        <v>0</v>
      </c>
      <c r="CG32" s="56">
        <f t="shared" si="23"/>
        <v>0</v>
      </c>
      <c r="CH32" s="48">
        <f t="shared" si="24"/>
        <v>0</v>
      </c>
      <c r="CI32" s="35">
        <v>0</v>
      </c>
      <c r="CJ32" s="198">
        <v>0</v>
      </c>
      <c r="CK32" s="198">
        <v>0</v>
      </c>
      <c r="CL32" s="198">
        <v>0</v>
      </c>
      <c r="CM32" s="198">
        <v>0</v>
      </c>
      <c r="CN32" s="198">
        <v>0</v>
      </c>
      <c r="CO32" s="49">
        <v>0</v>
      </c>
      <c r="CP32" s="430">
        <v>0</v>
      </c>
      <c r="CQ32" s="56">
        <f t="shared" si="25"/>
        <v>0</v>
      </c>
      <c r="CR32" s="48">
        <f t="shared" si="26"/>
        <v>0</v>
      </c>
      <c r="CS32" s="35">
        <v>0</v>
      </c>
      <c r="CT32" s="198">
        <v>0</v>
      </c>
      <c r="CU32" s="198">
        <v>0</v>
      </c>
      <c r="CV32" s="198">
        <v>0</v>
      </c>
      <c r="CW32" s="198">
        <v>0</v>
      </c>
      <c r="CX32" s="198">
        <v>0</v>
      </c>
      <c r="CY32" s="49">
        <v>0</v>
      </c>
      <c r="CZ32" s="430">
        <v>0</v>
      </c>
      <c r="DA32" s="56">
        <f t="shared" si="27"/>
        <v>0</v>
      </c>
      <c r="DB32" s="48">
        <f t="shared" si="28"/>
        <v>0</v>
      </c>
      <c r="DC32" s="221">
        <v>0</v>
      </c>
      <c r="DD32" s="223">
        <v>0</v>
      </c>
      <c r="DE32" s="218">
        <v>0</v>
      </c>
      <c r="DF32" s="223">
        <v>0</v>
      </c>
      <c r="DG32" s="223">
        <v>0</v>
      </c>
      <c r="DH32" s="223">
        <v>0</v>
      </c>
      <c r="DI32" s="49">
        <v>0</v>
      </c>
      <c r="DJ32" s="430">
        <v>0</v>
      </c>
      <c r="DK32" s="219">
        <f t="shared" si="29"/>
        <v>0</v>
      </c>
      <c r="DL32" s="220">
        <f t="shared" si="30"/>
        <v>0</v>
      </c>
      <c r="DM32" s="35">
        <v>0</v>
      </c>
      <c r="DN32" s="198">
        <v>0</v>
      </c>
      <c r="DO32" s="198">
        <v>0</v>
      </c>
      <c r="DP32" s="198">
        <v>0</v>
      </c>
      <c r="DQ32" s="198">
        <v>0</v>
      </c>
      <c r="DR32" s="198">
        <v>0</v>
      </c>
      <c r="DS32" s="49">
        <v>0</v>
      </c>
      <c r="DT32" s="430">
        <v>0</v>
      </c>
      <c r="DU32" s="56">
        <f t="shared" si="31"/>
        <v>0</v>
      </c>
      <c r="DV32" s="48">
        <f t="shared" si="32"/>
        <v>0</v>
      </c>
      <c r="DW32" s="35">
        <v>0</v>
      </c>
      <c r="DX32" s="198">
        <v>0</v>
      </c>
      <c r="DY32" s="198">
        <v>0</v>
      </c>
      <c r="DZ32" s="198">
        <v>0</v>
      </c>
      <c r="EA32" s="198">
        <v>0</v>
      </c>
      <c r="EB32" s="198">
        <v>0</v>
      </c>
      <c r="EC32" s="49">
        <v>0</v>
      </c>
      <c r="ED32" s="430">
        <v>0</v>
      </c>
      <c r="EE32" s="56">
        <f t="shared" si="33"/>
        <v>0</v>
      </c>
      <c r="EF32" s="48">
        <f t="shared" si="34"/>
        <v>0</v>
      </c>
      <c r="EK32" s="19">
        <f t="shared" si="1"/>
        <v>0</v>
      </c>
      <c r="EL32" s="5" t="e">
        <f>IF(#REF!=0,"Not Moving","OK")</f>
        <v>#REF!</v>
      </c>
    </row>
    <row r="33" spans="1:142" s="5" customFormat="1" ht="16.5" thickTop="1" thickBot="1">
      <c r="A33" s="45">
        <v>22</v>
      </c>
      <c r="B33" s="17">
        <v>734875</v>
      </c>
      <c r="C33" s="17" t="s">
        <v>82</v>
      </c>
      <c r="D33" s="17" t="s">
        <v>83</v>
      </c>
      <c r="E33" s="189">
        <v>44.5</v>
      </c>
      <c r="F33" s="59">
        <v>99</v>
      </c>
      <c r="G33" s="38">
        <f t="shared" si="2"/>
        <v>0</v>
      </c>
      <c r="H33" s="38">
        <f t="shared" si="3"/>
        <v>0</v>
      </c>
      <c r="I33" s="38">
        <f t="shared" si="4"/>
        <v>0</v>
      </c>
      <c r="J33" s="38">
        <f t="shared" si="5"/>
        <v>0</v>
      </c>
      <c r="K33" s="38">
        <f t="shared" si="6"/>
        <v>0</v>
      </c>
      <c r="L33" s="38">
        <f t="shared" si="7"/>
        <v>0</v>
      </c>
      <c r="M33" s="39">
        <f t="shared" si="8"/>
        <v>0</v>
      </c>
      <c r="N33" s="39">
        <v>0</v>
      </c>
      <c r="O33" s="39">
        <f t="shared" si="9"/>
        <v>0</v>
      </c>
      <c r="P33" s="40">
        <f t="shared" si="10"/>
        <v>0</v>
      </c>
      <c r="Q33" s="58">
        <v>0</v>
      </c>
      <c r="R33" s="49">
        <v>0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30">
        <v>0</v>
      </c>
      <c r="Y33" s="260">
        <f t="shared" si="11"/>
        <v>0</v>
      </c>
      <c r="Z33" s="34">
        <f t="shared" si="12"/>
        <v>0</v>
      </c>
      <c r="AA33" s="35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49">
        <v>0</v>
      </c>
      <c r="AH33" s="430">
        <v>0</v>
      </c>
      <c r="AI33" s="56">
        <f t="shared" si="13"/>
        <v>0</v>
      </c>
      <c r="AJ33" s="48">
        <f t="shared" si="14"/>
        <v>0</v>
      </c>
      <c r="AK33" s="35">
        <v>0</v>
      </c>
      <c r="AL33" s="36">
        <v>0</v>
      </c>
      <c r="AM33" s="36">
        <v>0</v>
      </c>
      <c r="AN33" s="36">
        <v>0</v>
      </c>
      <c r="AO33" s="36">
        <v>0</v>
      </c>
      <c r="AP33" s="36">
        <v>0</v>
      </c>
      <c r="AQ33" s="49">
        <v>0</v>
      </c>
      <c r="AR33" s="430">
        <v>0</v>
      </c>
      <c r="AS33" s="56">
        <f t="shared" si="15"/>
        <v>0</v>
      </c>
      <c r="AT33" s="48">
        <f t="shared" si="16"/>
        <v>0</v>
      </c>
      <c r="AU33" s="35">
        <v>0</v>
      </c>
      <c r="AV33" s="198">
        <v>0</v>
      </c>
      <c r="AW33" s="198">
        <v>0</v>
      </c>
      <c r="AX33" s="198">
        <v>0</v>
      </c>
      <c r="AY33" s="198">
        <v>0</v>
      </c>
      <c r="AZ33" s="198">
        <v>0</v>
      </c>
      <c r="BA33" s="49">
        <v>0</v>
      </c>
      <c r="BB33" s="430">
        <v>0</v>
      </c>
      <c r="BC33" s="56">
        <f t="shared" si="17"/>
        <v>0</v>
      </c>
      <c r="BD33" s="48">
        <f t="shared" si="18"/>
        <v>0</v>
      </c>
      <c r="BE33" s="35">
        <v>0</v>
      </c>
      <c r="BF33" s="198">
        <v>0</v>
      </c>
      <c r="BG33" s="198">
        <v>0</v>
      </c>
      <c r="BH33" s="198">
        <v>0</v>
      </c>
      <c r="BI33" s="198">
        <v>0</v>
      </c>
      <c r="BJ33" s="198">
        <v>0</v>
      </c>
      <c r="BK33" s="49">
        <v>0</v>
      </c>
      <c r="BL33" s="430">
        <v>0</v>
      </c>
      <c r="BM33" s="56">
        <f t="shared" si="19"/>
        <v>0</v>
      </c>
      <c r="BN33" s="48">
        <f t="shared" si="20"/>
        <v>0</v>
      </c>
      <c r="BO33" s="35">
        <v>0</v>
      </c>
      <c r="BP33" s="198">
        <v>0</v>
      </c>
      <c r="BQ33" s="198">
        <v>0</v>
      </c>
      <c r="BR33" s="198">
        <v>0</v>
      </c>
      <c r="BS33" s="198">
        <v>0</v>
      </c>
      <c r="BT33" s="198">
        <v>0</v>
      </c>
      <c r="BU33" s="49">
        <v>0</v>
      </c>
      <c r="BV33" s="430">
        <v>0</v>
      </c>
      <c r="BW33" s="56">
        <f t="shared" si="21"/>
        <v>0</v>
      </c>
      <c r="BX33" s="48">
        <f t="shared" si="22"/>
        <v>0</v>
      </c>
      <c r="BY33" s="35">
        <v>0</v>
      </c>
      <c r="BZ33" s="198">
        <v>0</v>
      </c>
      <c r="CA33" s="198">
        <v>0</v>
      </c>
      <c r="CB33" s="198">
        <v>0</v>
      </c>
      <c r="CC33" s="198">
        <v>0</v>
      </c>
      <c r="CD33" s="198">
        <v>0</v>
      </c>
      <c r="CE33" s="49">
        <v>0</v>
      </c>
      <c r="CF33" s="430">
        <v>0</v>
      </c>
      <c r="CG33" s="56">
        <f t="shared" si="23"/>
        <v>0</v>
      </c>
      <c r="CH33" s="48">
        <f t="shared" si="24"/>
        <v>0</v>
      </c>
      <c r="CI33" s="35">
        <v>0</v>
      </c>
      <c r="CJ33" s="198">
        <v>0</v>
      </c>
      <c r="CK33" s="198">
        <v>0</v>
      </c>
      <c r="CL33" s="198">
        <v>0</v>
      </c>
      <c r="CM33" s="198">
        <v>0</v>
      </c>
      <c r="CN33" s="198">
        <v>0</v>
      </c>
      <c r="CO33" s="49">
        <v>0</v>
      </c>
      <c r="CP33" s="430">
        <v>0</v>
      </c>
      <c r="CQ33" s="56">
        <f t="shared" si="25"/>
        <v>0</v>
      </c>
      <c r="CR33" s="48">
        <f t="shared" si="26"/>
        <v>0</v>
      </c>
      <c r="CS33" s="35">
        <v>0</v>
      </c>
      <c r="CT33" s="198">
        <v>0</v>
      </c>
      <c r="CU33" s="198">
        <v>0</v>
      </c>
      <c r="CV33" s="198">
        <v>0</v>
      </c>
      <c r="CW33" s="198">
        <v>0</v>
      </c>
      <c r="CX33" s="198">
        <v>0</v>
      </c>
      <c r="CY33" s="49">
        <v>0</v>
      </c>
      <c r="CZ33" s="430">
        <v>0</v>
      </c>
      <c r="DA33" s="56">
        <f t="shared" si="27"/>
        <v>0</v>
      </c>
      <c r="DB33" s="48">
        <f t="shared" si="28"/>
        <v>0</v>
      </c>
      <c r="DC33" s="221">
        <v>0</v>
      </c>
      <c r="DD33" s="223">
        <v>0</v>
      </c>
      <c r="DE33" s="218">
        <v>0</v>
      </c>
      <c r="DF33" s="223">
        <v>0</v>
      </c>
      <c r="DG33" s="223">
        <v>0</v>
      </c>
      <c r="DH33" s="223">
        <v>0</v>
      </c>
      <c r="DI33" s="49">
        <v>0</v>
      </c>
      <c r="DJ33" s="430">
        <v>0</v>
      </c>
      <c r="DK33" s="219">
        <f t="shared" si="29"/>
        <v>0</v>
      </c>
      <c r="DL33" s="220">
        <f t="shared" si="30"/>
        <v>0</v>
      </c>
      <c r="DM33" s="35">
        <v>0</v>
      </c>
      <c r="DN33" s="198">
        <v>0</v>
      </c>
      <c r="DO33" s="198">
        <v>0</v>
      </c>
      <c r="DP33" s="198">
        <v>0</v>
      </c>
      <c r="DQ33" s="198">
        <v>0</v>
      </c>
      <c r="DR33" s="198">
        <v>0</v>
      </c>
      <c r="DS33" s="49">
        <v>0</v>
      </c>
      <c r="DT33" s="430">
        <v>0</v>
      </c>
      <c r="DU33" s="56">
        <f t="shared" si="31"/>
        <v>0</v>
      </c>
      <c r="DV33" s="48">
        <f t="shared" si="32"/>
        <v>0</v>
      </c>
      <c r="DW33" s="35">
        <v>0</v>
      </c>
      <c r="DX33" s="198">
        <v>0</v>
      </c>
      <c r="DY33" s="198">
        <v>0</v>
      </c>
      <c r="DZ33" s="198">
        <v>0</v>
      </c>
      <c r="EA33" s="198">
        <v>0</v>
      </c>
      <c r="EB33" s="198">
        <v>0</v>
      </c>
      <c r="EC33" s="49">
        <v>0</v>
      </c>
      <c r="ED33" s="430">
        <v>0</v>
      </c>
      <c r="EE33" s="56">
        <f t="shared" si="33"/>
        <v>0</v>
      </c>
      <c r="EF33" s="48">
        <f t="shared" si="34"/>
        <v>0</v>
      </c>
      <c r="EK33" s="19">
        <f t="shared" si="1"/>
        <v>0</v>
      </c>
      <c r="EL33" s="5" t="e">
        <f>IF(#REF!=0,"Not Moving","OK")</f>
        <v>#REF!</v>
      </c>
    </row>
    <row r="34" spans="1:142" s="5" customFormat="1" ht="16.5" thickTop="1" thickBot="1">
      <c r="A34" s="45">
        <v>23</v>
      </c>
      <c r="B34" s="17">
        <v>734876</v>
      </c>
      <c r="C34" s="17" t="s">
        <v>84</v>
      </c>
      <c r="D34" s="17" t="s">
        <v>85</v>
      </c>
      <c r="E34" s="189">
        <v>54.5</v>
      </c>
      <c r="F34" s="59">
        <v>119</v>
      </c>
      <c r="G34" s="38">
        <f t="shared" si="2"/>
        <v>238</v>
      </c>
      <c r="H34" s="38">
        <f t="shared" si="3"/>
        <v>119</v>
      </c>
      <c r="I34" s="38">
        <f t="shared" si="4"/>
        <v>0</v>
      </c>
      <c r="J34" s="38">
        <f t="shared" si="5"/>
        <v>119</v>
      </c>
      <c r="K34" s="38">
        <f t="shared" si="6"/>
        <v>119</v>
      </c>
      <c r="L34" s="38">
        <f t="shared" si="7"/>
        <v>0</v>
      </c>
      <c r="M34" s="39">
        <f t="shared" si="8"/>
        <v>0</v>
      </c>
      <c r="N34" s="39">
        <v>476</v>
      </c>
      <c r="O34" s="39">
        <f t="shared" si="9"/>
        <v>1071</v>
      </c>
      <c r="P34" s="40">
        <f t="shared" si="10"/>
        <v>133.875</v>
      </c>
      <c r="Q34" s="58">
        <v>0</v>
      </c>
      <c r="R34" s="49">
        <v>0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30">
        <v>357</v>
      </c>
      <c r="Y34" s="260">
        <f t="shared" si="11"/>
        <v>357</v>
      </c>
      <c r="Z34" s="34">
        <f t="shared" si="12"/>
        <v>44.625</v>
      </c>
      <c r="AA34" s="35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49">
        <v>0</v>
      </c>
      <c r="AH34" s="430">
        <v>0</v>
      </c>
      <c r="AI34" s="56">
        <f t="shared" si="13"/>
        <v>0</v>
      </c>
      <c r="AJ34" s="48">
        <f t="shared" si="14"/>
        <v>0</v>
      </c>
      <c r="AK34" s="35">
        <v>0</v>
      </c>
      <c r="AL34" s="36">
        <v>0</v>
      </c>
      <c r="AM34" s="36">
        <v>0</v>
      </c>
      <c r="AN34" s="36">
        <v>0</v>
      </c>
      <c r="AO34" s="36">
        <v>0</v>
      </c>
      <c r="AP34" s="36">
        <v>0</v>
      </c>
      <c r="AQ34" s="49">
        <v>0</v>
      </c>
      <c r="AR34" s="430">
        <v>0</v>
      </c>
      <c r="AS34" s="56">
        <f t="shared" si="15"/>
        <v>0</v>
      </c>
      <c r="AT34" s="48">
        <f t="shared" si="16"/>
        <v>0</v>
      </c>
      <c r="AU34" s="35">
        <v>0</v>
      </c>
      <c r="AV34" s="198">
        <v>0</v>
      </c>
      <c r="AW34" s="198">
        <v>0</v>
      </c>
      <c r="AX34" s="198">
        <v>0</v>
      </c>
      <c r="AY34" s="198">
        <v>0</v>
      </c>
      <c r="AZ34" s="198">
        <v>0</v>
      </c>
      <c r="BA34" s="49">
        <v>0</v>
      </c>
      <c r="BB34" s="430">
        <v>0</v>
      </c>
      <c r="BC34" s="56">
        <f t="shared" si="17"/>
        <v>0</v>
      </c>
      <c r="BD34" s="48">
        <f t="shared" si="18"/>
        <v>0</v>
      </c>
      <c r="BE34" s="35">
        <v>119</v>
      </c>
      <c r="BF34" s="198">
        <v>0</v>
      </c>
      <c r="BG34" s="198">
        <v>0</v>
      </c>
      <c r="BH34" s="198">
        <v>0</v>
      </c>
      <c r="BI34" s="198">
        <v>0</v>
      </c>
      <c r="BJ34" s="198">
        <v>0</v>
      </c>
      <c r="BK34" s="49">
        <v>0</v>
      </c>
      <c r="BL34" s="430">
        <v>0</v>
      </c>
      <c r="BM34" s="56">
        <f t="shared" si="19"/>
        <v>119</v>
      </c>
      <c r="BN34" s="48">
        <f t="shared" si="20"/>
        <v>14.875</v>
      </c>
      <c r="BO34" s="35">
        <v>119</v>
      </c>
      <c r="BP34" s="198">
        <v>0</v>
      </c>
      <c r="BQ34" s="198">
        <v>0</v>
      </c>
      <c r="BR34" s="198">
        <v>0</v>
      </c>
      <c r="BS34" s="198">
        <v>0</v>
      </c>
      <c r="BT34" s="198">
        <v>0</v>
      </c>
      <c r="BU34" s="49">
        <v>0</v>
      </c>
      <c r="BV34" s="430">
        <v>0</v>
      </c>
      <c r="BW34" s="56">
        <f t="shared" si="21"/>
        <v>119</v>
      </c>
      <c r="BX34" s="48">
        <f t="shared" si="22"/>
        <v>14.875</v>
      </c>
      <c r="BY34" s="35">
        <v>0</v>
      </c>
      <c r="BZ34" s="198">
        <v>0</v>
      </c>
      <c r="CA34" s="198">
        <v>0</v>
      </c>
      <c r="CB34" s="198">
        <v>0</v>
      </c>
      <c r="CC34" s="198">
        <v>0</v>
      </c>
      <c r="CD34" s="198">
        <v>0</v>
      </c>
      <c r="CE34" s="49">
        <v>0</v>
      </c>
      <c r="CF34" s="430">
        <v>0</v>
      </c>
      <c r="CG34" s="56">
        <f t="shared" si="23"/>
        <v>0</v>
      </c>
      <c r="CH34" s="48">
        <f t="shared" si="24"/>
        <v>0</v>
      </c>
      <c r="CI34" s="35">
        <v>0</v>
      </c>
      <c r="CJ34" s="198">
        <v>0</v>
      </c>
      <c r="CK34" s="198">
        <v>0</v>
      </c>
      <c r="CL34" s="198">
        <v>0</v>
      </c>
      <c r="CM34" s="198">
        <v>119</v>
      </c>
      <c r="CN34" s="198">
        <v>0</v>
      </c>
      <c r="CO34" s="49">
        <v>0</v>
      </c>
      <c r="CP34" s="430">
        <v>119</v>
      </c>
      <c r="CQ34" s="56">
        <f t="shared" si="25"/>
        <v>238</v>
      </c>
      <c r="CR34" s="48">
        <f t="shared" si="26"/>
        <v>29.75</v>
      </c>
      <c r="CS34" s="35">
        <v>0</v>
      </c>
      <c r="CT34" s="198">
        <v>0</v>
      </c>
      <c r="CU34" s="198">
        <v>0</v>
      </c>
      <c r="CV34" s="198">
        <v>0</v>
      </c>
      <c r="CW34" s="198">
        <v>0</v>
      </c>
      <c r="CX34" s="198">
        <v>0</v>
      </c>
      <c r="CY34" s="49">
        <v>0</v>
      </c>
      <c r="CZ34" s="430">
        <v>0</v>
      </c>
      <c r="DA34" s="56">
        <f t="shared" si="27"/>
        <v>0</v>
      </c>
      <c r="DB34" s="48">
        <f t="shared" si="28"/>
        <v>0</v>
      </c>
      <c r="DC34" s="221">
        <v>0</v>
      </c>
      <c r="DD34" s="223">
        <v>0</v>
      </c>
      <c r="DE34" s="218">
        <v>0</v>
      </c>
      <c r="DF34" s="223">
        <v>0</v>
      </c>
      <c r="DG34" s="223">
        <v>0</v>
      </c>
      <c r="DH34" s="223">
        <v>0</v>
      </c>
      <c r="DI34" s="49">
        <v>0</v>
      </c>
      <c r="DJ34" s="430">
        <v>0</v>
      </c>
      <c r="DK34" s="219">
        <f t="shared" si="29"/>
        <v>0</v>
      </c>
      <c r="DL34" s="220">
        <f t="shared" si="30"/>
        <v>0</v>
      </c>
      <c r="DM34" s="35">
        <v>0</v>
      </c>
      <c r="DN34" s="198">
        <v>119</v>
      </c>
      <c r="DO34" s="198">
        <v>0</v>
      </c>
      <c r="DP34" s="198">
        <v>0</v>
      </c>
      <c r="DQ34" s="198">
        <v>0</v>
      </c>
      <c r="DR34" s="198">
        <v>0</v>
      </c>
      <c r="DS34" s="49">
        <v>0</v>
      </c>
      <c r="DT34" s="430">
        <v>0</v>
      </c>
      <c r="DU34" s="56">
        <f t="shared" si="31"/>
        <v>119</v>
      </c>
      <c r="DV34" s="48">
        <f t="shared" si="32"/>
        <v>14.875</v>
      </c>
      <c r="DW34" s="35">
        <v>0</v>
      </c>
      <c r="DX34" s="198">
        <v>0</v>
      </c>
      <c r="DY34" s="198">
        <v>0</v>
      </c>
      <c r="DZ34" s="198">
        <v>119</v>
      </c>
      <c r="EA34" s="198">
        <v>0</v>
      </c>
      <c r="EB34" s="198">
        <v>0</v>
      </c>
      <c r="EC34" s="49">
        <v>0</v>
      </c>
      <c r="ED34" s="430">
        <v>0</v>
      </c>
      <c r="EE34" s="56">
        <f t="shared" si="33"/>
        <v>119</v>
      </c>
      <c r="EF34" s="48">
        <f t="shared" si="34"/>
        <v>14.875</v>
      </c>
      <c r="EK34" s="19">
        <f t="shared" si="1"/>
        <v>119</v>
      </c>
      <c r="EL34" s="5" t="e">
        <f>IF(#REF!=0,"Not Moving","OK")</f>
        <v>#REF!</v>
      </c>
    </row>
    <row r="35" spans="1:142" s="5" customFormat="1" ht="16.5" thickTop="1" thickBot="1">
      <c r="A35" s="45">
        <v>24</v>
      </c>
      <c r="B35" s="17">
        <v>734877</v>
      </c>
      <c r="C35" s="17" t="s">
        <v>86</v>
      </c>
      <c r="D35" s="17" t="s">
        <v>87</v>
      </c>
      <c r="E35" s="189">
        <v>54.5</v>
      </c>
      <c r="F35" s="59">
        <v>119</v>
      </c>
      <c r="G35" s="38">
        <f t="shared" si="2"/>
        <v>0</v>
      </c>
      <c r="H35" s="38">
        <f t="shared" si="3"/>
        <v>0</v>
      </c>
      <c r="I35" s="38">
        <f t="shared" si="4"/>
        <v>0</v>
      </c>
      <c r="J35" s="38">
        <f t="shared" si="5"/>
        <v>0</v>
      </c>
      <c r="K35" s="38">
        <f t="shared" si="6"/>
        <v>119</v>
      </c>
      <c r="L35" s="38">
        <f t="shared" si="7"/>
        <v>0</v>
      </c>
      <c r="M35" s="39">
        <f t="shared" si="8"/>
        <v>0</v>
      </c>
      <c r="N35" s="39">
        <v>119</v>
      </c>
      <c r="O35" s="39">
        <f t="shared" si="9"/>
        <v>238</v>
      </c>
      <c r="P35" s="40">
        <f t="shared" si="10"/>
        <v>29.75</v>
      </c>
      <c r="Q35" s="58">
        <v>0</v>
      </c>
      <c r="R35" s="49">
        <v>0</v>
      </c>
      <c r="S35" s="49">
        <v>0</v>
      </c>
      <c r="T35" s="49">
        <v>0</v>
      </c>
      <c r="U35" s="49">
        <v>119</v>
      </c>
      <c r="V35" s="49">
        <v>0</v>
      </c>
      <c r="W35" s="49">
        <v>0</v>
      </c>
      <c r="X35" s="430">
        <v>119</v>
      </c>
      <c r="Y35" s="260">
        <f t="shared" si="11"/>
        <v>238</v>
      </c>
      <c r="Z35" s="34">
        <f t="shared" si="12"/>
        <v>29.75</v>
      </c>
      <c r="AA35" s="35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49">
        <v>0</v>
      </c>
      <c r="AH35" s="430">
        <v>0</v>
      </c>
      <c r="AI35" s="56">
        <f t="shared" si="13"/>
        <v>0</v>
      </c>
      <c r="AJ35" s="48">
        <f t="shared" si="14"/>
        <v>0</v>
      </c>
      <c r="AK35" s="35">
        <v>0</v>
      </c>
      <c r="AL35" s="36">
        <v>0</v>
      </c>
      <c r="AM35" s="36">
        <v>0</v>
      </c>
      <c r="AN35" s="36">
        <v>0</v>
      </c>
      <c r="AO35" s="36">
        <v>0</v>
      </c>
      <c r="AP35" s="36">
        <v>0</v>
      </c>
      <c r="AQ35" s="49">
        <v>0</v>
      </c>
      <c r="AR35" s="430">
        <v>0</v>
      </c>
      <c r="AS35" s="56">
        <f t="shared" si="15"/>
        <v>0</v>
      </c>
      <c r="AT35" s="48">
        <f t="shared" si="16"/>
        <v>0</v>
      </c>
      <c r="AU35" s="35">
        <v>0</v>
      </c>
      <c r="AV35" s="198">
        <v>0</v>
      </c>
      <c r="AW35" s="198">
        <v>0</v>
      </c>
      <c r="AX35" s="198">
        <v>0</v>
      </c>
      <c r="AY35" s="198">
        <v>0</v>
      </c>
      <c r="AZ35" s="198">
        <v>0</v>
      </c>
      <c r="BA35" s="49">
        <v>0</v>
      </c>
      <c r="BB35" s="430">
        <v>0</v>
      </c>
      <c r="BC35" s="56">
        <f t="shared" si="17"/>
        <v>0</v>
      </c>
      <c r="BD35" s="48">
        <f t="shared" si="18"/>
        <v>0</v>
      </c>
      <c r="BE35" s="35">
        <v>0</v>
      </c>
      <c r="BF35" s="198">
        <v>0</v>
      </c>
      <c r="BG35" s="198">
        <v>0</v>
      </c>
      <c r="BH35" s="198">
        <v>0</v>
      </c>
      <c r="BI35" s="198">
        <v>0</v>
      </c>
      <c r="BJ35" s="198">
        <v>0</v>
      </c>
      <c r="BK35" s="49">
        <v>0</v>
      </c>
      <c r="BL35" s="430">
        <v>0</v>
      </c>
      <c r="BM35" s="56">
        <f t="shared" si="19"/>
        <v>0</v>
      </c>
      <c r="BN35" s="48">
        <f t="shared" si="20"/>
        <v>0</v>
      </c>
      <c r="BO35" s="35">
        <v>0</v>
      </c>
      <c r="BP35" s="198">
        <v>0</v>
      </c>
      <c r="BQ35" s="198">
        <v>0</v>
      </c>
      <c r="BR35" s="198">
        <v>0</v>
      </c>
      <c r="BS35" s="198">
        <v>0</v>
      </c>
      <c r="BT35" s="198">
        <v>0</v>
      </c>
      <c r="BU35" s="49">
        <v>0</v>
      </c>
      <c r="BV35" s="430">
        <v>0</v>
      </c>
      <c r="BW35" s="56">
        <f t="shared" si="21"/>
        <v>0</v>
      </c>
      <c r="BX35" s="48">
        <f t="shared" si="22"/>
        <v>0</v>
      </c>
      <c r="BY35" s="35">
        <v>0</v>
      </c>
      <c r="BZ35" s="198">
        <v>0</v>
      </c>
      <c r="CA35" s="198">
        <v>0</v>
      </c>
      <c r="CB35" s="198">
        <v>0</v>
      </c>
      <c r="CC35" s="198">
        <v>0</v>
      </c>
      <c r="CD35" s="198">
        <v>0</v>
      </c>
      <c r="CE35" s="49">
        <v>0</v>
      </c>
      <c r="CF35" s="430">
        <v>0</v>
      </c>
      <c r="CG35" s="56">
        <f t="shared" si="23"/>
        <v>0</v>
      </c>
      <c r="CH35" s="48">
        <f t="shared" si="24"/>
        <v>0</v>
      </c>
      <c r="CI35" s="35">
        <v>0</v>
      </c>
      <c r="CJ35" s="198">
        <v>0</v>
      </c>
      <c r="CK35" s="198">
        <v>0</v>
      </c>
      <c r="CL35" s="198">
        <v>0</v>
      </c>
      <c r="CM35" s="198">
        <v>0</v>
      </c>
      <c r="CN35" s="198">
        <v>0</v>
      </c>
      <c r="CO35" s="49">
        <v>0</v>
      </c>
      <c r="CP35" s="430">
        <v>0</v>
      </c>
      <c r="CQ35" s="56">
        <f t="shared" si="25"/>
        <v>0</v>
      </c>
      <c r="CR35" s="48">
        <f t="shared" si="26"/>
        <v>0</v>
      </c>
      <c r="CS35" s="35">
        <v>0</v>
      </c>
      <c r="CT35" s="198">
        <v>0</v>
      </c>
      <c r="CU35" s="198">
        <v>0</v>
      </c>
      <c r="CV35" s="198">
        <v>0</v>
      </c>
      <c r="CW35" s="198">
        <v>0</v>
      </c>
      <c r="CX35" s="198">
        <v>0</v>
      </c>
      <c r="CY35" s="49">
        <v>0</v>
      </c>
      <c r="CZ35" s="430">
        <v>0</v>
      </c>
      <c r="DA35" s="56">
        <f t="shared" si="27"/>
        <v>0</v>
      </c>
      <c r="DB35" s="48">
        <f t="shared" si="28"/>
        <v>0</v>
      </c>
      <c r="DC35" s="221">
        <v>0</v>
      </c>
      <c r="DD35" s="223">
        <v>0</v>
      </c>
      <c r="DE35" s="218">
        <v>0</v>
      </c>
      <c r="DF35" s="223">
        <v>0</v>
      </c>
      <c r="DG35" s="223">
        <v>0</v>
      </c>
      <c r="DH35" s="223">
        <v>0</v>
      </c>
      <c r="DI35" s="49">
        <v>0</v>
      </c>
      <c r="DJ35" s="430">
        <v>0</v>
      </c>
      <c r="DK35" s="219">
        <f t="shared" si="29"/>
        <v>0</v>
      </c>
      <c r="DL35" s="220">
        <f t="shared" si="30"/>
        <v>0</v>
      </c>
      <c r="DM35" s="35">
        <v>0</v>
      </c>
      <c r="DN35" s="198">
        <v>0</v>
      </c>
      <c r="DO35" s="198">
        <v>0</v>
      </c>
      <c r="DP35" s="198">
        <v>0</v>
      </c>
      <c r="DQ35" s="198">
        <v>0</v>
      </c>
      <c r="DR35" s="198">
        <v>0</v>
      </c>
      <c r="DS35" s="49">
        <v>0</v>
      </c>
      <c r="DT35" s="430">
        <v>0</v>
      </c>
      <c r="DU35" s="56">
        <f t="shared" si="31"/>
        <v>0</v>
      </c>
      <c r="DV35" s="48">
        <f t="shared" si="32"/>
        <v>0</v>
      </c>
      <c r="DW35" s="35">
        <v>0</v>
      </c>
      <c r="DX35" s="198">
        <v>0</v>
      </c>
      <c r="DY35" s="198">
        <v>0</v>
      </c>
      <c r="DZ35" s="198">
        <v>0</v>
      </c>
      <c r="EA35" s="198">
        <v>0</v>
      </c>
      <c r="EB35" s="198">
        <v>0</v>
      </c>
      <c r="EC35" s="49">
        <v>0</v>
      </c>
      <c r="ED35" s="430">
        <v>0</v>
      </c>
      <c r="EE35" s="56">
        <f t="shared" si="33"/>
        <v>0</v>
      </c>
      <c r="EF35" s="48">
        <f t="shared" si="34"/>
        <v>0</v>
      </c>
      <c r="EK35" s="19">
        <f t="shared" si="1"/>
        <v>0</v>
      </c>
      <c r="EL35" s="5" t="e">
        <f>IF(#REF!=0,"Not Moving","OK")</f>
        <v>#REF!</v>
      </c>
    </row>
    <row r="36" spans="1:142" s="5" customFormat="1" ht="16.5" thickTop="1" thickBot="1">
      <c r="A36" s="45">
        <v>25</v>
      </c>
      <c r="B36" s="17">
        <v>734878</v>
      </c>
      <c r="C36" s="17" t="s">
        <v>88</v>
      </c>
      <c r="D36" s="17" t="s">
        <v>89</v>
      </c>
      <c r="E36" s="189">
        <v>54.5</v>
      </c>
      <c r="F36" s="59">
        <v>119</v>
      </c>
      <c r="G36" s="38">
        <f t="shared" si="2"/>
        <v>0</v>
      </c>
      <c r="H36" s="38">
        <f t="shared" si="3"/>
        <v>0</v>
      </c>
      <c r="I36" s="38">
        <f t="shared" si="4"/>
        <v>0</v>
      </c>
      <c r="J36" s="38">
        <f t="shared" si="5"/>
        <v>0</v>
      </c>
      <c r="K36" s="38">
        <f t="shared" si="6"/>
        <v>0</v>
      </c>
      <c r="L36" s="38">
        <f t="shared" si="7"/>
        <v>0</v>
      </c>
      <c r="M36" s="39">
        <f t="shared" si="8"/>
        <v>0</v>
      </c>
      <c r="N36" s="39">
        <v>0</v>
      </c>
      <c r="O36" s="39">
        <f t="shared" si="9"/>
        <v>0</v>
      </c>
      <c r="P36" s="40">
        <f t="shared" si="10"/>
        <v>0</v>
      </c>
      <c r="Q36" s="58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30">
        <v>0</v>
      </c>
      <c r="Y36" s="260">
        <f t="shared" si="11"/>
        <v>0</v>
      </c>
      <c r="Z36" s="34">
        <f t="shared" si="12"/>
        <v>0</v>
      </c>
      <c r="AA36" s="35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49">
        <v>0</v>
      </c>
      <c r="AH36" s="430">
        <v>0</v>
      </c>
      <c r="AI36" s="56">
        <f t="shared" si="13"/>
        <v>0</v>
      </c>
      <c r="AJ36" s="48">
        <f t="shared" si="14"/>
        <v>0</v>
      </c>
      <c r="AK36" s="35">
        <v>0</v>
      </c>
      <c r="AL36" s="36">
        <v>0</v>
      </c>
      <c r="AM36" s="36">
        <v>0</v>
      </c>
      <c r="AN36" s="36">
        <v>0</v>
      </c>
      <c r="AO36" s="36">
        <v>0</v>
      </c>
      <c r="AP36" s="36">
        <v>0</v>
      </c>
      <c r="AQ36" s="49">
        <v>0</v>
      </c>
      <c r="AR36" s="430">
        <v>0</v>
      </c>
      <c r="AS36" s="56">
        <f t="shared" si="15"/>
        <v>0</v>
      </c>
      <c r="AT36" s="48">
        <f t="shared" si="16"/>
        <v>0</v>
      </c>
      <c r="AU36" s="35">
        <v>0</v>
      </c>
      <c r="AV36" s="198">
        <v>0</v>
      </c>
      <c r="AW36" s="198">
        <v>0</v>
      </c>
      <c r="AX36" s="198">
        <v>0</v>
      </c>
      <c r="AY36" s="198">
        <v>0</v>
      </c>
      <c r="AZ36" s="198">
        <v>0</v>
      </c>
      <c r="BA36" s="49">
        <v>0</v>
      </c>
      <c r="BB36" s="430">
        <v>0</v>
      </c>
      <c r="BC36" s="56">
        <f t="shared" si="17"/>
        <v>0</v>
      </c>
      <c r="BD36" s="48">
        <f t="shared" si="18"/>
        <v>0</v>
      </c>
      <c r="BE36" s="35">
        <v>0</v>
      </c>
      <c r="BF36" s="198">
        <v>0</v>
      </c>
      <c r="BG36" s="198">
        <v>0</v>
      </c>
      <c r="BH36" s="198">
        <v>0</v>
      </c>
      <c r="BI36" s="198">
        <v>0</v>
      </c>
      <c r="BJ36" s="198">
        <v>0</v>
      </c>
      <c r="BK36" s="49">
        <v>0</v>
      </c>
      <c r="BL36" s="430">
        <v>0</v>
      </c>
      <c r="BM36" s="56">
        <f t="shared" si="19"/>
        <v>0</v>
      </c>
      <c r="BN36" s="48">
        <f t="shared" si="20"/>
        <v>0</v>
      </c>
      <c r="BO36" s="35">
        <v>0</v>
      </c>
      <c r="BP36" s="198">
        <v>0</v>
      </c>
      <c r="BQ36" s="198">
        <v>0</v>
      </c>
      <c r="BR36" s="198">
        <v>0</v>
      </c>
      <c r="BS36" s="198">
        <v>0</v>
      </c>
      <c r="BT36" s="198">
        <v>0</v>
      </c>
      <c r="BU36" s="49">
        <v>0</v>
      </c>
      <c r="BV36" s="430">
        <v>0</v>
      </c>
      <c r="BW36" s="56">
        <f t="shared" si="21"/>
        <v>0</v>
      </c>
      <c r="BX36" s="48">
        <f t="shared" si="22"/>
        <v>0</v>
      </c>
      <c r="BY36" s="35">
        <v>0</v>
      </c>
      <c r="BZ36" s="198">
        <v>0</v>
      </c>
      <c r="CA36" s="198">
        <v>0</v>
      </c>
      <c r="CB36" s="198">
        <v>0</v>
      </c>
      <c r="CC36" s="198">
        <v>0</v>
      </c>
      <c r="CD36" s="198">
        <v>0</v>
      </c>
      <c r="CE36" s="49">
        <v>0</v>
      </c>
      <c r="CF36" s="430">
        <v>0</v>
      </c>
      <c r="CG36" s="56">
        <f t="shared" si="23"/>
        <v>0</v>
      </c>
      <c r="CH36" s="48">
        <f t="shared" si="24"/>
        <v>0</v>
      </c>
      <c r="CI36" s="35">
        <v>0</v>
      </c>
      <c r="CJ36" s="198">
        <v>0</v>
      </c>
      <c r="CK36" s="198">
        <v>0</v>
      </c>
      <c r="CL36" s="198">
        <v>0</v>
      </c>
      <c r="CM36" s="198">
        <v>0</v>
      </c>
      <c r="CN36" s="198">
        <v>0</v>
      </c>
      <c r="CO36" s="49">
        <v>0</v>
      </c>
      <c r="CP36" s="430">
        <v>0</v>
      </c>
      <c r="CQ36" s="56">
        <f t="shared" si="25"/>
        <v>0</v>
      </c>
      <c r="CR36" s="48">
        <f t="shared" si="26"/>
        <v>0</v>
      </c>
      <c r="CS36" s="35">
        <v>0</v>
      </c>
      <c r="CT36" s="198">
        <v>0</v>
      </c>
      <c r="CU36" s="198">
        <v>0</v>
      </c>
      <c r="CV36" s="198">
        <v>0</v>
      </c>
      <c r="CW36" s="198">
        <v>0</v>
      </c>
      <c r="CX36" s="198">
        <v>0</v>
      </c>
      <c r="CY36" s="49">
        <v>0</v>
      </c>
      <c r="CZ36" s="430">
        <v>0</v>
      </c>
      <c r="DA36" s="56">
        <f t="shared" si="27"/>
        <v>0</v>
      </c>
      <c r="DB36" s="48">
        <f t="shared" si="28"/>
        <v>0</v>
      </c>
      <c r="DC36" s="221">
        <v>0</v>
      </c>
      <c r="DD36" s="223">
        <v>0</v>
      </c>
      <c r="DE36" s="218">
        <v>0</v>
      </c>
      <c r="DF36" s="223">
        <v>0</v>
      </c>
      <c r="DG36" s="223">
        <v>0</v>
      </c>
      <c r="DH36" s="223">
        <v>0</v>
      </c>
      <c r="DI36" s="49">
        <v>0</v>
      </c>
      <c r="DJ36" s="430">
        <v>0</v>
      </c>
      <c r="DK36" s="219">
        <f t="shared" si="29"/>
        <v>0</v>
      </c>
      <c r="DL36" s="220">
        <f t="shared" si="30"/>
        <v>0</v>
      </c>
      <c r="DM36" s="35">
        <v>0</v>
      </c>
      <c r="DN36" s="198">
        <v>0</v>
      </c>
      <c r="DO36" s="198">
        <v>0</v>
      </c>
      <c r="DP36" s="198">
        <v>0</v>
      </c>
      <c r="DQ36" s="198">
        <v>0</v>
      </c>
      <c r="DR36" s="198">
        <v>0</v>
      </c>
      <c r="DS36" s="49">
        <v>0</v>
      </c>
      <c r="DT36" s="430">
        <v>0</v>
      </c>
      <c r="DU36" s="56">
        <f t="shared" si="31"/>
        <v>0</v>
      </c>
      <c r="DV36" s="48">
        <f t="shared" si="32"/>
        <v>0</v>
      </c>
      <c r="DW36" s="35">
        <v>0</v>
      </c>
      <c r="DX36" s="198">
        <v>0</v>
      </c>
      <c r="DY36" s="198">
        <v>0</v>
      </c>
      <c r="DZ36" s="198">
        <v>0</v>
      </c>
      <c r="EA36" s="198">
        <v>0</v>
      </c>
      <c r="EB36" s="198">
        <v>0</v>
      </c>
      <c r="EC36" s="49">
        <v>0</v>
      </c>
      <c r="ED36" s="430">
        <v>0</v>
      </c>
      <c r="EE36" s="56">
        <f t="shared" si="33"/>
        <v>0</v>
      </c>
      <c r="EF36" s="48">
        <f t="shared" si="34"/>
        <v>0</v>
      </c>
      <c r="EK36" s="19">
        <f t="shared" si="1"/>
        <v>0</v>
      </c>
      <c r="EL36" s="5" t="e">
        <f>IF(#REF!=0,"Not Moving","OK")</f>
        <v>#REF!</v>
      </c>
    </row>
    <row r="37" spans="1:142" s="5" customFormat="1" ht="16.5" thickTop="1" thickBot="1">
      <c r="A37" s="45">
        <v>26</v>
      </c>
      <c r="B37" s="17">
        <v>734879</v>
      </c>
      <c r="C37" s="17" t="s">
        <v>90</v>
      </c>
      <c r="D37" s="17" t="s">
        <v>91</v>
      </c>
      <c r="E37" s="189">
        <v>139.5</v>
      </c>
      <c r="F37" s="59">
        <v>289</v>
      </c>
      <c r="G37" s="38">
        <f t="shared" si="2"/>
        <v>0</v>
      </c>
      <c r="H37" s="38">
        <f t="shared" si="3"/>
        <v>578</v>
      </c>
      <c r="I37" s="38">
        <f t="shared" si="4"/>
        <v>289</v>
      </c>
      <c r="J37" s="38">
        <f t="shared" si="5"/>
        <v>0</v>
      </c>
      <c r="K37" s="38">
        <f t="shared" si="6"/>
        <v>0</v>
      </c>
      <c r="L37" s="38">
        <f t="shared" si="7"/>
        <v>0</v>
      </c>
      <c r="M37" s="39">
        <f t="shared" si="8"/>
        <v>289</v>
      </c>
      <c r="N37" s="39">
        <v>0</v>
      </c>
      <c r="O37" s="39">
        <f t="shared" si="9"/>
        <v>1156</v>
      </c>
      <c r="P37" s="40">
        <f t="shared" si="10"/>
        <v>144.5</v>
      </c>
      <c r="Q37" s="58">
        <v>0</v>
      </c>
      <c r="R37" s="49">
        <v>0</v>
      </c>
      <c r="S37" s="49">
        <v>289</v>
      </c>
      <c r="T37" s="49">
        <v>0</v>
      </c>
      <c r="U37" s="49">
        <v>0</v>
      </c>
      <c r="V37" s="49">
        <v>0</v>
      </c>
      <c r="W37" s="49">
        <v>0</v>
      </c>
      <c r="X37" s="430">
        <v>0</v>
      </c>
      <c r="Y37" s="260">
        <f t="shared" si="11"/>
        <v>289</v>
      </c>
      <c r="Z37" s="34">
        <f t="shared" si="12"/>
        <v>36.125</v>
      </c>
      <c r="AA37" s="35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49">
        <v>289</v>
      </c>
      <c r="AH37" s="430">
        <v>0</v>
      </c>
      <c r="AI37" s="56">
        <f t="shared" si="13"/>
        <v>289</v>
      </c>
      <c r="AJ37" s="48">
        <f t="shared" si="14"/>
        <v>36.125</v>
      </c>
      <c r="AK37" s="35">
        <v>0</v>
      </c>
      <c r="AL37" s="36">
        <v>0</v>
      </c>
      <c r="AM37" s="36">
        <v>0</v>
      </c>
      <c r="AN37" s="36">
        <v>0</v>
      </c>
      <c r="AO37" s="36">
        <v>0</v>
      </c>
      <c r="AP37" s="36">
        <v>0</v>
      </c>
      <c r="AQ37" s="49">
        <v>0</v>
      </c>
      <c r="AR37" s="430">
        <v>0</v>
      </c>
      <c r="AS37" s="56">
        <f t="shared" si="15"/>
        <v>0</v>
      </c>
      <c r="AT37" s="48">
        <f t="shared" si="16"/>
        <v>0</v>
      </c>
      <c r="AU37" s="35">
        <v>0</v>
      </c>
      <c r="AV37" s="198">
        <v>0</v>
      </c>
      <c r="AW37" s="198">
        <v>0</v>
      </c>
      <c r="AX37" s="198">
        <v>0</v>
      </c>
      <c r="AY37" s="198">
        <v>0</v>
      </c>
      <c r="AZ37" s="198">
        <v>0</v>
      </c>
      <c r="BA37" s="49">
        <v>0</v>
      </c>
      <c r="BB37" s="430">
        <v>0</v>
      </c>
      <c r="BC37" s="56">
        <f t="shared" si="17"/>
        <v>0</v>
      </c>
      <c r="BD37" s="48">
        <f t="shared" si="18"/>
        <v>0</v>
      </c>
      <c r="BE37" s="35">
        <v>0</v>
      </c>
      <c r="BF37" s="198">
        <v>0</v>
      </c>
      <c r="BG37" s="198">
        <v>0</v>
      </c>
      <c r="BH37" s="198">
        <v>0</v>
      </c>
      <c r="BI37" s="198">
        <v>0</v>
      </c>
      <c r="BJ37" s="198">
        <v>0</v>
      </c>
      <c r="BK37" s="49">
        <v>0</v>
      </c>
      <c r="BL37" s="430">
        <v>0</v>
      </c>
      <c r="BM37" s="56">
        <f t="shared" si="19"/>
        <v>0</v>
      </c>
      <c r="BN37" s="48">
        <f t="shared" si="20"/>
        <v>0</v>
      </c>
      <c r="BO37" s="35">
        <v>0</v>
      </c>
      <c r="BP37" s="198">
        <v>0</v>
      </c>
      <c r="BQ37" s="198">
        <v>0</v>
      </c>
      <c r="BR37" s="198">
        <v>0</v>
      </c>
      <c r="BS37" s="198">
        <v>0</v>
      </c>
      <c r="BT37" s="198">
        <v>0</v>
      </c>
      <c r="BU37" s="49">
        <v>0</v>
      </c>
      <c r="BV37" s="430">
        <v>0</v>
      </c>
      <c r="BW37" s="56">
        <f t="shared" si="21"/>
        <v>0</v>
      </c>
      <c r="BX37" s="48">
        <f t="shared" si="22"/>
        <v>0</v>
      </c>
      <c r="BY37" s="35">
        <v>0</v>
      </c>
      <c r="BZ37" s="198">
        <v>0</v>
      </c>
      <c r="CA37" s="198">
        <v>0</v>
      </c>
      <c r="CB37" s="198">
        <v>0</v>
      </c>
      <c r="CC37" s="198">
        <v>0</v>
      </c>
      <c r="CD37" s="198">
        <v>0</v>
      </c>
      <c r="CE37" s="49">
        <v>0</v>
      </c>
      <c r="CF37" s="430">
        <v>0</v>
      </c>
      <c r="CG37" s="56">
        <f t="shared" si="23"/>
        <v>0</v>
      </c>
      <c r="CH37" s="48">
        <f t="shared" si="24"/>
        <v>0</v>
      </c>
      <c r="CI37" s="35">
        <v>0</v>
      </c>
      <c r="CJ37" s="198">
        <v>289</v>
      </c>
      <c r="CK37" s="198">
        <v>0</v>
      </c>
      <c r="CL37" s="198">
        <v>0</v>
      </c>
      <c r="CM37" s="198">
        <v>0</v>
      </c>
      <c r="CN37" s="198">
        <v>0</v>
      </c>
      <c r="CO37" s="49">
        <v>0</v>
      </c>
      <c r="CP37" s="430">
        <v>0</v>
      </c>
      <c r="CQ37" s="56">
        <f t="shared" si="25"/>
        <v>289</v>
      </c>
      <c r="CR37" s="48">
        <f t="shared" si="26"/>
        <v>36.125</v>
      </c>
      <c r="CS37" s="35">
        <v>0</v>
      </c>
      <c r="CT37" s="198">
        <v>0</v>
      </c>
      <c r="CU37" s="198">
        <v>0</v>
      </c>
      <c r="CV37" s="198">
        <v>0</v>
      </c>
      <c r="CW37" s="198">
        <v>0</v>
      </c>
      <c r="CX37" s="198">
        <v>0</v>
      </c>
      <c r="CY37" s="49">
        <v>0</v>
      </c>
      <c r="CZ37" s="430">
        <v>0</v>
      </c>
      <c r="DA37" s="56">
        <f t="shared" si="27"/>
        <v>0</v>
      </c>
      <c r="DB37" s="48">
        <f t="shared" si="28"/>
        <v>0</v>
      </c>
      <c r="DC37" s="221">
        <v>0</v>
      </c>
      <c r="DD37" s="223">
        <v>0</v>
      </c>
      <c r="DE37" s="218">
        <v>0</v>
      </c>
      <c r="DF37" s="223">
        <v>0</v>
      </c>
      <c r="DG37" s="223">
        <v>0</v>
      </c>
      <c r="DH37" s="223">
        <v>0</v>
      </c>
      <c r="DI37" s="49">
        <v>0</v>
      </c>
      <c r="DJ37" s="430">
        <v>0</v>
      </c>
      <c r="DK37" s="219">
        <f t="shared" si="29"/>
        <v>0</v>
      </c>
      <c r="DL37" s="220">
        <f t="shared" si="30"/>
        <v>0</v>
      </c>
      <c r="DM37" s="35">
        <v>0</v>
      </c>
      <c r="DN37" s="198">
        <v>289</v>
      </c>
      <c r="DO37" s="198">
        <v>0</v>
      </c>
      <c r="DP37" s="198">
        <v>0</v>
      </c>
      <c r="DQ37" s="198">
        <v>0</v>
      </c>
      <c r="DR37" s="198">
        <v>0</v>
      </c>
      <c r="DS37" s="49">
        <v>0</v>
      </c>
      <c r="DT37" s="430">
        <v>0</v>
      </c>
      <c r="DU37" s="56">
        <f t="shared" si="31"/>
        <v>289</v>
      </c>
      <c r="DV37" s="48">
        <f t="shared" si="32"/>
        <v>36.125</v>
      </c>
      <c r="DW37" s="35">
        <v>0</v>
      </c>
      <c r="DX37" s="198">
        <v>0</v>
      </c>
      <c r="DY37" s="198">
        <v>0</v>
      </c>
      <c r="DZ37" s="198">
        <v>0</v>
      </c>
      <c r="EA37" s="198">
        <v>0</v>
      </c>
      <c r="EB37" s="198">
        <v>0</v>
      </c>
      <c r="EC37" s="49">
        <v>0</v>
      </c>
      <c r="ED37" s="430">
        <v>0</v>
      </c>
      <c r="EE37" s="56">
        <f t="shared" si="33"/>
        <v>0</v>
      </c>
      <c r="EF37" s="48">
        <f t="shared" si="34"/>
        <v>0</v>
      </c>
      <c r="EK37" s="19">
        <f t="shared" si="1"/>
        <v>289</v>
      </c>
      <c r="EL37" s="5" t="e">
        <f>IF(#REF!=0,"Not Moving","OK")</f>
        <v>#REF!</v>
      </c>
    </row>
    <row r="38" spans="1:142" s="5" customFormat="1" ht="16.5" thickTop="1" thickBot="1">
      <c r="A38" s="45">
        <v>27</v>
      </c>
      <c r="B38" s="17">
        <v>734880</v>
      </c>
      <c r="C38" s="17" t="s">
        <v>92</v>
      </c>
      <c r="D38" s="17" t="s">
        <v>93</v>
      </c>
      <c r="E38" s="189">
        <v>139.5</v>
      </c>
      <c r="F38" s="59">
        <v>289</v>
      </c>
      <c r="G38" s="38">
        <f t="shared" si="2"/>
        <v>0</v>
      </c>
      <c r="H38" s="38">
        <f t="shared" si="3"/>
        <v>0</v>
      </c>
      <c r="I38" s="38">
        <f t="shared" si="4"/>
        <v>0</v>
      </c>
      <c r="J38" s="38">
        <f t="shared" si="5"/>
        <v>578</v>
      </c>
      <c r="K38" s="38">
        <f t="shared" si="6"/>
        <v>0</v>
      </c>
      <c r="L38" s="38">
        <f t="shared" si="7"/>
        <v>0</v>
      </c>
      <c r="M38" s="39">
        <f t="shared" si="8"/>
        <v>0</v>
      </c>
      <c r="N38" s="39">
        <v>0</v>
      </c>
      <c r="O38" s="39">
        <f t="shared" si="9"/>
        <v>578</v>
      </c>
      <c r="P38" s="40">
        <f t="shared" si="10"/>
        <v>72.25</v>
      </c>
      <c r="Q38" s="58">
        <v>0</v>
      </c>
      <c r="R38" s="49">
        <v>0</v>
      </c>
      <c r="S38" s="49">
        <v>0</v>
      </c>
      <c r="T38" s="49">
        <v>289</v>
      </c>
      <c r="U38" s="49">
        <v>0</v>
      </c>
      <c r="V38" s="49">
        <v>0</v>
      </c>
      <c r="W38" s="49">
        <v>0</v>
      </c>
      <c r="X38" s="430">
        <v>0</v>
      </c>
      <c r="Y38" s="260">
        <f t="shared" si="11"/>
        <v>289</v>
      </c>
      <c r="Z38" s="34">
        <f t="shared" si="12"/>
        <v>36.125</v>
      </c>
      <c r="AA38" s="35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49">
        <v>0</v>
      </c>
      <c r="AH38" s="430">
        <v>0</v>
      </c>
      <c r="AI38" s="56">
        <f t="shared" si="13"/>
        <v>0</v>
      </c>
      <c r="AJ38" s="48">
        <f t="shared" si="14"/>
        <v>0</v>
      </c>
      <c r="AK38" s="35">
        <v>0</v>
      </c>
      <c r="AL38" s="36">
        <v>0</v>
      </c>
      <c r="AM38" s="36">
        <v>0</v>
      </c>
      <c r="AN38" s="36">
        <v>0</v>
      </c>
      <c r="AO38" s="36">
        <v>0</v>
      </c>
      <c r="AP38" s="36">
        <v>0</v>
      </c>
      <c r="AQ38" s="49">
        <v>0</v>
      </c>
      <c r="AR38" s="430">
        <v>0</v>
      </c>
      <c r="AS38" s="56">
        <f t="shared" si="15"/>
        <v>0</v>
      </c>
      <c r="AT38" s="48">
        <f t="shared" si="16"/>
        <v>0</v>
      </c>
      <c r="AU38" s="35">
        <v>0</v>
      </c>
      <c r="AV38" s="198">
        <v>0</v>
      </c>
      <c r="AW38" s="198">
        <v>0</v>
      </c>
      <c r="AX38" s="198">
        <v>0</v>
      </c>
      <c r="AY38" s="198">
        <v>0</v>
      </c>
      <c r="AZ38" s="198">
        <v>0</v>
      </c>
      <c r="BA38" s="49">
        <v>0</v>
      </c>
      <c r="BB38" s="430">
        <v>0</v>
      </c>
      <c r="BC38" s="56">
        <f t="shared" si="17"/>
        <v>0</v>
      </c>
      <c r="BD38" s="48">
        <f t="shared" si="18"/>
        <v>0</v>
      </c>
      <c r="BE38" s="35">
        <v>0</v>
      </c>
      <c r="BF38" s="198">
        <v>0</v>
      </c>
      <c r="BG38" s="198">
        <v>0</v>
      </c>
      <c r="BH38" s="198">
        <v>289</v>
      </c>
      <c r="BI38" s="198">
        <v>0</v>
      </c>
      <c r="BJ38" s="198">
        <v>0</v>
      </c>
      <c r="BK38" s="49">
        <v>0</v>
      </c>
      <c r="BL38" s="430">
        <v>0</v>
      </c>
      <c r="BM38" s="56">
        <f t="shared" si="19"/>
        <v>289</v>
      </c>
      <c r="BN38" s="48">
        <f t="shared" si="20"/>
        <v>36.125</v>
      </c>
      <c r="BO38" s="35">
        <v>0</v>
      </c>
      <c r="BP38" s="198">
        <v>0</v>
      </c>
      <c r="BQ38" s="198">
        <v>0</v>
      </c>
      <c r="BR38" s="198">
        <v>0</v>
      </c>
      <c r="BS38" s="198">
        <v>0</v>
      </c>
      <c r="BT38" s="198">
        <v>0</v>
      </c>
      <c r="BU38" s="49">
        <v>0</v>
      </c>
      <c r="BV38" s="430">
        <v>0</v>
      </c>
      <c r="BW38" s="56">
        <f t="shared" si="21"/>
        <v>0</v>
      </c>
      <c r="BX38" s="48">
        <f t="shared" si="22"/>
        <v>0</v>
      </c>
      <c r="BY38" s="35">
        <v>0</v>
      </c>
      <c r="BZ38" s="198">
        <v>0</v>
      </c>
      <c r="CA38" s="198">
        <v>0</v>
      </c>
      <c r="CB38" s="198">
        <v>0</v>
      </c>
      <c r="CC38" s="198">
        <v>0</v>
      </c>
      <c r="CD38" s="198">
        <v>0</v>
      </c>
      <c r="CE38" s="49">
        <v>0</v>
      </c>
      <c r="CF38" s="430">
        <v>0</v>
      </c>
      <c r="CG38" s="56">
        <f t="shared" si="23"/>
        <v>0</v>
      </c>
      <c r="CH38" s="48">
        <f t="shared" si="24"/>
        <v>0</v>
      </c>
      <c r="CI38" s="35">
        <v>0</v>
      </c>
      <c r="CJ38" s="198">
        <v>0</v>
      </c>
      <c r="CK38" s="198">
        <v>0</v>
      </c>
      <c r="CL38" s="198">
        <v>0</v>
      </c>
      <c r="CM38" s="198">
        <v>0</v>
      </c>
      <c r="CN38" s="198">
        <v>0</v>
      </c>
      <c r="CO38" s="49">
        <v>0</v>
      </c>
      <c r="CP38" s="430">
        <v>0</v>
      </c>
      <c r="CQ38" s="56">
        <f t="shared" si="25"/>
        <v>0</v>
      </c>
      <c r="CR38" s="48">
        <f t="shared" si="26"/>
        <v>0</v>
      </c>
      <c r="CS38" s="35">
        <v>0</v>
      </c>
      <c r="CT38" s="198">
        <v>0</v>
      </c>
      <c r="CU38" s="198">
        <v>0</v>
      </c>
      <c r="CV38" s="198">
        <v>0</v>
      </c>
      <c r="CW38" s="198">
        <v>0</v>
      </c>
      <c r="CX38" s="198">
        <v>0</v>
      </c>
      <c r="CY38" s="49">
        <v>0</v>
      </c>
      <c r="CZ38" s="430">
        <v>0</v>
      </c>
      <c r="DA38" s="56">
        <f t="shared" si="27"/>
        <v>0</v>
      </c>
      <c r="DB38" s="48">
        <f t="shared" si="28"/>
        <v>0</v>
      </c>
      <c r="DC38" s="221">
        <v>0</v>
      </c>
      <c r="DD38" s="223">
        <v>0</v>
      </c>
      <c r="DE38" s="218">
        <v>0</v>
      </c>
      <c r="DF38" s="223">
        <v>0</v>
      </c>
      <c r="DG38" s="223">
        <v>0</v>
      </c>
      <c r="DH38" s="223">
        <v>0</v>
      </c>
      <c r="DI38" s="49">
        <v>0</v>
      </c>
      <c r="DJ38" s="430">
        <v>0</v>
      </c>
      <c r="DK38" s="219">
        <f t="shared" si="29"/>
        <v>0</v>
      </c>
      <c r="DL38" s="220">
        <f t="shared" si="30"/>
        <v>0</v>
      </c>
      <c r="DM38" s="35">
        <v>0</v>
      </c>
      <c r="DN38" s="198">
        <v>0</v>
      </c>
      <c r="DO38" s="198">
        <v>0</v>
      </c>
      <c r="DP38" s="198">
        <v>0</v>
      </c>
      <c r="DQ38" s="198">
        <v>0</v>
      </c>
      <c r="DR38" s="198">
        <v>0</v>
      </c>
      <c r="DS38" s="49">
        <v>0</v>
      </c>
      <c r="DT38" s="430">
        <v>0</v>
      </c>
      <c r="DU38" s="56">
        <f t="shared" si="31"/>
        <v>0</v>
      </c>
      <c r="DV38" s="48">
        <f t="shared" si="32"/>
        <v>0</v>
      </c>
      <c r="DW38" s="35">
        <v>0</v>
      </c>
      <c r="DX38" s="198">
        <v>0</v>
      </c>
      <c r="DY38" s="198">
        <v>0</v>
      </c>
      <c r="DZ38" s="198">
        <v>0</v>
      </c>
      <c r="EA38" s="198">
        <v>0</v>
      </c>
      <c r="EB38" s="198">
        <v>0</v>
      </c>
      <c r="EC38" s="49">
        <v>0</v>
      </c>
      <c r="ED38" s="430">
        <v>0</v>
      </c>
      <c r="EE38" s="56">
        <f t="shared" si="33"/>
        <v>0</v>
      </c>
      <c r="EF38" s="48">
        <f t="shared" si="34"/>
        <v>0</v>
      </c>
      <c r="EK38" s="19">
        <f t="shared" si="1"/>
        <v>0</v>
      </c>
      <c r="EL38" s="5" t="e">
        <f>IF(#REF!=0,"Not Moving","OK")</f>
        <v>#REF!</v>
      </c>
    </row>
    <row r="39" spans="1:142" s="5" customFormat="1" ht="16.5" thickTop="1" thickBot="1">
      <c r="A39" s="45">
        <v>28</v>
      </c>
      <c r="B39" s="17">
        <v>734881</v>
      </c>
      <c r="C39" s="17" t="s">
        <v>94</v>
      </c>
      <c r="D39" s="17" t="s">
        <v>95</v>
      </c>
      <c r="E39" s="189">
        <v>84.5</v>
      </c>
      <c r="F39" s="59">
        <v>179</v>
      </c>
      <c r="G39" s="38">
        <f t="shared" si="2"/>
        <v>0</v>
      </c>
      <c r="H39" s="38">
        <f t="shared" si="3"/>
        <v>0</v>
      </c>
      <c r="I39" s="38">
        <f t="shared" si="4"/>
        <v>1074</v>
      </c>
      <c r="J39" s="38">
        <f t="shared" si="5"/>
        <v>716</v>
      </c>
      <c r="K39" s="38">
        <f t="shared" si="6"/>
        <v>3137</v>
      </c>
      <c r="L39" s="38">
        <f t="shared" si="7"/>
        <v>1790</v>
      </c>
      <c r="M39" s="39">
        <f t="shared" si="8"/>
        <v>2789</v>
      </c>
      <c r="N39" s="39">
        <v>3401</v>
      </c>
      <c r="O39" s="39">
        <f t="shared" si="9"/>
        <v>12907</v>
      </c>
      <c r="P39" s="40">
        <f t="shared" si="10"/>
        <v>1613.375</v>
      </c>
      <c r="Q39" s="58">
        <v>0</v>
      </c>
      <c r="R39" s="49">
        <v>0</v>
      </c>
      <c r="S39" s="49">
        <v>895</v>
      </c>
      <c r="T39" s="49">
        <v>179</v>
      </c>
      <c r="U39" s="49">
        <v>2779</v>
      </c>
      <c r="V39" s="49">
        <v>1432</v>
      </c>
      <c r="W39" s="49">
        <v>2148</v>
      </c>
      <c r="X39" s="430">
        <v>2864</v>
      </c>
      <c r="Y39" s="260">
        <f t="shared" si="11"/>
        <v>10297</v>
      </c>
      <c r="Z39" s="34">
        <f t="shared" si="12"/>
        <v>1287.125</v>
      </c>
      <c r="AA39" s="35">
        <v>0</v>
      </c>
      <c r="AB39" s="36">
        <v>0</v>
      </c>
      <c r="AC39" s="36">
        <v>179</v>
      </c>
      <c r="AD39" s="36">
        <v>358</v>
      </c>
      <c r="AE39" s="36">
        <v>0</v>
      </c>
      <c r="AF39" s="36">
        <v>358</v>
      </c>
      <c r="AG39" s="49">
        <v>462</v>
      </c>
      <c r="AH39" s="430">
        <v>179</v>
      </c>
      <c r="AI39" s="56">
        <f t="shared" si="13"/>
        <v>1536</v>
      </c>
      <c r="AJ39" s="48">
        <f t="shared" si="14"/>
        <v>192</v>
      </c>
      <c r="AK39" s="35">
        <v>0</v>
      </c>
      <c r="AL39" s="36">
        <v>0</v>
      </c>
      <c r="AM39" s="36">
        <v>0</v>
      </c>
      <c r="AN39" s="36">
        <v>179</v>
      </c>
      <c r="AO39" s="36">
        <v>0</v>
      </c>
      <c r="AP39" s="36">
        <v>0</v>
      </c>
      <c r="AQ39" s="49">
        <v>0</v>
      </c>
      <c r="AR39" s="430">
        <v>179</v>
      </c>
      <c r="AS39" s="56">
        <f t="shared" si="15"/>
        <v>358</v>
      </c>
      <c r="AT39" s="48">
        <f t="shared" si="16"/>
        <v>44.75</v>
      </c>
      <c r="AU39" s="35">
        <v>0</v>
      </c>
      <c r="AV39" s="198">
        <v>0</v>
      </c>
      <c r="AW39" s="198">
        <v>0</v>
      </c>
      <c r="AX39" s="198">
        <v>0</v>
      </c>
      <c r="AY39" s="198">
        <v>358</v>
      </c>
      <c r="AZ39" s="198">
        <v>0</v>
      </c>
      <c r="BA39" s="49">
        <v>179</v>
      </c>
      <c r="BB39" s="430">
        <v>0</v>
      </c>
      <c r="BC39" s="56">
        <f t="shared" si="17"/>
        <v>537</v>
      </c>
      <c r="BD39" s="48">
        <f t="shared" si="18"/>
        <v>67.125</v>
      </c>
      <c r="BE39" s="35">
        <v>0</v>
      </c>
      <c r="BF39" s="198">
        <v>0</v>
      </c>
      <c r="BG39" s="198">
        <v>0</v>
      </c>
      <c r="BH39" s="198">
        <v>0</v>
      </c>
      <c r="BI39" s="198">
        <v>0</v>
      </c>
      <c r="BJ39" s="198">
        <v>0</v>
      </c>
      <c r="BK39" s="49">
        <v>0</v>
      </c>
      <c r="BL39" s="430">
        <v>179</v>
      </c>
      <c r="BM39" s="56">
        <f t="shared" si="19"/>
        <v>179</v>
      </c>
      <c r="BN39" s="48">
        <f t="shared" si="20"/>
        <v>22.375</v>
      </c>
      <c r="BO39" s="35">
        <v>0</v>
      </c>
      <c r="BP39" s="198">
        <v>0</v>
      </c>
      <c r="BQ39" s="198">
        <v>0</v>
      </c>
      <c r="BR39" s="198">
        <v>0</v>
      </c>
      <c r="BS39" s="198">
        <v>0</v>
      </c>
      <c r="BT39" s="198">
        <v>0</v>
      </c>
      <c r="BU39" s="49">
        <v>0</v>
      </c>
      <c r="BV39" s="430">
        <v>0</v>
      </c>
      <c r="BW39" s="56">
        <f t="shared" si="21"/>
        <v>0</v>
      </c>
      <c r="BX39" s="48">
        <f t="shared" si="22"/>
        <v>0</v>
      </c>
      <c r="BY39" s="35">
        <v>0</v>
      </c>
      <c r="BZ39" s="198">
        <v>0</v>
      </c>
      <c r="CA39" s="198">
        <v>0</v>
      </c>
      <c r="CB39" s="198">
        <v>0</v>
      </c>
      <c r="CC39" s="198">
        <v>0</v>
      </c>
      <c r="CD39" s="198">
        <v>0</v>
      </c>
      <c r="CE39" s="49">
        <v>0</v>
      </c>
      <c r="CF39" s="430">
        <v>0</v>
      </c>
      <c r="CG39" s="56">
        <f t="shared" si="23"/>
        <v>0</v>
      </c>
      <c r="CH39" s="48">
        <f t="shared" si="24"/>
        <v>0</v>
      </c>
      <c r="CI39" s="35">
        <v>0</v>
      </c>
      <c r="CJ39" s="198">
        <v>0</v>
      </c>
      <c r="CK39" s="198">
        <v>0</v>
      </c>
      <c r="CL39" s="198">
        <v>0</v>
      </c>
      <c r="CM39" s="198">
        <v>0</v>
      </c>
      <c r="CN39" s="198">
        <v>0</v>
      </c>
      <c r="CO39" s="49">
        <v>0</v>
      </c>
      <c r="CP39" s="430">
        <v>0</v>
      </c>
      <c r="CQ39" s="56">
        <f t="shared" si="25"/>
        <v>0</v>
      </c>
      <c r="CR39" s="48">
        <f t="shared" si="26"/>
        <v>0</v>
      </c>
      <c r="CS39" s="35">
        <v>0</v>
      </c>
      <c r="CT39" s="198">
        <v>0</v>
      </c>
      <c r="CU39" s="198">
        <v>0</v>
      </c>
      <c r="CV39" s="198">
        <v>0</v>
      </c>
      <c r="CW39" s="198">
        <v>0</v>
      </c>
      <c r="CX39" s="198">
        <v>0</v>
      </c>
      <c r="CY39" s="49">
        <v>0</v>
      </c>
      <c r="CZ39" s="430">
        <v>0</v>
      </c>
      <c r="DA39" s="56">
        <f t="shared" si="27"/>
        <v>0</v>
      </c>
      <c r="DB39" s="48">
        <f t="shared" si="28"/>
        <v>0</v>
      </c>
      <c r="DC39" s="221">
        <v>0</v>
      </c>
      <c r="DD39" s="223">
        <v>0</v>
      </c>
      <c r="DE39" s="218">
        <v>0</v>
      </c>
      <c r="DF39" s="223">
        <v>0</v>
      </c>
      <c r="DG39" s="223">
        <v>0</v>
      </c>
      <c r="DH39" s="223">
        <v>0</v>
      </c>
      <c r="DI39" s="49">
        <v>0</v>
      </c>
      <c r="DJ39" s="430">
        <v>0</v>
      </c>
      <c r="DK39" s="219">
        <f t="shared" si="29"/>
        <v>0</v>
      </c>
      <c r="DL39" s="220">
        <f t="shared" si="30"/>
        <v>0</v>
      </c>
      <c r="DM39" s="35">
        <v>0</v>
      </c>
      <c r="DN39" s="198">
        <v>0</v>
      </c>
      <c r="DO39" s="198">
        <v>0</v>
      </c>
      <c r="DP39" s="198">
        <v>0</v>
      </c>
      <c r="DQ39" s="198">
        <v>0</v>
      </c>
      <c r="DR39" s="198">
        <v>0</v>
      </c>
      <c r="DS39" s="49">
        <v>0</v>
      </c>
      <c r="DT39" s="430">
        <v>0</v>
      </c>
      <c r="DU39" s="56">
        <f t="shared" si="31"/>
        <v>0</v>
      </c>
      <c r="DV39" s="48">
        <f t="shared" si="32"/>
        <v>0</v>
      </c>
      <c r="DW39" s="35">
        <v>0</v>
      </c>
      <c r="DX39" s="198">
        <v>0</v>
      </c>
      <c r="DY39" s="198">
        <v>0</v>
      </c>
      <c r="DZ39" s="198">
        <v>0</v>
      </c>
      <c r="EA39" s="198">
        <v>0</v>
      </c>
      <c r="EB39" s="198">
        <v>0</v>
      </c>
      <c r="EC39" s="49">
        <v>0</v>
      </c>
      <c r="ED39" s="430">
        <v>0</v>
      </c>
      <c r="EE39" s="56">
        <f t="shared" si="33"/>
        <v>0</v>
      </c>
      <c r="EF39" s="48">
        <f t="shared" si="34"/>
        <v>0</v>
      </c>
      <c r="EK39" s="19">
        <f t="shared" si="1"/>
        <v>895</v>
      </c>
      <c r="EL39" s="5" t="e">
        <f>IF(#REF!=0,"Not Moving","OK")</f>
        <v>#REF!</v>
      </c>
    </row>
    <row r="40" spans="1:142" s="5" customFormat="1" ht="16.5" thickTop="1" thickBot="1">
      <c r="A40" s="45">
        <v>29</v>
      </c>
      <c r="B40" s="17">
        <v>734882</v>
      </c>
      <c r="C40" s="17" t="s">
        <v>96</v>
      </c>
      <c r="D40" s="17" t="s">
        <v>97</v>
      </c>
      <c r="E40" s="189">
        <v>64.5</v>
      </c>
      <c r="F40" s="59">
        <v>139</v>
      </c>
      <c r="G40" s="38">
        <f t="shared" si="2"/>
        <v>278</v>
      </c>
      <c r="H40" s="38">
        <f t="shared" si="3"/>
        <v>139</v>
      </c>
      <c r="I40" s="38">
        <f t="shared" si="4"/>
        <v>0</v>
      </c>
      <c r="J40" s="38">
        <f t="shared" si="5"/>
        <v>139</v>
      </c>
      <c r="K40" s="38">
        <f t="shared" si="6"/>
        <v>0</v>
      </c>
      <c r="L40" s="38">
        <f t="shared" si="7"/>
        <v>278</v>
      </c>
      <c r="M40" s="39">
        <f t="shared" si="8"/>
        <v>556</v>
      </c>
      <c r="N40" s="39">
        <v>278</v>
      </c>
      <c r="O40" s="39">
        <f t="shared" si="9"/>
        <v>1668</v>
      </c>
      <c r="P40" s="40">
        <f t="shared" si="10"/>
        <v>208.5</v>
      </c>
      <c r="Q40" s="58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30">
        <v>139</v>
      </c>
      <c r="Y40" s="260">
        <f t="shared" si="11"/>
        <v>139</v>
      </c>
      <c r="Z40" s="34">
        <f t="shared" si="12"/>
        <v>17.375</v>
      </c>
      <c r="AA40" s="35">
        <v>0</v>
      </c>
      <c r="AB40" s="36">
        <v>139</v>
      </c>
      <c r="AC40" s="36">
        <v>0</v>
      </c>
      <c r="AD40" s="36">
        <v>0</v>
      </c>
      <c r="AE40" s="36">
        <v>0</v>
      </c>
      <c r="AF40" s="36">
        <v>139</v>
      </c>
      <c r="AG40" s="49">
        <v>278</v>
      </c>
      <c r="AH40" s="430">
        <v>0</v>
      </c>
      <c r="AI40" s="56">
        <f t="shared" si="13"/>
        <v>556</v>
      </c>
      <c r="AJ40" s="48">
        <f t="shared" si="14"/>
        <v>69.5</v>
      </c>
      <c r="AK40" s="35">
        <v>0</v>
      </c>
      <c r="AL40" s="36">
        <v>0</v>
      </c>
      <c r="AM40" s="36">
        <v>0</v>
      </c>
      <c r="AN40" s="36">
        <v>0</v>
      </c>
      <c r="AO40" s="36">
        <v>0</v>
      </c>
      <c r="AP40" s="36">
        <v>0</v>
      </c>
      <c r="AQ40" s="49">
        <v>0</v>
      </c>
      <c r="AR40" s="430">
        <v>0</v>
      </c>
      <c r="AS40" s="56">
        <f t="shared" si="15"/>
        <v>0</v>
      </c>
      <c r="AT40" s="48">
        <f t="shared" si="16"/>
        <v>0</v>
      </c>
      <c r="AU40" s="35">
        <v>0</v>
      </c>
      <c r="AV40" s="198">
        <v>0</v>
      </c>
      <c r="AW40" s="198">
        <v>0</v>
      </c>
      <c r="AX40" s="198">
        <v>0</v>
      </c>
      <c r="AY40" s="198">
        <v>0</v>
      </c>
      <c r="AZ40" s="198">
        <v>0</v>
      </c>
      <c r="BA40" s="49">
        <v>0</v>
      </c>
      <c r="BB40" s="430">
        <v>0</v>
      </c>
      <c r="BC40" s="56">
        <f t="shared" si="17"/>
        <v>0</v>
      </c>
      <c r="BD40" s="48">
        <f t="shared" si="18"/>
        <v>0</v>
      </c>
      <c r="BE40" s="35">
        <v>0</v>
      </c>
      <c r="BF40" s="198">
        <v>0</v>
      </c>
      <c r="BG40" s="198">
        <v>0</v>
      </c>
      <c r="BH40" s="198">
        <v>0</v>
      </c>
      <c r="BI40" s="198">
        <v>0</v>
      </c>
      <c r="BJ40" s="198">
        <v>0</v>
      </c>
      <c r="BK40" s="49">
        <v>0</v>
      </c>
      <c r="BL40" s="430">
        <v>0</v>
      </c>
      <c r="BM40" s="56">
        <f t="shared" si="19"/>
        <v>0</v>
      </c>
      <c r="BN40" s="48">
        <f t="shared" si="20"/>
        <v>0</v>
      </c>
      <c r="BO40" s="35">
        <v>0</v>
      </c>
      <c r="BP40" s="198">
        <v>0</v>
      </c>
      <c r="BQ40" s="198">
        <v>0</v>
      </c>
      <c r="BR40" s="198">
        <v>0</v>
      </c>
      <c r="BS40" s="198">
        <v>0</v>
      </c>
      <c r="BT40" s="198">
        <v>139</v>
      </c>
      <c r="BU40" s="49">
        <v>139</v>
      </c>
      <c r="BV40" s="430">
        <v>0</v>
      </c>
      <c r="BW40" s="56">
        <f t="shared" si="21"/>
        <v>278</v>
      </c>
      <c r="BX40" s="48">
        <f t="shared" si="22"/>
        <v>34.75</v>
      </c>
      <c r="BY40" s="35">
        <v>0</v>
      </c>
      <c r="BZ40" s="198">
        <v>0</v>
      </c>
      <c r="CA40" s="198">
        <v>0</v>
      </c>
      <c r="CB40" s="198">
        <v>0</v>
      </c>
      <c r="CC40" s="198">
        <v>0</v>
      </c>
      <c r="CD40" s="198">
        <v>0</v>
      </c>
      <c r="CE40" s="49">
        <v>0</v>
      </c>
      <c r="CF40" s="430">
        <v>0</v>
      </c>
      <c r="CG40" s="56">
        <f t="shared" si="23"/>
        <v>0</v>
      </c>
      <c r="CH40" s="48">
        <f t="shared" si="24"/>
        <v>0</v>
      </c>
      <c r="CI40" s="35">
        <v>139</v>
      </c>
      <c r="CJ40" s="198">
        <v>0</v>
      </c>
      <c r="CK40" s="198">
        <v>0</v>
      </c>
      <c r="CL40" s="198">
        <v>139</v>
      </c>
      <c r="CM40" s="198">
        <v>0</v>
      </c>
      <c r="CN40" s="198">
        <v>0</v>
      </c>
      <c r="CO40" s="49">
        <v>0</v>
      </c>
      <c r="CP40" s="430">
        <v>139</v>
      </c>
      <c r="CQ40" s="56">
        <f t="shared" si="25"/>
        <v>417</v>
      </c>
      <c r="CR40" s="48">
        <f t="shared" si="26"/>
        <v>52.125</v>
      </c>
      <c r="CS40" s="35">
        <v>0</v>
      </c>
      <c r="CT40" s="198">
        <v>0</v>
      </c>
      <c r="CU40" s="198">
        <v>0</v>
      </c>
      <c r="CV40" s="198">
        <v>0</v>
      </c>
      <c r="CW40" s="198">
        <v>0</v>
      </c>
      <c r="CX40" s="198">
        <v>0</v>
      </c>
      <c r="CY40" s="49">
        <v>0</v>
      </c>
      <c r="CZ40" s="430">
        <v>0</v>
      </c>
      <c r="DA40" s="56">
        <f t="shared" si="27"/>
        <v>0</v>
      </c>
      <c r="DB40" s="48">
        <f t="shared" si="28"/>
        <v>0</v>
      </c>
      <c r="DC40" s="221">
        <v>0</v>
      </c>
      <c r="DD40" s="223">
        <v>0</v>
      </c>
      <c r="DE40" s="218">
        <v>0</v>
      </c>
      <c r="DF40" s="223">
        <v>0</v>
      </c>
      <c r="DG40" s="223">
        <v>0</v>
      </c>
      <c r="DH40" s="223">
        <v>0</v>
      </c>
      <c r="DI40" s="49">
        <v>139</v>
      </c>
      <c r="DJ40" s="430">
        <v>0</v>
      </c>
      <c r="DK40" s="219">
        <f t="shared" si="29"/>
        <v>139</v>
      </c>
      <c r="DL40" s="220">
        <f t="shared" si="30"/>
        <v>17.375</v>
      </c>
      <c r="DM40" s="35">
        <v>139</v>
      </c>
      <c r="DN40" s="198">
        <v>0</v>
      </c>
      <c r="DO40" s="198">
        <v>0</v>
      </c>
      <c r="DP40" s="198">
        <v>0</v>
      </c>
      <c r="DQ40" s="198">
        <v>0</v>
      </c>
      <c r="DR40" s="198">
        <v>0</v>
      </c>
      <c r="DS40" s="49">
        <v>0</v>
      </c>
      <c r="DT40" s="430">
        <v>0</v>
      </c>
      <c r="DU40" s="56">
        <f t="shared" si="31"/>
        <v>139</v>
      </c>
      <c r="DV40" s="48">
        <f t="shared" si="32"/>
        <v>17.375</v>
      </c>
      <c r="DW40" s="35">
        <v>0</v>
      </c>
      <c r="DX40" s="198">
        <v>0</v>
      </c>
      <c r="DY40" s="198">
        <v>0</v>
      </c>
      <c r="DZ40" s="198">
        <v>0</v>
      </c>
      <c r="EA40" s="198">
        <v>0</v>
      </c>
      <c r="EB40" s="198">
        <v>0</v>
      </c>
      <c r="EC40" s="49">
        <v>0</v>
      </c>
      <c r="ED40" s="430">
        <v>0</v>
      </c>
      <c r="EE40" s="56">
        <f t="shared" si="33"/>
        <v>0</v>
      </c>
      <c r="EF40" s="48">
        <f t="shared" si="34"/>
        <v>0</v>
      </c>
      <c r="EK40" s="19">
        <f t="shared" si="1"/>
        <v>139</v>
      </c>
      <c r="EL40" s="5" t="e">
        <f>IF(#REF!=0,"Not Moving","OK")</f>
        <v>#REF!</v>
      </c>
    </row>
    <row r="41" spans="1:142" s="5" customFormat="1" ht="16.5" thickTop="1" thickBot="1">
      <c r="A41" s="45">
        <v>30</v>
      </c>
      <c r="B41" s="17">
        <v>734883</v>
      </c>
      <c r="C41" s="17" t="s">
        <v>98</v>
      </c>
      <c r="D41" s="17" t="s">
        <v>99</v>
      </c>
      <c r="E41" s="189">
        <v>64.5</v>
      </c>
      <c r="F41" s="59">
        <v>139</v>
      </c>
      <c r="G41" s="38">
        <f t="shared" si="2"/>
        <v>139</v>
      </c>
      <c r="H41" s="38">
        <f t="shared" si="3"/>
        <v>139</v>
      </c>
      <c r="I41" s="38">
        <f t="shared" si="4"/>
        <v>0</v>
      </c>
      <c r="J41" s="38">
        <f t="shared" si="5"/>
        <v>0</v>
      </c>
      <c r="K41" s="38">
        <f t="shared" si="6"/>
        <v>0</v>
      </c>
      <c r="L41" s="38">
        <f t="shared" si="7"/>
        <v>0</v>
      </c>
      <c r="M41" s="39">
        <f t="shared" si="8"/>
        <v>0</v>
      </c>
      <c r="N41" s="39">
        <v>0</v>
      </c>
      <c r="O41" s="39">
        <f t="shared" si="9"/>
        <v>278</v>
      </c>
      <c r="P41" s="40">
        <f t="shared" si="10"/>
        <v>34.75</v>
      </c>
      <c r="Q41" s="58">
        <v>139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30">
        <v>0</v>
      </c>
      <c r="Y41" s="260">
        <f t="shared" si="11"/>
        <v>139</v>
      </c>
      <c r="Z41" s="34">
        <f t="shared" si="12"/>
        <v>17.375</v>
      </c>
      <c r="AA41" s="35">
        <v>0</v>
      </c>
      <c r="AB41" s="36">
        <v>139</v>
      </c>
      <c r="AC41" s="36">
        <v>0</v>
      </c>
      <c r="AD41" s="36">
        <v>0</v>
      </c>
      <c r="AE41" s="36">
        <v>0</v>
      </c>
      <c r="AF41" s="36">
        <v>0</v>
      </c>
      <c r="AG41" s="49">
        <v>0</v>
      </c>
      <c r="AH41" s="430">
        <v>0</v>
      </c>
      <c r="AI41" s="56">
        <f t="shared" si="13"/>
        <v>139</v>
      </c>
      <c r="AJ41" s="48">
        <f t="shared" si="14"/>
        <v>17.375</v>
      </c>
      <c r="AK41" s="35">
        <v>0</v>
      </c>
      <c r="AL41" s="36">
        <v>0</v>
      </c>
      <c r="AM41" s="36">
        <v>0</v>
      </c>
      <c r="AN41" s="36">
        <v>0</v>
      </c>
      <c r="AO41" s="36">
        <v>0</v>
      </c>
      <c r="AP41" s="36">
        <v>0</v>
      </c>
      <c r="AQ41" s="49">
        <v>0</v>
      </c>
      <c r="AR41" s="430">
        <v>0</v>
      </c>
      <c r="AS41" s="56">
        <f t="shared" si="15"/>
        <v>0</v>
      </c>
      <c r="AT41" s="48">
        <f t="shared" si="16"/>
        <v>0</v>
      </c>
      <c r="AU41" s="35">
        <v>0</v>
      </c>
      <c r="AV41" s="198">
        <v>0</v>
      </c>
      <c r="AW41" s="198">
        <v>0</v>
      </c>
      <c r="AX41" s="198">
        <v>0</v>
      </c>
      <c r="AY41" s="198">
        <v>0</v>
      </c>
      <c r="AZ41" s="198">
        <v>0</v>
      </c>
      <c r="BA41" s="49">
        <v>0</v>
      </c>
      <c r="BB41" s="430">
        <v>0</v>
      </c>
      <c r="BC41" s="56">
        <f t="shared" si="17"/>
        <v>0</v>
      </c>
      <c r="BD41" s="48">
        <f t="shared" si="18"/>
        <v>0</v>
      </c>
      <c r="BE41" s="35">
        <v>0</v>
      </c>
      <c r="BF41" s="198">
        <v>0</v>
      </c>
      <c r="BG41" s="198">
        <v>0</v>
      </c>
      <c r="BH41" s="198">
        <v>0</v>
      </c>
      <c r="BI41" s="198">
        <v>0</v>
      </c>
      <c r="BJ41" s="198">
        <v>0</v>
      </c>
      <c r="BK41" s="49">
        <v>0</v>
      </c>
      <c r="BL41" s="430">
        <v>0</v>
      </c>
      <c r="BM41" s="56">
        <f t="shared" si="19"/>
        <v>0</v>
      </c>
      <c r="BN41" s="48">
        <f t="shared" si="20"/>
        <v>0</v>
      </c>
      <c r="BO41" s="35">
        <v>0</v>
      </c>
      <c r="BP41" s="198">
        <v>0</v>
      </c>
      <c r="BQ41" s="198">
        <v>0</v>
      </c>
      <c r="BR41" s="198">
        <v>0</v>
      </c>
      <c r="BS41" s="198">
        <v>0</v>
      </c>
      <c r="BT41" s="198">
        <v>0</v>
      </c>
      <c r="BU41" s="49">
        <v>0</v>
      </c>
      <c r="BV41" s="430">
        <v>0</v>
      </c>
      <c r="BW41" s="56">
        <f t="shared" si="21"/>
        <v>0</v>
      </c>
      <c r="BX41" s="48">
        <f t="shared" si="22"/>
        <v>0</v>
      </c>
      <c r="BY41" s="35">
        <v>0</v>
      </c>
      <c r="BZ41" s="198">
        <v>0</v>
      </c>
      <c r="CA41" s="198">
        <v>0</v>
      </c>
      <c r="CB41" s="198">
        <v>0</v>
      </c>
      <c r="CC41" s="198">
        <v>0</v>
      </c>
      <c r="CD41" s="198">
        <v>0</v>
      </c>
      <c r="CE41" s="49">
        <v>0</v>
      </c>
      <c r="CF41" s="430">
        <v>0</v>
      </c>
      <c r="CG41" s="56">
        <f t="shared" si="23"/>
        <v>0</v>
      </c>
      <c r="CH41" s="48">
        <f t="shared" si="24"/>
        <v>0</v>
      </c>
      <c r="CI41" s="35">
        <v>0</v>
      </c>
      <c r="CJ41" s="198">
        <v>0</v>
      </c>
      <c r="CK41" s="198">
        <v>0</v>
      </c>
      <c r="CL41" s="198">
        <v>0</v>
      </c>
      <c r="CM41" s="198">
        <v>0</v>
      </c>
      <c r="CN41" s="198">
        <v>0</v>
      </c>
      <c r="CO41" s="49">
        <v>0</v>
      </c>
      <c r="CP41" s="430">
        <v>0</v>
      </c>
      <c r="CQ41" s="56">
        <f t="shared" si="25"/>
        <v>0</v>
      </c>
      <c r="CR41" s="48">
        <f t="shared" si="26"/>
        <v>0</v>
      </c>
      <c r="CS41" s="35">
        <v>0</v>
      </c>
      <c r="CT41" s="198">
        <v>0</v>
      </c>
      <c r="CU41" s="198">
        <v>0</v>
      </c>
      <c r="CV41" s="198">
        <v>0</v>
      </c>
      <c r="CW41" s="198">
        <v>0</v>
      </c>
      <c r="CX41" s="198">
        <v>0</v>
      </c>
      <c r="CY41" s="49">
        <v>0</v>
      </c>
      <c r="CZ41" s="430">
        <v>0</v>
      </c>
      <c r="DA41" s="56">
        <f t="shared" si="27"/>
        <v>0</v>
      </c>
      <c r="DB41" s="48">
        <f t="shared" si="28"/>
        <v>0</v>
      </c>
      <c r="DC41" s="221">
        <v>0</v>
      </c>
      <c r="DD41" s="223">
        <v>0</v>
      </c>
      <c r="DE41" s="218">
        <v>0</v>
      </c>
      <c r="DF41" s="223">
        <v>0</v>
      </c>
      <c r="DG41" s="223">
        <v>0</v>
      </c>
      <c r="DH41" s="223">
        <v>0</v>
      </c>
      <c r="DI41" s="49">
        <v>0</v>
      </c>
      <c r="DJ41" s="430">
        <v>0</v>
      </c>
      <c r="DK41" s="219">
        <f t="shared" si="29"/>
        <v>0</v>
      </c>
      <c r="DL41" s="220">
        <f t="shared" si="30"/>
        <v>0</v>
      </c>
      <c r="DM41" s="35">
        <v>0</v>
      </c>
      <c r="DN41" s="198">
        <v>0</v>
      </c>
      <c r="DO41" s="198">
        <v>0</v>
      </c>
      <c r="DP41" s="198">
        <v>0</v>
      </c>
      <c r="DQ41" s="198">
        <v>0</v>
      </c>
      <c r="DR41" s="198">
        <v>0</v>
      </c>
      <c r="DS41" s="49">
        <v>0</v>
      </c>
      <c r="DT41" s="430">
        <v>0</v>
      </c>
      <c r="DU41" s="56">
        <f t="shared" si="31"/>
        <v>0</v>
      </c>
      <c r="DV41" s="48">
        <f t="shared" si="32"/>
        <v>0</v>
      </c>
      <c r="DW41" s="35">
        <v>0</v>
      </c>
      <c r="DX41" s="198">
        <v>0</v>
      </c>
      <c r="DY41" s="198">
        <v>0</v>
      </c>
      <c r="DZ41" s="198">
        <v>0</v>
      </c>
      <c r="EA41" s="198">
        <v>0</v>
      </c>
      <c r="EB41" s="198">
        <v>0</v>
      </c>
      <c r="EC41" s="49">
        <v>0</v>
      </c>
      <c r="ED41" s="430">
        <v>0</v>
      </c>
      <c r="EE41" s="56">
        <f t="shared" si="33"/>
        <v>0</v>
      </c>
      <c r="EF41" s="48">
        <f t="shared" si="34"/>
        <v>0</v>
      </c>
      <c r="EK41" s="19">
        <f t="shared" si="1"/>
        <v>139</v>
      </c>
      <c r="EL41" s="5" t="e">
        <f>IF(#REF!=0,"Not Moving","OK")</f>
        <v>#REF!</v>
      </c>
    </row>
    <row r="42" spans="1:142" s="5" customFormat="1" ht="16.5" thickTop="1" thickBot="1">
      <c r="A42" s="45">
        <v>31</v>
      </c>
      <c r="B42" s="17">
        <v>734884</v>
      </c>
      <c r="C42" s="17" t="s">
        <v>100</v>
      </c>
      <c r="D42" s="17" t="s">
        <v>101</v>
      </c>
      <c r="E42" s="189">
        <v>79.5</v>
      </c>
      <c r="F42" s="59">
        <v>169</v>
      </c>
      <c r="G42" s="38">
        <f t="shared" si="2"/>
        <v>0</v>
      </c>
      <c r="H42" s="38">
        <f t="shared" si="3"/>
        <v>0</v>
      </c>
      <c r="I42" s="38">
        <f t="shared" si="4"/>
        <v>0</v>
      </c>
      <c r="J42" s="38">
        <f t="shared" si="5"/>
        <v>0</v>
      </c>
      <c r="K42" s="38">
        <f t="shared" si="6"/>
        <v>0</v>
      </c>
      <c r="L42" s="38">
        <f t="shared" si="7"/>
        <v>169</v>
      </c>
      <c r="M42" s="39">
        <f t="shared" si="8"/>
        <v>256</v>
      </c>
      <c r="N42" s="39">
        <v>338</v>
      </c>
      <c r="O42" s="39">
        <f t="shared" si="9"/>
        <v>763</v>
      </c>
      <c r="P42" s="40">
        <f t="shared" si="10"/>
        <v>95.375</v>
      </c>
      <c r="Q42" s="58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30">
        <v>0</v>
      </c>
      <c r="Y42" s="260">
        <f t="shared" si="11"/>
        <v>0</v>
      </c>
      <c r="Z42" s="34">
        <f t="shared" si="12"/>
        <v>0</v>
      </c>
      <c r="AA42" s="35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49">
        <v>0</v>
      </c>
      <c r="AH42" s="430">
        <v>169</v>
      </c>
      <c r="AI42" s="56">
        <f t="shared" si="13"/>
        <v>169</v>
      </c>
      <c r="AJ42" s="48">
        <f t="shared" si="14"/>
        <v>21.125</v>
      </c>
      <c r="AK42" s="35">
        <v>0</v>
      </c>
      <c r="AL42" s="36">
        <v>0</v>
      </c>
      <c r="AM42" s="36">
        <v>0</v>
      </c>
      <c r="AN42" s="36">
        <v>0</v>
      </c>
      <c r="AO42" s="36">
        <v>0</v>
      </c>
      <c r="AP42" s="36">
        <v>0</v>
      </c>
      <c r="AQ42" s="49">
        <v>0</v>
      </c>
      <c r="AR42" s="430">
        <v>0</v>
      </c>
      <c r="AS42" s="56">
        <f t="shared" si="15"/>
        <v>0</v>
      </c>
      <c r="AT42" s="48">
        <f t="shared" si="16"/>
        <v>0</v>
      </c>
      <c r="AU42" s="35">
        <v>0</v>
      </c>
      <c r="AV42" s="198">
        <v>0</v>
      </c>
      <c r="AW42" s="198">
        <v>0</v>
      </c>
      <c r="AX42" s="198">
        <v>0</v>
      </c>
      <c r="AY42" s="198">
        <v>0</v>
      </c>
      <c r="AZ42" s="198">
        <v>0</v>
      </c>
      <c r="BA42" s="49">
        <v>0</v>
      </c>
      <c r="BB42" s="430">
        <v>169</v>
      </c>
      <c r="BC42" s="56">
        <f t="shared" si="17"/>
        <v>169</v>
      </c>
      <c r="BD42" s="48">
        <f t="shared" si="18"/>
        <v>21.125</v>
      </c>
      <c r="BE42" s="35">
        <v>0</v>
      </c>
      <c r="BF42" s="198">
        <v>0</v>
      </c>
      <c r="BG42" s="198">
        <v>0</v>
      </c>
      <c r="BH42" s="198">
        <v>0</v>
      </c>
      <c r="BI42" s="198">
        <v>0</v>
      </c>
      <c r="BJ42" s="198">
        <v>0</v>
      </c>
      <c r="BK42" s="49">
        <v>0</v>
      </c>
      <c r="BL42" s="430">
        <v>0</v>
      </c>
      <c r="BM42" s="56">
        <f t="shared" si="19"/>
        <v>0</v>
      </c>
      <c r="BN42" s="48">
        <f t="shared" si="20"/>
        <v>0</v>
      </c>
      <c r="BO42" s="35">
        <v>0</v>
      </c>
      <c r="BP42" s="198">
        <v>0</v>
      </c>
      <c r="BQ42" s="198">
        <v>0</v>
      </c>
      <c r="BR42" s="198">
        <v>0</v>
      </c>
      <c r="BS42" s="198">
        <v>0</v>
      </c>
      <c r="BT42" s="198">
        <v>0</v>
      </c>
      <c r="BU42" s="49">
        <v>0</v>
      </c>
      <c r="BV42" s="430">
        <v>0</v>
      </c>
      <c r="BW42" s="56">
        <f t="shared" si="21"/>
        <v>0</v>
      </c>
      <c r="BX42" s="48">
        <f t="shared" si="22"/>
        <v>0</v>
      </c>
      <c r="BY42" s="35">
        <v>0</v>
      </c>
      <c r="BZ42" s="198">
        <v>0</v>
      </c>
      <c r="CA42" s="198">
        <v>0</v>
      </c>
      <c r="CB42" s="198">
        <v>0</v>
      </c>
      <c r="CC42" s="198">
        <v>0</v>
      </c>
      <c r="CD42" s="198">
        <v>0</v>
      </c>
      <c r="CE42" s="49">
        <v>0</v>
      </c>
      <c r="CF42" s="430">
        <v>0</v>
      </c>
      <c r="CG42" s="56">
        <f t="shared" si="23"/>
        <v>0</v>
      </c>
      <c r="CH42" s="48">
        <f t="shared" si="24"/>
        <v>0</v>
      </c>
      <c r="CI42" s="35">
        <v>0</v>
      </c>
      <c r="CJ42" s="198">
        <v>0</v>
      </c>
      <c r="CK42" s="198">
        <v>0</v>
      </c>
      <c r="CL42" s="198">
        <v>0</v>
      </c>
      <c r="CM42" s="198">
        <v>0</v>
      </c>
      <c r="CN42" s="198">
        <v>0</v>
      </c>
      <c r="CO42" s="49">
        <v>256</v>
      </c>
      <c r="CP42" s="430">
        <v>0</v>
      </c>
      <c r="CQ42" s="56">
        <f t="shared" si="25"/>
        <v>256</v>
      </c>
      <c r="CR42" s="48">
        <f t="shared" si="26"/>
        <v>32</v>
      </c>
      <c r="CS42" s="35">
        <v>0</v>
      </c>
      <c r="CT42" s="198">
        <v>0</v>
      </c>
      <c r="CU42" s="198">
        <v>0</v>
      </c>
      <c r="CV42" s="198">
        <v>0</v>
      </c>
      <c r="CW42" s="198">
        <v>0</v>
      </c>
      <c r="CX42" s="198">
        <v>0</v>
      </c>
      <c r="CY42" s="49">
        <v>0</v>
      </c>
      <c r="CZ42" s="430">
        <v>0</v>
      </c>
      <c r="DA42" s="56">
        <f t="shared" si="27"/>
        <v>0</v>
      </c>
      <c r="DB42" s="48">
        <f t="shared" si="28"/>
        <v>0</v>
      </c>
      <c r="DC42" s="221">
        <v>0</v>
      </c>
      <c r="DD42" s="223">
        <v>0</v>
      </c>
      <c r="DE42" s="218">
        <v>0</v>
      </c>
      <c r="DF42" s="223">
        <v>0</v>
      </c>
      <c r="DG42" s="223">
        <v>0</v>
      </c>
      <c r="DH42" s="223">
        <v>0</v>
      </c>
      <c r="DI42" s="49">
        <v>0</v>
      </c>
      <c r="DJ42" s="430">
        <v>0</v>
      </c>
      <c r="DK42" s="219">
        <f t="shared" si="29"/>
        <v>0</v>
      </c>
      <c r="DL42" s="220">
        <f t="shared" si="30"/>
        <v>0</v>
      </c>
      <c r="DM42" s="35">
        <v>0</v>
      </c>
      <c r="DN42" s="198">
        <v>0</v>
      </c>
      <c r="DO42" s="198">
        <v>0</v>
      </c>
      <c r="DP42" s="198">
        <v>0</v>
      </c>
      <c r="DQ42" s="198">
        <v>0</v>
      </c>
      <c r="DR42" s="198">
        <v>169</v>
      </c>
      <c r="DS42" s="49">
        <v>0</v>
      </c>
      <c r="DT42" s="430">
        <v>0</v>
      </c>
      <c r="DU42" s="56">
        <f t="shared" si="31"/>
        <v>169</v>
      </c>
      <c r="DV42" s="48">
        <f t="shared" si="32"/>
        <v>21.125</v>
      </c>
      <c r="DW42" s="35">
        <v>0</v>
      </c>
      <c r="DX42" s="198">
        <v>0</v>
      </c>
      <c r="DY42" s="198">
        <v>0</v>
      </c>
      <c r="DZ42" s="198">
        <v>0</v>
      </c>
      <c r="EA42" s="198">
        <v>0</v>
      </c>
      <c r="EB42" s="198">
        <v>0</v>
      </c>
      <c r="EC42" s="49">
        <v>0</v>
      </c>
      <c r="ED42" s="430">
        <v>0</v>
      </c>
      <c r="EE42" s="56">
        <f t="shared" si="33"/>
        <v>0</v>
      </c>
      <c r="EF42" s="48">
        <f t="shared" si="34"/>
        <v>0</v>
      </c>
      <c r="EK42" s="19">
        <f t="shared" si="1"/>
        <v>0</v>
      </c>
      <c r="EL42" s="5" t="e">
        <f>IF(#REF!=0,"Not Moving","OK")</f>
        <v>#REF!</v>
      </c>
    </row>
    <row r="43" spans="1:142" s="5" customFormat="1" ht="16.5" thickTop="1" thickBot="1">
      <c r="A43" s="45">
        <v>32</v>
      </c>
      <c r="B43" s="17">
        <v>734885</v>
      </c>
      <c r="C43" s="17" t="s">
        <v>102</v>
      </c>
      <c r="D43" s="17" t="s">
        <v>103</v>
      </c>
      <c r="E43" s="189">
        <v>79.5</v>
      </c>
      <c r="F43" s="59">
        <v>169</v>
      </c>
      <c r="G43" s="38">
        <f t="shared" si="2"/>
        <v>0</v>
      </c>
      <c r="H43" s="38">
        <f t="shared" si="3"/>
        <v>0</v>
      </c>
      <c r="I43" s="38">
        <f t="shared" si="4"/>
        <v>0</v>
      </c>
      <c r="J43" s="38">
        <f t="shared" si="5"/>
        <v>0</v>
      </c>
      <c r="K43" s="38">
        <f t="shared" si="6"/>
        <v>0</v>
      </c>
      <c r="L43" s="38">
        <f t="shared" si="7"/>
        <v>169</v>
      </c>
      <c r="M43" s="39">
        <f t="shared" si="8"/>
        <v>0</v>
      </c>
      <c r="N43" s="39">
        <v>0</v>
      </c>
      <c r="O43" s="39">
        <f t="shared" si="9"/>
        <v>169</v>
      </c>
      <c r="P43" s="40">
        <f t="shared" si="10"/>
        <v>21.125</v>
      </c>
      <c r="Q43" s="58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30">
        <v>0</v>
      </c>
      <c r="Y43" s="260">
        <f t="shared" si="11"/>
        <v>0</v>
      </c>
      <c r="Z43" s="34">
        <f t="shared" si="12"/>
        <v>0</v>
      </c>
      <c r="AA43" s="35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169</v>
      </c>
      <c r="AG43" s="49">
        <v>0</v>
      </c>
      <c r="AH43" s="430">
        <v>0</v>
      </c>
      <c r="AI43" s="56">
        <f t="shared" si="13"/>
        <v>169</v>
      </c>
      <c r="AJ43" s="48">
        <f t="shared" si="14"/>
        <v>21.125</v>
      </c>
      <c r="AK43" s="35">
        <v>0</v>
      </c>
      <c r="AL43" s="36">
        <v>0</v>
      </c>
      <c r="AM43" s="36">
        <v>0</v>
      </c>
      <c r="AN43" s="36">
        <v>0</v>
      </c>
      <c r="AO43" s="36">
        <v>0</v>
      </c>
      <c r="AP43" s="36">
        <v>0</v>
      </c>
      <c r="AQ43" s="49">
        <v>0</v>
      </c>
      <c r="AR43" s="430">
        <v>0</v>
      </c>
      <c r="AS43" s="56">
        <f t="shared" si="15"/>
        <v>0</v>
      </c>
      <c r="AT43" s="48">
        <f t="shared" si="16"/>
        <v>0</v>
      </c>
      <c r="AU43" s="35">
        <v>0</v>
      </c>
      <c r="AV43" s="198">
        <v>0</v>
      </c>
      <c r="AW43" s="198">
        <v>0</v>
      </c>
      <c r="AX43" s="198">
        <v>0</v>
      </c>
      <c r="AY43" s="198">
        <v>0</v>
      </c>
      <c r="AZ43" s="198">
        <v>0</v>
      </c>
      <c r="BA43" s="49">
        <v>0</v>
      </c>
      <c r="BB43" s="430">
        <v>0</v>
      </c>
      <c r="BC43" s="56">
        <f t="shared" si="17"/>
        <v>0</v>
      </c>
      <c r="BD43" s="48">
        <f t="shared" si="18"/>
        <v>0</v>
      </c>
      <c r="BE43" s="35">
        <v>0</v>
      </c>
      <c r="BF43" s="198">
        <v>0</v>
      </c>
      <c r="BG43" s="198">
        <v>0</v>
      </c>
      <c r="BH43" s="198">
        <v>0</v>
      </c>
      <c r="BI43" s="198">
        <v>0</v>
      </c>
      <c r="BJ43" s="198">
        <v>0</v>
      </c>
      <c r="BK43" s="49">
        <v>0</v>
      </c>
      <c r="BL43" s="430">
        <v>0</v>
      </c>
      <c r="BM43" s="56">
        <f t="shared" si="19"/>
        <v>0</v>
      </c>
      <c r="BN43" s="48">
        <f t="shared" si="20"/>
        <v>0</v>
      </c>
      <c r="BO43" s="35">
        <v>0</v>
      </c>
      <c r="BP43" s="198">
        <v>0</v>
      </c>
      <c r="BQ43" s="198">
        <v>0</v>
      </c>
      <c r="BR43" s="198">
        <v>0</v>
      </c>
      <c r="BS43" s="198">
        <v>0</v>
      </c>
      <c r="BT43" s="198">
        <v>0</v>
      </c>
      <c r="BU43" s="49">
        <v>0</v>
      </c>
      <c r="BV43" s="430">
        <v>0</v>
      </c>
      <c r="BW43" s="56">
        <f t="shared" si="21"/>
        <v>0</v>
      </c>
      <c r="BX43" s="48">
        <f t="shared" si="22"/>
        <v>0</v>
      </c>
      <c r="BY43" s="35">
        <v>0</v>
      </c>
      <c r="BZ43" s="198">
        <v>0</v>
      </c>
      <c r="CA43" s="198">
        <v>0</v>
      </c>
      <c r="CB43" s="198">
        <v>0</v>
      </c>
      <c r="CC43" s="198">
        <v>0</v>
      </c>
      <c r="CD43" s="198">
        <v>0</v>
      </c>
      <c r="CE43" s="49">
        <v>0</v>
      </c>
      <c r="CF43" s="430">
        <v>0</v>
      </c>
      <c r="CG43" s="56">
        <f t="shared" si="23"/>
        <v>0</v>
      </c>
      <c r="CH43" s="48">
        <f t="shared" si="24"/>
        <v>0</v>
      </c>
      <c r="CI43" s="35">
        <v>0</v>
      </c>
      <c r="CJ43" s="198">
        <v>0</v>
      </c>
      <c r="CK43" s="198">
        <v>0</v>
      </c>
      <c r="CL43" s="198">
        <v>0</v>
      </c>
      <c r="CM43" s="198">
        <v>0</v>
      </c>
      <c r="CN43" s="198">
        <v>0</v>
      </c>
      <c r="CO43" s="49">
        <v>0</v>
      </c>
      <c r="CP43" s="430">
        <v>0</v>
      </c>
      <c r="CQ43" s="56">
        <f t="shared" si="25"/>
        <v>0</v>
      </c>
      <c r="CR43" s="48">
        <f t="shared" si="26"/>
        <v>0</v>
      </c>
      <c r="CS43" s="35">
        <v>0</v>
      </c>
      <c r="CT43" s="198">
        <v>0</v>
      </c>
      <c r="CU43" s="198">
        <v>0</v>
      </c>
      <c r="CV43" s="198">
        <v>0</v>
      </c>
      <c r="CW43" s="198">
        <v>0</v>
      </c>
      <c r="CX43" s="198">
        <v>0</v>
      </c>
      <c r="CY43" s="49">
        <v>0</v>
      </c>
      <c r="CZ43" s="430">
        <v>0</v>
      </c>
      <c r="DA43" s="56">
        <f t="shared" si="27"/>
        <v>0</v>
      </c>
      <c r="DB43" s="48">
        <f t="shared" si="28"/>
        <v>0</v>
      </c>
      <c r="DC43" s="221">
        <v>0</v>
      </c>
      <c r="DD43" s="223">
        <v>0</v>
      </c>
      <c r="DE43" s="218">
        <v>0</v>
      </c>
      <c r="DF43" s="223">
        <v>0</v>
      </c>
      <c r="DG43" s="223">
        <v>0</v>
      </c>
      <c r="DH43" s="223">
        <v>0</v>
      </c>
      <c r="DI43" s="49">
        <v>0</v>
      </c>
      <c r="DJ43" s="430">
        <v>0</v>
      </c>
      <c r="DK43" s="219">
        <f t="shared" si="29"/>
        <v>0</v>
      </c>
      <c r="DL43" s="220">
        <f t="shared" si="30"/>
        <v>0</v>
      </c>
      <c r="DM43" s="35">
        <v>0</v>
      </c>
      <c r="DN43" s="198">
        <v>0</v>
      </c>
      <c r="DO43" s="198">
        <v>0</v>
      </c>
      <c r="DP43" s="198">
        <v>0</v>
      </c>
      <c r="DQ43" s="198">
        <v>0</v>
      </c>
      <c r="DR43" s="198">
        <v>0</v>
      </c>
      <c r="DS43" s="49">
        <v>0</v>
      </c>
      <c r="DT43" s="430">
        <v>0</v>
      </c>
      <c r="DU43" s="56">
        <f t="shared" si="31"/>
        <v>0</v>
      </c>
      <c r="DV43" s="48">
        <f t="shared" si="32"/>
        <v>0</v>
      </c>
      <c r="DW43" s="35">
        <v>0</v>
      </c>
      <c r="DX43" s="198">
        <v>0</v>
      </c>
      <c r="DY43" s="198">
        <v>0</v>
      </c>
      <c r="DZ43" s="198">
        <v>0</v>
      </c>
      <c r="EA43" s="198">
        <v>0</v>
      </c>
      <c r="EB43" s="198">
        <v>0</v>
      </c>
      <c r="EC43" s="49">
        <v>0</v>
      </c>
      <c r="ED43" s="430">
        <v>0</v>
      </c>
      <c r="EE43" s="56">
        <f t="shared" si="33"/>
        <v>0</v>
      </c>
      <c r="EF43" s="48">
        <f t="shared" si="34"/>
        <v>0</v>
      </c>
      <c r="EK43" s="19">
        <f t="shared" si="1"/>
        <v>0</v>
      </c>
      <c r="EL43" s="5" t="e">
        <f>IF(#REF!=0,"Not Moving","OK")</f>
        <v>#REF!</v>
      </c>
    </row>
    <row r="44" spans="1:142" s="5" customFormat="1" ht="16.5" thickTop="1" thickBot="1">
      <c r="A44" s="45">
        <v>33</v>
      </c>
      <c r="B44" s="17">
        <v>734886</v>
      </c>
      <c r="C44" s="17" t="s">
        <v>104</v>
      </c>
      <c r="D44" s="17" t="s">
        <v>105</v>
      </c>
      <c r="E44" s="189">
        <v>59.5</v>
      </c>
      <c r="F44" s="59">
        <v>129</v>
      </c>
      <c r="G44" s="38">
        <f t="shared" si="2"/>
        <v>0</v>
      </c>
      <c r="H44" s="38">
        <f t="shared" si="3"/>
        <v>0</v>
      </c>
      <c r="I44" s="38">
        <f t="shared" si="4"/>
        <v>0</v>
      </c>
      <c r="J44" s="38">
        <f t="shared" si="5"/>
        <v>0</v>
      </c>
      <c r="K44" s="38">
        <f t="shared" si="6"/>
        <v>129</v>
      </c>
      <c r="L44" s="38">
        <f t="shared" si="7"/>
        <v>0</v>
      </c>
      <c r="M44" s="39">
        <f t="shared" si="8"/>
        <v>0</v>
      </c>
      <c r="N44" s="39">
        <v>0</v>
      </c>
      <c r="O44" s="39">
        <f t="shared" si="9"/>
        <v>129</v>
      </c>
      <c r="P44" s="40">
        <f t="shared" si="10"/>
        <v>16.125</v>
      </c>
      <c r="Q44" s="58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30">
        <v>0</v>
      </c>
      <c r="Y44" s="260">
        <f t="shared" si="11"/>
        <v>0</v>
      </c>
      <c r="Z44" s="34">
        <f t="shared" si="12"/>
        <v>0</v>
      </c>
      <c r="AA44" s="35">
        <v>0</v>
      </c>
      <c r="AB44" s="36">
        <v>0</v>
      </c>
      <c r="AC44" s="36">
        <v>0</v>
      </c>
      <c r="AD44" s="36">
        <v>0</v>
      </c>
      <c r="AE44" s="36">
        <v>129</v>
      </c>
      <c r="AF44" s="36">
        <v>0</v>
      </c>
      <c r="AG44" s="49">
        <v>0</v>
      </c>
      <c r="AH44" s="430">
        <v>0</v>
      </c>
      <c r="AI44" s="56">
        <f t="shared" si="13"/>
        <v>129</v>
      </c>
      <c r="AJ44" s="48">
        <f t="shared" si="14"/>
        <v>16.125</v>
      </c>
      <c r="AK44" s="35">
        <v>0</v>
      </c>
      <c r="AL44" s="36">
        <v>0</v>
      </c>
      <c r="AM44" s="36">
        <v>0</v>
      </c>
      <c r="AN44" s="36">
        <v>0</v>
      </c>
      <c r="AO44" s="36">
        <v>0</v>
      </c>
      <c r="AP44" s="36">
        <v>0</v>
      </c>
      <c r="AQ44" s="49">
        <v>0</v>
      </c>
      <c r="AR44" s="430">
        <v>0</v>
      </c>
      <c r="AS44" s="56">
        <f t="shared" si="15"/>
        <v>0</v>
      </c>
      <c r="AT44" s="48">
        <f t="shared" si="16"/>
        <v>0</v>
      </c>
      <c r="AU44" s="35">
        <v>0</v>
      </c>
      <c r="AV44" s="198">
        <v>0</v>
      </c>
      <c r="AW44" s="198">
        <v>0</v>
      </c>
      <c r="AX44" s="198">
        <v>0</v>
      </c>
      <c r="AY44" s="198">
        <v>0</v>
      </c>
      <c r="AZ44" s="198">
        <v>0</v>
      </c>
      <c r="BA44" s="49">
        <v>0</v>
      </c>
      <c r="BB44" s="430">
        <v>0</v>
      </c>
      <c r="BC44" s="56">
        <f t="shared" si="17"/>
        <v>0</v>
      </c>
      <c r="BD44" s="48">
        <f t="shared" si="18"/>
        <v>0</v>
      </c>
      <c r="BE44" s="35">
        <v>0</v>
      </c>
      <c r="BF44" s="198">
        <v>0</v>
      </c>
      <c r="BG44" s="198">
        <v>0</v>
      </c>
      <c r="BH44" s="198">
        <v>0</v>
      </c>
      <c r="BI44" s="198">
        <v>0</v>
      </c>
      <c r="BJ44" s="198">
        <v>0</v>
      </c>
      <c r="BK44" s="49">
        <v>0</v>
      </c>
      <c r="BL44" s="430">
        <v>0</v>
      </c>
      <c r="BM44" s="56">
        <f t="shared" si="19"/>
        <v>0</v>
      </c>
      <c r="BN44" s="48">
        <f t="shared" si="20"/>
        <v>0</v>
      </c>
      <c r="BO44" s="35">
        <v>0</v>
      </c>
      <c r="BP44" s="198">
        <v>0</v>
      </c>
      <c r="BQ44" s="198">
        <v>0</v>
      </c>
      <c r="BR44" s="198">
        <v>0</v>
      </c>
      <c r="BS44" s="198">
        <v>0</v>
      </c>
      <c r="BT44" s="198">
        <v>0</v>
      </c>
      <c r="BU44" s="49">
        <v>0</v>
      </c>
      <c r="BV44" s="430">
        <v>0</v>
      </c>
      <c r="BW44" s="56">
        <f t="shared" si="21"/>
        <v>0</v>
      </c>
      <c r="BX44" s="48">
        <f t="shared" si="22"/>
        <v>0</v>
      </c>
      <c r="BY44" s="35">
        <v>0</v>
      </c>
      <c r="BZ44" s="198">
        <v>0</v>
      </c>
      <c r="CA44" s="198">
        <v>0</v>
      </c>
      <c r="CB44" s="198">
        <v>0</v>
      </c>
      <c r="CC44" s="198">
        <v>0</v>
      </c>
      <c r="CD44" s="198">
        <v>0</v>
      </c>
      <c r="CE44" s="49">
        <v>0</v>
      </c>
      <c r="CF44" s="430">
        <v>0</v>
      </c>
      <c r="CG44" s="56">
        <f t="shared" si="23"/>
        <v>0</v>
      </c>
      <c r="CH44" s="48">
        <f t="shared" si="24"/>
        <v>0</v>
      </c>
      <c r="CI44" s="35">
        <v>0</v>
      </c>
      <c r="CJ44" s="198">
        <v>0</v>
      </c>
      <c r="CK44" s="198">
        <v>0</v>
      </c>
      <c r="CL44" s="198">
        <v>0</v>
      </c>
      <c r="CM44" s="198">
        <v>0</v>
      </c>
      <c r="CN44" s="198">
        <v>0</v>
      </c>
      <c r="CO44" s="49">
        <v>0</v>
      </c>
      <c r="CP44" s="430">
        <v>0</v>
      </c>
      <c r="CQ44" s="56">
        <f t="shared" si="25"/>
        <v>0</v>
      </c>
      <c r="CR44" s="48">
        <f t="shared" si="26"/>
        <v>0</v>
      </c>
      <c r="CS44" s="35">
        <v>0</v>
      </c>
      <c r="CT44" s="198">
        <v>0</v>
      </c>
      <c r="CU44" s="198">
        <v>0</v>
      </c>
      <c r="CV44" s="198">
        <v>0</v>
      </c>
      <c r="CW44" s="198">
        <v>0</v>
      </c>
      <c r="CX44" s="198">
        <v>0</v>
      </c>
      <c r="CY44" s="49">
        <v>0</v>
      </c>
      <c r="CZ44" s="430">
        <v>0</v>
      </c>
      <c r="DA44" s="56">
        <f t="shared" si="27"/>
        <v>0</v>
      </c>
      <c r="DB44" s="48">
        <f t="shared" si="28"/>
        <v>0</v>
      </c>
      <c r="DC44" s="221">
        <v>0</v>
      </c>
      <c r="DD44" s="223">
        <v>0</v>
      </c>
      <c r="DE44" s="218">
        <v>0</v>
      </c>
      <c r="DF44" s="223">
        <v>0</v>
      </c>
      <c r="DG44" s="223">
        <v>0</v>
      </c>
      <c r="DH44" s="223">
        <v>0</v>
      </c>
      <c r="DI44" s="49">
        <v>0</v>
      </c>
      <c r="DJ44" s="430">
        <v>0</v>
      </c>
      <c r="DK44" s="219">
        <f t="shared" si="29"/>
        <v>0</v>
      </c>
      <c r="DL44" s="220">
        <f t="shared" si="30"/>
        <v>0</v>
      </c>
      <c r="DM44" s="35">
        <v>0</v>
      </c>
      <c r="DN44" s="198">
        <v>0</v>
      </c>
      <c r="DO44" s="198">
        <v>0</v>
      </c>
      <c r="DP44" s="198">
        <v>0</v>
      </c>
      <c r="DQ44" s="198">
        <v>0</v>
      </c>
      <c r="DR44" s="198">
        <v>0</v>
      </c>
      <c r="DS44" s="49">
        <v>0</v>
      </c>
      <c r="DT44" s="430">
        <v>0</v>
      </c>
      <c r="DU44" s="56">
        <f t="shared" si="31"/>
        <v>0</v>
      </c>
      <c r="DV44" s="48">
        <f t="shared" si="32"/>
        <v>0</v>
      </c>
      <c r="DW44" s="35">
        <v>0</v>
      </c>
      <c r="DX44" s="198">
        <v>0</v>
      </c>
      <c r="DY44" s="198">
        <v>0</v>
      </c>
      <c r="DZ44" s="198">
        <v>0</v>
      </c>
      <c r="EA44" s="198">
        <v>0</v>
      </c>
      <c r="EB44" s="198">
        <v>0</v>
      </c>
      <c r="EC44" s="49">
        <v>0</v>
      </c>
      <c r="ED44" s="430">
        <v>0</v>
      </c>
      <c r="EE44" s="56">
        <f t="shared" si="33"/>
        <v>0</v>
      </c>
      <c r="EF44" s="48">
        <f t="shared" si="34"/>
        <v>0</v>
      </c>
      <c r="EK44" s="19">
        <f t="shared" ref="EK44:EK75" si="35">MAX(DW44:DY44,DM44:DO44,DD44:DF44,CS44:CU44,CI44:CK44,BY44:CA44,BO44:BQ44,BE44:BG44,AU44:AW44,AK44:AM44,AA44:AC44,Q44:S44)</f>
        <v>0</v>
      </c>
      <c r="EL44" s="5" t="e">
        <f>IF(#REF!=0,"Not Moving","OK")</f>
        <v>#REF!</v>
      </c>
    </row>
    <row r="45" spans="1:142" s="5" customFormat="1" ht="16.5" thickTop="1" thickBot="1">
      <c r="A45" s="45">
        <v>34</v>
      </c>
      <c r="B45" s="17">
        <v>734887</v>
      </c>
      <c r="C45" s="17" t="s">
        <v>106</v>
      </c>
      <c r="D45" s="17" t="s">
        <v>107</v>
      </c>
      <c r="E45" s="189">
        <v>59.5</v>
      </c>
      <c r="F45" s="59">
        <v>129</v>
      </c>
      <c r="G45" s="38">
        <f t="shared" si="2"/>
        <v>0</v>
      </c>
      <c r="H45" s="38">
        <f t="shared" si="3"/>
        <v>0</v>
      </c>
      <c r="I45" s="38">
        <f t="shared" si="4"/>
        <v>129</v>
      </c>
      <c r="J45" s="38">
        <f t="shared" si="5"/>
        <v>129</v>
      </c>
      <c r="K45" s="38">
        <f t="shared" si="6"/>
        <v>0</v>
      </c>
      <c r="L45" s="38">
        <f t="shared" si="7"/>
        <v>0</v>
      </c>
      <c r="M45" s="39">
        <f t="shared" si="8"/>
        <v>129</v>
      </c>
      <c r="N45" s="39">
        <v>0</v>
      </c>
      <c r="O45" s="39">
        <f t="shared" si="9"/>
        <v>387</v>
      </c>
      <c r="P45" s="40">
        <f t="shared" si="10"/>
        <v>48.375</v>
      </c>
      <c r="Q45" s="58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30">
        <v>0</v>
      </c>
      <c r="Y45" s="260">
        <f t="shared" si="11"/>
        <v>0</v>
      </c>
      <c r="Z45" s="34">
        <f t="shared" si="12"/>
        <v>0</v>
      </c>
      <c r="AA45" s="35">
        <v>0</v>
      </c>
      <c r="AB45" s="36">
        <v>0</v>
      </c>
      <c r="AC45" s="36">
        <v>0</v>
      </c>
      <c r="AD45" s="36">
        <v>129</v>
      </c>
      <c r="AE45" s="36">
        <v>0</v>
      </c>
      <c r="AF45" s="36">
        <v>0</v>
      </c>
      <c r="AG45" s="49">
        <v>0</v>
      </c>
      <c r="AH45" s="430">
        <v>0</v>
      </c>
      <c r="AI45" s="56">
        <f t="shared" si="13"/>
        <v>129</v>
      </c>
      <c r="AJ45" s="48">
        <f t="shared" si="14"/>
        <v>16.125</v>
      </c>
      <c r="AK45" s="35">
        <v>0</v>
      </c>
      <c r="AL45" s="36">
        <v>0</v>
      </c>
      <c r="AM45" s="36">
        <v>0</v>
      </c>
      <c r="AN45" s="36">
        <v>0</v>
      </c>
      <c r="AO45" s="36">
        <v>0</v>
      </c>
      <c r="AP45" s="36">
        <v>0</v>
      </c>
      <c r="AQ45" s="49">
        <v>0</v>
      </c>
      <c r="AR45" s="430">
        <v>0</v>
      </c>
      <c r="AS45" s="56">
        <f t="shared" si="15"/>
        <v>0</v>
      </c>
      <c r="AT45" s="48">
        <f t="shared" si="16"/>
        <v>0</v>
      </c>
      <c r="AU45" s="35">
        <v>0</v>
      </c>
      <c r="AV45" s="198">
        <v>0</v>
      </c>
      <c r="AW45" s="198">
        <v>0</v>
      </c>
      <c r="AX45" s="198">
        <v>0</v>
      </c>
      <c r="AY45" s="198">
        <v>0</v>
      </c>
      <c r="AZ45" s="198">
        <v>0</v>
      </c>
      <c r="BA45" s="49">
        <v>0</v>
      </c>
      <c r="BB45" s="430">
        <v>0</v>
      </c>
      <c r="BC45" s="56">
        <f t="shared" si="17"/>
        <v>0</v>
      </c>
      <c r="BD45" s="48">
        <f t="shared" si="18"/>
        <v>0</v>
      </c>
      <c r="BE45" s="35">
        <v>0</v>
      </c>
      <c r="BF45" s="198">
        <v>0</v>
      </c>
      <c r="BG45" s="198">
        <v>0</v>
      </c>
      <c r="BH45" s="198">
        <v>0</v>
      </c>
      <c r="BI45" s="198">
        <v>0</v>
      </c>
      <c r="BJ45" s="198">
        <v>0</v>
      </c>
      <c r="BK45" s="49">
        <v>129</v>
      </c>
      <c r="BL45" s="430">
        <v>0</v>
      </c>
      <c r="BM45" s="56">
        <f t="shared" si="19"/>
        <v>129</v>
      </c>
      <c r="BN45" s="48">
        <f t="shared" si="20"/>
        <v>16.125</v>
      </c>
      <c r="BO45" s="35">
        <v>0</v>
      </c>
      <c r="BP45" s="198">
        <v>0</v>
      </c>
      <c r="BQ45" s="198">
        <v>0</v>
      </c>
      <c r="BR45" s="198">
        <v>0</v>
      </c>
      <c r="BS45" s="198">
        <v>0</v>
      </c>
      <c r="BT45" s="198">
        <v>0</v>
      </c>
      <c r="BU45" s="49">
        <v>0</v>
      </c>
      <c r="BV45" s="430">
        <v>0</v>
      </c>
      <c r="BW45" s="56">
        <f t="shared" si="21"/>
        <v>0</v>
      </c>
      <c r="BX45" s="48">
        <f t="shared" si="22"/>
        <v>0</v>
      </c>
      <c r="BY45" s="35">
        <v>0</v>
      </c>
      <c r="BZ45" s="198">
        <v>0</v>
      </c>
      <c r="CA45" s="198">
        <v>0</v>
      </c>
      <c r="CB45" s="198">
        <v>0</v>
      </c>
      <c r="CC45" s="198">
        <v>0</v>
      </c>
      <c r="CD45" s="198">
        <v>0</v>
      </c>
      <c r="CE45" s="49">
        <v>0</v>
      </c>
      <c r="CF45" s="430">
        <v>0</v>
      </c>
      <c r="CG45" s="56">
        <f t="shared" si="23"/>
        <v>0</v>
      </c>
      <c r="CH45" s="48">
        <f t="shared" si="24"/>
        <v>0</v>
      </c>
      <c r="CI45" s="35">
        <v>0</v>
      </c>
      <c r="CJ45" s="198">
        <v>0</v>
      </c>
      <c r="CK45" s="198">
        <v>0</v>
      </c>
      <c r="CL45" s="198">
        <v>0</v>
      </c>
      <c r="CM45" s="198">
        <v>0</v>
      </c>
      <c r="CN45" s="198">
        <v>0</v>
      </c>
      <c r="CO45" s="49">
        <v>0</v>
      </c>
      <c r="CP45" s="430">
        <v>0</v>
      </c>
      <c r="CQ45" s="56">
        <f t="shared" si="25"/>
        <v>0</v>
      </c>
      <c r="CR45" s="48">
        <f t="shared" si="26"/>
        <v>0</v>
      </c>
      <c r="CS45" s="35">
        <v>0</v>
      </c>
      <c r="CT45" s="198">
        <v>0</v>
      </c>
      <c r="CU45" s="198">
        <v>129</v>
      </c>
      <c r="CV45" s="198">
        <v>0</v>
      </c>
      <c r="CW45" s="198">
        <v>0</v>
      </c>
      <c r="CX45" s="198">
        <v>0</v>
      </c>
      <c r="CY45" s="49">
        <v>0</v>
      </c>
      <c r="CZ45" s="430">
        <v>0</v>
      </c>
      <c r="DA45" s="56">
        <f t="shared" si="27"/>
        <v>129</v>
      </c>
      <c r="DB45" s="48">
        <f t="shared" si="28"/>
        <v>16.125</v>
      </c>
      <c r="DC45" s="221">
        <v>0</v>
      </c>
      <c r="DD45" s="223">
        <v>0</v>
      </c>
      <c r="DE45" s="218">
        <v>0</v>
      </c>
      <c r="DF45" s="223">
        <v>0</v>
      </c>
      <c r="DG45" s="223">
        <v>0</v>
      </c>
      <c r="DH45" s="223">
        <v>0</v>
      </c>
      <c r="DI45" s="49">
        <v>0</v>
      </c>
      <c r="DJ45" s="430">
        <v>0</v>
      </c>
      <c r="DK45" s="219">
        <f t="shared" si="29"/>
        <v>0</v>
      </c>
      <c r="DL45" s="220">
        <f t="shared" si="30"/>
        <v>0</v>
      </c>
      <c r="DM45" s="35">
        <v>0</v>
      </c>
      <c r="DN45" s="198">
        <v>0</v>
      </c>
      <c r="DO45" s="198">
        <v>0</v>
      </c>
      <c r="DP45" s="198">
        <v>0</v>
      </c>
      <c r="DQ45" s="198">
        <v>0</v>
      </c>
      <c r="DR45" s="198">
        <v>0</v>
      </c>
      <c r="DS45" s="49">
        <v>0</v>
      </c>
      <c r="DT45" s="430">
        <v>0</v>
      </c>
      <c r="DU45" s="56">
        <f t="shared" si="31"/>
        <v>0</v>
      </c>
      <c r="DV45" s="48">
        <f t="shared" si="32"/>
        <v>0</v>
      </c>
      <c r="DW45" s="35">
        <v>0</v>
      </c>
      <c r="DX45" s="198">
        <v>0</v>
      </c>
      <c r="DY45" s="198">
        <v>0</v>
      </c>
      <c r="DZ45" s="198">
        <v>0</v>
      </c>
      <c r="EA45" s="198">
        <v>0</v>
      </c>
      <c r="EB45" s="198">
        <v>0</v>
      </c>
      <c r="EC45" s="49">
        <v>0</v>
      </c>
      <c r="ED45" s="430">
        <v>0</v>
      </c>
      <c r="EE45" s="56">
        <f t="shared" si="33"/>
        <v>0</v>
      </c>
      <c r="EF45" s="48">
        <f t="shared" si="34"/>
        <v>0</v>
      </c>
      <c r="EK45" s="19">
        <f t="shared" si="35"/>
        <v>129</v>
      </c>
      <c r="EL45" s="5" t="e">
        <f>IF(#REF!=0,"Not Moving","OK")</f>
        <v>#REF!</v>
      </c>
    </row>
    <row r="46" spans="1:142" s="5" customFormat="1" ht="16.5" thickTop="1" thickBot="1">
      <c r="A46" s="45">
        <v>35</v>
      </c>
      <c r="B46" s="17">
        <v>734888</v>
      </c>
      <c r="C46" s="17" t="s">
        <v>108</v>
      </c>
      <c r="D46" s="17" t="s">
        <v>109</v>
      </c>
      <c r="E46" s="189">
        <v>59.5</v>
      </c>
      <c r="F46" s="59">
        <v>129</v>
      </c>
      <c r="G46" s="38">
        <f t="shared" si="2"/>
        <v>0</v>
      </c>
      <c r="H46" s="38">
        <f t="shared" si="3"/>
        <v>0</v>
      </c>
      <c r="I46" s="38">
        <f t="shared" si="4"/>
        <v>0</v>
      </c>
      <c r="J46" s="38">
        <f t="shared" si="5"/>
        <v>0</v>
      </c>
      <c r="K46" s="38">
        <f t="shared" si="6"/>
        <v>0</v>
      </c>
      <c r="L46" s="38">
        <f t="shared" si="7"/>
        <v>0</v>
      </c>
      <c r="M46" s="39">
        <f t="shared" si="8"/>
        <v>0</v>
      </c>
      <c r="N46" s="39">
        <v>0</v>
      </c>
      <c r="O46" s="39">
        <f t="shared" si="9"/>
        <v>0</v>
      </c>
      <c r="P46" s="40">
        <f t="shared" si="10"/>
        <v>0</v>
      </c>
      <c r="Q46" s="58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30">
        <v>0</v>
      </c>
      <c r="Y46" s="260">
        <f t="shared" si="11"/>
        <v>0</v>
      </c>
      <c r="Z46" s="34">
        <f t="shared" si="12"/>
        <v>0</v>
      </c>
      <c r="AA46" s="35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49">
        <v>0</v>
      </c>
      <c r="AH46" s="430">
        <v>0</v>
      </c>
      <c r="AI46" s="56">
        <f t="shared" si="13"/>
        <v>0</v>
      </c>
      <c r="AJ46" s="48">
        <f t="shared" si="14"/>
        <v>0</v>
      </c>
      <c r="AK46" s="35">
        <v>0</v>
      </c>
      <c r="AL46" s="36">
        <v>0</v>
      </c>
      <c r="AM46" s="36">
        <v>0</v>
      </c>
      <c r="AN46" s="36">
        <v>0</v>
      </c>
      <c r="AO46" s="36">
        <v>0</v>
      </c>
      <c r="AP46" s="36">
        <v>0</v>
      </c>
      <c r="AQ46" s="49">
        <v>0</v>
      </c>
      <c r="AR46" s="430">
        <v>0</v>
      </c>
      <c r="AS46" s="56">
        <f t="shared" si="15"/>
        <v>0</v>
      </c>
      <c r="AT46" s="48">
        <f t="shared" si="16"/>
        <v>0</v>
      </c>
      <c r="AU46" s="35">
        <v>0</v>
      </c>
      <c r="AV46" s="198">
        <v>0</v>
      </c>
      <c r="AW46" s="198">
        <v>0</v>
      </c>
      <c r="AX46" s="198">
        <v>0</v>
      </c>
      <c r="AY46" s="198">
        <v>0</v>
      </c>
      <c r="AZ46" s="198">
        <v>0</v>
      </c>
      <c r="BA46" s="49">
        <v>0</v>
      </c>
      <c r="BB46" s="430">
        <v>0</v>
      </c>
      <c r="BC46" s="56">
        <f t="shared" si="17"/>
        <v>0</v>
      </c>
      <c r="BD46" s="48">
        <f t="shared" si="18"/>
        <v>0</v>
      </c>
      <c r="BE46" s="35">
        <v>0</v>
      </c>
      <c r="BF46" s="198">
        <v>0</v>
      </c>
      <c r="BG46" s="198">
        <v>0</v>
      </c>
      <c r="BH46" s="198">
        <v>0</v>
      </c>
      <c r="BI46" s="198">
        <v>0</v>
      </c>
      <c r="BJ46" s="198">
        <v>0</v>
      </c>
      <c r="BK46" s="49">
        <v>0</v>
      </c>
      <c r="BL46" s="430">
        <v>0</v>
      </c>
      <c r="BM46" s="56">
        <f t="shared" si="19"/>
        <v>0</v>
      </c>
      <c r="BN46" s="48">
        <f t="shared" si="20"/>
        <v>0</v>
      </c>
      <c r="BO46" s="35">
        <v>0</v>
      </c>
      <c r="BP46" s="198">
        <v>0</v>
      </c>
      <c r="BQ46" s="198">
        <v>0</v>
      </c>
      <c r="BR46" s="198">
        <v>0</v>
      </c>
      <c r="BS46" s="198">
        <v>0</v>
      </c>
      <c r="BT46" s="198">
        <v>0</v>
      </c>
      <c r="BU46" s="49">
        <v>0</v>
      </c>
      <c r="BV46" s="430">
        <v>0</v>
      </c>
      <c r="BW46" s="56">
        <f t="shared" si="21"/>
        <v>0</v>
      </c>
      <c r="BX46" s="48">
        <f t="shared" si="22"/>
        <v>0</v>
      </c>
      <c r="BY46" s="35">
        <v>0</v>
      </c>
      <c r="BZ46" s="198">
        <v>0</v>
      </c>
      <c r="CA46" s="198">
        <v>0</v>
      </c>
      <c r="CB46" s="198">
        <v>0</v>
      </c>
      <c r="CC46" s="198">
        <v>0</v>
      </c>
      <c r="CD46" s="198">
        <v>0</v>
      </c>
      <c r="CE46" s="49">
        <v>0</v>
      </c>
      <c r="CF46" s="430">
        <v>0</v>
      </c>
      <c r="CG46" s="56">
        <f t="shared" si="23"/>
        <v>0</v>
      </c>
      <c r="CH46" s="48">
        <f t="shared" si="24"/>
        <v>0</v>
      </c>
      <c r="CI46" s="35">
        <v>0</v>
      </c>
      <c r="CJ46" s="198">
        <v>0</v>
      </c>
      <c r="CK46" s="198">
        <v>0</v>
      </c>
      <c r="CL46" s="198">
        <v>0</v>
      </c>
      <c r="CM46" s="198">
        <v>0</v>
      </c>
      <c r="CN46" s="198">
        <v>0</v>
      </c>
      <c r="CO46" s="49">
        <v>0</v>
      </c>
      <c r="CP46" s="430">
        <v>0</v>
      </c>
      <c r="CQ46" s="56">
        <f t="shared" si="25"/>
        <v>0</v>
      </c>
      <c r="CR46" s="48">
        <f t="shared" si="26"/>
        <v>0</v>
      </c>
      <c r="CS46" s="35">
        <v>0</v>
      </c>
      <c r="CT46" s="198">
        <v>0</v>
      </c>
      <c r="CU46" s="198">
        <v>0</v>
      </c>
      <c r="CV46" s="198">
        <v>0</v>
      </c>
      <c r="CW46" s="198">
        <v>0</v>
      </c>
      <c r="CX46" s="198">
        <v>0</v>
      </c>
      <c r="CY46" s="49">
        <v>0</v>
      </c>
      <c r="CZ46" s="430">
        <v>0</v>
      </c>
      <c r="DA46" s="56">
        <f t="shared" si="27"/>
        <v>0</v>
      </c>
      <c r="DB46" s="48">
        <f t="shared" si="28"/>
        <v>0</v>
      </c>
      <c r="DC46" s="221">
        <v>0</v>
      </c>
      <c r="DD46" s="223">
        <v>0</v>
      </c>
      <c r="DE46" s="218">
        <v>0</v>
      </c>
      <c r="DF46" s="223">
        <v>0</v>
      </c>
      <c r="DG46" s="223">
        <v>0</v>
      </c>
      <c r="DH46" s="223">
        <v>0</v>
      </c>
      <c r="DI46" s="49">
        <v>0</v>
      </c>
      <c r="DJ46" s="430">
        <v>0</v>
      </c>
      <c r="DK46" s="219">
        <f t="shared" si="29"/>
        <v>0</v>
      </c>
      <c r="DL46" s="220">
        <f t="shared" si="30"/>
        <v>0</v>
      </c>
      <c r="DM46" s="35">
        <v>0</v>
      </c>
      <c r="DN46" s="198">
        <v>0</v>
      </c>
      <c r="DO46" s="198">
        <v>0</v>
      </c>
      <c r="DP46" s="198">
        <v>0</v>
      </c>
      <c r="DQ46" s="198">
        <v>0</v>
      </c>
      <c r="DR46" s="198">
        <v>0</v>
      </c>
      <c r="DS46" s="49">
        <v>0</v>
      </c>
      <c r="DT46" s="430">
        <v>0</v>
      </c>
      <c r="DU46" s="56">
        <f t="shared" si="31"/>
        <v>0</v>
      </c>
      <c r="DV46" s="48">
        <f t="shared" si="32"/>
        <v>0</v>
      </c>
      <c r="DW46" s="35">
        <v>0</v>
      </c>
      <c r="DX46" s="198">
        <v>0</v>
      </c>
      <c r="DY46" s="198">
        <v>0</v>
      </c>
      <c r="DZ46" s="198">
        <v>0</v>
      </c>
      <c r="EA46" s="198">
        <v>0</v>
      </c>
      <c r="EB46" s="198">
        <v>0</v>
      </c>
      <c r="EC46" s="49">
        <v>0</v>
      </c>
      <c r="ED46" s="430">
        <v>0</v>
      </c>
      <c r="EE46" s="56">
        <f t="shared" si="33"/>
        <v>0</v>
      </c>
      <c r="EF46" s="48">
        <f t="shared" si="34"/>
        <v>0</v>
      </c>
      <c r="EK46" s="19">
        <f t="shared" si="35"/>
        <v>0</v>
      </c>
      <c r="EL46" s="5" t="e">
        <f>IF(#REF!=0,"Not Moving","OK")</f>
        <v>#REF!</v>
      </c>
    </row>
    <row r="47" spans="1:142" s="5" customFormat="1" ht="16.5" thickTop="1" thickBot="1">
      <c r="A47" s="45">
        <v>36</v>
      </c>
      <c r="B47" s="17">
        <v>734889</v>
      </c>
      <c r="C47" s="17" t="s">
        <v>110</v>
      </c>
      <c r="D47" s="17" t="s">
        <v>111</v>
      </c>
      <c r="E47" s="189">
        <v>119.5</v>
      </c>
      <c r="F47" s="59">
        <v>249</v>
      </c>
      <c r="G47" s="38">
        <f t="shared" si="2"/>
        <v>0</v>
      </c>
      <c r="H47" s="38">
        <f t="shared" si="3"/>
        <v>0</v>
      </c>
      <c r="I47" s="38">
        <f t="shared" si="4"/>
        <v>0</v>
      </c>
      <c r="J47" s="38">
        <f t="shared" si="5"/>
        <v>0</v>
      </c>
      <c r="K47" s="38">
        <f t="shared" si="6"/>
        <v>0</v>
      </c>
      <c r="L47" s="38">
        <f t="shared" si="7"/>
        <v>0</v>
      </c>
      <c r="M47" s="39">
        <f t="shared" si="8"/>
        <v>0</v>
      </c>
      <c r="N47" s="39">
        <v>0</v>
      </c>
      <c r="O47" s="39">
        <f t="shared" si="9"/>
        <v>0</v>
      </c>
      <c r="P47" s="40">
        <f t="shared" si="10"/>
        <v>0</v>
      </c>
      <c r="Q47" s="58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30">
        <v>0</v>
      </c>
      <c r="Y47" s="260">
        <f t="shared" si="11"/>
        <v>0</v>
      </c>
      <c r="Z47" s="34">
        <f t="shared" si="12"/>
        <v>0</v>
      </c>
      <c r="AA47" s="35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49">
        <v>0</v>
      </c>
      <c r="AH47" s="430">
        <v>0</v>
      </c>
      <c r="AI47" s="56">
        <f t="shared" si="13"/>
        <v>0</v>
      </c>
      <c r="AJ47" s="48">
        <f t="shared" si="14"/>
        <v>0</v>
      </c>
      <c r="AK47" s="35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49">
        <v>0</v>
      </c>
      <c r="AR47" s="430">
        <v>0</v>
      </c>
      <c r="AS47" s="56">
        <f t="shared" si="15"/>
        <v>0</v>
      </c>
      <c r="AT47" s="48">
        <f t="shared" si="16"/>
        <v>0</v>
      </c>
      <c r="AU47" s="35">
        <v>0</v>
      </c>
      <c r="AV47" s="198">
        <v>0</v>
      </c>
      <c r="AW47" s="198">
        <v>0</v>
      </c>
      <c r="AX47" s="198">
        <v>0</v>
      </c>
      <c r="AY47" s="198">
        <v>0</v>
      </c>
      <c r="AZ47" s="198">
        <v>0</v>
      </c>
      <c r="BA47" s="49">
        <v>0</v>
      </c>
      <c r="BB47" s="430">
        <v>0</v>
      </c>
      <c r="BC47" s="56">
        <f t="shared" si="17"/>
        <v>0</v>
      </c>
      <c r="BD47" s="48">
        <f t="shared" si="18"/>
        <v>0</v>
      </c>
      <c r="BE47" s="35">
        <v>0</v>
      </c>
      <c r="BF47" s="198">
        <v>0</v>
      </c>
      <c r="BG47" s="198">
        <v>0</v>
      </c>
      <c r="BH47" s="198">
        <v>0</v>
      </c>
      <c r="BI47" s="198">
        <v>0</v>
      </c>
      <c r="BJ47" s="198">
        <v>0</v>
      </c>
      <c r="BK47" s="49">
        <v>0</v>
      </c>
      <c r="BL47" s="430">
        <v>0</v>
      </c>
      <c r="BM47" s="56">
        <f t="shared" si="19"/>
        <v>0</v>
      </c>
      <c r="BN47" s="48">
        <f t="shared" si="20"/>
        <v>0</v>
      </c>
      <c r="BO47" s="35">
        <v>0</v>
      </c>
      <c r="BP47" s="198">
        <v>0</v>
      </c>
      <c r="BQ47" s="198">
        <v>0</v>
      </c>
      <c r="BR47" s="198">
        <v>0</v>
      </c>
      <c r="BS47" s="198">
        <v>0</v>
      </c>
      <c r="BT47" s="198">
        <v>0</v>
      </c>
      <c r="BU47" s="49">
        <v>0</v>
      </c>
      <c r="BV47" s="430">
        <v>0</v>
      </c>
      <c r="BW47" s="56">
        <f t="shared" si="21"/>
        <v>0</v>
      </c>
      <c r="BX47" s="48">
        <f t="shared" si="22"/>
        <v>0</v>
      </c>
      <c r="BY47" s="35">
        <v>0</v>
      </c>
      <c r="BZ47" s="198">
        <v>0</v>
      </c>
      <c r="CA47" s="198">
        <v>0</v>
      </c>
      <c r="CB47" s="198">
        <v>0</v>
      </c>
      <c r="CC47" s="198">
        <v>0</v>
      </c>
      <c r="CD47" s="198">
        <v>0</v>
      </c>
      <c r="CE47" s="49">
        <v>0</v>
      </c>
      <c r="CF47" s="430">
        <v>0</v>
      </c>
      <c r="CG47" s="56">
        <f t="shared" si="23"/>
        <v>0</v>
      </c>
      <c r="CH47" s="48">
        <f t="shared" si="24"/>
        <v>0</v>
      </c>
      <c r="CI47" s="35">
        <v>0</v>
      </c>
      <c r="CJ47" s="198">
        <v>0</v>
      </c>
      <c r="CK47" s="198">
        <v>0</v>
      </c>
      <c r="CL47" s="198">
        <v>0</v>
      </c>
      <c r="CM47" s="198">
        <v>0</v>
      </c>
      <c r="CN47" s="198">
        <v>0</v>
      </c>
      <c r="CO47" s="49">
        <v>0</v>
      </c>
      <c r="CP47" s="430">
        <v>0</v>
      </c>
      <c r="CQ47" s="56">
        <f t="shared" si="25"/>
        <v>0</v>
      </c>
      <c r="CR47" s="48">
        <f t="shared" si="26"/>
        <v>0</v>
      </c>
      <c r="CS47" s="35">
        <v>0</v>
      </c>
      <c r="CT47" s="198">
        <v>0</v>
      </c>
      <c r="CU47" s="198">
        <v>0</v>
      </c>
      <c r="CV47" s="198">
        <v>0</v>
      </c>
      <c r="CW47" s="198">
        <v>0</v>
      </c>
      <c r="CX47" s="198">
        <v>0</v>
      </c>
      <c r="CY47" s="49">
        <v>0</v>
      </c>
      <c r="CZ47" s="430">
        <v>0</v>
      </c>
      <c r="DA47" s="56">
        <f t="shared" si="27"/>
        <v>0</v>
      </c>
      <c r="DB47" s="48">
        <f t="shared" si="28"/>
        <v>0</v>
      </c>
      <c r="DC47" s="221">
        <v>0</v>
      </c>
      <c r="DD47" s="223">
        <v>0</v>
      </c>
      <c r="DE47" s="218">
        <v>0</v>
      </c>
      <c r="DF47" s="223">
        <v>0</v>
      </c>
      <c r="DG47" s="223">
        <v>0</v>
      </c>
      <c r="DH47" s="223">
        <v>0</v>
      </c>
      <c r="DI47" s="49">
        <v>0</v>
      </c>
      <c r="DJ47" s="430">
        <v>0</v>
      </c>
      <c r="DK47" s="219">
        <f t="shared" si="29"/>
        <v>0</v>
      </c>
      <c r="DL47" s="220">
        <f t="shared" si="30"/>
        <v>0</v>
      </c>
      <c r="DM47" s="35">
        <v>0</v>
      </c>
      <c r="DN47" s="198">
        <v>0</v>
      </c>
      <c r="DO47" s="198">
        <v>0</v>
      </c>
      <c r="DP47" s="198">
        <v>0</v>
      </c>
      <c r="DQ47" s="198">
        <v>0</v>
      </c>
      <c r="DR47" s="198">
        <v>0</v>
      </c>
      <c r="DS47" s="49">
        <v>0</v>
      </c>
      <c r="DT47" s="430">
        <v>0</v>
      </c>
      <c r="DU47" s="56">
        <f t="shared" si="31"/>
        <v>0</v>
      </c>
      <c r="DV47" s="48">
        <f t="shared" si="32"/>
        <v>0</v>
      </c>
      <c r="DW47" s="35">
        <v>0</v>
      </c>
      <c r="DX47" s="198">
        <v>0</v>
      </c>
      <c r="DY47" s="198">
        <v>0</v>
      </c>
      <c r="DZ47" s="198">
        <v>0</v>
      </c>
      <c r="EA47" s="198">
        <v>0</v>
      </c>
      <c r="EB47" s="198">
        <v>0</v>
      </c>
      <c r="EC47" s="49">
        <v>0</v>
      </c>
      <c r="ED47" s="430">
        <v>0</v>
      </c>
      <c r="EE47" s="56">
        <f t="shared" si="33"/>
        <v>0</v>
      </c>
      <c r="EF47" s="48">
        <f t="shared" si="34"/>
        <v>0</v>
      </c>
      <c r="EK47" s="19">
        <f t="shared" si="35"/>
        <v>0</v>
      </c>
      <c r="EL47" s="5" t="e">
        <f>IF(#REF!=0,"Not Moving","OK")</f>
        <v>#REF!</v>
      </c>
    </row>
    <row r="48" spans="1:142" s="5" customFormat="1" ht="16.5" thickTop="1" thickBot="1">
      <c r="A48" s="45">
        <v>37</v>
      </c>
      <c r="B48" s="17">
        <v>734890</v>
      </c>
      <c r="C48" s="17" t="s">
        <v>112</v>
      </c>
      <c r="D48" s="17" t="s">
        <v>113</v>
      </c>
      <c r="E48" s="189">
        <v>119.5</v>
      </c>
      <c r="F48" s="59">
        <v>249</v>
      </c>
      <c r="G48" s="38">
        <f t="shared" si="2"/>
        <v>0</v>
      </c>
      <c r="H48" s="38">
        <f t="shared" si="3"/>
        <v>0</v>
      </c>
      <c r="I48" s="38">
        <f t="shared" si="4"/>
        <v>0</v>
      </c>
      <c r="J48" s="38">
        <f t="shared" si="5"/>
        <v>0</v>
      </c>
      <c r="K48" s="38">
        <f t="shared" si="6"/>
        <v>0</v>
      </c>
      <c r="L48" s="38">
        <f t="shared" si="7"/>
        <v>0</v>
      </c>
      <c r="M48" s="39">
        <f t="shared" si="8"/>
        <v>249</v>
      </c>
      <c r="N48" s="39">
        <v>0</v>
      </c>
      <c r="O48" s="39">
        <f t="shared" si="9"/>
        <v>249</v>
      </c>
      <c r="P48" s="40">
        <f t="shared" si="10"/>
        <v>31.125</v>
      </c>
      <c r="Q48" s="58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30">
        <v>0</v>
      </c>
      <c r="Y48" s="260">
        <f t="shared" si="11"/>
        <v>0</v>
      </c>
      <c r="Z48" s="34">
        <f t="shared" si="12"/>
        <v>0</v>
      </c>
      <c r="AA48" s="35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49">
        <v>249</v>
      </c>
      <c r="AH48" s="430">
        <v>0</v>
      </c>
      <c r="AI48" s="56">
        <f t="shared" si="13"/>
        <v>249</v>
      </c>
      <c r="AJ48" s="48">
        <f t="shared" si="14"/>
        <v>31.125</v>
      </c>
      <c r="AK48" s="35">
        <v>0</v>
      </c>
      <c r="AL48" s="36">
        <v>0</v>
      </c>
      <c r="AM48" s="36">
        <v>0</v>
      </c>
      <c r="AN48" s="36">
        <v>0</v>
      </c>
      <c r="AO48" s="36">
        <v>0</v>
      </c>
      <c r="AP48" s="36">
        <v>0</v>
      </c>
      <c r="AQ48" s="49">
        <v>0</v>
      </c>
      <c r="AR48" s="430">
        <v>0</v>
      </c>
      <c r="AS48" s="56">
        <f t="shared" si="15"/>
        <v>0</v>
      </c>
      <c r="AT48" s="48">
        <f t="shared" si="16"/>
        <v>0</v>
      </c>
      <c r="AU48" s="35">
        <v>0</v>
      </c>
      <c r="AV48" s="198">
        <v>0</v>
      </c>
      <c r="AW48" s="198">
        <v>0</v>
      </c>
      <c r="AX48" s="198">
        <v>0</v>
      </c>
      <c r="AY48" s="198">
        <v>0</v>
      </c>
      <c r="AZ48" s="198">
        <v>0</v>
      </c>
      <c r="BA48" s="49">
        <v>0</v>
      </c>
      <c r="BB48" s="430">
        <v>0</v>
      </c>
      <c r="BC48" s="56">
        <f t="shared" si="17"/>
        <v>0</v>
      </c>
      <c r="BD48" s="48">
        <f t="shared" si="18"/>
        <v>0</v>
      </c>
      <c r="BE48" s="35">
        <v>0</v>
      </c>
      <c r="BF48" s="198">
        <v>0</v>
      </c>
      <c r="BG48" s="198">
        <v>0</v>
      </c>
      <c r="BH48" s="198">
        <v>0</v>
      </c>
      <c r="BI48" s="198">
        <v>0</v>
      </c>
      <c r="BJ48" s="198">
        <v>0</v>
      </c>
      <c r="BK48" s="49">
        <v>0</v>
      </c>
      <c r="BL48" s="430">
        <v>0</v>
      </c>
      <c r="BM48" s="56">
        <f t="shared" si="19"/>
        <v>0</v>
      </c>
      <c r="BN48" s="48">
        <f t="shared" si="20"/>
        <v>0</v>
      </c>
      <c r="BO48" s="35">
        <v>0</v>
      </c>
      <c r="BP48" s="198">
        <v>0</v>
      </c>
      <c r="BQ48" s="198">
        <v>0</v>
      </c>
      <c r="BR48" s="198">
        <v>0</v>
      </c>
      <c r="BS48" s="198">
        <v>0</v>
      </c>
      <c r="BT48" s="198">
        <v>0</v>
      </c>
      <c r="BU48" s="49">
        <v>0</v>
      </c>
      <c r="BV48" s="430">
        <v>0</v>
      </c>
      <c r="BW48" s="56">
        <f t="shared" si="21"/>
        <v>0</v>
      </c>
      <c r="BX48" s="48">
        <f t="shared" si="22"/>
        <v>0</v>
      </c>
      <c r="BY48" s="35">
        <v>0</v>
      </c>
      <c r="BZ48" s="198">
        <v>0</v>
      </c>
      <c r="CA48" s="198">
        <v>0</v>
      </c>
      <c r="CB48" s="198">
        <v>0</v>
      </c>
      <c r="CC48" s="198">
        <v>0</v>
      </c>
      <c r="CD48" s="198">
        <v>0</v>
      </c>
      <c r="CE48" s="49">
        <v>0</v>
      </c>
      <c r="CF48" s="430">
        <v>0</v>
      </c>
      <c r="CG48" s="56">
        <f t="shared" si="23"/>
        <v>0</v>
      </c>
      <c r="CH48" s="48">
        <f t="shared" si="24"/>
        <v>0</v>
      </c>
      <c r="CI48" s="35">
        <v>0</v>
      </c>
      <c r="CJ48" s="198">
        <v>0</v>
      </c>
      <c r="CK48" s="198">
        <v>0</v>
      </c>
      <c r="CL48" s="198">
        <v>0</v>
      </c>
      <c r="CM48" s="198">
        <v>0</v>
      </c>
      <c r="CN48" s="198">
        <v>0</v>
      </c>
      <c r="CO48" s="49">
        <v>0</v>
      </c>
      <c r="CP48" s="430">
        <v>0</v>
      </c>
      <c r="CQ48" s="56">
        <f t="shared" si="25"/>
        <v>0</v>
      </c>
      <c r="CR48" s="48">
        <f t="shared" si="26"/>
        <v>0</v>
      </c>
      <c r="CS48" s="35">
        <v>0</v>
      </c>
      <c r="CT48" s="198">
        <v>0</v>
      </c>
      <c r="CU48" s="198">
        <v>0</v>
      </c>
      <c r="CV48" s="198">
        <v>0</v>
      </c>
      <c r="CW48" s="198">
        <v>0</v>
      </c>
      <c r="CX48" s="198">
        <v>0</v>
      </c>
      <c r="CY48" s="49">
        <v>0</v>
      </c>
      <c r="CZ48" s="430">
        <v>0</v>
      </c>
      <c r="DA48" s="56">
        <f t="shared" si="27"/>
        <v>0</v>
      </c>
      <c r="DB48" s="48">
        <f t="shared" si="28"/>
        <v>0</v>
      </c>
      <c r="DC48" s="221">
        <v>0</v>
      </c>
      <c r="DD48" s="223">
        <v>0</v>
      </c>
      <c r="DE48" s="218">
        <v>0</v>
      </c>
      <c r="DF48" s="223">
        <v>0</v>
      </c>
      <c r="DG48" s="223">
        <v>0</v>
      </c>
      <c r="DH48" s="223">
        <v>0</v>
      </c>
      <c r="DI48" s="49">
        <v>0</v>
      </c>
      <c r="DJ48" s="430">
        <v>0</v>
      </c>
      <c r="DK48" s="219">
        <f t="shared" si="29"/>
        <v>0</v>
      </c>
      <c r="DL48" s="220">
        <f t="shared" si="30"/>
        <v>0</v>
      </c>
      <c r="DM48" s="35">
        <v>0</v>
      </c>
      <c r="DN48" s="198">
        <v>0</v>
      </c>
      <c r="DO48" s="198">
        <v>0</v>
      </c>
      <c r="DP48" s="198">
        <v>0</v>
      </c>
      <c r="DQ48" s="198">
        <v>0</v>
      </c>
      <c r="DR48" s="198">
        <v>0</v>
      </c>
      <c r="DS48" s="49">
        <v>0</v>
      </c>
      <c r="DT48" s="430">
        <v>0</v>
      </c>
      <c r="DU48" s="56">
        <f t="shared" si="31"/>
        <v>0</v>
      </c>
      <c r="DV48" s="48">
        <f t="shared" si="32"/>
        <v>0</v>
      </c>
      <c r="DW48" s="35">
        <v>0</v>
      </c>
      <c r="DX48" s="198">
        <v>0</v>
      </c>
      <c r="DY48" s="198">
        <v>0</v>
      </c>
      <c r="DZ48" s="198">
        <v>0</v>
      </c>
      <c r="EA48" s="198">
        <v>0</v>
      </c>
      <c r="EB48" s="198">
        <v>0</v>
      </c>
      <c r="EC48" s="49">
        <v>0</v>
      </c>
      <c r="ED48" s="430">
        <v>0</v>
      </c>
      <c r="EE48" s="56">
        <f t="shared" si="33"/>
        <v>0</v>
      </c>
      <c r="EF48" s="48">
        <f t="shared" si="34"/>
        <v>0</v>
      </c>
      <c r="EK48" s="19">
        <f t="shared" si="35"/>
        <v>0</v>
      </c>
      <c r="EL48" s="5" t="e">
        <f>IF(#REF!=0,"Not Moving","OK")</f>
        <v>#REF!</v>
      </c>
    </row>
    <row r="49" spans="1:142" s="5" customFormat="1" ht="16.5" thickTop="1" thickBot="1">
      <c r="A49" s="45">
        <v>38</v>
      </c>
      <c r="B49" s="17">
        <v>734891</v>
      </c>
      <c r="C49" s="17" t="s">
        <v>114</v>
      </c>
      <c r="D49" s="17" t="s">
        <v>115</v>
      </c>
      <c r="E49" s="189">
        <v>119.5</v>
      </c>
      <c r="F49" s="59">
        <v>249</v>
      </c>
      <c r="G49" s="38">
        <f t="shared" si="2"/>
        <v>0</v>
      </c>
      <c r="H49" s="38">
        <f t="shared" si="3"/>
        <v>0</v>
      </c>
      <c r="I49" s="38">
        <f t="shared" si="4"/>
        <v>0</v>
      </c>
      <c r="J49" s="38">
        <f t="shared" si="5"/>
        <v>0</v>
      </c>
      <c r="K49" s="38">
        <f t="shared" si="6"/>
        <v>0</v>
      </c>
      <c r="L49" s="38">
        <f t="shared" si="7"/>
        <v>0</v>
      </c>
      <c r="M49" s="39">
        <f t="shared" si="8"/>
        <v>0</v>
      </c>
      <c r="N49" s="39">
        <v>0</v>
      </c>
      <c r="O49" s="39">
        <f t="shared" si="9"/>
        <v>0</v>
      </c>
      <c r="P49" s="40">
        <f t="shared" si="10"/>
        <v>0</v>
      </c>
      <c r="Q49" s="58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30">
        <v>0</v>
      </c>
      <c r="Y49" s="260">
        <f t="shared" si="11"/>
        <v>0</v>
      </c>
      <c r="Z49" s="34">
        <f t="shared" si="12"/>
        <v>0</v>
      </c>
      <c r="AA49" s="35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49">
        <v>0</v>
      </c>
      <c r="AH49" s="430">
        <v>0</v>
      </c>
      <c r="AI49" s="56">
        <f t="shared" si="13"/>
        <v>0</v>
      </c>
      <c r="AJ49" s="48">
        <f t="shared" si="14"/>
        <v>0</v>
      </c>
      <c r="AK49" s="35">
        <v>0</v>
      </c>
      <c r="AL49" s="36">
        <v>0</v>
      </c>
      <c r="AM49" s="36">
        <v>0</v>
      </c>
      <c r="AN49" s="36">
        <v>0</v>
      </c>
      <c r="AO49" s="36">
        <v>0</v>
      </c>
      <c r="AP49" s="36">
        <v>0</v>
      </c>
      <c r="AQ49" s="49">
        <v>0</v>
      </c>
      <c r="AR49" s="430">
        <v>0</v>
      </c>
      <c r="AS49" s="56">
        <f t="shared" si="15"/>
        <v>0</v>
      </c>
      <c r="AT49" s="48">
        <f t="shared" si="16"/>
        <v>0</v>
      </c>
      <c r="AU49" s="35">
        <v>0</v>
      </c>
      <c r="AV49" s="198">
        <v>0</v>
      </c>
      <c r="AW49" s="198">
        <v>0</v>
      </c>
      <c r="AX49" s="198">
        <v>0</v>
      </c>
      <c r="AY49" s="198">
        <v>0</v>
      </c>
      <c r="AZ49" s="198">
        <v>0</v>
      </c>
      <c r="BA49" s="49">
        <v>0</v>
      </c>
      <c r="BB49" s="430">
        <v>0</v>
      </c>
      <c r="BC49" s="56">
        <f t="shared" si="17"/>
        <v>0</v>
      </c>
      <c r="BD49" s="48">
        <f t="shared" si="18"/>
        <v>0</v>
      </c>
      <c r="BE49" s="35">
        <v>0</v>
      </c>
      <c r="BF49" s="198">
        <v>0</v>
      </c>
      <c r="BG49" s="198">
        <v>0</v>
      </c>
      <c r="BH49" s="198">
        <v>0</v>
      </c>
      <c r="BI49" s="198">
        <v>0</v>
      </c>
      <c r="BJ49" s="198">
        <v>0</v>
      </c>
      <c r="BK49" s="49">
        <v>0</v>
      </c>
      <c r="BL49" s="430">
        <v>0</v>
      </c>
      <c r="BM49" s="56">
        <f t="shared" si="19"/>
        <v>0</v>
      </c>
      <c r="BN49" s="48">
        <f t="shared" si="20"/>
        <v>0</v>
      </c>
      <c r="BO49" s="35">
        <v>0</v>
      </c>
      <c r="BP49" s="198">
        <v>0</v>
      </c>
      <c r="BQ49" s="198">
        <v>0</v>
      </c>
      <c r="BR49" s="198">
        <v>0</v>
      </c>
      <c r="BS49" s="198">
        <v>0</v>
      </c>
      <c r="BT49" s="198">
        <v>0</v>
      </c>
      <c r="BU49" s="49">
        <v>0</v>
      </c>
      <c r="BV49" s="430">
        <v>0</v>
      </c>
      <c r="BW49" s="56">
        <f t="shared" si="21"/>
        <v>0</v>
      </c>
      <c r="BX49" s="48">
        <f t="shared" si="22"/>
        <v>0</v>
      </c>
      <c r="BY49" s="35">
        <v>0</v>
      </c>
      <c r="BZ49" s="198">
        <v>0</v>
      </c>
      <c r="CA49" s="198">
        <v>0</v>
      </c>
      <c r="CB49" s="198">
        <v>0</v>
      </c>
      <c r="CC49" s="198">
        <v>0</v>
      </c>
      <c r="CD49" s="198">
        <v>0</v>
      </c>
      <c r="CE49" s="49">
        <v>0</v>
      </c>
      <c r="CF49" s="430">
        <v>0</v>
      </c>
      <c r="CG49" s="56">
        <f t="shared" si="23"/>
        <v>0</v>
      </c>
      <c r="CH49" s="48">
        <f t="shared" si="24"/>
        <v>0</v>
      </c>
      <c r="CI49" s="35">
        <v>0</v>
      </c>
      <c r="CJ49" s="198">
        <v>0</v>
      </c>
      <c r="CK49" s="198">
        <v>0</v>
      </c>
      <c r="CL49" s="198">
        <v>0</v>
      </c>
      <c r="CM49" s="198">
        <v>0</v>
      </c>
      <c r="CN49" s="198">
        <v>0</v>
      </c>
      <c r="CO49" s="49">
        <v>0</v>
      </c>
      <c r="CP49" s="430">
        <v>0</v>
      </c>
      <c r="CQ49" s="56">
        <f t="shared" si="25"/>
        <v>0</v>
      </c>
      <c r="CR49" s="48">
        <f t="shared" si="26"/>
        <v>0</v>
      </c>
      <c r="CS49" s="35">
        <v>0</v>
      </c>
      <c r="CT49" s="198">
        <v>0</v>
      </c>
      <c r="CU49" s="198">
        <v>0</v>
      </c>
      <c r="CV49" s="198">
        <v>0</v>
      </c>
      <c r="CW49" s="198">
        <v>0</v>
      </c>
      <c r="CX49" s="198">
        <v>0</v>
      </c>
      <c r="CY49" s="49">
        <v>0</v>
      </c>
      <c r="CZ49" s="430">
        <v>0</v>
      </c>
      <c r="DA49" s="56">
        <f t="shared" si="27"/>
        <v>0</v>
      </c>
      <c r="DB49" s="48">
        <f t="shared" si="28"/>
        <v>0</v>
      </c>
      <c r="DC49" s="221">
        <v>0</v>
      </c>
      <c r="DD49" s="223">
        <v>0</v>
      </c>
      <c r="DE49" s="218">
        <v>0</v>
      </c>
      <c r="DF49" s="223">
        <v>0</v>
      </c>
      <c r="DG49" s="223">
        <v>0</v>
      </c>
      <c r="DH49" s="223">
        <v>0</v>
      </c>
      <c r="DI49" s="49">
        <v>0</v>
      </c>
      <c r="DJ49" s="430">
        <v>0</v>
      </c>
      <c r="DK49" s="219">
        <f t="shared" si="29"/>
        <v>0</v>
      </c>
      <c r="DL49" s="220">
        <f t="shared" si="30"/>
        <v>0</v>
      </c>
      <c r="DM49" s="35">
        <v>0</v>
      </c>
      <c r="DN49" s="198">
        <v>0</v>
      </c>
      <c r="DO49" s="198">
        <v>0</v>
      </c>
      <c r="DP49" s="198">
        <v>0</v>
      </c>
      <c r="DQ49" s="198">
        <v>0</v>
      </c>
      <c r="DR49" s="198">
        <v>0</v>
      </c>
      <c r="DS49" s="49">
        <v>0</v>
      </c>
      <c r="DT49" s="430">
        <v>0</v>
      </c>
      <c r="DU49" s="56">
        <f t="shared" si="31"/>
        <v>0</v>
      </c>
      <c r="DV49" s="48">
        <f t="shared" si="32"/>
        <v>0</v>
      </c>
      <c r="DW49" s="35">
        <v>0</v>
      </c>
      <c r="DX49" s="198">
        <v>0</v>
      </c>
      <c r="DY49" s="198">
        <v>0</v>
      </c>
      <c r="DZ49" s="198">
        <v>0</v>
      </c>
      <c r="EA49" s="198">
        <v>0</v>
      </c>
      <c r="EB49" s="198">
        <v>0</v>
      </c>
      <c r="EC49" s="49">
        <v>0</v>
      </c>
      <c r="ED49" s="430">
        <v>0</v>
      </c>
      <c r="EE49" s="56">
        <f t="shared" si="33"/>
        <v>0</v>
      </c>
      <c r="EF49" s="48">
        <f t="shared" si="34"/>
        <v>0</v>
      </c>
      <c r="EK49" s="19">
        <f t="shared" si="35"/>
        <v>0</v>
      </c>
      <c r="EL49" s="5" t="e">
        <f>IF(#REF!=0,"Not Moving","OK")</f>
        <v>#REF!</v>
      </c>
    </row>
    <row r="50" spans="1:142" s="5" customFormat="1" ht="16.5" thickTop="1" thickBot="1">
      <c r="A50" s="45">
        <v>39</v>
      </c>
      <c r="B50" s="17">
        <v>734892</v>
      </c>
      <c r="C50" s="17" t="s">
        <v>116</v>
      </c>
      <c r="D50" s="17" t="s">
        <v>117</v>
      </c>
      <c r="E50" s="189">
        <v>109.5</v>
      </c>
      <c r="F50" s="59">
        <v>229</v>
      </c>
      <c r="G50" s="38">
        <f t="shared" si="2"/>
        <v>0</v>
      </c>
      <c r="H50" s="38">
        <f t="shared" si="3"/>
        <v>0</v>
      </c>
      <c r="I50" s="38">
        <f t="shared" si="4"/>
        <v>0</v>
      </c>
      <c r="J50" s="38">
        <f t="shared" si="5"/>
        <v>0</v>
      </c>
      <c r="K50" s="38">
        <f t="shared" si="6"/>
        <v>0</v>
      </c>
      <c r="L50" s="38">
        <f t="shared" si="7"/>
        <v>0</v>
      </c>
      <c r="M50" s="39">
        <f t="shared" si="8"/>
        <v>0</v>
      </c>
      <c r="N50" s="39">
        <v>0</v>
      </c>
      <c r="O50" s="39">
        <f t="shared" si="9"/>
        <v>0</v>
      </c>
      <c r="P50" s="40">
        <f t="shared" si="10"/>
        <v>0</v>
      </c>
      <c r="Q50" s="58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30">
        <v>0</v>
      </c>
      <c r="Y50" s="260">
        <f t="shared" si="11"/>
        <v>0</v>
      </c>
      <c r="Z50" s="34">
        <f t="shared" si="12"/>
        <v>0</v>
      </c>
      <c r="AA50" s="35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49">
        <v>0</v>
      </c>
      <c r="AH50" s="430">
        <v>0</v>
      </c>
      <c r="AI50" s="56">
        <f t="shared" si="13"/>
        <v>0</v>
      </c>
      <c r="AJ50" s="48">
        <f t="shared" si="14"/>
        <v>0</v>
      </c>
      <c r="AK50" s="35">
        <v>0</v>
      </c>
      <c r="AL50" s="36">
        <v>0</v>
      </c>
      <c r="AM50" s="36">
        <v>0</v>
      </c>
      <c r="AN50" s="36">
        <v>0</v>
      </c>
      <c r="AO50" s="36">
        <v>0</v>
      </c>
      <c r="AP50" s="36">
        <v>0</v>
      </c>
      <c r="AQ50" s="49">
        <v>0</v>
      </c>
      <c r="AR50" s="430">
        <v>0</v>
      </c>
      <c r="AS50" s="56">
        <f t="shared" si="15"/>
        <v>0</v>
      </c>
      <c r="AT50" s="48">
        <f t="shared" si="16"/>
        <v>0</v>
      </c>
      <c r="AU50" s="35">
        <v>0</v>
      </c>
      <c r="AV50" s="198">
        <v>0</v>
      </c>
      <c r="AW50" s="198">
        <v>0</v>
      </c>
      <c r="AX50" s="198">
        <v>0</v>
      </c>
      <c r="AY50" s="198">
        <v>0</v>
      </c>
      <c r="AZ50" s="198">
        <v>0</v>
      </c>
      <c r="BA50" s="49">
        <v>0</v>
      </c>
      <c r="BB50" s="430">
        <v>0</v>
      </c>
      <c r="BC50" s="56">
        <f t="shared" si="17"/>
        <v>0</v>
      </c>
      <c r="BD50" s="48">
        <f t="shared" si="18"/>
        <v>0</v>
      </c>
      <c r="BE50" s="35">
        <v>0</v>
      </c>
      <c r="BF50" s="198">
        <v>0</v>
      </c>
      <c r="BG50" s="198">
        <v>0</v>
      </c>
      <c r="BH50" s="198">
        <v>0</v>
      </c>
      <c r="BI50" s="198">
        <v>0</v>
      </c>
      <c r="BJ50" s="198">
        <v>0</v>
      </c>
      <c r="BK50" s="49">
        <v>0</v>
      </c>
      <c r="BL50" s="430">
        <v>0</v>
      </c>
      <c r="BM50" s="56">
        <f t="shared" si="19"/>
        <v>0</v>
      </c>
      <c r="BN50" s="48">
        <f t="shared" si="20"/>
        <v>0</v>
      </c>
      <c r="BO50" s="35">
        <v>0</v>
      </c>
      <c r="BP50" s="198">
        <v>0</v>
      </c>
      <c r="BQ50" s="198">
        <v>0</v>
      </c>
      <c r="BR50" s="198">
        <v>0</v>
      </c>
      <c r="BS50" s="198">
        <v>0</v>
      </c>
      <c r="BT50" s="198">
        <v>0</v>
      </c>
      <c r="BU50" s="49">
        <v>0</v>
      </c>
      <c r="BV50" s="430">
        <v>0</v>
      </c>
      <c r="BW50" s="56">
        <f t="shared" si="21"/>
        <v>0</v>
      </c>
      <c r="BX50" s="48">
        <f t="shared" si="22"/>
        <v>0</v>
      </c>
      <c r="BY50" s="35">
        <v>0</v>
      </c>
      <c r="BZ50" s="198">
        <v>0</v>
      </c>
      <c r="CA50" s="198">
        <v>0</v>
      </c>
      <c r="CB50" s="198">
        <v>0</v>
      </c>
      <c r="CC50" s="198">
        <v>0</v>
      </c>
      <c r="CD50" s="198">
        <v>0</v>
      </c>
      <c r="CE50" s="49">
        <v>0</v>
      </c>
      <c r="CF50" s="430">
        <v>0</v>
      </c>
      <c r="CG50" s="56">
        <f t="shared" si="23"/>
        <v>0</v>
      </c>
      <c r="CH50" s="48">
        <f t="shared" si="24"/>
        <v>0</v>
      </c>
      <c r="CI50" s="35">
        <v>0</v>
      </c>
      <c r="CJ50" s="198">
        <v>0</v>
      </c>
      <c r="CK50" s="198">
        <v>0</v>
      </c>
      <c r="CL50" s="198">
        <v>0</v>
      </c>
      <c r="CM50" s="198">
        <v>0</v>
      </c>
      <c r="CN50" s="198">
        <v>0</v>
      </c>
      <c r="CO50" s="49">
        <v>0</v>
      </c>
      <c r="CP50" s="430">
        <v>0</v>
      </c>
      <c r="CQ50" s="56">
        <f t="shared" si="25"/>
        <v>0</v>
      </c>
      <c r="CR50" s="48">
        <f t="shared" si="26"/>
        <v>0</v>
      </c>
      <c r="CS50" s="35">
        <v>0</v>
      </c>
      <c r="CT50" s="198">
        <v>0</v>
      </c>
      <c r="CU50" s="198">
        <v>0</v>
      </c>
      <c r="CV50" s="198">
        <v>0</v>
      </c>
      <c r="CW50" s="198">
        <v>0</v>
      </c>
      <c r="CX50" s="198">
        <v>0</v>
      </c>
      <c r="CY50" s="49">
        <v>0</v>
      </c>
      <c r="CZ50" s="430">
        <v>0</v>
      </c>
      <c r="DA50" s="56">
        <f t="shared" si="27"/>
        <v>0</v>
      </c>
      <c r="DB50" s="48">
        <f t="shared" si="28"/>
        <v>0</v>
      </c>
      <c r="DC50" s="221">
        <v>0</v>
      </c>
      <c r="DD50" s="223">
        <v>0</v>
      </c>
      <c r="DE50" s="218">
        <v>0</v>
      </c>
      <c r="DF50" s="223">
        <v>0</v>
      </c>
      <c r="DG50" s="223">
        <v>0</v>
      </c>
      <c r="DH50" s="223">
        <v>0</v>
      </c>
      <c r="DI50" s="49">
        <v>0</v>
      </c>
      <c r="DJ50" s="430">
        <v>0</v>
      </c>
      <c r="DK50" s="219">
        <f t="shared" si="29"/>
        <v>0</v>
      </c>
      <c r="DL50" s="220">
        <f t="shared" si="30"/>
        <v>0</v>
      </c>
      <c r="DM50" s="35">
        <v>0</v>
      </c>
      <c r="DN50" s="198">
        <v>0</v>
      </c>
      <c r="DO50" s="198">
        <v>0</v>
      </c>
      <c r="DP50" s="198">
        <v>0</v>
      </c>
      <c r="DQ50" s="198">
        <v>0</v>
      </c>
      <c r="DR50" s="198">
        <v>0</v>
      </c>
      <c r="DS50" s="49">
        <v>0</v>
      </c>
      <c r="DT50" s="430">
        <v>0</v>
      </c>
      <c r="DU50" s="56">
        <f t="shared" si="31"/>
        <v>0</v>
      </c>
      <c r="DV50" s="48">
        <f t="shared" si="32"/>
        <v>0</v>
      </c>
      <c r="DW50" s="35">
        <v>0</v>
      </c>
      <c r="DX50" s="198">
        <v>0</v>
      </c>
      <c r="DY50" s="198">
        <v>0</v>
      </c>
      <c r="DZ50" s="198">
        <v>0</v>
      </c>
      <c r="EA50" s="198">
        <v>0</v>
      </c>
      <c r="EB50" s="198">
        <v>0</v>
      </c>
      <c r="EC50" s="49">
        <v>0</v>
      </c>
      <c r="ED50" s="430">
        <v>0</v>
      </c>
      <c r="EE50" s="56">
        <f t="shared" si="33"/>
        <v>0</v>
      </c>
      <c r="EF50" s="48">
        <f t="shared" si="34"/>
        <v>0</v>
      </c>
      <c r="EK50" s="19">
        <f t="shared" si="35"/>
        <v>0</v>
      </c>
      <c r="EL50" s="5" t="e">
        <f>IF(#REF!=0,"Not Moving","OK")</f>
        <v>#REF!</v>
      </c>
    </row>
    <row r="51" spans="1:142" s="5" customFormat="1" ht="16.5" thickTop="1" thickBot="1">
      <c r="A51" s="45">
        <v>40</v>
      </c>
      <c r="B51" s="17">
        <v>734893</v>
      </c>
      <c r="C51" s="17" t="s">
        <v>118</v>
      </c>
      <c r="D51" s="17" t="s">
        <v>119</v>
      </c>
      <c r="E51" s="189">
        <v>109.5</v>
      </c>
      <c r="F51" s="59">
        <v>229</v>
      </c>
      <c r="G51" s="38">
        <f t="shared" si="2"/>
        <v>0</v>
      </c>
      <c r="H51" s="38">
        <f t="shared" si="3"/>
        <v>0</v>
      </c>
      <c r="I51" s="38">
        <f t="shared" si="4"/>
        <v>0</v>
      </c>
      <c r="J51" s="38">
        <f t="shared" si="5"/>
        <v>0</v>
      </c>
      <c r="K51" s="38">
        <f t="shared" si="6"/>
        <v>0</v>
      </c>
      <c r="L51" s="38">
        <f t="shared" si="7"/>
        <v>0</v>
      </c>
      <c r="M51" s="39">
        <f t="shared" si="8"/>
        <v>0</v>
      </c>
      <c r="N51" s="39">
        <v>0</v>
      </c>
      <c r="O51" s="39">
        <f t="shared" si="9"/>
        <v>0</v>
      </c>
      <c r="P51" s="40">
        <f t="shared" si="10"/>
        <v>0</v>
      </c>
      <c r="Q51" s="58">
        <v>0</v>
      </c>
      <c r="R51" s="49">
        <v>0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30">
        <v>0</v>
      </c>
      <c r="Y51" s="260">
        <f t="shared" si="11"/>
        <v>0</v>
      </c>
      <c r="Z51" s="34">
        <f t="shared" si="12"/>
        <v>0</v>
      </c>
      <c r="AA51" s="35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49">
        <v>0</v>
      </c>
      <c r="AH51" s="430">
        <v>0</v>
      </c>
      <c r="AI51" s="56">
        <f t="shared" si="13"/>
        <v>0</v>
      </c>
      <c r="AJ51" s="48">
        <f t="shared" si="14"/>
        <v>0</v>
      </c>
      <c r="AK51" s="35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49">
        <v>0</v>
      </c>
      <c r="AR51" s="430">
        <v>0</v>
      </c>
      <c r="AS51" s="56">
        <f t="shared" si="15"/>
        <v>0</v>
      </c>
      <c r="AT51" s="48">
        <f t="shared" si="16"/>
        <v>0</v>
      </c>
      <c r="AU51" s="35">
        <v>0</v>
      </c>
      <c r="AV51" s="198">
        <v>0</v>
      </c>
      <c r="AW51" s="198">
        <v>0</v>
      </c>
      <c r="AX51" s="198">
        <v>0</v>
      </c>
      <c r="AY51" s="198">
        <v>0</v>
      </c>
      <c r="AZ51" s="198">
        <v>0</v>
      </c>
      <c r="BA51" s="49">
        <v>0</v>
      </c>
      <c r="BB51" s="430">
        <v>0</v>
      </c>
      <c r="BC51" s="56">
        <f t="shared" si="17"/>
        <v>0</v>
      </c>
      <c r="BD51" s="48">
        <f t="shared" si="18"/>
        <v>0</v>
      </c>
      <c r="BE51" s="35">
        <v>0</v>
      </c>
      <c r="BF51" s="198">
        <v>0</v>
      </c>
      <c r="BG51" s="198">
        <v>0</v>
      </c>
      <c r="BH51" s="198">
        <v>0</v>
      </c>
      <c r="BI51" s="198">
        <v>0</v>
      </c>
      <c r="BJ51" s="198">
        <v>0</v>
      </c>
      <c r="BK51" s="49">
        <v>0</v>
      </c>
      <c r="BL51" s="430">
        <v>0</v>
      </c>
      <c r="BM51" s="56">
        <f t="shared" si="19"/>
        <v>0</v>
      </c>
      <c r="BN51" s="48">
        <f t="shared" si="20"/>
        <v>0</v>
      </c>
      <c r="BO51" s="35">
        <v>0</v>
      </c>
      <c r="BP51" s="198">
        <v>0</v>
      </c>
      <c r="BQ51" s="198">
        <v>0</v>
      </c>
      <c r="BR51" s="198">
        <v>0</v>
      </c>
      <c r="BS51" s="198">
        <v>0</v>
      </c>
      <c r="BT51" s="198">
        <v>0</v>
      </c>
      <c r="BU51" s="49">
        <v>0</v>
      </c>
      <c r="BV51" s="430">
        <v>0</v>
      </c>
      <c r="BW51" s="56">
        <f t="shared" si="21"/>
        <v>0</v>
      </c>
      <c r="BX51" s="48">
        <f t="shared" si="22"/>
        <v>0</v>
      </c>
      <c r="BY51" s="35">
        <v>0</v>
      </c>
      <c r="BZ51" s="198">
        <v>0</v>
      </c>
      <c r="CA51" s="198">
        <v>0</v>
      </c>
      <c r="CB51" s="198">
        <v>0</v>
      </c>
      <c r="CC51" s="198">
        <v>0</v>
      </c>
      <c r="CD51" s="198">
        <v>0</v>
      </c>
      <c r="CE51" s="49">
        <v>0</v>
      </c>
      <c r="CF51" s="430">
        <v>0</v>
      </c>
      <c r="CG51" s="56">
        <f t="shared" si="23"/>
        <v>0</v>
      </c>
      <c r="CH51" s="48">
        <f t="shared" si="24"/>
        <v>0</v>
      </c>
      <c r="CI51" s="35">
        <v>0</v>
      </c>
      <c r="CJ51" s="198">
        <v>0</v>
      </c>
      <c r="CK51" s="198">
        <v>0</v>
      </c>
      <c r="CL51" s="198">
        <v>0</v>
      </c>
      <c r="CM51" s="198">
        <v>0</v>
      </c>
      <c r="CN51" s="198">
        <v>0</v>
      </c>
      <c r="CO51" s="49">
        <v>0</v>
      </c>
      <c r="CP51" s="430">
        <v>0</v>
      </c>
      <c r="CQ51" s="56">
        <f t="shared" si="25"/>
        <v>0</v>
      </c>
      <c r="CR51" s="48">
        <f t="shared" si="26"/>
        <v>0</v>
      </c>
      <c r="CS51" s="35">
        <v>0</v>
      </c>
      <c r="CT51" s="198">
        <v>0</v>
      </c>
      <c r="CU51" s="198">
        <v>0</v>
      </c>
      <c r="CV51" s="198">
        <v>0</v>
      </c>
      <c r="CW51" s="198">
        <v>0</v>
      </c>
      <c r="CX51" s="198">
        <v>0</v>
      </c>
      <c r="CY51" s="49">
        <v>0</v>
      </c>
      <c r="CZ51" s="430">
        <v>0</v>
      </c>
      <c r="DA51" s="56">
        <f t="shared" si="27"/>
        <v>0</v>
      </c>
      <c r="DB51" s="48">
        <f t="shared" si="28"/>
        <v>0</v>
      </c>
      <c r="DC51" s="221">
        <v>0</v>
      </c>
      <c r="DD51" s="223">
        <v>0</v>
      </c>
      <c r="DE51" s="218">
        <v>0</v>
      </c>
      <c r="DF51" s="223">
        <v>0</v>
      </c>
      <c r="DG51" s="223">
        <v>0</v>
      </c>
      <c r="DH51" s="223">
        <v>0</v>
      </c>
      <c r="DI51" s="49">
        <v>0</v>
      </c>
      <c r="DJ51" s="430">
        <v>0</v>
      </c>
      <c r="DK51" s="219">
        <f t="shared" si="29"/>
        <v>0</v>
      </c>
      <c r="DL51" s="220">
        <f t="shared" si="30"/>
        <v>0</v>
      </c>
      <c r="DM51" s="35">
        <v>0</v>
      </c>
      <c r="DN51" s="198">
        <v>0</v>
      </c>
      <c r="DO51" s="198">
        <v>0</v>
      </c>
      <c r="DP51" s="198">
        <v>0</v>
      </c>
      <c r="DQ51" s="198">
        <v>0</v>
      </c>
      <c r="DR51" s="198">
        <v>0</v>
      </c>
      <c r="DS51" s="49">
        <v>0</v>
      </c>
      <c r="DT51" s="430">
        <v>0</v>
      </c>
      <c r="DU51" s="56">
        <f t="shared" si="31"/>
        <v>0</v>
      </c>
      <c r="DV51" s="48">
        <f t="shared" si="32"/>
        <v>0</v>
      </c>
      <c r="DW51" s="35">
        <v>0</v>
      </c>
      <c r="DX51" s="198">
        <v>0</v>
      </c>
      <c r="DY51" s="198">
        <v>0</v>
      </c>
      <c r="DZ51" s="198">
        <v>0</v>
      </c>
      <c r="EA51" s="198">
        <v>0</v>
      </c>
      <c r="EB51" s="198">
        <v>0</v>
      </c>
      <c r="EC51" s="49">
        <v>0</v>
      </c>
      <c r="ED51" s="430">
        <v>0</v>
      </c>
      <c r="EE51" s="56">
        <f t="shared" si="33"/>
        <v>0</v>
      </c>
      <c r="EF51" s="48">
        <f t="shared" si="34"/>
        <v>0</v>
      </c>
      <c r="EK51" s="19">
        <f t="shared" si="35"/>
        <v>0</v>
      </c>
      <c r="EL51" s="5" t="e">
        <f>IF(#REF!=0,"Not Moving","OK")</f>
        <v>#REF!</v>
      </c>
    </row>
    <row r="52" spans="1:142" s="5" customFormat="1" ht="16.5" thickTop="1" thickBot="1">
      <c r="A52" s="45">
        <v>41</v>
      </c>
      <c r="B52" s="17">
        <v>734894</v>
      </c>
      <c r="C52" s="17" t="s">
        <v>120</v>
      </c>
      <c r="D52" s="17" t="s">
        <v>121</v>
      </c>
      <c r="E52" s="189">
        <v>109.5</v>
      </c>
      <c r="F52" s="59">
        <v>229</v>
      </c>
      <c r="G52" s="38">
        <f t="shared" si="2"/>
        <v>0</v>
      </c>
      <c r="H52" s="38">
        <f t="shared" si="3"/>
        <v>0</v>
      </c>
      <c r="I52" s="38">
        <f t="shared" si="4"/>
        <v>0</v>
      </c>
      <c r="J52" s="38">
        <f t="shared" si="5"/>
        <v>0</v>
      </c>
      <c r="K52" s="38">
        <f t="shared" si="6"/>
        <v>0</v>
      </c>
      <c r="L52" s="38">
        <f t="shared" si="7"/>
        <v>0</v>
      </c>
      <c r="M52" s="39">
        <f t="shared" si="8"/>
        <v>0</v>
      </c>
      <c r="N52" s="39">
        <v>0</v>
      </c>
      <c r="O52" s="39">
        <f t="shared" si="9"/>
        <v>0</v>
      </c>
      <c r="P52" s="40">
        <f t="shared" si="10"/>
        <v>0</v>
      </c>
      <c r="Q52" s="58">
        <v>0</v>
      </c>
      <c r="R52" s="49">
        <v>0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30">
        <v>0</v>
      </c>
      <c r="Y52" s="260">
        <f t="shared" si="11"/>
        <v>0</v>
      </c>
      <c r="Z52" s="34">
        <f t="shared" si="12"/>
        <v>0</v>
      </c>
      <c r="AA52" s="35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49">
        <v>0</v>
      </c>
      <c r="AH52" s="430">
        <v>0</v>
      </c>
      <c r="AI52" s="56">
        <f t="shared" si="13"/>
        <v>0</v>
      </c>
      <c r="AJ52" s="48">
        <f t="shared" si="14"/>
        <v>0</v>
      </c>
      <c r="AK52" s="35">
        <v>0</v>
      </c>
      <c r="AL52" s="36">
        <v>0</v>
      </c>
      <c r="AM52" s="36">
        <v>0</v>
      </c>
      <c r="AN52" s="36">
        <v>0</v>
      </c>
      <c r="AO52" s="36">
        <v>0</v>
      </c>
      <c r="AP52" s="36">
        <v>0</v>
      </c>
      <c r="AQ52" s="49">
        <v>0</v>
      </c>
      <c r="AR52" s="430">
        <v>0</v>
      </c>
      <c r="AS52" s="56">
        <f t="shared" si="15"/>
        <v>0</v>
      </c>
      <c r="AT52" s="48">
        <f t="shared" si="16"/>
        <v>0</v>
      </c>
      <c r="AU52" s="35">
        <v>0</v>
      </c>
      <c r="AV52" s="198">
        <v>0</v>
      </c>
      <c r="AW52" s="198">
        <v>0</v>
      </c>
      <c r="AX52" s="198">
        <v>0</v>
      </c>
      <c r="AY52" s="198">
        <v>0</v>
      </c>
      <c r="AZ52" s="198">
        <v>0</v>
      </c>
      <c r="BA52" s="49">
        <v>0</v>
      </c>
      <c r="BB52" s="430">
        <v>0</v>
      </c>
      <c r="BC52" s="56">
        <f t="shared" si="17"/>
        <v>0</v>
      </c>
      <c r="BD52" s="48">
        <f t="shared" si="18"/>
        <v>0</v>
      </c>
      <c r="BE52" s="35">
        <v>0</v>
      </c>
      <c r="BF52" s="198">
        <v>0</v>
      </c>
      <c r="BG52" s="198">
        <v>0</v>
      </c>
      <c r="BH52" s="198">
        <v>0</v>
      </c>
      <c r="BI52" s="198">
        <v>0</v>
      </c>
      <c r="BJ52" s="198">
        <v>0</v>
      </c>
      <c r="BK52" s="49">
        <v>0</v>
      </c>
      <c r="BL52" s="430">
        <v>0</v>
      </c>
      <c r="BM52" s="56">
        <f t="shared" si="19"/>
        <v>0</v>
      </c>
      <c r="BN52" s="48">
        <f t="shared" si="20"/>
        <v>0</v>
      </c>
      <c r="BO52" s="35">
        <v>0</v>
      </c>
      <c r="BP52" s="198">
        <v>0</v>
      </c>
      <c r="BQ52" s="198">
        <v>0</v>
      </c>
      <c r="BR52" s="198">
        <v>0</v>
      </c>
      <c r="BS52" s="198">
        <v>0</v>
      </c>
      <c r="BT52" s="198">
        <v>0</v>
      </c>
      <c r="BU52" s="49">
        <v>0</v>
      </c>
      <c r="BV52" s="430">
        <v>0</v>
      </c>
      <c r="BW52" s="56">
        <f t="shared" si="21"/>
        <v>0</v>
      </c>
      <c r="BX52" s="48">
        <f t="shared" si="22"/>
        <v>0</v>
      </c>
      <c r="BY52" s="35">
        <v>0</v>
      </c>
      <c r="BZ52" s="198">
        <v>0</v>
      </c>
      <c r="CA52" s="198">
        <v>0</v>
      </c>
      <c r="CB52" s="198">
        <v>0</v>
      </c>
      <c r="CC52" s="198">
        <v>0</v>
      </c>
      <c r="CD52" s="198">
        <v>0</v>
      </c>
      <c r="CE52" s="49">
        <v>0</v>
      </c>
      <c r="CF52" s="430">
        <v>0</v>
      </c>
      <c r="CG52" s="56">
        <f t="shared" si="23"/>
        <v>0</v>
      </c>
      <c r="CH52" s="48">
        <f t="shared" si="24"/>
        <v>0</v>
      </c>
      <c r="CI52" s="35">
        <v>0</v>
      </c>
      <c r="CJ52" s="198">
        <v>0</v>
      </c>
      <c r="CK52" s="198">
        <v>0</v>
      </c>
      <c r="CL52" s="198">
        <v>0</v>
      </c>
      <c r="CM52" s="198">
        <v>0</v>
      </c>
      <c r="CN52" s="198">
        <v>0</v>
      </c>
      <c r="CO52" s="49">
        <v>0</v>
      </c>
      <c r="CP52" s="430">
        <v>0</v>
      </c>
      <c r="CQ52" s="56">
        <f t="shared" si="25"/>
        <v>0</v>
      </c>
      <c r="CR52" s="48">
        <f t="shared" si="26"/>
        <v>0</v>
      </c>
      <c r="CS52" s="35">
        <v>0</v>
      </c>
      <c r="CT52" s="198">
        <v>0</v>
      </c>
      <c r="CU52" s="198">
        <v>0</v>
      </c>
      <c r="CV52" s="198">
        <v>0</v>
      </c>
      <c r="CW52" s="198">
        <v>0</v>
      </c>
      <c r="CX52" s="198">
        <v>0</v>
      </c>
      <c r="CY52" s="49">
        <v>0</v>
      </c>
      <c r="CZ52" s="430">
        <v>0</v>
      </c>
      <c r="DA52" s="56">
        <f t="shared" si="27"/>
        <v>0</v>
      </c>
      <c r="DB52" s="48">
        <f t="shared" si="28"/>
        <v>0</v>
      </c>
      <c r="DC52" s="221">
        <v>0</v>
      </c>
      <c r="DD52" s="223">
        <v>0</v>
      </c>
      <c r="DE52" s="218">
        <v>0</v>
      </c>
      <c r="DF52" s="223">
        <v>0</v>
      </c>
      <c r="DG52" s="223">
        <v>0</v>
      </c>
      <c r="DH52" s="223">
        <v>0</v>
      </c>
      <c r="DI52" s="49">
        <v>0</v>
      </c>
      <c r="DJ52" s="430">
        <v>0</v>
      </c>
      <c r="DK52" s="219">
        <f t="shared" si="29"/>
        <v>0</v>
      </c>
      <c r="DL52" s="220">
        <f t="shared" si="30"/>
        <v>0</v>
      </c>
      <c r="DM52" s="35">
        <v>0</v>
      </c>
      <c r="DN52" s="198">
        <v>0</v>
      </c>
      <c r="DO52" s="198">
        <v>0</v>
      </c>
      <c r="DP52" s="198">
        <v>0</v>
      </c>
      <c r="DQ52" s="198">
        <v>0</v>
      </c>
      <c r="DR52" s="198">
        <v>0</v>
      </c>
      <c r="DS52" s="49">
        <v>0</v>
      </c>
      <c r="DT52" s="430">
        <v>0</v>
      </c>
      <c r="DU52" s="56">
        <f t="shared" si="31"/>
        <v>0</v>
      </c>
      <c r="DV52" s="48">
        <f t="shared" si="32"/>
        <v>0</v>
      </c>
      <c r="DW52" s="35">
        <v>0</v>
      </c>
      <c r="DX52" s="198">
        <v>0</v>
      </c>
      <c r="DY52" s="198">
        <v>0</v>
      </c>
      <c r="DZ52" s="198">
        <v>0</v>
      </c>
      <c r="EA52" s="198">
        <v>0</v>
      </c>
      <c r="EB52" s="198">
        <v>0</v>
      </c>
      <c r="EC52" s="49">
        <v>0</v>
      </c>
      <c r="ED52" s="430">
        <v>0</v>
      </c>
      <c r="EE52" s="56">
        <f t="shared" si="33"/>
        <v>0</v>
      </c>
      <c r="EF52" s="48">
        <f t="shared" si="34"/>
        <v>0</v>
      </c>
      <c r="EK52" s="19">
        <f t="shared" si="35"/>
        <v>0</v>
      </c>
      <c r="EL52" s="5" t="e">
        <f>IF(#REF!=0,"Not Moving","OK")</f>
        <v>#REF!</v>
      </c>
    </row>
    <row r="53" spans="1:142" s="5" customFormat="1" ht="16.5" thickTop="1" thickBot="1">
      <c r="A53" s="45">
        <v>42</v>
      </c>
      <c r="B53" s="17">
        <v>734895</v>
      </c>
      <c r="C53" s="17" t="s">
        <v>122</v>
      </c>
      <c r="D53" s="17" t="s">
        <v>123</v>
      </c>
      <c r="E53" s="189">
        <v>44.5</v>
      </c>
      <c r="F53" s="59">
        <v>99</v>
      </c>
      <c r="G53" s="38">
        <f t="shared" si="2"/>
        <v>0</v>
      </c>
      <c r="H53" s="38">
        <f t="shared" si="3"/>
        <v>0</v>
      </c>
      <c r="I53" s="38">
        <f t="shared" si="4"/>
        <v>0</v>
      </c>
      <c r="J53" s="38">
        <f t="shared" si="5"/>
        <v>297</v>
      </c>
      <c r="K53" s="38">
        <f t="shared" si="6"/>
        <v>297</v>
      </c>
      <c r="L53" s="38">
        <f t="shared" si="7"/>
        <v>198</v>
      </c>
      <c r="M53" s="39">
        <f t="shared" si="8"/>
        <v>297</v>
      </c>
      <c r="N53" s="39">
        <v>99</v>
      </c>
      <c r="O53" s="39">
        <f t="shared" si="9"/>
        <v>1188</v>
      </c>
      <c r="P53" s="40">
        <f t="shared" si="10"/>
        <v>148.5</v>
      </c>
      <c r="Q53" s="58">
        <v>0</v>
      </c>
      <c r="R53" s="49">
        <v>0</v>
      </c>
      <c r="S53" s="49">
        <v>0</v>
      </c>
      <c r="T53" s="49">
        <v>99</v>
      </c>
      <c r="U53" s="49">
        <v>0</v>
      </c>
      <c r="V53" s="49">
        <v>0</v>
      </c>
      <c r="W53" s="49">
        <v>0</v>
      </c>
      <c r="X53" s="430">
        <v>0</v>
      </c>
      <c r="Y53" s="260">
        <f t="shared" si="11"/>
        <v>99</v>
      </c>
      <c r="Z53" s="34">
        <f t="shared" si="12"/>
        <v>12.375</v>
      </c>
      <c r="AA53" s="35">
        <v>0</v>
      </c>
      <c r="AB53" s="36">
        <v>0</v>
      </c>
      <c r="AC53" s="36">
        <v>0</v>
      </c>
      <c r="AD53" s="36">
        <v>99</v>
      </c>
      <c r="AE53" s="36">
        <v>0</v>
      </c>
      <c r="AF53" s="36">
        <v>99</v>
      </c>
      <c r="AG53" s="49">
        <v>297</v>
      </c>
      <c r="AH53" s="430">
        <v>0</v>
      </c>
      <c r="AI53" s="56">
        <f t="shared" si="13"/>
        <v>495</v>
      </c>
      <c r="AJ53" s="48">
        <f t="shared" si="14"/>
        <v>61.875</v>
      </c>
      <c r="AK53" s="35">
        <v>0</v>
      </c>
      <c r="AL53" s="36">
        <v>0</v>
      </c>
      <c r="AM53" s="36">
        <v>0</v>
      </c>
      <c r="AN53" s="36">
        <v>0</v>
      </c>
      <c r="AO53" s="36">
        <v>0</v>
      </c>
      <c r="AP53" s="36">
        <v>0</v>
      </c>
      <c r="AQ53" s="49">
        <v>0</v>
      </c>
      <c r="AR53" s="430">
        <v>0</v>
      </c>
      <c r="AS53" s="56">
        <f t="shared" si="15"/>
        <v>0</v>
      </c>
      <c r="AT53" s="48">
        <f t="shared" si="16"/>
        <v>0</v>
      </c>
      <c r="AU53" s="35">
        <v>0</v>
      </c>
      <c r="AV53" s="198">
        <v>0</v>
      </c>
      <c r="AW53" s="198">
        <v>0</v>
      </c>
      <c r="AX53" s="198">
        <v>0</v>
      </c>
      <c r="AY53" s="198">
        <v>0</v>
      </c>
      <c r="AZ53" s="198">
        <v>0</v>
      </c>
      <c r="BA53" s="49">
        <v>0</v>
      </c>
      <c r="BB53" s="430">
        <v>0</v>
      </c>
      <c r="BC53" s="56">
        <f t="shared" si="17"/>
        <v>0</v>
      </c>
      <c r="BD53" s="48">
        <f t="shared" si="18"/>
        <v>0</v>
      </c>
      <c r="BE53" s="35">
        <v>0</v>
      </c>
      <c r="BF53" s="198">
        <v>0</v>
      </c>
      <c r="BG53" s="198">
        <v>0</v>
      </c>
      <c r="BH53" s="198">
        <v>0</v>
      </c>
      <c r="BI53" s="198">
        <v>0</v>
      </c>
      <c r="BJ53" s="198">
        <v>0</v>
      </c>
      <c r="BK53" s="49">
        <v>0</v>
      </c>
      <c r="BL53" s="430">
        <v>0</v>
      </c>
      <c r="BM53" s="56">
        <f t="shared" si="19"/>
        <v>0</v>
      </c>
      <c r="BN53" s="48">
        <f t="shared" si="20"/>
        <v>0</v>
      </c>
      <c r="BO53" s="35">
        <v>0</v>
      </c>
      <c r="BP53" s="198">
        <v>0</v>
      </c>
      <c r="BQ53" s="198">
        <v>0</v>
      </c>
      <c r="BR53" s="198">
        <v>99</v>
      </c>
      <c r="BS53" s="198">
        <v>0</v>
      </c>
      <c r="BT53" s="198">
        <v>0</v>
      </c>
      <c r="BU53" s="49">
        <v>0</v>
      </c>
      <c r="BV53" s="430">
        <v>99</v>
      </c>
      <c r="BW53" s="56">
        <f t="shared" si="21"/>
        <v>198</v>
      </c>
      <c r="BX53" s="48">
        <f t="shared" si="22"/>
        <v>24.75</v>
      </c>
      <c r="BY53" s="35">
        <v>0</v>
      </c>
      <c r="BZ53" s="198">
        <v>0</v>
      </c>
      <c r="CA53" s="198">
        <v>0</v>
      </c>
      <c r="CB53" s="198">
        <v>0</v>
      </c>
      <c r="CC53" s="198">
        <v>198</v>
      </c>
      <c r="CD53" s="198">
        <v>0</v>
      </c>
      <c r="CE53" s="49">
        <v>0</v>
      </c>
      <c r="CF53" s="430">
        <v>0</v>
      </c>
      <c r="CG53" s="56">
        <f t="shared" si="23"/>
        <v>198</v>
      </c>
      <c r="CH53" s="48">
        <f t="shared" si="24"/>
        <v>24.75</v>
      </c>
      <c r="CI53" s="35">
        <v>0</v>
      </c>
      <c r="CJ53" s="198">
        <v>0</v>
      </c>
      <c r="CK53" s="198">
        <v>0</v>
      </c>
      <c r="CL53" s="198">
        <v>0</v>
      </c>
      <c r="CM53" s="198">
        <v>0</v>
      </c>
      <c r="CN53" s="198">
        <v>99</v>
      </c>
      <c r="CO53" s="49">
        <v>0</v>
      </c>
      <c r="CP53" s="430">
        <v>0</v>
      </c>
      <c r="CQ53" s="56">
        <f t="shared" si="25"/>
        <v>99</v>
      </c>
      <c r="CR53" s="48">
        <f t="shared" si="26"/>
        <v>12.375</v>
      </c>
      <c r="CS53" s="35">
        <v>0</v>
      </c>
      <c r="CT53" s="198">
        <v>0</v>
      </c>
      <c r="CU53" s="198">
        <v>0</v>
      </c>
      <c r="CV53" s="198">
        <v>0</v>
      </c>
      <c r="CW53" s="198">
        <v>0</v>
      </c>
      <c r="CX53" s="198">
        <v>0</v>
      </c>
      <c r="CY53" s="49">
        <v>0</v>
      </c>
      <c r="CZ53" s="430">
        <v>0</v>
      </c>
      <c r="DA53" s="56">
        <f t="shared" si="27"/>
        <v>0</v>
      </c>
      <c r="DB53" s="48">
        <f t="shared" si="28"/>
        <v>0</v>
      </c>
      <c r="DC53" s="221">
        <v>0</v>
      </c>
      <c r="DD53" s="223">
        <v>0</v>
      </c>
      <c r="DE53" s="218">
        <v>0</v>
      </c>
      <c r="DF53" s="223">
        <v>0</v>
      </c>
      <c r="DG53" s="223">
        <v>0</v>
      </c>
      <c r="DH53" s="223">
        <v>0</v>
      </c>
      <c r="DI53" s="49">
        <v>0</v>
      </c>
      <c r="DJ53" s="430">
        <v>0</v>
      </c>
      <c r="DK53" s="219">
        <f t="shared" si="29"/>
        <v>0</v>
      </c>
      <c r="DL53" s="220">
        <f t="shared" si="30"/>
        <v>0</v>
      </c>
      <c r="DM53" s="35">
        <v>0</v>
      </c>
      <c r="DN53" s="198">
        <v>0</v>
      </c>
      <c r="DO53" s="198">
        <v>0</v>
      </c>
      <c r="DP53" s="198">
        <v>0</v>
      </c>
      <c r="DQ53" s="198">
        <v>99</v>
      </c>
      <c r="DR53" s="198">
        <v>0</v>
      </c>
      <c r="DS53" s="49">
        <v>0</v>
      </c>
      <c r="DT53" s="430">
        <v>0</v>
      </c>
      <c r="DU53" s="56">
        <f t="shared" si="31"/>
        <v>99</v>
      </c>
      <c r="DV53" s="48">
        <f t="shared" si="32"/>
        <v>12.375</v>
      </c>
      <c r="DW53" s="35">
        <v>0</v>
      </c>
      <c r="DX53" s="198">
        <v>0</v>
      </c>
      <c r="DY53" s="198">
        <v>0</v>
      </c>
      <c r="DZ53" s="198">
        <v>0</v>
      </c>
      <c r="EA53" s="198">
        <v>0</v>
      </c>
      <c r="EB53" s="198">
        <v>0</v>
      </c>
      <c r="EC53" s="49">
        <v>0</v>
      </c>
      <c r="ED53" s="430">
        <v>0</v>
      </c>
      <c r="EE53" s="56">
        <f t="shared" si="33"/>
        <v>0</v>
      </c>
      <c r="EF53" s="48">
        <f t="shared" si="34"/>
        <v>0</v>
      </c>
      <c r="EK53" s="19">
        <f t="shared" si="35"/>
        <v>0</v>
      </c>
      <c r="EL53" s="5" t="e">
        <f>IF(#REF!=0,"Not Moving","OK")</f>
        <v>#REF!</v>
      </c>
    </row>
    <row r="54" spans="1:142" s="5" customFormat="1" ht="16.5" thickTop="1" thickBot="1">
      <c r="A54" s="45">
        <v>43</v>
      </c>
      <c r="B54" s="17">
        <v>734896</v>
      </c>
      <c r="C54" s="17" t="s">
        <v>124</v>
      </c>
      <c r="D54" s="17" t="s">
        <v>125</v>
      </c>
      <c r="E54" s="189">
        <v>49.5</v>
      </c>
      <c r="F54" s="59">
        <v>109</v>
      </c>
      <c r="G54" s="38">
        <f t="shared" si="2"/>
        <v>109</v>
      </c>
      <c r="H54" s="38">
        <f t="shared" si="3"/>
        <v>0</v>
      </c>
      <c r="I54" s="38">
        <f t="shared" si="4"/>
        <v>0</v>
      </c>
      <c r="J54" s="38">
        <f t="shared" si="5"/>
        <v>0</v>
      </c>
      <c r="K54" s="38">
        <f t="shared" si="6"/>
        <v>0</v>
      </c>
      <c r="L54" s="38">
        <f t="shared" si="7"/>
        <v>0</v>
      </c>
      <c r="M54" s="39">
        <f t="shared" si="8"/>
        <v>109</v>
      </c>
      <c r="N54" s="39">
        <v>109</v>
      </c>
      <c r="O54" s="39">
        <f t="shared" si="9"/>
        <v>327</v>
      </c>
      <c r="P54" s="40">
        <f t="shared" si="10"/>
        <v>40.875</v>
      </c>
      <c r="Q54" s="58">
        <v>0</v>
      </c>
      <c r="R54" s="49">
        <v>0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30">
        <v>0</v>
      </c>
      <c r="Y54" s="260">
        <f t="shared" si="11"/>
        <v>0</v>
      </c>
      <c r="Z54" s="34">
        <f t="shared" si="12"/>
        <v>0</v>
      </c>
      <c r="AA54" s="35">
        <v>109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49">
        <v>109</v>
      </c>
      <c r="AH54" s="430">
        <v>109</v>
      </c>
      <c r="AI54" s="56">
        <f t="shared" si="13"/>
        <v>327</v>
      </c>
      <c r="AJ54" s="48">
        <f t="shared" si="14"/>
        <v>40.875</v>
      </c>
      <c r="AK54" s="35">
        <v>0</v>
      </c>
      <c r="AL54" s="36">
        <v>0</v>
      </c>
      <c r="AM54" s="36">
        <v>0</v>
      </c>
      <c r="AN54" s="36">
        <v>0</v>
      </c>
      <c r="AO54" s="36">
        <v>0</v>
      </c>
      <c r="AP54" s="36">
        <v>0</v>
      </c>
      <c r="AQ54" s="49">
        <v>0</v>
      </c>
      <c r="AR54" s="430">
        <v>0</v>
      </c>
      <c r="AS54" s="56">
        <f t="shared" si="15"/>
        <v>0</v>
      </c>
      <c r="AT54" s="48">
        <f t="shared" si="16"/>
        <v>0</v>
      </c>
      <c r="AU54" s="35">
        <v>0</v>
      </c>
      <c r="AV54" s="198">
        <v>0</v>
      </c>
      <c r="AW54" s="198">
        <v>0</v>
      </c>
      <c r="AX54" s="198">
        <v>0</v>
      </c>
      <c r="AY54" s="198">
        <v>0</v>
      </c>
      <c r="AZ54" s="198">
        <v>0</v>
      </c>
      <c r="BA54" s="49">
        <v>0</v>
      </c>
      <c r="BB54" s="430">
        <v>0</v>
      </c>
      <c r="BC54" s="56">
        <f t="shared" si="17"/>
        <v>0</v>
      </c>
      <c r="BD54" s="48">
        <f t="shared" si="18"/>
        <v>0</v>
      </c>
      <c r="BE54" s="35">
        <v>0</v>
      </c>
      <c r="BF54" s="198">
        <v>0</v>
      </c>
      <c r="BG54" s="198">
        <v>0</v>
      </c>
      <c r="BH54" s="198">
        <v>0</v>
      </c>
      <c r="BI54" s="198">
        <v>0</v>
      </c>
      <c r="BJ54" s="198">
        <v>0</v>
      </c>
      <c r="BK54" s="49">
        <v>0</v>
      </c>
      <c r="BL54" s="430">
        <v>0</v>
      </c>
      <c r="BM54" s="56">
        <f t="shared" si="19"/>
        <v>0</v>
      </c>
      <c r="BN54" s="48">
        <f t="shared" si="20"/>
        <v>0</v>
      </c>
      <c r="BO54" s="35">
        <v>0</v>
      </c>
      <c r="BP54" s="198">
        <v>0</v>
      </c>
      <c r="BQ54" s="198">
        <v>0</v>
      </c>
      <c r="BR54" s="198">
        <v>0</v>
      </c>
      <c r="BS54" s="198">
        <v>0</v>
      </c>
      <c r="BT54" s="198">
        <v>0</v>
      </c>
      <c r="BU54" s="49">
        <v>0</v>
      </c>
      <c r="BV54" s="430">
        <v>0</v>
      </c>
      <c r="BW54" s="56">
        <f t="shared" si="21"/>
        <v>0</v>
      </c>
      <c r="BX54" s="48">
        <f t="shared" si="22"/>
        <v>0</v>
      </c>
      <c r="BY54" s="35">
        <v>0</v>
      </c>
      <c r="BZ54" s="198">
        <v>0</v>
      </c>
      <c r="CA54" s="198">
        <v>0</v>
      </c>
      <c r="CB54" s="198">
        <v>0</v>
      </c>
      <c r="CC54" s="198">
        <v>0</v>
      </c>
      <c r="CD54" s="198">
        <v>0</v>
      </c>
      <c r="CE54" s="49">
        <v>0</v>
      </c>
      <c r="CF54" s="430">
        <v>0</v>
      </c>
      <c r="CG54" s="56">
        <f t="shared" si="23"/>
        <v>0</v>
      </c>
      <c r="CH54" s="48">
        <f t="shared" si="24"/>
        <v>0</v>
      </c>
      <c r="CI54" s="35">
        <v>0</v>
      </c>
      <c r="CJ54" s="198">
        <v>0</v>
      </c>
      <c r="CK54" s="198">
        <v>0</v>
      </c>
      <c r="CL54" s="198">
        <v>0</v>
      </c>
      <c r="CM54" s="198">
        <v>0</v>
      </c>
      <c r="CN54" s="198">
        <v>0</v>
      </c>
      <c r="CO54" s="49">
        <v>0</v>
      </c>
      <c r="CP54" s="430">
        <v>0</v>
      </c>
      <c r="CQ54" s="56">
        <f t="shared" si="25"/>
        <v>0</v>
      </c>
      <c r="CR54" s="48">
        <f t="shared" si="26"/>
        <v>0</v>
      </c>
      <c r="CS54" s="35">
        <v>0</v>
      </c>
      <c r="CT54" s="198">
        <v>0</v>
      </c>
      <c r="CU54" s="198">
        <v>0</v>
      </c>
      <c r="CV54" s="198">
        <v>0</v>
      </c>
      <c r="CW54" s="198">
        <v>0</v>
      </c>
      <c r="CX54" s="198">
        <v>0</v>
      </c>
      <c r="CY54" s="49">
        <v>0</v>
      </c>
      <c r="CZ54" s="430">
        <v>0</v>
      </c>
      <c r="DA54" s="56">
        <f t="shared" si="27"/>
        <v>0</v>
      </c>
      <c r="DB54" s="48">
        <f t="shared" si="28"/>
        <v>0</v>
      </c>
      <c r="DC54" s="221">
        <v>0</v>
      </c>
      <c r="DD54" s="223">
        <v>0</v>
      </c>
      <c r="DE54" s="218">
        <v>0</v>
      </c>
      <c r="DF54" s="223">
        <v>0</v>
      </c>
      <c r="DG54" s="223">
        <v>0</v>
      </c>
      <c r="DH54" s="223">
        <v>0</v>
      </c>
      <c r="DI54" s="49">
        <v>0</v>
      </c>
      <c r="DJ54" s="430">
        <v>0</v>
      </c>
      <c r="DK54" s="219">
        <f t="shared" si="29"/>
        <v>0</v>
      </c>
      <c r="DL54" s="220">
        <f t="shared" si="30"/>
        <v>0</v>
      </c>
      <c r="DM54" s="35">
        <v>0</v>
      </c>
      <c r="DN54" s="198">
        <v>0</v>
      </c>
      <c r="DO54" s="198">
        <v>0</v>
      </c>
      <c r="DP54" s="198">
        <v>0</v>
      </c>
      <c r="DQ54" s="198">
        <v>0</v>
      </c>
      <c r="DR54" s="198">
        <v>0</v>
      </c>
      <c r="DS54" s="49">
        <v>0</v>
      </c>
      <c r="DT54" s="430">
        <v>0</v>
      </c>
      <c r="DU54" s="56">
        <f t="shared" si="31"/>
        <v>0</v>
      </c>
      <c r="DV54" s="48">
        <f t="shared" si="32"/>
        <v>0</v>
      </c>
      <c r="DW54" s="35">
        <v>0</v>
      </c>
      <c r="DX54" s="198">
        <v>0</v>
      </c>
      <c r="DY54" s="198">
        <v>0</v>
      </c>
      <c r="DZ54" s="198">
        <v>0</v>
      </c>
      <c r="EA54" s="198">
        <v>0</v>
      </c>
      <c r="EB54" s="198">
        <v>0</v>
      </c>
      <c r="EC54" s="49">
        <v>0</v>
      </c>
      <c r="ED54" s="430">
        <v>0</v>
      </c>
      <c r="EE54" s="56">
        <f t="shared" si="33"/>
        <v>0</v>
      </c>
      <c r="EF54" s="48">
        <f t="shared" si="34"/>
        <v>0</v>
      </c>
      <c r="EK54" s="19">
        <f t="shared" si="35"/>
        <v>109</v>
      </c>
      <c r="EL54" s="5" t="e">
        <f>IF(#REF!=0,"Not Moving","OK")</f>
        <v>#REF!</v>
      </c>
    </row>
    <row r="55" spans="1:142" s="5" customFormat="1" ht="16.5" thickTop="1" thickBot="1">
      <c r="A55" s="45">
        <v>44</v>
      </c>
      <c r="B55" s="17">
        <v>734897</v>
      </c>
      <c r="C55" s="17" t="s">
        <v>126</v>
      </c>
      <c r="D55" s="17" t="s">
        <v>127</v>
      </c>
      <c r="E55" s="189">
        <v>49.5</v>
      </c>
      <c r="F55" s="59">
        <v>109</v>
      </c>
      <c r="G55" s="38">
        <f t="shared" si="2"/>
        <v>0</v>
      </c>
      <c r="H55" s="38">
        <f t="shared" si="3"/>
        <v>0</v>
      </c>
      <c r="I55" s="38">
        <f t="shared" si="4"/>
        <v>0</v>
      </c>
      <c r="J55" s="38">
        <f t="shared" si="5"/>
        <v>109</v>
      </c>
      <c r="K55" s="38">
        <f t="shared" si="6"/>
        <v>0</v>
      </c>
      <c r="L55" s="38">
        <f t="shared" si="7"/>
        <v>0</v>
      </c>
      <c r="M55" s="39">
        <f t="shared" si="8"/>
        <v>0</v>
      </c>
      <c r="N55" s="39">
        <v>0</v>
      </c>
      <c r="O55" s="39">
        <f t="shared" si="9"/>
        <v>109</v>
      </c>
      <c r="P55" s="40">
        <f t="shared" si="10"/>
        <v>13.625</v>
      </c>
      <c r="Q55" s="58">
        <v>0</v>
      </c>
      <c r="R55" s="49">
        <v>0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30">
        <v>0</v>
      </c>
      <c r="Y55" s="260">
        <f t="shared" si="11"/>
        <v>0</v>
      </c>
      <c r="Z55" s="34">
        <f t="shared" si="12"/>
        <v>0</v>
      </c>
      <c r="AA55" s="35">
        <v>0</v>
      </c>
      <c r="AB55" s="36">
        <v>0</v>
      </c>
      <c r="AC55" s="36">
        <v>0</v>
      </c>
      <c r="AD55" s="36">
        <v>109</v>
      </c>
      <c r="AE55" s="36">
        <v>0</v>
      </c>
      <c r="AF55" s="36">
        <v>0</v>
      </c>
      <c r="AG55" s="49">
        <v>0</v>
      </c>
      <c r="AH55" s="430">
        <v>0</v>
      </c>
      <c r="AI55" s="56">
        <f t="shared" si="13"/>
        <v>109</v>
      </c>
      <c r="AJ55" s="48">
        <f t="shared" si="14"/>
        <v>13.625</v>
      </c>
      <c r="AK55" s="35">
        <v>0</v>
      </c>
      <c r="AL55" s="36">
        <v>0</v>
      </c>
      <c r="AM55" s="36">
        <v>0</v>
      </c>
      <c r="AN55" s="36">
        <v>0</v>
      </c>
      <c r="AO55" s="36">
        <v>0</v>
      </c>
      <c r="AP55" s="36">
        <v>0</v>
      </c>
      <c r="AQ55" s="49">
        <v>0</v>
      </c>
      <c r="AR55" s="430">
        <v>0</v>
      </c>
      <c r="AS55" s="56">
        <f t="shared" si="15"/>
        <v>0</v>
      </c>
      <c r="AT55" s="48">
        <f t="shared" si="16"/>
        <v>0</v>
      </c>
      <c r="AU55" s="35">
        <v>0</v>
      </c>
      <c r="AV55" s="198">
        <v>0</v>
      </c>
      <c r="AW55" s="198">
        <v>0</v>
      </c>
      <c r="AX55" s="198">
        <v>0</v>
      </c>
      <c r="AY55" s="198">
        <v>0</v>
      </c>
      <c r="AZ55" s="198">
        <v>0</v>
      </c>
      <c r="BA55" s="49">
        <v>0</v>
      </c>
      <c r="BB55" s="430">
        <v>0</v>
      </c>
      <c r="BC55" s="56">
        <f t="shared" si="17"/>
        <v>0</v>
      </c>
      <c r="BD55" s="48">
        <f t="shared" si="18"/>
        <v>0</v>
      </c>
      <c r="BE55" s="35">
        <v>0</v>
      </c>
      <c r="BF55" s="198">
        <v>0</v>
      </c>
      <c r="BG55" s="198">
        <v>0</v>
      </c>
      <c r="BH55" s="198">
        <v>0</v>
      </c>
      <c r="BI55" s="198">
        <v>0</v>
      </c>
      <c r="BJ55" s="198">
        <v>0</v>
      </c>
      <c r="BK55" s="49">
        <v>0</v>
      </c>
      <c r="BL55" s="430">
        <v>0</v>
      </c>
      <c r="BM55" s="56">
        <f t="shared" si="19"/>
        <v>0</v>
      </c>
      <c r="BN55" s="48">
        <f t="shared" si="20"/>
        <v>0</v>
      </c>
      <c r="BO55" s="35">
        <v>0</v>
      </c>
      <c r="BP55" s="198">
        <v>0</v>
      </c>
      <c r="BQ55" s="198">
        <v>0</v>
      </c>
      <c r="BR55" s="198">
        <v>0</v>
      </c>
      <c r="BS55" s="198">
        <v>0</v>
      </c>
      <c r="BT55" s="198">
        <v>0</v>
      </c>
      <c r="BU55" s="49">
        <v>0</v>
      </c>
      <c r="BV55" s="430">
        <v>0</v>
      </c>
      <c r="BW55" s="56">
        <f t="shared" si="21"/>
        <v>0</v>
      </c>
      <c r="BX55" s="48">
        <f t="shared" si="22"/>
        <v>0</v>
      </c>
      <c r="BY55" s="35">
        <v>0</v>
      </c>
      <c r="BZ55" s="198">
        <v>0</v>
      </c>
      <c r="CA55" s="198">
        <v>0</v>
      </c>
      <c r="CB55" s="198">
        <v>0</v>
      </c>
      <c r="CC55" s="198">
        <v>0</v>
      </c>
      <c r="CD55" s="198">
        <v>0</v>
      </c>
      <c r="CE55" s="49">
        <v>0</v>
      </c>
      <c r="CF55" s="430">
        <v>0</v>
      </c>
      <c r="CG55" s="56">
        <f t="shared" si="23"/>
        <v>0</v>
      </c>
      <c r="CH55" s="48">
        <f t="shared" si="24"/>
        <v>0</v>
      </c>
      <c r="CI55" s="35">
        <v>0</v>
      </c>
      <c r="CJ55" s="198">
        <v>0</v>
      </c>
      <c r="CK55" s="198">
        <v>0</v>
      </c>
      <c r="CL55" s="198">
        <v>0</v>
      </c>
      <c r="CM55" s="198">
        <v>0</v>
      </c>
      <c r="CN55" s="198">
        <v>0</v>
      </c>
      <c r="CO55" s="49">
        <v>0</v>
      </c>
      <c r="CP55" s="430">
        <v>0</v>
      </c>
      <c r="CQ55" s="56">
        <f t="shared" si="25"/>
        <v>0</v>
      </c>
      <c r="CR55" s="48">
        <f t="shared" si="26"/>
        <v>0</v>
      </c>
      <c r="CS55" s="35">
        <v>0</v>
      </c>
      <c r="CT55" s="198">
        <v>0</v>
      </c>
      <c r="CU55" s="198">
        <v>0</v>
      </c>
      <c r="CV55" s="198">
        <v>0</v>
      </c>
      <c r="CW55" s="198">
        <v>0</v>
      </c>
      <c r="CX55" s="198">
        <v>0</v>
      </c>
      <c r="CY55" s="49">
        <v>0</v>
      </c>
      <c r="CZ55" s="430">
        <v>0</v>
      </c>
      <c r="DA55" s="56">
        <f t="shared" si="27"/>
        <v>0</v>
      </c>
      <c r="DB55" s="48">
        <f t="shared" si="28"/>
        <v>0</v>
      </c>
      <c r="DC55" s="221">
        <v>0</v>
      </c>
      <c r="DD55" s="223">
        <v>0</v>
      </c>
      <c r="DE55" s="218">
        <v>0</v>
      </c>
      <c r="DF55" s="223">
        <v>0</v>
      </c>
      <c r="DG55" s="223">
        <v>0</v>
      </c>
      <c r="DH55" s="223">
        <v>0</v>
      </c>
      <c r="DI55" s="49">
        <v>0</v>
      </c>
      <c r="DJ55" s="430">
        <v>0</v>
      </c>
      <c r="DK55" s="219">
        <f t="shared" si="29"/>
        <v>0</v>
      </c>
      <c r="DL55" s="220">
        <f t="shared" si="30"/>
        <v>0</v>
      </c>
      <c r="DM55" s="35">
        <v>0</v>
      </c>
      <c r="DN55" s="198">
        <v>0</v>
      </c>
      <c r="DO55" s="198">
        <v>0</v>
      </c>
      <c r="DP55" s="198">
        <v>0</v>
      </c>
      <c r="DQ55" s="198">
        <v>0</v>
      </c>
      <c r="DR55" s="198">
        <v>0</v>
      </c>
      <c r="DS55" s="49">
        <v>0</v>
      </c>
      <c r="DT55" s="430">
        <v>0</v>
      </c>
      <c r="DU55" s="56">
        <f t="shared" si="31"/>
        <v>0</v>
      </c>
      <c r="DV55" s="48">
        <f t="shared" si="32"/>
        <v>0</v>
      </c>
      <c r="DW55" s="35">
        <v>0</v>
      </c>
      <c r="DX55" s="198">
        <v>0</v>
      </c>
      <c r="DY55" s="198">
        <v>0</v>
      </c>
      <c r="DZ55" s="198">
        <v>0</v>
      </c>
      <c r="EA55" s="198">
        <v>0</v>
      </c>
      <c r="EB55" s="198">
        <v>0</v>
      </c>
      <c r="EC55" s="49">
        <v>0</v>
      </c>
      <c r="ED55" s="430">
        <v>0</v>
      </c>
      <c r="EE55" s="56">
        <f t="shared" si="33"/>
        <v>0</v>
      </c>
      <c r="EF55" s="48">
        <f t="shared" si="34"/>
        <v>0</v>
      </c>
      <c r="EK55" s="19">
        <f t="shared" si="35"/>
        <v>0</v>
      </c>
      <c r="EL55" s="5" t="e">
        <f>IF(#REF!=0,"Not Moving","OK")</f>
        <v>#REF!</v>
      </c>
    </row>
    <row r="56" spans="1:142" s="5" customFormat="1" ht="16.5" thickTop="1" thickBot="1">
      <c r="A56" s="45">
        <v>45</v>
      </c>
      <c r="B56" s="17">
        <v>734898</v>
      </c>
      <c r="C56" s="17" t="s">
        <v>128</v>
      </c>
      <c r="D56" s="17" t="s">
        <v>129</v>
      </c>
      <c r="E56" s="189">
        <v>49.5</v>
      </c>
      <c r="F56" s="59">
        <v>109</v>
      </c>
      <c r="G56" s="38">
        <f t="shared" si="2"/>
        <v>0</v>
      </c>
      <c r="H56" s="38">
        <f t="shared" si="3"/>
        <v>109</v>
      </c>
      <c r="I56" s="38">
        <f t="shared" si="4"/>
        <v>109</v>
      </c>
      <c r="J56" s="38">
        <f t="shared" si="5"/>
        <v>0</v>
      </c>
      <c r="K56" s="38">
        <f t="shared" si="6"/>
        <v>0</v>
      </c>
      <c r="L56" s="38">
        <f t="shared" si="7"/>
        <v>109</v>
      </c>
      <c r="M56" s="39">
        <f t="shared" si="8"/>
        <v>0</v>
      </c>
      <c r="N56" s="39">
        <v>0</v>
      </c>
      <c r="O56" s="39">
        <f t="shared" si="9"/>
        <v>327</v>
      </c>
      <c r="P56" s="40">
        <f t="shared" si="10"/>
        <v>40.875</v>
      </c>
      <c r="Q56" s="58">
        <v>0</v>
      </c>
      <c r="R56" s="49">
        <v>0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30">
        <v>0</v>
      </c>
      <c r="Y56" s="260">
        <f t="shared" si="11"/>
        <v>0</v>
      </c>
      <c r="Z56" s="34">
        <f t="shared" si="12"/>
        <v>0</v>
      </c>
      <c r="AA56" s="35">
        <v>0</v>
      </c>
      <c r="AB56" s="36">
        <v>109</v>
      </c>
      <c r="AC56" s="36">
        <v>0</v>
      </c>
      <c r="AD56" s="36">
        <v>0</v>
      </c>
      <c r="AE56" s="36">
        <v>0</v>
      </c>
      <c r="AF56" s="36">
        <v>0</v>
      </c>
      <c r="AG56" s="49">
        <v>0</v>
      </c>
      <c r="AH56" s="430">
        <v>0</v>
      </c>
      <c r="AI56" s="56">
        <f t="shared" si="13"/>
        <v>109</v>
      </c>
      <c r="AJ56" s="48">
        <f t="shared" si="14"/>
        <v>13.625</v>
      </c>
      <c r="AK56" s="35">
        <v>0</v>
      </c>
      <c r="AL56" s="36">
        <v>0</v>
      </c>
      <c r="AM56" s="36">
        <v>109</v>
      </c>
      <c r="AN56" s="36">
        <v>0</v>
      </c>
      <c r="AO56" s="36">
        <v>0</v>
      </c>
      <c r="AP56" s="36">
        <v>109</v>
      </c>
      <c r="AQ56" s="49">
        <v>0</v>
      </c>
      <c r="AR56" s="430">
        <v>0</v>
      </c>
      <c r="AS56" s="56">
        <f t="shared" si="15"/>
        <v>218</v>
      </c>
      <c r="AT56" s="48">
        <f t="shared" si="16"/>
        <v>27.25</v>
      </c>
      <c r="AU56" s="35">
        <v>0</v>
      </c>
      <c r="AV56" s="198">
        <v>0</v>
      </c>
      <c r="AW56" s="198">
        <v>0</v>
      </c>
      <c r="AX56" s="198">
        <v>0</v>
      </c>
      <c r="AY56" s="198">
        <v>0</v>
      </c>
      <c r="AZ56" s="198">
        <v>0</v>
      </c>
      <c r="BA56" s="49">
        <v>0</v>
      </c>
      <c r="BB56" s="430">
        <v>0</v>
      </c>
      <c r="BC56" s="56">
        <f t="shared" si="17"/>
        <v>0</v>
      </c>
      <c r="BD56" s="48">
        <f t="shared" si="18"/>
        <v>0</v>
      </c>
      <c r="BE56" s="35">
        <v>0</v>
      </c>
      <c r="BF56" s="198">
        <v>0</v>
      </c>
      <c r="BG56" s="198">
        <v>0</v>
      </c>
      <c r="BH56" s="198">
        <v>0</v>
      </c>
      <c r="BI56" s="198">
        <v>0</v>
      </c>
      <c r="BJ56" s="198">
        <v>0</v>
      </c>
      <c r="BK56" s="49">
        <v>0</v>
      </c>
      <c r="BL56" s="430">
        <v>0</v>
      </c>
      <c r="BM56" s="56">
        <f t="shared" si="19"/>
        <v>0</v>
      </c>
      <c r="BN56" s="48">
        <f t="shared" si="20"/>
        <v>0</v>
      </c>
      <c r="BO56" s="35">
        <v>0</v>
      </c>
      <c r="BP56" s="198">
        <v>0</v>
      </c>
      <c r="BQ56" s="198">
        <v>0</v>
      </c>
      <c r="BR56" s="198">
        <v>0</v>
      </c>
      <c r="BS56" s="198">
        <v>0</v>
      </c>
      <c r="BT56" s="198">
        <v>0</v>
      </c>
      <c r="BU56" s="49">
        <v>0</v>
      </c>
      <c r="BV56" s="430">
        <v>0</v>
      </c>
      <c r="BW56" s="56">
        <f t="shared" si="21"/>
        <v>0</v>
      </c>
      <c r="BX56" s="48">
        <f t="shared" si="22"/>
        <v>0</v>
      </c>
      <c r="BY56" s="35">
        <v>0</v>
      </c>
      <c r="BZ56" s="198">
        <v>0</v>
      </c>
      <c r="CA56" s="198">
        <v>0</v>
      </c>
      <c r="CB56" s="198">
        <v>0</v>
      </c>
      <c r="CC56" s="198">
        <v>0</v>
      </c>
      <c r="CD56" s="198">
        <v>0</v>
      </c>
      <c r="CE56" s="49">
        <v>0</v>
      </c>
      <c r="CF56" s="430">
        <v>0</v>
      </c>
      <c r="CG56" s="56">
        <f t="shared" si="23"/>
        <v>0</v>
      </c>
      <c r="CH56" s="48">
        <f t="shared" si="24"/>
        <v>0</v>
      </c>
      <c r="CI56" s="35">
        <v>0</v>
      </c>
      <c r="CJ56" s="198">
        <v>0</v>
      </c>
      <c r="CK56" s="198">
        <v>0</v>
      </c>
      <c r="CL56" s="198">
        <v>0</v>
      </c>
      <c r="CM56" s="198">
        <v>0</v>
      </c>
      <c r="CN56" s="198">
        <v>0</v>
      </c>
      <c r="CO56" s="49">
        <v>0</v>
      </c>
      <c r="CP56" s="430">
        <v>0</v>
      </c>
      <c r="CQ56" s="56">
        <f t="shared" si="25"/>
        <v>0</v>
      </c>
      <c r="CR56" s="48">
        <f t="shared" si="26"/>
        <v>0</v>
      </c>
      <c r="CS56" s="35">
        <v>0</v>
      </c>
      <c r="CT56" s="198">
        <v>0</v>
      </c>
      <c r="CU56" s="198">
        <v>0</v>
      </c>
      <c r="CV56" s="198">
        <v>0</v>
      </c>
      <c r="CW56" s="198">
        <v>0</v>
      </c>
      <c r="CX56" s="198">
        <v>0</v>
      </c>
      <c r="CY56" s="49">
        <v>0</v>
      </c>
      <c r="CZ56" s="430">
        <v>0</v>
      </c>
      <c r="DA56" s="56">
        <f t="shared" si="27"/>
        <v>0</v>
      </c>
      <c r="DB56" s="48">
        <f t="shared" si="28"/>
        <v>0</v>
      </c>
      <c r="DC56" s="221">
        <v>0</v>
      </c>
      <c r="DD56" s="223">
        <v>0</v>
      </c>
      <c r="DE56" s="218">
        <v>0</v>
      </c>
      <c r="DF56" s="223">
        <v>0</v>
      </c>
      <c r="DG56" s="223">
        <v>0</v>
      </c>
      <c r="DH56" s="223">
        <v>0</v>
      </c>
      <c r="DI56" s="49">
        <v>0</v>
      </c>
      <c r="DJ56" s="430">
        <v>0</v>
      </c>
      <c r="DK56" s="219">
        <f t="shared" si="29"/>
        <v>0</v>
      </c>
      <c r="DL56" s="220">
        <f t="shared" si="30"/>
        <v>0</v>
      </c>
      <c r="DM56" s="35">
        <v>0</v>
      </c>
      <c r="DN56" s="198">
        <v>0</v>
      </c>
      <c r="DO56" s="198">
        <v>0</v>
      </c>
      <c r="DP56" s="198">
        <v>0</v>
      </c>
      <c r="DQ56" s="198">
        <v>0</v>
      </c>
      <c r="DR56" s="198">
        <v>0</v>
      </c>
      <c r="DS56" s="49">
        <v>0</v>
      </c>
      <c r="DT56" s="430">
        <v>0</v>
      </c>
      <c r="DU56" s="56">
        <f t="shared" si="31"/>
        <v>0</v>
      </c>
      <c r="DV56" s="48">
        <f t="shared" si="32"/>
        <v>0</v>
      </c>
      <c r="DW56" s="35">
        <v>0</v>
      </c>
      <c r="DX56" s="198">
        <v>0</v>
      </c>
      <c r="DY56" s="198">
        <v>0</v>
      </c>
      <c r="DZ56" s="198">
        <v>0</v>
      </c>
      <c r="EA56" s="198">
        <v>0</v>
      </c>
      <c r="EB56" s="198">
        <v>0</v>
      </c>
      <c r="EC56" s="49">
        <v>0</v>
      </c>
      <c r="ED56" s="430">
        <v>0</v>
      </c>
      <c r="EE56" s="56">
        <f t="shared" si="33"/>
        <v>0</v>
      </c>
      <c r="EF56" s="48">
        <f t="shared" si="34"/>
        <v>0</v>
      </c>
      <c r="EK56" s="19">
        <f t="shared" si="35"/>
        <v>109</v>
      </c>
      <c r="EL56" s="5" t="e">
        <f>IF(#REF!=0,"Not Moving","OK")</f>
        <v>#REF!</v>
      </c>
    </row>
    <row r="57" spans="1:142" s="5" customFormat="1" ht="16.5" thickTop="1" thickBot="1">
      <c r="A57" s="45">
        <v>46</v>
      </c>
      <c r="B57" s="17">
        <v>734899</v>
      </c>
      <c r="C57" s="17" t="s">
        <v>130</v>
      </c>
      <c r="D57" s="17" t="s">
        <v>131</v>
      </c>
      <c r="E57" s="189">
        <v>49.5</v>
      </c>
      <c r="F57" s="59">
        <v>109</v>
      </c>
      <c r="G57" s="38">
        <f t="shared" si="2"/>
        <v>0</v>
      </c>
      <c r="H57" s="38">
        <f t="shared" si="3"/>
        <v>2289</v>
      </c>
      <c r="I57" s="38">
        <f t="shared" si="4"/>
        <v>0</v>
      </c>
      <c r="J57" s="38">
        <f t="shared" si="5"/>
        <v>0</v>
      </c>
      <c r="K57" s="38">
        <f t="shared" si="6"/>
        <v>109</v>
      </c>
      <c r="L57" s="38">
        <f t="shared" si="7"/>
        <v>109</v>
      </c>
      <c r="M57" s="39">
        <f t="shared" si="8"/>
        <v>218</v>
      </c>
      <c r="N57" s="39">
        <v>109</v>
      </c>
      <c r="O57" s="39">
        <f t="shared" si="9"/>
        <v>2834</v>
      </c>
      <c r="P57" s="40">
        <f t="shared" si="10"/>
        <v>354.25</v>
      </c>
      <c r="Q57" s="58">
        <v>0</v>
      </c>
      <c r="R57" s="49">
        <v>109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30">
        <v>0</v>
      </c>
      <c r="Y57" s="260">
        <f t="shared" si="11"/>
        <v>109</v>
      </c>
      <c r="Z57" s="34">
        <f t="shared" si="12"/>
        <v>13.625</v>
      </c>
      <c r="AA57" s="35">
        <v>0</v>
      </c>
      <c r="AB57" s="36">
        <v>0</v>
      </c>
      <c r="AC57" s="36">
        <v>0</v>
      </c>
      <c r="AD57" s="36">
        <v>0</v>
      </c>
      <c r="AE57" s="36">
        <v>109</v>
      </c>
      <c r="AF57" s="36">
        <v>109</v>
      </c>
      <c r="AG57" s="49">
        <v>218</v>
      </c>
      <c r="AH57" s="430">
        <v>109</v>
      </c>
      <c r="AI57" s="56">
        <f t="shared" si="13"/>
        <v>545</v>
      </c>
      <c r="AJ57" s="48">
        <f t="shared" si="14"/>
        <v>68.125</v>
      </c>
      <c r="AK57" s="35">
        <v>0</v>
      </c>
      <c r="AL57" s="36">
        <v>0</v>
      </c>
      <c r="AM57" s="36">
        <v>0</v>
      </c>
      <c r="AN57" s="36">
        <v>0</v>
      </c>
      <c r="AO57" s="36">
        <v>0</v>
      </c>
      <c r="AP57" s="36">
        <v>0</v>
      </c>
      <c r="AQ57" s="49">
        <v>0</v>
      </c>
      <c r="AR57" s="430">
        <v>0</v>
      </c>
      <c r="AS57" s="56">
        <f t="shared" si="15"/>
        <v>0</v>
      </c>
      <c r="AT57" s="48">
        <f t="shared" si="16"/>
        <v>0</v>
      </c>
      <c r="AU57" s="35">
        <v>0</v>
      </c>
      <c r="AV57" s="198">
        <v>0</v>
      </c>
      <c r="AW57" s="198">
        <v>0</v>
      </c>
      <c r="AX57" s="198">
        <v>0</v>
      </c>
      <c r="AY57" s="198">
        <v>0</v>
      </c>
      <c r="AZ57" s="198">
        <v>0</v>
      </c>
      <c r="BA57" s="49">
        <v>0</v>
      </c>
      <c r="BB57" s="430">
        <v>0</v>
      </c>
      <c r="BC57" s="56">
        <f t="shared" si="17"/>
        <v>0</v>
      </c>
      <c r="BD57" s="48">
        <f t="shared" si="18"/>
        <v>0</v>
      </c>
      <c r="BE57" s="35">
        <v>0</v>
      </c>
      <c r="BF57" s="198">
        <v>0</v>
      </c>
      <c r="BG57" s="198">
        <v>0</v>
      </c>
      <c r="BH57" s="198">
        <v>0</v>
      </c>
      <c r="BI57" s="198">
        <v>0</v>
      </c>
      <c r="BJ57" s="198">
        <v>0</v>
      </c>
      <c r="BK57" s="49">
        <v>0</v>
      </c>
      <c r="BL57" s="430">
        <v>0</v>
      </c>
      <c r="BM57" s="56">
        <f t="shared" si="19"/>
        <v>0</v>
      </c>
      <c r="BN57" s="48">
        <f t="shared" si="20"/>
        <v>0</v>
      </c>
      <c r="BO57" s="35">
        <v>0</v>
      </c>
      <c r="BP57" s="198">
        <v>2180</v>
      </c>
      <c r="BQ57" s="198">
        <v>0</v>
      </c>
      <c r="BR57" s="198">
        <v>0</v>
      </c>
      <c r="BS57" s="198">
        <v>0</v>
      </c>
      <c r="BT57" s="198">
        <v>0</v>
      </c>
      <c r="BU57" s="49">
        <v>0</v>
      </c>
      <c r="BV57" s="430">
        <v>0</v>
      </c>
      <c r="BW57" s="56">
        <f t="shared" si="21"/>
        <v>2180</v>
      </c>
      <c r="BX57" s="48">
        <f t="shared" si="22"/>
        <v>272.5</v>
      </c>
      <c r="BY57" s="35">
        <v>0</v>
      </c>
      <c r="BZ57" s="198">
        <v>0</v>
      </c>
      <c r="CA57" s="198">
        <v>0</v>
      </c>
      <c r="CB57" s="198">
        <v>0</v>
      </c>
      <c r="CC57" s="198">
        <v>0</v>
      </c>
      <c r="CD57" s="198">
        <v>0</v>
      </c>
      <c r="CE57" s="49">
        <v>0</v>
      </c>
      <c r="CF57" s="430">
        <v>0</v>
      </c>
      <c r="CG57" s="56">
        <f t="shared" si="23"/>
        <v>0</v>
      </c>
      <c r="CH57" s="48">
        <f t="shared" si="24"/>
        <v>0</v>
      </c>
      <c r="CI57" s="35">
        <v>0</v>
      </c>
      <c r="CJ57" s="198">
        <v>0</v>
      </c>
      <c r="CK57" s="198">
        <v>0</v>
      </c>
      <c r="CL57" s="198">
        <v>0</v>
      </c>
      <c r="CM57" s="198">
        <v>0</v>
      </c>
      <c r="CN57" s="198">
        <v>0</v>
      </c>
      <c r="CO57" s="49">
        <v>0</v>
      </c>
      <c r="CP57" s="430">
        <v>0</v>
      </c>
      <c r="CQ57" s="56">
        <f t="shared" si="25"/>
        <v>0</v>
      </c>
      <c r="CR57" s="48">
        <f t="shared" si="26"/>
        <v>0</v>
      </c>
      <c r="CS57" s="35">
        <v>0</v>
      </c>
      <c r="CT57" s="198">
        <v>0</v>
      </c>
      <c r="CU57" s="198">
        <v>0</v>
      </c>
      <c r="CV57" s="198">
        <v>0</v>
      </c>
      <c r="CW57" s="198">
        <v>0</v>
      </c>
      <c r="CX57" s="198">
        <v>0</v>
      </c>
      <c r="CY57" s="49">
        <v>0</v>
      </c>
      <c r="CZ57" s="430">
        <v>0</v>
      </c>
      <c r="DA57" s="56">
        <f t="shared" si="27"/>
        <v>0</v>
      </c>
      <c r="DB57" s="48">
        <f t="shared" si="28"/>
        <v>0</v>
      </c>
      <c r="DC57" s="221">
        <v>0</v>
      </c>
      <c r="DD57" s="223">
        <v>0</v>
      </c>
      <c r="DE57" s="218">
        <v>0</v>
      </c>
      <c r="DF57" s="223">
        <v>0</v>
      </c>
      <c r="DG57" s="223">
        <v>0</v>
      </c>
      <c r="DH57" s="223">
        <v>0</v>
      </c>
      <c r="DI57" s="49">
        <v>0</v>
      </c>
      <c r="DJ57" s="430">
        <v>0</v>
      </c>
      <c r="DK57" s="219">
        <f t="shared" si="29"/>
        <v>0</v>
      </c>
      <c r="DL57" s="220">
        <f t="shared" si="30"/>
        <v>0</v>
      </c>
      <c r="DM57" s="35">
        <v>0</v>
      </c>
      <c r="DN57" s="198">
        <v>0</v>
      </c>
      <c r="DO57" s="198">
        <v>0</v>
      </c>
      <c r="DP57" s="198">
        <v>0</v>
      </c>
      <c r="DQ57" s="198">
        <v>0</v>
      </c>
      <c r="DR57" s="198">
        <v>0</v>
      </c>
      <c r="DS57" s="49">
        <v>0</v>
      </c>
      <c r="DT57" s="430">
        <v>0</v>
      </c>
      <c r="DU57" s="56">
        <f t="shared" si="31"/>
        <v>0</v>
      </c>
      <c r="DV57" s="48">
        <f t="shared" si="32"/>
        <v>0</v>
      </c>
      <c r="DW57" s="35">
        <v>0</v>
      </c>
      <c r="DX57" s="198">
        <v>0</v>
      </c>
      <c r="DY57" s="198">
        <v>0</v>
      </c>
      <c r="DZ57" s="198">
        <v>0</v>
      </c>
      <c r="EA57" s="198">
        <v>0</v>
      </c>
      <c r="EB57" s="198">
        <v>0</v>
      </c>
      <c r="EC57" s="49">
        <v>0</v>
      </c>
      <c r="ED57" s="430">
        <v>0</v>
      </c>
      <c r="EE57" s="56">
        <f t="shared" si="33"/>
        <v>0</v>
      </c>
      <c r="EF57" s="48">
        <f t="shared" si="34"/>
        <v>0</v>
      </c>
      <c r="EK57" s="19">
        <f t="shared" si="35"/>
        <v>2180</v>
      </c>
      <c r="EL57" s="5" t="e">
        <f>IF(#REF!=0,"Not Moving","OK")</f>
        <v>#REF!</v>
      </c>
    </row>
    <row r="58" spans="1:142" s="5" customFormat="1" ht="16.5" thickTop="1" thickBot="1">
      <c r="A58" s="45">
        <v>47</v>
      </c>
      <c r="B58" s="17">
        <v>734900</v>
      </c>
      <c r="C58" s="17" t="s">
        <v>132</v>
      </c>
      <c r="D58" s="17" t="s">
        <v>133</v>
      </c>
      <c r="E58" s="189">
        <v>39.5</v>
      </c>
      <c r="F58" s="59">
        <v>79</v>
      </c>
      <c r="G58" s="38">
        <f t="shared" si="2"/>
        <v>0</v>
      </c>
      <c r="H58" s="38">
        <f t="shared" si="3"/>
        <v>0</v>
      </c>
      <c r="I58" s="38">
        <f t="shared" si="4"/>
        <v>0</v>
      </c>
      <c r="J58" s="38">
        <f t="shared" si="5"/>
        <v>0</v>
      </c>
      <c r="K58" s="38">
        <f t="shared" si="6"/>
        <v>0</v>
      </c>
      <c r="L58" s="38">
        <f t="shared" si="7"/>
        <v>0</v>
      </c>
      <c r="M58" s="39">
        <f t="shared" si="8"/>
        <v>0</v>
      </c>
      <c r="N58" s="39">
        <v>0</v>
      </c>
      <c r="O58" s="39">
        <f t="shared" si="9"/>
        <v>0</v>
      </c>
      <c r="P58" s="40">
        <f t="shared" si="10"/>
        <v>0</v>
      </c>
      <c r="Q58" s="58">
        <v>0</v>
      </c>
      <c r="R58" s="49">
        <v>0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30">
        <v>0</v>
      </c>
      <c r="Y58" s="260">
        <f t="shared" si="11"/>
        <v>0</v>
      </c>
      <c r="Z58" s="34">
        <f t="shared" si="12"/>
        <v>0</v>
      </c>
      <c r="AA58" s="35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49">
        <v>0</v>
      </c>
      <c r="AH58" s="430">
        <v>0</v>
      </c>
      <c r="AI58" s="56">
        <f t="shared" si="13"/>
        <v>0</v>
      </c>
      <c r="AJ58" s="48">
        <f t="shared" si="14"/>
        <v>0</v>
      </c>
      <c r="AK58" s="35">
        <v>0</v>
      </c>
      <c r="AL58" s="36">
        <v>0</v>
      </c>
      <c r="AM58" s="36">
        <v>0</v>
      </c>
      <c r="AN58" s="36">
        <v>0</v>
      </c>
      <c r="AO58" s="36">
        <v>0</v>
      </c>
      <c r="AP58" s="36">
        <v>0</v>
      </c>
      <c r="AQ58" s="49">
        <v>0</v>
      </c>
      <c r="AR58" s="430">
        <v>0</v>
      </c>
      <c r="AS58" s="56">
        <f t="shared" si="15"/>
        <v>0</v>
      </c>
      <c r="AT58" s="48">
        <f t="shared" si="16"/>
        <v>0</v>
      </c>
      <c r="AU58" s="35">
        <v>0</v>
      </c>
      <c r="AV58" s="198">
        <v>0</v>
      </c>
      <c r="AW58" s="198">
        <v>0</v>
      </c>
      <c r="AX58" s="198">
        <v>0</v>
      </c>
      <c r="AY58" s="198">
        <v>0</v>
      </c>
      <c r="AZ58" s="198">
        <v>0</v>
      </c>
      <c r="BA58" s="49">
        <v>0</v>
      </c>
      <c r="BB58" s="430">
        <v>0</v>
      </c>
      <c r="BC58" s="56">
        <f t="shared" si="17"/>
        <v>0</v>
      </c>
      <c r="BD58" s="48">
        <f t="shared" si="18"/>
        <v>0</v>
      </c>
      <c r="BE58" s="35">
        <v>0</v>
      </c>
      <c r="BF58" s="198">
        <v>0</v>
      </c>
      <c r="BG58" s="198">
        <v>0</v>
      </c>
      <c r="BH58" s="198">
        <v>0</v>
      </c>
      <c r="BI58" s="198">
        <v>0</v>
      </c>
      <c r="BJ58" s="198">
        <v>0</v>
      </c>
      <c r="BK58" s="49">
        <v>0</v>
      </c>
      <c r="BL58" s="430">
        <v>0</v>
      </c>
      <c r="BM58" s="56">
        <f t="shared" si="19"/>
        <v>0</v>
      </c>
      <c r="BN58" s="48">
        <f t="shared" si="20"/>
        <v>0</v>
      </c>
      <c r="BO58" s="35">
        <v>0</v>
      </c>
      <c r="BP58" s="198">
        <v>0</v>
      </c>
      <c r="BQ58" s="198">
        <v>0</v>
      </c>
      <c r="BR58" s="198">
        <v>0</v>
      </c>
      <c r="BS58" s="198">
        <v>0</v>
      </c>
      <c r="BT58" s="198">
        <v>0</v>
      </c>
      <c r="BU58" s="49">
        <v>0</v>
      </c>
      <c r="BV58" s="430">
        <v>0</v>
      </c>
      <c r="BW58" s="56">
        <f t="shared" si="21"/>
        <v>0</v>
      </c>
      <c r="BX58" s="48">
        <f t="shared" si="22"/>
        <v>0</v>
      </c>
      <c r="BY58" s="35">
        <v>0</v>
      </c>
      <c r="BZ58" s="198">
        <v>0</v>
      </c>
      <c r="CA58" s="198">
        <v>0</v>
      </c>
      <c r="CB58" s="198">
        <v>0</v>
      </c>
      <c r="CC58" s="198">
        <v>0</v>
      </c>
      <c r="CD58" s="198">
        <v>0</v>
      </c>
      <c r="CE58" s="49">
        <v>0</v>
      </c>
      <c r="CF58" s="430">
        <v>0</v>
      </c>
      <c r="CG58" s="56">
        <f t="shared" si="23"/>
        <v>0</v>
      </c>
      <c r="CH58" s="48">
        <f t="shared" si="24"/>
        <v>0</v>
      </c>
      <c r="CI58" s="35">
        <v>0</v>
      </c>
      <c r="CJ58" s="198">
        <v>0</v>
      </c>
      <c r="CK58" s="198">
        <v>0</v>
      </c>
      <c r="CL58" s="198">
        <v>0</v>
      </c>
      <c r="CM58" s="198">
        <v>0</v>
      </c>
      <c r="CN58" s="198">
        <v>0</v>
      </c>
      <c r="CO58" s="49">
        <v>0</v>
      </c>
      <c r="CP58" s="430">
        <v>0</v>
      </c>
      <c r="CQ58" s="56">
        <f t="shared" si="25"/>
        <v>0</v>
      </c>
      <c r="CR58" s="48">
        <f t="shared" si="26"/>
        <v>0</v>
      </c>
      <c r="CS58" s="35">
        <v>0</v>
      </c>
      <c r="CT58" s="198">
        <v>0</v>
      </c>
      <c r="CU58" s="198">
        <v>0</v>
      </c>
      <c r="CV58" s="198">
        <v>0</v>
      </c>
      <c r="CW58" s="198">
        <v>0</v>
      </c>
      <c r="CX58" s="198">
        <v>0</v>
      </c>
      <c r="CY58" s="49">
        <v>0</v>
      </c>
      <c r="CZ58" s="430">
        <v>0</v>
      </c>
      <c r="DA58" s="56">
        <f t="shared" si="27"/>
        <v>0</v>
      </c>
      <c r="DB58" s="48">
        <f t="shared" si="28"/>
        <v>0</v>
      </c>
      <c r="DC58" s="221">
        <v>0</v>
      </c>
      <c r="DD58" s="223">
        <v>0</v>
      </c>
      <c r="DE58" s="218">
        <v>0</v>
      </c>
      <c r="DF58" s="223">
        <v>0</v>
      </c>
      <c r="DG58" s="223">
        <v>0</v>
      </c>
      <c r="DH58" s="223">
        <v>0</v>
      </c>
      <c r="DI58" s="49">
        <v>0</v>
      </c>
      <c r="DJ58" s="430">
        <v>0</v>
      </c>
      <c r="DK58" s="219">
        <f t="shared" si="29"/>
        <v>0</v>
      </c>
      <c r="DL58" s="220">
        <f t="shared" si="30"/>
        <v>0</v>
      </c>
      <c r="DM58" s="35">
        <v>0</v>
      </c>
      <c r="DN58" s="198">
        <v>0</v>
      </c>
      <c r="DO58" s="198">
        <v>0</v>
      </c>
      <c r="DP58" s="198">
        <v>0</v>
      </c>
      <c r="DQ58" s="198">
        <v>0</v>
      </c>
      <c r="DR58" s="198">
        <v>0</v>
      </c>
      <c r="DS58" s="49">
        <v>0</v>
      </c>
      <c r="DT58" s="430">
        <v>0</v>
      </c>
      <c r="DU58" s="56">
        <f t="shared" si="31"/>
        <v>0</v>
      </c>
      <c r="DV58" s="48">
        <f t="shared" si="32"/>
        <v>0</v>
      </c>
      <c r="DW58" s="35">
        <v>0</v>
      </c>
      <c r="DX58" s="198">
        <v>0</v>
      </c>
      <c r="DY58" s="198">
        <v>0</v>
      </c>
      <c r="DZ58" s="198">
        <v>0</v>
      </c>
      <c r="EA58" s="198">
        <v>0</v>
      </c>
      <c r="EB58" s="198">
        <v>0</v>
      </c>
      <c r="EC58" s="49">
        <v>0</v>
      </c>
      <c r="ED58" s="430">
        <v>0</v>
      </c>
      <c r="EE58" s="56">
        <f t="shared" si="33"/>
        <v>0</v>
      </c>
      <c r="EF58" s="48">
        <f t="shared" si="34"/>
        <v>0</v>
      </c>
      <c r="EK58" s="19">
        <f t="shared" si="35"/>
        <v>0</v>
      </c>
      <c r="EL58" s="5" t="e">
        <f>IF(#REF!=0,"Not Moving","OK")</f>
        <v>#REF!</v>
      </c>
    </row>
    <row r="59" spans="1:142" s="5" customFormat="1" ht="16.5" thickTop="1" thickBot="1">
      <c r="A59" s="45">
        <v>48</v>
      </c>
      <c r="B59" s="17">
        <v>734901</v>
      </c>
      <c r="C59" s="17" t="s">
        <v>134</v>
      </c>
      <c r="D59" s="17" t="s">
        <v>135</v>
      </c>
      <c r="E59" s="189">
        <v>39.5</v>
      </c>
      <c r="F59" s="59">
        <v>79</v>
      </c>
      <c r="G59" s="38">
        <f t="shared" si="2"/>
        <v>0</v>
      </c>
      <c r="H59" s="38">
        <f t="shared" si="3"/>
        <v>0</v>
      </c>
      <c r="I59" s="38">
        <f t="shared" si="4"/>
        <v>0</v>
      </c>
      <c r="J59" s="38">
        <f t="shared" si="5"/>
        <v>0</v>
      </c>
      <c r="K59" s="38">
        <f t="shared" si="6"/>
        <v>0</v>
      </c>
      <c r="L59" s="38">
        <f t="shared" si="7"/>
        <v>0</v>
      </c>
      <c r="M59" s="39">
        <f t="shared" si="8"/>
        <v>0</v>
      </c>
      <c r="N59" s="39">
        <v>0</v>
      </c>
      <c r="O59" s="39">
        <f t="shared" si="9"/>
        <v>0</v>
      </c>
      <c r="P59" s="40">
        <f t="shared" si="10"/>
        <v>0</v>
      </c>
      <c r="Q59" s="58">
        <v>0</v>
      </c>
      <c r="R59" s="49">
        <v>0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30">
        <v>0</v>
      </c>
      <c r="Y59" s="260">
        <f t="shared" si="11"/>
        <v>0</v>
      </c>
      <c r="Z59" s="34">
        <f t="shared" si="12"/>
        <v>0</v>
      </c>
      <c r="AA59" s="35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49">
        <v>0</v>
      </c>
      <c r="AH59" s="430">
        <v>0</v>
      </c>
      <c r="AI59" s="56">
        <f t="shared" si="13"/>
        <v>0</v>
      </c>
      <c r="AJ59" s="48">
        <f t="shared" si="14"/>
        <v>0</v>
      </c>
      <c r="AK59" s="35">
        <v>0</v>
      </c>
      <c r="AL59" s="36">
        <v>0</v>
      </c>
      <c r="AM59" s="36">
        <v>0</v>
      </c>
      <c r="AN59" s="36">
        <v>0</v>
      </c>
      <c r="AO59" s="36">
        <v>0</v>
      </c>
      <c r="AP59" s="36">
        <v>0</v>
      </c>
      <c r="AQ59" s="49">
        <v>0</v>
      </c>
      <c r="AR59" s="430">
        <v>0</v>
      </c>
      <c r="AS59" s="56">
        <f t="shared" si="15"/>
        <v>0</v>
      </c>
      <c r="AT59" s="48">
        <f t="shared" si="16"/>
        <v>0</v>
      </c>
      <c r="AU59" s="35">
        <v>0</v>
      </c>
      <c r="AV59" s="198">
        <v>0</v>
      </c>
      <c r="AW59" s="198">
        <v>0</v>
      </c>
      <c r="AX59" s="198">
        <v>0</v>
      </c>
      <c r="AY59" s="198">
        <v>0</v>
      </c>
      <c r="AZ59" s="198">
        <v>0</v>
      </c>
      <c r="BA59" s="49">
        <v>0</v>
      </c>
      <c r="BB59" s="430">
        <v>0</v>
      </c>
      <c r="BC59" s="56">
        <f t="shared" si="17"/>
        <v>0</v>
      </c>
      <c r="BD59" s="48">
        <f t="shared" si="18"/>
        <v>0</v>
      </c>
      <c r="BE59" s="35">
        <v>0</v>
      </c>
      <c r="BF59" s="198">
        <v>0</v>
      </c>
      <c r="BG59" s="198">
        <v>0</v>
      </c>
      <c r="BH59" s="198">
        <v>0</v>
      </c>
      <c r="BI59" s="198">
        <v>0</v>
      </c>
      <c r="BJ59" s="198">
        <v>0</v>
      </c>
      <c r="BK59" s="49">
        <v>0</v>
      </c>
      <c r="BL59" s="430">
        <v>0</v>
      </c>
      <c r="BM59" s="56">
        <f t="shared" si="19"/>
        <v>0</v>
      </c>
      <c r="BN59" s="48">
        <f t="shared" si="20"/>
        <v>0</v>
      </c>
      <c r="BO59" s="35">
        <v>0</v>
      </c>
      <c r="BP59" s="198">
        <v>0</v>
      </c>
      <c r="BQ59" s="198">
        <v>0</v>
      </c>
      <c r="BR59" s="198">
        <v>0</v>
      </c>
      <c r="BS59" s="198">
        <v>0</v>
      </c>
      <c r="BT59" s="198">
        <v>0</v>
      </c>
      <c r="BU59" s="49">
        <v>0</v>
      </c>
      <c r="BV59" s="430">
        <v>0</v>
      </c>
      <c r="BW59" s="56">
        <f t="shared" si="21"/>
        <v>0</v>
      </c>
      <c r="BX59" s="48">
        <f t="shared" si="22"/>
        <v>0</v>
      </c>
      <c r="BY59" s="35">
        <v>0</v>
      </c>
      <c r="BZ59" s="198">
        <v>0</v>
      </c>
      <c r="CA59" s="198">
        <v>0</v>
      </c>
      <c r="CB59" s="198">
        <v>0</v>
      </c>
      <c r="CC59" s="198">
        <v>0</v>
      </c>
      <c r="CD59" s="198">
        <v>0</v>
      </c>
      <c r="CE59" s="49">
        <v>0</v>
      </c>
      <c r="CF59" s="430">
        <v>0</v>
      </c>
      <c r="CG59" s="56">
        <f t="shared" si="23"/>
        <v>0</v>
      </c>
      <c r="CH59" s="48">
        <f t="shared" si="24"/>
        <v>0</v>
      </c>
      <c r="CI59" s="35">
        <v>0</v>
      </c>
      <c r="CJ59" s="198">
        <v>0</v>
      </c>
      <c r="CK59" s="198">
        <v>0</v>
      </c>
      <c r="CL59" s="198">
        <v>0</v>
      </c>
      <c r="CM59" s="198">
        <v>0</v>
      </c>
      <c r="CN59" s="198">
        <v>0</v>
      </c>
      <c r="CO59" s="49">
        <v>0</v>
      </c>
      <c r="CP59" s="430">
        <v>0</v>
      </c>
      <c r="CQ59" s="56">
        <f t="shared" si="25"/>
        <v>0</v>
      </c>
      <c r="CR59" s="48">
        <f t="shared" si="26"/>
        <v>0</v>
      </c>
      <c r="CS59" s="35">
        <v>0</v>
      </c>
      <c r="CT59" s="198">
        <v>0</v>
      </c>
      <c r="CU59" s="198">
        <v>0</v>
      </c>
      <c r="CV59" s="198">
        <v>0</v>
      </c>
      <c r="CW59" s="198">
        <v>0</v>
      </c>
      <c r="CX59" s="198">
        <v>0</v>
      </c>
      <c r="CY59" s="49">
        <v>0</v>
      </c>
      <c r="CZ59" s="430">
        <v>0</v>
      </c>
      <c r="DA59" s="56">
        <f t="shared" si="27"/>
        <v>0</v>
      </c>
      <c r="DB59" s="48">
        <f t="shared" si="28"/>
        <v>0</v>
      </c>
      <c r="DC59" s="221">
        <v>0</v>
      </c>
      <c r="DD59" s="223">
        <v>0</v>
      </c>
      <c r="DE59" s="218">
        <v>0</v>
      </c>
      <c r="DF59" s="223">
        <v>0</v>
      </c>
      <c r="DG59" s="223">
        <v>0</v>
      </c>
      <c r="DH59" s="223">
        <v>0</v>
      </c>
      <c r="DI59" s="49">
        <v>0</v>
      </c>
      <c r="DJ59" s="430">
        <v>0</v>
      </c>
      <c r="DK59" s="219">
        <f t="shared" si="29"/>
        <v>0</v>
      </c>
      <c r="DL59" s="220">
        <f t="shared" si="30"/>
        <v>0</v>
      </c>
      <c r="DM59" s="35">
        <v>0</v>
      </c>
      <c r="DN59" s="198">
        <v>0</v>
      </c>
      <c r="DO59" s="198">
        <v>0</v>
      </c>
      <c r="DP59" s="198">
        <v>0</v>
      </c>
      <c r="DQ59" s="198">
        <v>0</v>
      </c>
      <c r="DR59" s="198">
        <v>0</v>
      </c>
      <c r="DS59" s="49">
        <v>0</v>
      </c>
      <c r="DT59" s="430">
        <v>0</v>
      </c>
      <c r="DU59" s="56">
        <f t="shared" si="31"/>
        <v>0</v>
      </c>
      <c r="DV59" s="48">
        <f t="shared" si="32"/>
        <v>0</v>
      </c>
      <c r="DW59" s="35">
        <v>0</v>
      </c>
      <c r="DX59" s="198">
        <v>0</v>
      </c>
      <c r="DY59" s="198">
        <v>0</v>
      </c>
      <c r="DZ59" s="198">
        <v>0</v>
      </c>
      <c r="EA59" s="198">
        <v>0</v>
      </c>
      <c r="EB59" s="198">
        <v>0</v>
      </c>
      <c r="EC59" s="49">
        <v>0</v>
      </c>
      <c r="ED59" s="430">
        <v>0</v>
      </c>
      <c r="EE59" s="56">
        <f t="shared" si="33"/>
        <v>0</v>
      </c>
      <c r="EF59" s="48">
        <f t="shared" si="34"/>
        <v>0</v>
      </c>
      <c r="EK59" s="19">
        <f t="shared" si="35"/>
        <v>0</v>
      </c>
      <c r="EL59" s="5" t="e">
        <f>IF(#REF!=0,"Not Moving","OK")</f>
        <v>#REF!</v>
      </c>
    </row>
    <row r="60" spans="1:142" s="5" customFormat="1" ht="16.5" thickTop="1" thickBot="1">
      <c r="A60" s="45">
        <v>49</v>
      </c>
      <c r="B60" s="17">
        <v>734902</v>
      </c>
      <c r="C60" s="17" t="s">
        <v>136</v>
      </c>
      <c r="D60" s="17" t="s">
        <v>137</v>
      </c>
      <c r="E60" s="189">
        <v>104.5</v>
      </c>
      <c r="F60" s="59">
        <v>219</v>
      </c>
      <c r="G60" s="38">
        <f t="shared" si="2"/>
        <v>219</v>
      </c>
      <c r="H60" s="38">
        <f t="shared" si="3"/>
        <v>0</v>
      </c>
      <c r="I60" s="38">
        <f t="shared" si="4"/>
        <v>0</v>
      </c>
      <c r="J60" s="38">
        <f t="shared" si="5"/>
        <v>0</v>
      </c>
      <c r="K60" s="38">
        <f t="shared" si="6"/>
        <v>876</v>
      </c>
      <c r="L60" s="38">
        <f t="shared" si="7"/>
        <v>0</v>
      </c>
      <c r="M60" s="39">
        <f t="shared" si="8"/>
        <v>219</v>
      </c>
      <c r="N60" s="39">
        <v>0</v>
      </c>
      <c r="O60" s="39">
        <f t="shared" si="9"/>
        <v>1314</v>
      </c>
      <c r="P60" s="40">
        <f t="shared" si="10"/>
        <v>164.25</v>
      </c>
      <c r="Q60" s="58">
        <v>0</v>
      </c>
      <c r="R60" s="49">
        <v>0</v>
      </c>
      <c r="S60" s="49">
        <v>0</v>
      </c>
      <c r="T60" s="49">
        <v>0</v>
      </c>
      <c r="U60" s="49">
        <v>438</v>
      </c>
      <c r="V60" s="49">
        <v>0</v>
      </c>
      <c r="W60" s="49">
        <v>0</v>
      </c>
      <c r="X60" s="430">
        <v>0</v>
      </c>
      <c r="Y60" s="260">
        <f t="shared" si="11"/>
        <v>438</v>
      </c>
      <c r="Z60" s="34">
        <f t="shared" si="12"/>
        <v>54.75</v>
      </c>
      <c r="AA60" s="35">
        <v>0</v>
      </c>
      <c r="AB60" s="36">
        <v>0</v>
      </c>
      <c r="AC60" s="36">
        <v>0</v>
      </c>
      <c r="AD60" s="36">
        <v>0</v>
      </c>
      <c r="AE60" s="36">
        <v>438</v>
      </c>
      <c r="AF60" s="36">
        <v>0</v>
      </c>
      <c r="AG60" s="49">
        <v>219</v>
      </c>
      <c r="AH60" s="430">
        <v>0</v>
      </c>
      <c r="AI60" s="56">
        <f t="shared" si="13"/>
        <v>657</v>
      </c>
      <c r="AJ60" s="48">
        <f t="shared" si="14"/>
        <v>82.125</v>
      </c>
      <c r="AK60" s="35">
        <v>0</v>
      </c>
      <c r="AL60" s="36">
        <v>0</v>
      </c>
      <c r="AM60" s="36">
        <v>0</v>
      </c>
      <c r="AN60" s="36">
        <v>0</v>
      </c>
      <c r="AO60" s="36">
        <v>0</v>
      </c>
      <c r="AP60" s="36">
        <v>0</v>
      </c>
      <c r="AQ60" s="49">
        <v>0</v>
      </c>
      <c r="AR60" s="430">
        <v>0</v>
      </c>
      <c r="AS60" s="56">
        <f t="shared" si="15"/>
        <v>0</v>
      </c>
      <c r="AT60" s="48">
        <f t="shared" si="16"/>
        <v>0</v>
      </c>
      <c r="AU60" s="35">
        <v>0</v>
      </c>
      <c r="AV60" s="198">
        <v>0</v>
      </c>
      <c r="AW60" s="198">
        <v>0</v>
      </c>
      <c r="AX60" s="198">
        <v>0</v>
      </c>
      <c r="AY60" s="198">
        <v>0</v>
      </c>
      <c r="AZ60" s="198">
        <v>0</v>
      </c>
      <c r="BA60" s="49">
        <v>0</v>
      </c>
      <c r="BB60" s="430">
        <v>0</v>
      </c>
      <c r="BC60" s="56">
        <f t="shared" si="17"/>
        <v>0</v>
      </c>
      <c r="BD60" s="48">
        <f t="shared" si="18"/>
        <v>0</v>
      </c>
      <c r="BE60" s="35">
        <v>0</v>
      </c>
      <c r="BF60" s="198">
        <v>0</v>
      </c>
      <c r="BG60" s="198">
        <v>0</v>
      </c>
      <c r="BH60" s="198">
        <v>0</v>
      </c>
      <c r="BI60" s="198">
        <v>0</v>
      </c>
      <c r="BJ60" s="198">
        <v>0</v>
      </c>
      <c r="BK60" s="49">
        <v>0</v>
      </c>
      <c r="BL60" s="430">
        <v>0</v>
      </c>
      <c r="BM60" s="56">
        <f t="shared" si="19"/>
        <v>0</v>
      </c>
      <c r="BN60" s="48">
        <f t="shared" si="20"/>
        <v>0</v>
      </c>
      <c r="BO60" s="35">
        <v>0</v>
      </c>
      <c r="BP60" s="198">
        <v>0</v>
      </c>
      <c r="BQ60" s="198">
        <v>0</v>
      </c>
      <c r="BR60" s="198">
        <v>0</v>
      </c>
      <c r="BS60" s="198">
        <v>0</v>
      </c>
      <c r="BT60" s="198">
        <v>0</v>
      </c>
      <c r="BU60" s="49">
        <v>0</v>
      </c>
      <c r="BV60" s="430">
        <v>0</v>
      </c>
      <c r="BW60" s="56">
        <f t="shared" si="21"/>
        <v>0</v>
      </c>
      <c r="BX60" s="48">
        <f t="shared" si="22"/>
        <v>0</v>
      </c>
      <c r="BY60" s="35">
        <v>219</v>
      </c>
      <c r="BZ60" s="198">
        <v>0</v>
      </c>
      <c r="CA60" s="198">
        <v>0</v>
      </c>
      <c r="CB60" s="198">
        <v>0</v>
      </c>
      <c r="CC60" s="198">
        <v>0</v>
      </c>
      <c r="CD60" s="198">
        <v>0</v>
      </c>
      <c r="CE60" s="49">
        <v>0</v>
      </c>
      <c r="CF60" s="430">
        <v>0</v>
      </c>
      <c r="CG60" s="56">
        <f t="shared" si="23"/>
        <v>219</v>
      </c>
      <c r="CH60" s="48">
        <f t="shared" si="24"/>
        <v>27.375</v>
      </c>
      <c r="CI60" s="35">
        <v>0</v>
      </c>
      <c r="CJ60" s="198">
        <v>0</v>
      </c>
      <c r="CK60" s="198">
        <v>0</v>
      </c>
      <c r="CL60" s="198">
        <v>0</v>
      </c>
      <c r="CM60" s="198">
        <v>0</v>
      </c>
      <c r="CN60" s="198">
        <v>0</v>
      </c>
      <c r="CO60" s="49">
        <v>0</v>
      </c>
      <c r="CP60" s="430">
        <v>0</v>
      </c>
      <c r="CQ60" s="56">
        <f t="shared" si="25"/>
        <v>0</v>
      </c>
      <c r="CR60" s="48">
        <f t="shared" si="26"/>
        <v>0</v>
      </c>
      <c r="CS60" s="35">
        <v>0</v>
      </c>
      <c r="CT60" s="198">
        <v>0</v>
      </c>
      <c r="CU60" s="198">
        <v>0</v>
      </c>
      <c r="CV60" s="198">
        <v>0</v>
      </c>
      <c r="CW60" s="198">
        <v>0</v>
      </c>
      <c r="CX60" s="198">
        <v>0</v>
      </c>
      <c r="CY60" s="49">
        <v>0</v>
      </c>
      <c r="CZ60" s="430">
        <v>0</v>
      </c>
      <c r="DA60" s="56">
        <f t="shared" si="27"/>
        <v>0</v>
      </c>
      <c r="DB60" s="48">
        <f t="shared" si="28"/>
        <v>0</v>
      </c>
      <c r="DC60" s="221">
        <v>0</v>
      </c>
      <c r="DD60" s="223">
        <v>0</v>
      </c>
      <c r="DE60" s="218">
        <v>0</v>
      </c>
      <c r="DF60" s="223">
        <v>0</v>
      </c>
      <c r="DG60" s="223">
        <v>0</v>
      </c>
      <c r="DH60" s="223">
        <v>0</v>
      </c>
      <c r="DI60" s="49">
        <v>0</v>
      </c>
      <c r="DJ60" s="430">
        <v>0</v>
      </c>
      <c r="DK60" s="219">
        <f t="shared" si="29"/>
        <v>0</v>
      </c>
      <c r="DL60" s="220">
        <f t="shared" si="30"/>
        <v>0</v>
      </c>
      <c r="DM60" s="35">
        <v>0</v>
      </c>
      <c r="DN60" s="198">
        <v>0</v>
      </c>
      <c r="DO60" s="198">
        <v>0</v>
      </c>
      <c r="DP60" s="198">
        <v>0</v>
      </c>
      <c r="DQ60" s="198">
        <v>0</v>
      </c>
      <c r="DR60" s="198">
        <v>0</v>
      </c>
      <c r="DS60" s="49">
        <v>0</v>
      </c>
      <c r="DT60" s="430">
        <v>0</v>
      </c>
      <c r="DU60" s="56">
        <f t="shared" si="31"/>
        <v>0</v>
      </c>
      <c r="DV60" s="48">
        <f t="shared" si="32"/>
        <v>0</v>
      </c>
      <c r="DW60" s="35">
        <v>0</v>
      </c>
      <c r="DX60" s="198">
        <v>0</v>
      </c>
      <c r="DY60" s="198">
        <v>0</v>
      </c>
      <c r="DZ60" s="198">
        <v>0</v>
      </c>
      <c r="EA60" s="198">
        <v>0</v>
      </c>
      <c r="EB60" s="198">
        <v>0</v>
      </c>
      <c r="EC60" s="49">
        <v>0</v>
      </c>
      <c r="ED60" s="430">
        <v>0</v>
      </c>
      <c r="EE60" s="56">
        <f t="shared" si="33"/>
        <v>0</v>
      </c>
      <c r="EF60" s="48">
        <f t="shared" si="34"/>
        <v>0</v>
      </c>
      <c r="EK60" s="19">
        <f t="shared" si="35"/>
        <v>219</v>
      </c>
      <c r="EL60" s="5" t="e">
        <f>IF(#REF!=0,"Not Moving","OK")</f>
        <v>#REF!</v>
      </c>
    </row>
    <row r="61" spans="1:142" s="5" customFormat="1" ht="16.5" thickTop="1" thickBot="1">
      <c r="A61" s="45">
        <v>50</v>
      </c>
      <c r="B61" s="17">
        <v>734903</v>
      </c>
      <c r="C61" s="17" t="s">
        <v>138</v>
      </c>
      <c r="D61" s="17" t="s">
        <v>139</v>
      </c>
      <c r="E61" s="189">
        <v>169.5</v>
      </c>
      <c r="F61" s="59">
        <v>359</v>
      </c>
      <c r="G61" s="38">
        <f t="shared" si="2"/>
        <v>359</v>
      </c>
      <c r="H61" s="38">
        <f t="shared" si="3"/>
        <v>718</v>
      </c>
      <c r="I61" s="38">
        <f t="shared" si="4"/>
        <v>359</v>
      </c>
      <c r="J61" s="38">
        <f t="shared" si="5"/>
        <v>0</v>
      </c>
      <c r="K61" s="38">
        <f t="shared" si="6"/>
        <v>0</v>
      </c>
      <c r="L61" s="38">
        <f t="shared" si="7"/>
        <v>0</v>
      </c>
      <c r="M61" s="39">
        <f t="shared" si="8"/>
        <v>359</v>
      </c>
      <c r="N61" s="39">
        <v>359</v>
      </c>
      <c r="O61" s="39">
        <f t="shared" si="9"/>
        <v>2154</v>
      </c>
      <c r="P61" s="40">
        <f t="shared" si="10"/>
        <v>269.25</v>
      </c>
      <c r="Q61" s="58">
        <v>0</v>
      </c>
      <c r="R61" s="49">
        <v>359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30">
        <v>0</v>
      </c>
      <c r="Y61" s="260">
        <f t="shared" si="11"/>
        <v>359</v>
      </c>
      <c r="Z61" s="34">
        <f t="shared" si="12"/>
        <v>44.875</v>
      </c>
      <c r="AA61" s="35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49">
        <v>359</v>
      </c>
      <c r="AH61" s="430">
        <v>359</v>
      </c>
      <c r="AI61" s="56">
        <f t="shared" si="13"/>
        <v>718</v>
      </c>
      <c r="AJ61" s="48">
        <f t="shared" si="14"/>
        <v>89.75</v>
      </c>
      <c r="AK61" s="35">
        <v>0</v>
      </c>
      <c r="AL61" s="36">
        <v>359</v>
      </c>
      <c r="AM61" s="36">
        <v>0</v>
      </c>
      <c r="AN61" s="36">
        <v>0</v>
      </c>
      <c r="AO61" s="36">
        <v>0</v>
      </c>
      <c r="AP61" s="36">
        <v>0</v>
      </c>
      <c r="AQ61" s="49">
        <v>0</v>
      </c>
      <c r="AR61" s="430">
        <v>0</v>
      </c>
      <c r="AS61" s="56">
        <f t="shared" si="15"/>
        <v>359</v>
      </c>
      <c r="AT61" s="48">
        <f t="shared" si="16"/>
        <v>44.875</v>
      </c>
      <c r="AU61" s="35">
        <v>0</v>
      </c>
      <c r="AV61" s="198">
        <v>0</v>
      </c>
      <c r="AW61" s="198">
        <v>359</v>
      </c>
      <c r="AX61" s="198">
        <v>0</v>
      </c>
      <c r="AY61" s="198">
        <v>0</v>
      </c>
      <c r="AZ61" s="198">
        <v>0</v>
      </c>
      <c r="BA61" s="49">
        <v>0</v>
      </c>
      <c r="BB61" s="430">
        <v>0</v>
      </c>
      <c r="BC61" s="56">
        <f t="shared" si="17"/>
        <v>359</v>
      </c>
      <c r="BD61" s="48">
        <f t="shared" si="18"/>
        <v>44.875</v>
      </c>
      <c r="BE61" s="35">
        <v>0</v>
      </c>
      <c r="BF61" s="198">
        <v>0</v>
      </c>
      <c r="BG61" s="198">
        <v>0</v>
      </c>
      <c r="BH61" s="198">
        <v>0</v>
      </c>
      <c r="BI61" s="198">
        <v>0</v>
      </c>
      <c r="BJ61" s="198">
        <v>0</v>
      </c>
      <c r="BK61" s="49">
        <v>0</v>
      </c>
      <c r="BL61" s="430">
        <v>0</v>
      </c>
      <c r="BM61" s="56">
        <f t="shared" si="19"/>
        <v>0</v>
      </c>
      <c r="BN61" s="48">
        <f t="shared" si="20"/>
        <v>0</v>
      </c>
      <c r="BO61" s="35">
        <v>0</v>
      </c>
      <c r="BP61" s="198">
        <v>0</v>
      </c>
      <c r="BQ61" s="198">
        <v>0</v>
      </c>
      <c r="BR61" s="198">
        <v>0</v>
      </c>
      <c r="BS61" s="198">
        <v>0</v>
      </c>
      <c r="BT61" s="198">
        <v>0</v>
      </c>
      <c r="BU61" s="49">
        <v>0</v>
      </c>
      <c r="BV61" s="430">
        <v>0</v>
      </c>
      <c r="BW61" s="56">
        <f t="shared" si="21"/>
        <v>0</v>
      </c>
      <c r="BX61" s="48">
        <f t="shared" si="22"/>
        <v>0</v>
      </c>
      <c r="BY61" s="35">
        <v>0</v>
      </c>
      <c r="BZ61" s="198">
        <v>0</v>
      </c>
      <c r="CA61" s="198">
        <v>0</v>
      </c>
      <c r="CB61" s="198">
        <v>0</v>
      </c>
      <c r="CC61" s="198">
        <v>0</v>
      </c>
      <c r="CD61" s="198">
        <v>0</v>
      </c>
      <c r="CE61" s="49">
        <v>0</v>
      </c>
      <c r="CF61" s="430">
        <v>0</v>
      </c>
      <c r="CG61" s="56">
        <f t="shared" si="23"/>
        <v>0</v>
      </c>
      <c r="CH61" s="48">
        <f t="shared" si="24"/>
        <v>0</v>
      </c>
      <c r="CI61" s="35">
        <v>359</v>
      </c>
      <c r="CJ61" s="198">
        <v>0</v>
      </c>
      <c r="CK61" s="198">
        <v>0</v>
      </c>
      <c r="CL61" s="198">
        <v>0</v>
      </c>
      <c r="CM61" s="198">
        <v>0</v>
      </c>
      <c r="CN61" s="198">
        <v>0</v>
      </c>
      <c r="CO61" s="49">
        <v>0</v>
      </c>
      <c r="CP61" s="430">
        <v>0</v>
      </c>
      <c r="CQ61" s="56">
        <f t="shared" si="25"/>
        <v>359</v>
      </c>
      <c r="CR61" s="48">
        <f t="shared" si="26"/>
        <v>44.875</v>
      </c>
      <c r="CS61" s="35">
        <v>0</v>
      </c>
      <c r="CT61" s="198">
        <v>0</v>
      </c>
      <c r="CU61" s="198">
        <v>0</v>
      </c>
      <c r="CV61" s="198">
        <v>0</v>
      </c>
      <c r="CW61" s="198">
        <v>0</v>
      </c>
      <c r="CX61" s="198">
        <v>0</v>
      </c>
      <c r="CY61" s="49">
        <v>0</v>
      </c>
      <c r="CZ61" s="430">
        <v>0</v>
      </c>
      <c r="DA61" s="56">
        <f t="shared" si="27"/>
        <v>0</v>
      </c>
      <c r="DB61" s="48">
        <f t="shared" si="28"/>
        <v>0</v>
      </c>
      <c r="DC61" s="221">
        <v>0</v>
      </c>
      <c r="DD61" s="223">
        <v>0</v>
      </c>
      <c r="DE61" s="218">
        <v>0</v>
      </c>
      <c r="DF61" s="223">
        <v>0</v>
      </c>
      <c r="DG61" s="223">
        <v>0</v>
      </c>
      <c r="DH61" s="223">
        <v>0</v>
      </c>
      <c r="DI61" s="49">
        <v>0</v>
      </c>
      <c r="DJ61" s="430">
        <v>0</v>
      </c>
      <c r="DK61" s="219">
        <f t="shared" si="29"/>
        <v>0</v>
      </c>
      <c r="DL61" s="220">
        <f t="shared" si="30"/>
        <v>0</v>
      </c>
      <c r="DM61" s="35">
        <v>0</v>
      </c>
      <c r="DN61" s="198">
        <v>0</v>
      </c>
      <c r="DO61" s="198">
        <v>0</v>
      </c>
      <c r="DP61" s="198">
        <v>0</v>
      </c>
      <c r="DQ61" s="198">
        <v>0</v>
      </c>
      <c r="DR61" s="198">
        <v>0</v>
      </c>
      <c r="DS61" s="49">
        <v>0</v>
      </c>
      <c r="DT61" s="430">
        <v>0</v>
      </c>
      <c r="DU61" s="56">
        <f t="shared" si="31"/>
        <v>0</v>
      </c>
      <c r="DV61" s="48">
        <f t="shared" si="32"/>
        <v>0</v>
      </c>
      <c r="DW61" s="35">
        <v>0</v>
      </c>
      <c r="DX61" s="198">
        <v>0</v>
      </c>
      <c r="DY61" s="198">
        <v>0</v>
      </c>
      <c r="DZ61" s="198">
        <v>0</v>
      </c>
      <c r="EA61" s="198">
        <v>0</v>
      </c>
      <c r="EB61" s="198">
        <v>0</v>
      </c>
      <c r="EC61" s="49">
        <v>0</v>
      </c>
      <c r="ED61" s="430">
        <v>0</v>
      </c>
      <c r="EE61" s="56">
        <f t="shared" si="33"/>
        <v>0</v>
      </c>
      <c r="EF61" s="48">
        <f t="shared" si="34"/>
        <v>0</v>
      </c>
      <c r="EK61" s="19">
        <f t="shared" si="35"/>
        <v>359</v>
      </c>
      <c r="EL61" s="5" t="e">
        <f>IF(#REF!=0,"Not Moving","OK")</f>
        <v>#REF!</v>
      </c>
    </row>
    <row r="62" spans="1:142" s="5" customFormat="1" ht="16.5" thickTop="1" thickBot="1">
      <c r="A62" s="45">
        <v>51</v>
      </c>
      <c r="B62" s="17">
        <v>734904</v>
      </c>
      <c r="C62" s="17" t="s">
        <v>140</v>
      </c>
      <c r="D62" s="17" t="s">
        <v>141</v>
      </c>
      <c r="E62" s="189">
        <v>59.5</v>
      </c>
      <c r="F62" s="59">
        <v>129</v>
      </c>
      <c r="G62" s="38">
        <f t="shared" si="2"/>
        <v>258</v>
      </c>
      <c r="H62" s="38">
        <f t="shared" si="3"/>
        <v>387</v>
      </c>
      <c r="I62" s="38">
        <f t="shared" si="4"/>
        <v>387</v>
      </c>
      <c r="J62" s="38">
        <f t="shared" si="5"/>
        <v>258</v>
      </c>
      <c r="K62" s="38">
        <f t="shared" si="6"/>
        <v>516</v>
      </c>
      <c r="L62" s="38">
        <f t="shared" si="7"/>
        <v>0</v>
      </c>
      <c r="M62" s="39">
        <f t="shared" si="8"/>
        <v>129</v>
      </c>
      <c r="N62" s="39">
        <v>129</v>
      </c>
      <c r="O62" s="39">
        <f t="shared" si="9"/>
        <v>2064</v>
      </c>
      <c r="P62" s="40">
        <f t="shared" si="10"/>
        <v>258</v>
      </c>
      <c r="Q62" s="58">
        <v>129</v>
      </c>
      <c r="R62" s="49">
        <v>129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30">
        <v>0</v>
      </c>
      <c r="Y62" s="260">
        <f t="shared" si="11"/>
        <v>258</v>
      </c>
      <c r="Z62" s="34">
        <f t="shared" si="12"/>
        <v>32.25</v>
      </c>
      <c r="AA62" s="35">
        <v>0</v>
      </c>
      <c r="AB62" s="36">
        <v>129</v>
      </c>
      <c r="AC62" s="36">
        <v>0</v>
      </c>
      <c r="AD62" s="36">
        <v>0</v>
      </c>
      <c r="AE62" s="36">
        <v>387</v>
      </c>
      <c r="AF62" s="36">
        <v>0</v>
      </c>
      <c r="AG62" s="49">
        <v>0</v>
      </c>
      <c r="AH62" s="430">
        <v>0</v>
      </c>
      <c r="AI62" s="56">
        <f t="shared" si="13"/>
        <v>516</v>
      </c>
      <c r="AJ62" s="48">
        <f t="shared" si="14"/>
        <v>64.5</v>
      </c>
      <c r="AK62" s="35">
        <v>0</v>
      </c>
      <c r="AL62" s="36">
        <v>129</v>
      </c>
      <c r="AM62" s="36">
        <v>0</v>
      </c>
      <c r="AN62" s="36">
        <v>0</v>
      </c>
      <c r="AO62" s="36">
        <v>0</v>
      </c>
      <c r="AP62" s="36">
        <v>0</v>
      </c>
      <c r="AQ62" s="49">
        <v>0</v>
      </c>
      <c r="AR62" s="430">
        <v>0</v>
      </c>
      <c r="AS62" s="56">
        <f t="shared" si="15"/>
        <v>129</v>
      </c>
      <c r="AT62" s="48">
        <f t="shared" si="16"/>
        <v>16.125</v>
      </c>
      <c r="AU62" s="35">
        <v>0</v>
      </c>
      <c r="AV62" s="198">
        <v>0</v>
      </c>
      <c r="AW62" s="198">
        <v>129</v>
      </c>
      <c r="AX62" s="198">
        <v>129</v>
      </c>
      <c r="AY62" s="198">
        <v>0</v>
      </c>
      <c r="AZ62" s="198">
        <v>0</v>
      </c>
      <c r="BA62" s="49">
        <v>0</v>
      </c>
      <c r="BB62" s="430">
        <v>129</v>
      </c>
      <c r="BC62" s="56">
        <f t="shared" si="17"/>
        <v>387</v>
      </c>
      <c r="BD62" s="48">
        <f t="shared" si="18"/>
        <v>48.375</v>
      </c>
      <c r="BE62" s="35">
        <v>0</v>
      </c>
      <c r="BF62" s="198">
        <v>0</v>
      </c>
      <c r="BG62" s="198">
        <v>129</v>
      </c>
      <c r="BH62" s="198">
        <v>0</v>
      </c>
      <c r="BI62" s="198">
        <v>0</v>
      </c>
      <c r="BJ62" s="198">
        <v>0</v>
      </c>
      <c r="BK62" s="49">
        <v>0</v>
      </c>
      <c r="BL62" s="430">
        <v>0</v>
      </c>
      <c r="BM62" s="56">
        <f t="shared" si="19"/>
        <v>129</v>
      </c>
      <c r="BN62" s="48">
        <f t="shared" si="20"/>
        <v>16.125</v>
      </c>
      <c r="BO62" s="35">
        <v>129</v>
      </c>
      <c r="BP62" s="198">
        <v>0</v>
      </c>
      <c r="BQ62" s="198">
        <v>0</v>
      </c>
      <c r="BR62" s="198">
        <v>0</v>
      </c>
      <c r="BS62" s="198">
        <v>0</v>
      </c>
      <c r="BT62" s="198">
        <v>0</v>
      </c>
      <c r="BU62" s="49">
        <v>0</v>
      </c>
      <c r="BV62" s="430">
        <v>0</v>
      </c>
      <c r="BW62" s="56">
        <f t="shared" si="21"/>
        <v>129</v>
      </c>
      <c r="BX62" s="48">
        <f t="shared" si="22"/>
        <v>16.125</v>
      </c>
      <c r="BY62" s="35">
        <v>0</v>
      </c>
      <c r="BZ62" s="198">
        <v>0</v>
      </c>
      <c r="CA62" s="198">
        <v>129</v>
      </c>
      <c r="CB62" s="198">
        <v>0</v>
      </c>
      <c r="CC62" s="198">
        <v>129</v>
      </c>
      <c r="CD62" s="198">
        <v>0</v>
      </c>
      <c r="CE62" s="49">
        <v>0</v>
      </c>
      <c r="CF62" s="430">
        <v>0</v>
      </c>
      <c r="CG62" s="56">
        <f t="shared" si="23"/>
        <v>258</v>
      </c>
      <c r="CH62" s="48">
        <f t="shared" si="24"/>
        <v>32.25</v>
      </c>
      <c r="CI62" s="35">
        <v>0</v>
      </c>
      <c r="CJ62" s="198">
        <v>0</v>
      </c>
      <c r="CK62" s="198">
        <v>0</v>
      </c>
      <c r="CL62" s="198">
        <v>0</v>
      </c>
      <c r="CM62" s="198">
        <v>0</v>
      </c>
      <c r="CN62" s="198">
        <v>0</v>
      </c>
      <c r="CO62" s="49">
        <v>0</v>
      </c>
      <c r="CP62" s="430">
        <v>0</v>
      </c>
      <c r="CQ62" s="56">
        <f t="shared" si="25"/>
        <v>0</v>
      </c>
      <c r="CR62" s="48">
        <f t="shared" si="26"/>
        <v>0</v>
      </c>
      <c r="CS62" s="35">
        <v>0</v>
      </c>
      <c r="CT62" s="198">
        <v>0</v>
      </c>
      <c r="CU62" s="198">
        <v>0</v>
      </c>
      <c r="CV62" s="198">
        <v>129</v>
      </c>
      <c r="CW62" s="198">
        <v>0</v>
      </c>
      <c r="CX62" s="198">
        <v>0</v>
      </c>
      <c r="CY62" s="49">
        <v>0</v>
      </c>
      <c r="CZ62" s="430">
        <v>0</v>
      </c>
      <c r="DA62" s="56">
        <f t="shared" si="27"/>
        <v>129</v>
      </c>
      <c r="DB62" s="48">
        <f t="shared" si="28"/>
        <v>16.125</v>
      </c>
      <c r="DC62" s="221">
        <v>0</v>
      </c>
      <c r="DD62" s="223">
        <v>0</v>
      </c>
      <c r="DE62" s="218">
        <v>0</v>
      </c>
      <c r="DF62" s="223">
        <v>0</v>
      </c>
      <c r="DG62" s="223">
        <v>0</v>
      </c>
      <c r="DH62" s="223">
        <v>0</v>
      </c>
      <c r="DI62" s="49">
        <v>0</v>
      </c>
      <c r="DJ62" s="430">
        <v>0</v>
      </c>
      <c r="DK62" s="219">
        <f t="shared" si="29"/>
        <v>0</v>
      </c>
      <c r="DL62" s="220">
        <f t="shared" si="30"/>
        <v>0</v>
      </c>
      <c r="DM62" s="35">
        <v>0</v>
      </c>
      <c r="DN62" s="198">
        <v>0</v>
      </c>
      <c r="DO62" s="198">
        <v>0</v>
      </c>
      <c r="DP62" s="198">
        <v>0</v>
      </c>
      <c r="DQ62" s="198">
        <v>0</v>
      </c>
      <c r="DR62" s="198">
        <v>0</v>
      </c>
      <c r="DS62" s="49">
        <v>129</v>
      </c>
      <c r="DT62" s="430">
        <v>0</v>
      </c>
      <c r="DU62" s="56">
        <f t="shared" si="31"/>
        <v>129</v>
      </c>
      <c r="DV62" s="48">
        <f t="shared" si="32"/>
        <v>16.125</v>
      </c>
      <c r="DW62" s="35">
        <v>0</v>
      </c>
      <c r="DX62" s="198">
        <v>0</v>
      </c>
      <c r="DY62" s="198">
        <v>0</v>
      </c>
      <c r="DZ62" s="198">
        <v>0</v>
      </c>
      <c r="EA62" s="198">
        <v>0</v>
      </c>
      <c r="EB62" s="198">
        <v>0</v>
      </c>
      <c r="EC62" s="49">
        <v>0</v>
      </c>
      <c r="ED62" s="430">
        <v>0</v>
      </c>
      <c r="EE62" s="56">
        <f t="shared" si="33"/>
        <v>0</v>
      </c>
      <c r="EF62" s="48">
        <f t="shared" si="34"/>
        <v>0</v>
      </c>
      <c r="EK62" s="19">
        <f t="shared" si="35"/>
        <v>129</v>
      </c>
      <c r="EL62" s="5" t="e">
        <f>IF(#REF!=0,"Not Moving","OK")</f>
        <v>#REF!</v>
      </c>
    </row>
    <row r="63" spans="1:142" s="5" customFormat="1" ht="16.5" thickTop="1" thickBot="1">
      <c r="A63" s="45">
        <v>52</v>
      </c>
      <c r="B63" s="17">
        <v>734905</v>
      </c>
      <c r="C63" s="17" t="s">
        <v>142</v>
      </c>
      <c r="D63" s="17" t="s">
        <v>143</v>
      </c>
      <c r="E63" s="189">
        <v>114.5</v>
      </c>
      <c r="F63" s="59">
        <v>239</v>
      </c>
      <c r="G63" s="38">
        <f t="shared" si="2"/>
        <v>0</v>
      </c>
      <c r="H63" s="38">
        <f t="shared" si="3"/>
        <v>0</v>
      </c>
      <c r="I63" s="38">
        <f t="shared" si="4"/>
        <v>0</v>
      </c>
      <c r="J63" s="38">
        <f t="shared" si="5"/>
        <v>239</v>
      </c>
      <c r="K63" s="38">
        <f t="shared" si="6"/>
        <v>239</v>
      </c>
      <c r="L63" s="38">
        <f t="shared" si="7"/>
        <v>0</v>
      </c>
      <c r="M63" s="39">
        <f t="shared" si="8"/>
        <v>0</v>
      </c>
      <c r="N63" s="39">
        <v>0</v>
      </c>
      <c r="O63" s="39">
        <f t="shared" si="9"/>
        <v>478</v>
      </c>
      <c r="P63" s="40">
        <f t="shared" si="10"/>
        <v>59.75</v>
      </c>
      <c r="Q63" s="58">
        <v>0</v>
      </c>
      <c r="R63" s="49">
        <v>0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30">
        <v>0</v>
      </c>
      <c r="Y63" s="260">
        <f t="shared" si="11"/>
        <v>0</v>
      </c>
      <c r="Z63" s="34">
        <f t="shared" si="12"/>
        <v>0</v>
      </c>
      <c r="AA63" s="35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49">
        <v>0</v>
      </c>
      <c r="AH63" s="430">
        <v>0</v>
      </c>
      <c r="AI63" s="56">
        <f t="shared" si="13"/>
        <v>0</v>
      </c>
      <c r="AJ63" s="48">
        <f t="shared" si="14"/>
        <v>0</v>
      </c>
      <c r="AK63" s="35">
        <v>0</v>
      </c>
      <c r="AL63" s="36">
        <v>0</v>
      </c>
      <c r="AM63" s="36">
        <v>0</v>
      </c>
      <c r="AN63" s="36">
        <v>239</v>
      </c>
      <c r="AO63" s="36">
        <v>0</v>
      </c>
      <c r="AP63" s="36">
        <v>0</v>
      </c>
      <c r="AQ63" s="49">
        <v>0</v>
      </c>
      <c r="AR63" s="430">
        <v>0</v>
      </c>
      <c r="AS63" s="56">
        <f t="shared" si="15"/>
        <v>239</v>
      </c>
      <c r="AT63" s="48">
        <f t="shared" si="16"/>
        <v>29.875</v>
      </c>
      <c r="AU63" s="35">
        <v>0</v>
      </c>
      <c r="AV63" s="198">
        <v>0</v>
      </c>
      <c r="AW63" s="198">
        <v>0</v>
      </c>
      <c r="AX63" s="198">
        <v>0</v>
      </c>
      <c r="AY63" s="198">
        <v>0</v>
      </c>
      <c r="AZ63" s="198">
        <v>0</v>
      </c>
      <c r="BA63" s="49">
        <v>0</v>
      </c>
      <c r="BB63" s="430">
        <v>0</v>
      </c>
      <c r="BC63" s="56">
        <f t="shared" si="17"/>
        <v>0</v>
      </c>
      <c r="BD63" s="48">
        <f t="shared" si="18"/>
        <v>0</v>
      </c>
      <c r="BE63" s="35">
        <v>0</v>
      </c>
      <c r="BF63" s="198">
        <v>0</v>
      </c>
      <c r="BG63" s="198">
        <v>0</v>
      </c>
      <c r="BH63" s="198">
        <v>0</v>
      </c>
      <c r="BI63" s="198">
        <v>0</v>
      </c>
      <c r="BJ63" s="198">
        <v>0</v>
      </c>
      <c r="BK63" s="49">
        <v>0</v>
      </c>
      <c r="BL63" s="430">
        <v>0</v>
      </c>
      <c r="BM63" s="56">
        <f t="shared" si="19"/>
        <v>0</v>
      </c>
      <c r="BN63" s="48">
        <f t="shared" si="20"/>
        <v>0</v>
      </c>
      <c r="BO63" s="35">
        <v>0</v>
      </c>
      <c r="BP63" s="198">
        <v>0</v>
      </c>
      <c r="BQ63" s="198">
        <v>0</v>
      </c>
      <c r="BR63" s="198">
        <v>0</v>
      </c>
      <c r="BS63" s="198">
        <v>0</v>
      </c>
      <c r="BT63" s="198">
        <v>0</v>
      </c>
      <c r="BU63" s="49">
        <v>0</v>
      </c>
      <c r="BV63" s="430">
        <v>0</v>
      </c>
      <c r="BW63" s="56">
        <f t="shared" si="21"/>
        <v>0</v>
      </c>
      <c r="BX63" s="48">
        <f t="shared" si="22"/>
        <v>0</v>
      </c>
      <c r="BY63" s="35">
        <v>0</v>
      </c>
      <c r="BZ63" s="198">
        <v>0</v>
      </c>
      <c r="CA63" s="198">
        <v>0</v>
      </c>
      <c r="CB63" s="198">
        <v>0</v>
      </c>
      <c r="CC63" s="198">
        <v>0</v>
      </c>
      <c r="CD63" s="198">
        <v>0</v>
      </c>
      <c r="CE63" s="49">
        <v>0</v>
      </c>
      <c r="CF63" s="430">
        <v>0</v>
      </c>
      <c r="CG63" s="56">
        <f t="shared" si="23"/>
        <v>0</v>
      </c>
      <c r="CH63" s="48">
        <f t="shared" si="24"/>
        <v>0</v>
      </c>
      <c r="CI63" s="35">
        <v>0</v>
      </c>
      <c r="CJ63" s="198">
        <v>0</v>
      </c>
      <c r="CK63" s="198">
        <v>0</v>
      </c>
      <c r="CL63" s="198">
        <v>0</v>
      </c>
      <c r="CM63" s="198">
        <v>239</v>
      </c>
      <c r="CN63" s="198">
        <v>0</v>
      </c>
      <c r="CO63" s="49">
        <v>0</v>
      </c>
      <c r="CP63" s="430">
        <v>0</v>
      </c>
      <c r="CQ63" s="56">
        <f t="shared" si="25"/>
        <v>239</v>
      </c>
      <c r="CR63" s="48">
        <f t="shared" si="26"/>
        <v>29.875</v>
      </c>
      <c r="CS63" s="35">
        <v>0</v>
      </c>
      <c r="CT63" s="198">
        <v>0</v>
      </c>
      <c r="CU63" s="198">
        <v>0</v>
      </c>
      <c r="CV63" s="198">
        <v>0</v>
      </c>
      <c r="CW63" s="198">
        <v>0</v>
      </c>
      <c r="CX63" s="198">
        <v>0</v>
      </c>
      <c r="CY63" s="49">
        <v>0</v>
      </c>
      <c r="CZ63" s="430">
        <v>0</v>
      </c>
      <c r="DA63" s="56">
        <f t="shared" si="27"/>
        <v>0</v>
      </c>
      <c r="DB63" s="48">
        <f t="shared" si="28"/>
        <v>0</v>
      </c>
      <c r="DC63" s="221">
        <v>0</v>
      </c>
      <c r="DD63" s="223">
        <v>0</v>
      </c>
      <c r="DE63" s="218">
        <v>0</v>
      </c>
      <c r="DF63" s="223">
        <v>0</v>
      </c>
      <c r="DG63" s="223">
        <v>0</v>
      </c>
      <c r="DH63" s="223">
        <v>0</v>
      </c>
      <c r="DI63" s="49">
        <v>0</v>
      </c>
      <c r="DJ63" s="430">
        <v>0</v>
      </c>
      <c r="DK63" s="219">
        <f t="shared" si="29"/>
        <v>0</v>
      </c>
      <c r="DL63" s="220">
        <f t="shared" si="30"/>
        <v>0</v>
      </c>
      <c r="DM63" s="35">
        <v>0</v>
      </c>
      <c r="DN63" s="198">
        <v>0</v>
      </c>
      <c r="DO63" s="198">
        <v>0</v>
      </c>
      <c r="DP63" s="198">
        <v>0</v>
      </c>
      <c r="DQ63" s="198">
        <v>0</v>
      </c>
      <c r="DR63" s="198">
        <v>0</v>
      </c>
      <c r="DS63" s="49">
        <v>0</v>
      </c>
      <c r="DT63" s="430">
        <v>0</v>
      </c>
      <c r="DU63" s="56">
        <f t="shared" si="31"/>
        <v>0</v>
      </c>
      <c r="DV63" s="48">
        <f t="shared" si="32"/>
        <v>0</v>
      </c>
      <c r="DW63" s="35">
        <v>0</v>
      </c>
      <c r="DX63" s="198">
        <v>0</v>
      </c>
      <c r="DY63" s="198">
        <v>0</v>
      </c>
      <c r="DZ63" s="198">
        <v>0</v>
      </c>
      <c r="EA63" s="198">
        <v>0</v>
      </c>
      <c r="EB63" s="198">
        <v>0</v>
      </c>
      <c r="EC63" s="49">
        <v>0</v>
      </c>
      <c r="ED63" s="430">
        <v>0</v>
      </c>
      <c r="EE63" s="56">
        <f t="shared" si="33"/>
        <v>0</v>
      </c>
      <c r="EF63" s="48">
        <f t="shared" si="34"/>
        <v>0</v>
      </c>
      <c r="EK63" s="19">
        <f t="shared" si="35"/>
        <v>0</v>
      </c>
      <c r="EL63" s="5" t="e">
        <f>IF(#REF!=0,"Not Moving","OK")</f>
        <v>#REF!</v>
      </c>
    </row>
    <row r="64" spans="1:142" s="5" customFormat="1" ht="16.5" thickTop="1" thickBot="1">
      <c r="A64" s="45">
        <v>53</v>
      </c>
      <c r="B64" s="17">
        <v>734906</v>
      </c>
      <c r="C64" s="17" t="s">
        <v>144</v>
      </c>
      <c r="D64" s="17" t="s">
        <v>145</v>
      </c>
      <c r="E64" s="189">
        <v>49.5</v>
      </c>
      <c r="F64" s="59">
        <v>109</v>
      </c>
      <c r="G64" s="38">
        <f t="shared" si="2"/>
        <v>0</v>
      </c>
      <c r="H64" s="38">
        <f t="shared" si="3"/>
        <v>0</v>
      </c>
      <c r="I64" s="38">
        <f t="shared" si="4"/>
        <v>0</v>
      </c>
      <c r="J64" s="38">
        <f t="shared" si="5"/>
        <v>109</v>
      </c>
      <c r="K64" s="38">
        <f t="shared" si="6"/>
        <v>0</v>
      </c>
      <c r="L64" s="38">
        <f t="shared" si="7"/>
        <v>0</v>
      </c>
      <c r="M64" s="39">
        <f t="shared" si="8"/>
        <v>0</v>
      </c>
      <c r="N64" s="39">
        <v>0</v>
      </c>
      <c r="O64" s="39">
        <f t="shared" si="9"/>
        <v>109</v>
      </c>
      <c r="P64" s="40">
        <f t="shared" si="10"/>
        <v>13.625</v>
      </c>
      <c r="Q64" s="58">
        <v>0</v>
      </c>
      <c r="R64" s="49">
        <v>0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30">
        <v>0</v>
      </c>
      <c r="Y64" s="260">
        <f t="shared" si="11"/>
        <v>0</v>
      </c>
      <c r="Z64" s="34">
        <f t="shared" si="12"/>
        <v>0</v>
      </c>
      <c r="AA64" s="35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49">
        <v>0</v>
      </c>
      <c r="AH64" s="430">
        <v>0</v>
      </c>
      <c r="AI64" s="56">
        <f t="shared" si="13"/>
        <v>0</v>
      </c>
      <c r="AJ64" s="48">
        <f t="shared" si="14"/>
        <v>0</v>
      </c>
      <c r="AK64" s="35">
        <v>0</v>
      </c>
      <c r="AL64" s="36">
        <v>0</v>
      </c>
      <c r="AM64" s="36">
        <v>0</v>
      </c>
      <c r="AN64" s="36">
        <v>0</v>
      </c>
      <c r="AO64" s="36">
        <v>0</v>
      </c>
      <c r="AP64" s="36">
        <v>0</v>
      </c>
      <c r="AQ64" s="49">
        <v>0</v>
      </c>
      <c r="AR64" s="430">
        <v>0</v>
      </c>
      <c r="AS64" s="56">
        <f t="shared" si="15"/>
        <v>0</v>
      </c>
      <c r="AT64" s="48">
        <f t="shared" si="16"/>
        <v>0</v>
      </c>
      <c r="AU64" s="35">
        <v>0</v>
      </c>
      <c r="AV64" s="198">
        <v>0</v>
      </c>
      <c r="AW64" s="198">
        <v>0</v>
      </c>
      <c r="AX64" s="198">
        <v>0</v>
      </c>
      <c r="AY64" s="198">
        <v>0</v>
      </c>
      <c r="AZ64" s="198">
        <v>0</v>
      </c>
      <c r="BA64" s="49">
        <v>0</v>
      </c>
      <c r="BB64" s="430">
        <v>0</v>
      </c>
      <c r="BC64" s="56">
        <f t="shared" si="17"/>
        <v>0</v>
      </c>
      <c r="BD64" s="48">
        <f t="shared" si="18"/>
        <v>0</v>
      </c>
      <c r="BE64" s="35">
        <v>0</v>
      </c>
      <c r="BF64" s="198">
        <v>0</v>
      </c>
      <c r="BG64" s="198">
        <v>0</v>
      </c>
      <c r="BH64" s="198">
        <v>0</v>
      </c>
      <c r="BI64" s="198">
        <v>0</v>
      </c>
      <c r="BJ64" s="198">
        <v>0</v>
      </c>
      <c r="BK64" s="49">
        <v>0</v>
      </c>
      <c r="BL64" s="430">
        <v>0</v>
      </c>
      <c r="BM64" s="56">
        <f t="shared" si="19"/>
        <v>0</v>
      </c>
      <c r="BN64" s="48">
        <f t="shared" si="20"/>
        <v>0</v>
      </c>
      <c r="BO64" s="35">
        <v>0</v>
      </c>
      <c r="BP64" s="198">
        <v>0</v>
      </c>
      <c r="BQ64" s="198">
        <v>0</v>
      </c>
      <c r="BR64" s="198">
        <v>0</v>
      </c>
      <c r="BS64" s="198">
        <v>0</v>
      </c>
      <c r="BT64" s="198">
        <v>0</v>
      </c>
      <c r="BU64" s="49">
        <v>0</v>
      </c>
      <c r="BV64" s="430">
        <v>0</v>
      </c>
      <c r="BW64" s="56">
        <f t="shared" si="21"/>
        <v>0</v>
      </c>
      <c r="BX64" s="48">
        <f t="shared" si="22"/>
        <v>0</v>
      </c>
      <c r="BY64" s="35">
        <v>0</v>
      </c>
      <c r="BZ64" s="198">
        <v>0</v>
      </c>
      <c r="CA64" s="198">
        <v>0</v>
      </c>
      <c r="CB64" s="198">
        <v>0</v>
      </c>
      <c r="CC64" s="198">
        <v>0</v>
      </c>
      <c r="CD64" s="198">
        <v>0</v>
      </c>
      <c r="CE64" s="49">
        <v>0</v>
      </c>
      <c r="CF64" s="430">
        <v>0</v>
      </c>
      <c r="CG64" s="56">
        <f t="shared" si="23"/>
        <v>0</v>
      </c>
      <c r="CH64" s="48">
        <f t="shared" si="24"/>
        <v>0</v>
      </c>
      <c r="CI64" s="35">
        <v>0</v>
      </c>
      <c r="CJ64" s="198">
        <v>0</v>
      </c>
      <c r="CK64" s="198">
        <v>0</v>
      </c>
      <c r="CL64" s="198">
        <v>109</v>
      </c>
      <c r="CM64" s="198">
        <v>0</v>
      </c>
      <c r="CN64" s="198">
        <v>0</v>
      </c>
      <c r="CO64" s="49">
        <v>0</v>
      </c>
      <c r="CP64" s="430">
        <v>0</v>
      </c>
      <c r="CQ64" s="56">
        <f t="shared" si="25"/>
        <v>109</v>
      </c>
      <c r="CR64" s="48">
        <f t="shared" si="26"/>
        <v>13.625</v>
      </c>
      <c r="CS64" s="35">
        <v>0</v>
      </c>
      <c r="CT64" s="198">
        <v>0</v>
      </c>
      <c r="CU64" s="198">
        <v>0</v>
      </c>
      <c r="CV64" s="198">
        <v>0</v>
      </c>
      <c r="CW64" s="198">
        <v>0</v>
      </c>
      <c r="CX64" s="198">
        <v>0</v>
      </c>
      <c r="CY64" s="49">
        <v>0</v>
      </c>
      <c r="CZ64" s="430">
        <v>0</v>
      </c>
      <c r="DA64" s="56">
        <f t="shared" si="27"/>
        <v>0</v>
      </c>
      <c r="DB64" s="48">
        <f t="shared" si="28"/>
        <v>0</v>
      </c>
      <c r="DC64" s="221">
        <v>0</v>
      </c>
      <c r="DD64" s="223">
        <v>0</v>
      </c>
      <c r="DE64" s="218">
        <v>0</v>
      </c>
      <c r="DF64" s="223">
        <v>0</v>
      </c>
      <c r="DG64" s="223">
        <v>0</v>
      </c>
      <c r="DH64" s="223">
        <v>0</v>
      </c>
      <c r="DI64" s="49">
        <v>0</v>
      </c>
      <c r="DJ64" s="430">
        <v>0</v>
      </c>
      <c r="DK64" s="219">
        <f t="shared" si="29"/>
        <v>0</v>
      </c>
      <c r="DL64" s="220">
        <f t="shared" si="30"/>
        <v>0</v>
      </c>
      <c r="DM64" s="35">
        <v>0</v>
      </c>
      <c r="DN64" s="198">
        <v>0</v>
      </c>
      <c r="DO64" s="198">
        <v>0</v>
      </c>
      <c r="DP64" s="198">
        <v>0</v>
      </c>
      <c r="DQ64" s="198">
        <v>0</v>
      </c>
      <c r="DR64" s="198">
        <v>0</v>
      </c>
      <c r="DS64" s="49">
        <v>0</v>
      </c>
      <c r="DT64" s="430">
        <v>0</v>
      </c>
      <c r="DU64" s="56">
        <f t="shared" si="31"/>
        <v>0</v>
      </c>
      <c r="DV64" s="48">
        <f t="shared" si="32"/>
        <v>0</v>
      </c>
      <c r="DW64" s="35">
        <v>0</v>
      </c>
      <c r="DX64" s="198">
        <v>0</v>
      </c>
      <c r="DY64" s="198">
        <v>0</v>
      </c>
      <c r="DZ64" s="198">
        <v>0</v>
      </c>
      <c r="EA64" s="198">
        <v>0</v>
      </c>
      <c r="EB64" s="198">
        <v>0</v>
      </c>
      <c r="EC64" s="49">
        <v>0</v>
      </c>
      <c r="ED64" s="430">
        <v>0</v>
      </c>
      <c r="EE64" s="56">
        <f t="shared" si="33"/>
        <v>0</v>
      </c>
      <c r="EF64" s="48">
        <f t="shared" si="34"/>
        <v>0</v>
      </c>
      <c r="EK64" s="19">
        <f t="shared" si="35"/>
        <v>0</v>
      </c>
      <c r="EL64" s="5" t="e">
        <f>IF(#REF!=0,"Not Moving","OK")</f>
        <v>#REF!</v>
      </c>
    </row>
    <row r="65" spans="1:142" s="5" customFormat="1" ht="16.5" thickTop="1" thickBot="1">
      <c r="A65" s="45">
        <v>54</v>
      </c>
      <c r="B65" s="17">
        <v>734907</v>
      </c>
      <c r="C65" s="17" t="s">
        <v>146</v>
      </c>
      <c r="D65" s="17" t="s">
        <v>147</v>
      </c>
      <c r="E65" s="189">
        <v>24.5</v>
      </c>
      <c r="F65" s="59">
        <v>49</v>
      </c>
      <c r="G65" s="38">
        <f t="shared" si="2"/>
        <v>392</v>
      </c>
      <c r="H65" s="38">
        <f t="shared" si="3"/>
        <v>245</v>
      </c>
      <c r="I65" s="38">
        <f t="shared" si="4"/>
        <v>147</v>
      </c>
      <c r="J65" s="38">
        <f t="shared" si="5"/>
        <v>49</v>
      </c>
      <c r="K65" s="38">
        <f t="shared" si="6"/>
        <v>98</v>
      </c>
      <c r="L65" s="38">
        <f t="shared" si="7"/>
        <v>49</v>
      </c>
      <c r="M65" s="39">
        <f t="shared" si="8"/>
        <v>98</v>
      </c>
      <c r="N65" s="39">
        <v>0</v>
      </c>
      <c r="O65" s="39">
        <f t="shared" si="9"/>
        <v>1078</v>
      </c>
      <c r="P65" s="40">
        <f t="shared" si="10"/>
        <v>134.75</v>
      </c>
      <c r="Q65" s="58">
        <v>49</v>
      </c>
      <c r="R65" s="49">
        <v>98</v>
      </c>
      <c r="S65" s="49">
        <v>0</v>
      </c>
      <c r="T65" s="49">
        <v>0</v>
      </c>
      <c r="U65" s="49">
        <v>98</v>
      </c>
      <c r="V65" s="49">
        <v>0</v>
      </c>
      <c r="W65" s="49">
        <v>0</v>
      </c>
      <c r="X65" s="430">
        <v>0</v>
      </c>
      <c r="Y65" s="260">
        <f t="shared" si="11"/>
        <v>245</v>
      </c>
      <c r="Z65" s="34">
        <f t="shared" si="12"/>
        <v>30.625</v>
      </c>
      <c r="AA65" s="35">
        <v>98</v>
      </c>
      <c r="AB65" s="36">
        <v>0</v>
      </c>
      <c r="AC65" s="36">
        <v>49</v>
      </c>
      <c r="AD65" s="36">
        <v>0</v>
      </c>
      <c r="AE65" s="36">
        <v>0</v>
      </c>
      <c r="AF65" s="36">
        <v>49</v>
      </c>
      <c r="AG65" s="49">
        <v>98</v>
      </c>
      <c r="AH65" s="430">
        <v>0</v>
      </c>
      <c r="AI65" s="56">
        <f t="shared" si="13"/>
        <v>294</v>
      </c>
      <c r="AJ65" s="48">
        <f t="shared" si="14"/>
        <v>36.75</v>
      </c>
      <c r="AK65" s="35">
        <v>147</v>
      </c>
      <c r="AL65" s="36">
        <v>49</v>
      </c>
      <c r="AM65" s="36">
        <v>98</v>
      </c>
      <c r="AN65" s="36">
        <v>0</v>
      </c>
      <c r="AO65" s="36">
        <v>0</v>
      </c>
      <c r="AP65" s="36">
        <v>0</v>
      </c>
      <c r="AQ65" s="49">
        <v>0</v>
      </c>
      <c r="AR65" s="430">
        <v>0</v>
      </c>
      <c r="AS65" s="56">
        <f t="shared" si="15"/>
        <v>294</v>
      </c>
      <c r="AT65" s="48">
        <f t="shared" si="16"/>
        <v>36.75</v>
      </c>
      <c r="AU65" s="35">
        <v>0</v>
      </c>
      <c r="AV65" s="198">
        <v>49</v>
      </c>
      <c r="AW65" s="198">
        <v>0</v>
      </c>
      <c r="AX65" s="198">
        <v>49</v>
      </c>
      <c r="AY65" s="198">
        <v>0</v>
      </c>
      <c r="AZ65" s="198">
        <v>0</v>
      </c>
      <c r="BA65" s="49">
        <v>0</v>
      </c>
      <c r="BB65" s="430">
        <v>0</v>
      </c>
      <c r="BC65" s="56">
        <f t="shared" si="17"/>
        <v>98</v>
      </c>
      <c r="BD65" s="48">
        <f t="shared" si="18"/>
        <v>12.25</v>
      </c>
      <c r="BE65" s="35">
        <v>98</v>
      </c>
      <c r="BF65" s="198">
        <v>49</v>
      </c>
      <c r="BG65" s="198">
        <v>0</v>
      </c>
      <c r="BH65" s="198">
        <v>0</v>
      </c>
      <c r="BI65" s="198">
        <v>0</v>
      </c>
      <c r="BJ65" s="198">
        <v>0</v>
      </c>
      <c r="BK65" s="49">
        <v>0</v>
      </c>
      <c r="BL65" s="430">
        <v>0</v>
      </c>
      <c r="BM65" s="56">
        <f t="shared" si="19"/>
        <v>147</v>
      </c>
      <c r="BN65" s="48">
        <f t="shared" si="20"/>
        <v>18.375</v>
      </c>
      <c r="BO65" s="35">
        <v>0</v>
      </c>
      <c r="BP65" s="198">
        <v>0</v>
      </c>
      <c r="BQ65" s="198">
        <v>0</v>
      </c>
      <c r="BR65" s="198">
        <v>0</v>
      </c>
      <c r="BS65" s="198">
        <v>0</v>
      </c>
      <c r="BT65" s="198">
        <v>0</v>
      </c>
      <c r="BU65" s="49">
        <v>0</v>
      </c>
      <c r="BV65" s="430">
        <v>0</v>
      </c>
      <c r="BW65" s="56">
        <f t="shared" si="21"/>
        <v>0</v>
      </c>
      <c r="BX65" s="48">
        <f t="shared" si="22"/>
        <v>0</v>
      </c>
      <c r="BY65" s="35">
        <v>0</v>
      </c>
      <c r="BZ65" s="198">
        <v>0</v>
      </c>
      <c r="CA65" s="198">
        <v>0</v>
      </c>
      <c r="CB65" s="198">
        <v>0</v>
      </c>
      <c r="CC65" s="198">
        <v>0</v>
      </c>
      <c r="CD65" s="198">
        <v>0</v>
      </c>
      <c r="CE65" s="49">
        <v>0</v>
      </c>
      <c r="CF65" s="430">
        <v>0</v>
      </c>
      <c r="CG65" s="56">
        <f t="shared" si="23"/>
        <v>0</v>
      </c>
      <c r="CH65" s="48">
        <f t="shared" si="24"/>
        <v>0</v>
      </c>
      <c r="CI65" s="35">
        <v>0</v>
      </c>
      <c r="CJ65" s="198">
        <v>0</v>
      </c>
      <c r="CK65" s="198">
        <v>0</v>
      </c>
      <c r="CL65" s="198">
        <v>0</v>
      </c>
      <c r="CM65" s="198">
        <v>0</v>
      </c>
      <c r="CN65" s="198">
        <v>0</v>
      </c>
      <c r="CO65" s="49">
        <v>0</v>
      </c>
      <c r="CP65" s="430">
        <v>0</v>
      </c>
      <c r="CQ65" s="56">
        <f t="shared" si="25"/>
        <v>0</v>
      </c>
      <c r="CR65" s="48">
        <f t="shared" si="26"/>
        <v>0</v>
      </c>
      <c r="CS65" s="35">
        <v>0</v>
      </c>
      <c r="CT65" s="198">
        <v>0</v>
      </c>
      <c r="CU65" s="198">
        <v>0</v>
      </c>
      <c r="CV65" s="198">
        <v>0</v>
      </c>
      <c r="CW65" s="198">
        <v>0</v>
      </c>
      <c r="CX65" s="198">
        <v>0</v>
      </c>
      <c r="CY65" s="49">
        <v>0</v>
      </c>
      <c r="CZ65" s="430">
        <v>0</v>
      </c>
      <c r="DA65" s="56">
        <f t="shared" si="27"/>
        <v>0</v>
      </c>
      <c r="DB65" s="48">
        <f t="shared" si="28"/>
        <v>0</v>
      </c>
      <c r="DC65" s="221">
        <v>0</v>
      </c>
      <c r="DD65" s="223">
        <v>0</v>
      </c>
      <c r="DE65" s="218">
        <v>0</v>
      </c>
      <c r="DF65" s="223">
        <v>0</v>
      </c>
      <c r="DG65" s="223">
        <v>0</v>
      </c>
      <c r="DH65" s="223">
        <v>0</v>
      </c>
      <c r="DI65" s="49">
        <v>0</v>
      </c>
      <c r="DJ65" s="430">
        <v>0</v>
      </c>
      <c r="DK65" s="219">
        <f t="shared" si="29"/>
        <v>0</v>
      </c>
      <c r="DL65" s="220">
        <f t="shared" si="30"/>
        <v>0</v>
      </c>
      <c r="DM65" s="35">
        <v>0</v>
      </c>
      <c r="DN65" s="198">
        <v>0</v>
      </c>
      <c r="DO65" s="198">
        <v>0</v>
      </c>
      <c r="DP65" s="198">
        <v>0</v>
      </c>
      <c r="DQ65" s="198">
        <v>0</v>
      </c>
      <c r="DR65" s="198">
        <v>0</v>
      </c>
      <c r="DS65" s="49">
        <v>0</v>
      </c>
      <c r="DT65" s="430">
        <v>0</v>
      </c>
      <c r="DU65" s="56">
        <f t="shared" si="31"/>
        <v>0</v>
      </c>
      <c r="DV65" s="48">
        <f t="shared" si="32"/>
        <v>0</v>
      </c>
      <c r="DW65" s="35">
        <v>0</v>
      </c>
      <c r="DX65" s="198">
        <v>0</v>
      </c>
      <c r="DY65" s="198">
        <v>0</v>
      </c>
      <c r="DZ65" s="198">
        <v>0</v>
      </c>
      <c r="EA65" s="198">
        <v>0</v>
      </c>
      <c r="EB65" s="198">
        <v>0</v>
      </c>
      <c r="EC65" s="49">
        <v>0</v>
      </c>
      <c r="ED65" s="430">
        <v>0</v>
      </c>
      <c r="EE65" s="56">
        <f t="shared" si="33"/>
        <v>0</v>
      </c>
      <c r="EF65" s="48">
        <f t="shared" si="34"/>
        <v>0</v>
      </c>
      <c r="EK65" s="19">
        <f t="shared" si="35"/>
        <v>147</v>
      </c>
      <c r="EL65" s="5" t="e">
        <f>IF(#REF!=0,"Not Moving","OK")</f>
        <v>#REF!</v>
      </c>
    </row>
    <row r="66" spans="1:142" s="5" customFormat="1" ht="16.5" thickTop="1" thickBot="1">
      <c r="A66" s="45">
        <v>55</v>
      </c>
      <c r="B66" s="17">
        <v>734909</v>
      </c>
      <c r="C66" s="17" t="s">
        <v>148</v>
      </c>
      <c r="D66" s="17" t="s">
        <v>149</v>
      </c>
      <c r="E66" s="189">
        <v>24.5</v>
      </c>
      <c r="F66" s="59">
        <v>49</v>
      </c>
      <c r="G66" s="38">
        <f t="shared" si="2"/>
        <v>98</v>
      </c>
      <c r="H66" s="38">
        <f t="shared" si="3"/>
        <v>294</v>
      </c>
      <c r="I66" s="38">
        <f t="shared" si="4"/>
        <v>245</v>
      </c>
      <c r="J66" s="38">
        <f t="shared" si="5"/>
        <v>147</v>
      </c>
      <c r="K66" s="38">
        <f t="shared" si="6"/>
        <v>294</v>
      </c>
      <c r="L66" s="38">
        <f t="shared" si="7"/>
        <v>98</v>
      </c>
      <c r="M66" s="39">
        <f t="shared" si="8"/>
        <v>49</v>
      </c>
      <c r="N66" s="39">
        <v>0</v>
      </c>
      <c r="O66" s="39">
        <f t="shared" si="9"/>
        <v>1225</v>
      </c>
      <c r="P66" s="40">
        <f t="shared" si="10"/>
        <v>153.125</v>
      </c>
      <c r="Q66" s="58">
        <v>0</v>
      </c>
      <c r="R66" s="49">
        <v>0</v>
      </c>
      <c r="S66" s="49">
        <v>0</v>
      </c>
      <c r="T66" s="49">
        <v>0</v>
      </c>
      <c r="U66" s="49">
        <v>98</v>
      </c>
      <c r="V66" s="49">
        <v>98</v>
      </c>
      <c r="W66" s="49">
        <v>0</v>
      </c>
      <c r="X66" s="430">
        <v>0</v>
      </c>
      <c r="Y66" s="260">
        <f t="shared" si="11"/>
        <v>196</v>
      </c>
      <c r="Z66" s="34">
        <f t="shared" si="12"/>
        <v>24.5</v>
      </c>
      <c r="AA66" s="35">
        <v>0</v>
      </c>
      <c r="AB66" s="36">
        <v>49</v>
      </c>
      <c r="AC66" s="36">
        <v>196</v>
      </c>
      <c r="AD66" s="36">
        <v>98</v>
      </c>
      <c r="AE66" s="36">
        <v>0</v>
      </c>
      <c r="AF66" s="36">
        <v>0</v>
      </c>
      <c r="AG66" s="49">
        <v>49</v>
      </c>
      <c r="AH66" s="430">
        <v>0</v>
      </c>
      <c r="AI66" s="56">
        <f t="shared" si="13"/>
        <v>392</v>
      </c>
      <c r="AJ66" s="48">
        <f t="shared" si="14"/>
        <v>49</v>
      </c>
      <c r="AK66" s="35">
        <v>49</v>
      </c>
      <c r="AL66" s="36">
        <v>0</v>
      </c>
      <c r="AM66" s="36">
        <v>0</v>
      </c>
      <c r="AN66" s="36">
        <v>0</v>
      </c>
      <c r="AO66" s="36">
        <v>49</v>
      </c>
      <c r="AP66" s="36">
        <v>0</v>
      </c>
      <c r="AQ66" s="49">
        <v>0</v>
      </c>
      <c r="AR66" s="430">
        <v>0</v>
      </c>
      <c r="AS66" s="56">
        <f t="shared" si="15"/>
        <v>98</v>
      </c>
      <c r="AT66" s="48">
        <f t="shared" si="16"/>
        <v>12.25</v>
      </c>
      <c r="AU66" s="35">
        <v>0</v>
      </c>
      <c r="AV66" s="198">
        <v>49</v>
      </c>
      <c r="AW66" s="198">
        <v>49</v>
      </c>
      <c r="AX66" s="198">
        <v>0</v>
      </c>
      <c r="AY66" s="198">
        <v>0</v>
      </c>
      <c r="AZ66" s="198">
        <v>0</v>
      </c>
      <c r="BA66" s="49">
        <v>0</v>
      </c>
      <c r="BB66" s="430">
        <v>0</v>
      </c>
      <c r="BC66" s="56">
        <f t="shared" si="17"/>
        <v>98</v>
      </c>
      <c r="BD66" s="48">
        <f t="shared" si="18"/>
        <v>12.25</v>
      </c>
      <c r="BE66" s="35">
        <v>0</v>
      </c>
      <c r="BF66" s="198">
        <v>0</v>
      </c>
      <c r="BG66" s="198">
        <v>0</v>
      </c>
      <c r="BH66" s="198">
        <v>0</v>
      </c>
      <c r="BI66" s="198">
        <v>49</v>
      </c>
      <c r="BJ66" s="198">
        <v>0</v>
      </c>
      <c r="BK66" s="49">
        <v>0</v>
      </c>
      <c r="BL66" s="430">
        <v>0</v>
      </c>
      <c r="BM66" s="56">
        <f t="shared" si="19"/>
        <v>49</v>
      </c>
      <c r="BN66" s="48">
        <f t="shared" si="20"/>
        <v>6.125</v>
      </c>
      <c r="BO66" s="35">
        <v>0</v>
      </c>
      <c r="BP66" s="198">
        <v>49</v>
      </c>
      <c r="BQ66" s="198">
        <v>0</v>
      </c>
      <c r="BR66" s="198">
        <v>0</v>
      </c>
      <c r="BS66" s="198">
        <v>49</v>
      </c>
      <c r="BT66" s="198">
        <v>0</v>
      </c>
      <c r="BU66" s="49">
        <v>0</v>
      </c>
      <c r="BV66" s="430">
        <v>0</v>
      </c>
      <c r="BW66" s="56">
        <f t="shared" si="21"/>
        <v>98</v>
      </c>
      <c r="BX66" s="48">
        <f t="shared" si="22"/>
        <v>12.25</v>
      </c>
      <c r="BY66" s="35">
        <v>0</v>
      </c>
      <c r="BZ66" s="198">
        <v>49</v>
      </c>
      <c r="CA66" s="198">
        <v>0</v>
      </c>
      <c r="CB66" s="198">
        <v>0</v>
      </c>
      <c r="CC66" s="198">
        <v>0</v>
      </c>
      <c r="CD66" s="198">
        <v>0</v>
      </c>
      <c r="CE66" s="49">
        <v>0</v>
      </c>
      <c r="CF66" s="430">
        <v>0</v>
      </c>
      <c r="CG66" s="56">
        <f t="shared" si="23"/>
        <v>49</v>
      </c>
      <c r="CH66" s="48">
        <f t="shared" si="24"/>
        <v>6.125</v>
      </c>
      <c r="CI66" s="35">
        <v>0</v>
      </c>
      <c r="CJ66" s="198">
        <v>49</v>
      </c>
      <c r="CK66" s="198">
        <v>0</v>
      </c>
      <c r="CL66" s="198">
        <v>0</v>
      </c>
      <c r="CM66" s="198">
        <v>0</v>
      </c>
      <c r="CN66" s="198">
        <v>0</v>
      </c>
      <c r="CO66" s="49">
        <v>0</v>
      </c>
      <c r="CP66" s="430">
        <v>0</v>
      </c>
      <c r="CQ66" s="56">
        <f t="shared" si="25"/>
        <v>49</v>
      </c>
      <c r="CR66" s="48">
        <f t="shared" si="26"/>
        <v>6.125</v>
      </c>
      <c r="CS66" s="35">
        <v>0</v>
      </c>
      <c r="CT66" s="198">
        <v>0</v>
      </c>
      <c r="CU66" s="198">
        <v>0</v>
      </c>
      <c r="CV66" s="198">
        <v>0</v>
      </c>
      <c r="CW66" s="198">
        <v>0</v>
      </c>
      <c r="CX66" s="198">
        <v>0</v>
      </c>
      <c r="CY66" s="49">
        <v>0</v>
      </c>
      <c r="CZ66" s="430">
        <v>0</v>
      </c>
      <c r="DA66" s="56">
        <f t="shared" si="27"/>
        <v>0</v>
      </c>
      <c r="DB66" s="48">
        <f t="shared" si="28"/>
        <v>0</v>
      </c>
      <c r="DC66" s="221">
        <v>0</v>
      </c>
      <c r="DD66" s="223">
        <v>0</v>
      </c>
      <c r="DE66" s="218">
        <v>0</v>
      </c>
      <c r="DF66" s="223">
        <v>0</v>
      </c>
      <c r="DG66" s="223">
        <v>0</v>
      </c>
      <c r="DH66" s="223">
        <v>0</v>
      </c>
      <c r="DI66" s="49">
        <v>0</v>
      </c>
      <c r="DJ66" s="430">
        <v>0</v>
      </c>
      <c r="DK66" s="219">
        <f t="shared" si="29"/>
        <v>0</v>
      </c>
      <c r="DL66" s="220">
        <f t="shared" si="30"/>
        <v>0</v>
      </c>
      <c r="DM66" s="35">
        <v>0</v>
      </c>
      <c r="DN66" s="198">
        <v>49</v>
      </c>
      <c r="DO66" s="198">
        <v>0</v>
      </c>
      <c r="DP66" s="198">
        <v>0</v>
      </c>
      <c r="DQ66" s="198">
        <v>0</v>
      </c>
      <c r="DR66" s="198">
        <v>0</v>
      </c>
      <c r="DS66" s="49">
        <v>0</v>
      </c>
      <c r="DT66" s="430">
        <v>0</v>
      </c>
      <c r="DU66" s="56">
        <f t="shared" si="31"/>
        <v>49</v>
      </c>
      <c r="DV66" s="48">
        <f t="shared" si="32"/>
        <v>6.125</v>
      </c>
      <c r="DW66" s="35">
        <v>49</v>
      </c>
      <c r="DX66" s="198">
        <v>0</v>
      </c>
      <c r="DY66" s="198">
        <v>0</v>
      </c>
      <c r="DZ66" s="198">
        <v>49</v>
      </c>
      <c r="EA66" s="198">
        <v>49</v>
      </c>
      <c r="EB66" s="198">
        <v>0</v>
      </c>
      <c r="EC66" s="49">
        <v>0</v>
      </c>
      <c r="ED66" s="430">
        <v>0</v>
      </c>
      <c r="EE66" s="56">
        <f t="shared" si="33"/>
        <v>147</v>
      </c>
      <c r="EF66" s="48">
        <f t="shared" si="34"/>
        <v>18.375</v>
      </c>
      <c r="EK66" s="19">
        <f t="shared" si="35"/>
        <v>196</v>
      </c>
      <c r="EL66" s="5" t="e">
        <f>IF(#REF!=0,"Not Moving","OK")</f>
        <v>#REF!</v>
      </c>
    </row>
    <row r="67" spans="1:142" s="5" customFormat="1" ht="16.5" thickTop="1" thickBot="1">
      <c r="A67" s="45">
        <v>56</v>
      </c>
      <c r="B67" s="17">
        <v>734910</v>
      </c>
      <c r="C67" s="17" t="s">
        <v>150</v>
      </c>
      <c r="D67" s="17" t="s">
        <v>151</v>
      </c>
      <c r="E67" s="189">
        <v>24.5</v>
      </c>
      <c r="F67" s="59">
        <v>49</v>
      </c>
      <c r="G67" s="38">
        <f t="shared" si="2"/>
        <v>0</v>
      </c>
      <c r="H67" s="38">
        <f t="shared" si="3"/>
        <v>49</v>
      </c>
      <c r="I67" s="38">
        <f t="shared" si="4"/>
        <v>49</v>
      </c>
      <c r="J67" s="38">
        <f t="shared" si="5"/>
        <v>0</v>
      </c>
      <c r="K67" s="38">
        <f t="shared" si="6"/>
        <v>0</v>
      </c>
      <c r="L67" s="38">
        <f t="shared" si="7"/>
        <v>49</v>
      </c>
      <c r="M67" s="39">
        <f t="shared" si="8"/>
        <v>49</v>
      </c>
      <c r="N67" s="39">
        <v>49</v>
      </c>
      <c r="O67" s="39">
        <f t="shared" si="9"/>
        <v>245</v>
      </c>
      <c r="P67" s="40">
        <f t="shared" si="10"/>
        <v>30.625</v>
      </c>
      <c r="Q67" s="58">
        <v>0</v>
      </c>
      <c r="R67" s="49">
        <v>0</v>
      </c>
      <c r="S67" s="49">
        <v>0</v>
      </c>
      <c r="T67" s="49">
        <v>0</v>
      </c>
      <c r="U67" s="49">
        <v>0</v>
      </c>
      <c r="V67" s="49">
        <v>0</v>
      </c>
      <c r="W67" s="49">
        <v>49</v>
      </c>
      <c r="X67" s="430">
        <v>49</v>
      </c>
      <c r="Y67" s="260">
        <f t="shared" si="11"/>
        <v>98</v>
      </c>
      <c r="Z67" s="34">
        <f t="shared" si="12"/>
        <v>12.25</v>
      </c>
      <c r="AA67" s="35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49">
        <v>0</v>
      </c>
      <c r="AH67" s="430">
        <v>0</v>
      </c>
      <c r="AI67" s="56">
        <f t="shared" si="13"/>
        <v>0</v>
      </c>
      <c r="AJ67" s="48">
        <f t="shared" si="14"/>
        <v>0</v>
      </c>
      <c r="AK67" s="35">
        <v>0</v>
      </c>
      <c r="AL67" s="36">
        <v>0</v>
      </c>
      <c r="AM67" s="36">
        <v>49</v>
      </c>
      <c r="AN67" s="36">
        <v>0</v>
      </c>
      <c r="AO67" s="36">
        <v>0</v>
      </c>
      <c r="AP67" s="36">
        <v>49</v>
      </c>
      <c r="AQ67" s="49">
        <v>0</v>
      </c>
      <c r="AR67" s="430">
        <v>0</v>
      </c>
      <c r="AS67" s="56">
        <f t="shared" si="15"/>
        <v>98</v>
      </c>
      <c r="AT67" s="48">
        <f t="shared" si="16"/>
        <v>12.25</v>
      </c>
      <c r="AU67" s="35">
        <v>0</v>
      </c>
      <c r="AV67" s="198">
        <v>49</v>
      </c>
      <c r="AW67" s="198">
        <v>0</v>
      </c>
      <c r="AX67" s="198">
        <v>0</v>
      </c>
      <c r="AY67" s="198">
        <v>0</v>
      </c>
      <c r="AZ67" s="198">
        <v>0</v>
      </c>
      <c r="BA67" s="49">
        <v>0</v>
      </c>
      <c r="BB67" s="430">
        <v>0</v>
      </c>
      <c r="BC67" s="56">
        <f t="shared" si="17"/>
        <v>49</v>
      </c>
      <c r="BD67" s="48">
        <f t="shared" si="18"/>
        <v>6.125</v>
      </c>
      <c r="BE67" s="35">
        <v>0</v>
      </c>
      <c r="BF67" s="198">
        <v>0</v>
      </c>
      <c r="BG67" s="198">
        <v>0</v>
      </c>
      <c r="BH67" s="198">
        <v>0</v>
      </c>
      <c r="BI67" s="198">
        <v>0</v>
      </c>
      <c r="BJ67" s="198">
        <v>0</v>
      </c>
      <c r="BK67" s="49">
        <v>0</v>
      </c>
      <c r="BL67" s="430">
        <v>0</v>
      </c>
      <c r="BM67" s="56">
        <f t="shared" si="19"/>
        <v>0</v>
      </c>
      <c r="BN67" s="48">
        <f t="shared" si="20"/>
        <v>0</v>
      </c>
      <c r="BO67" s="35">
        <v>0</v>
      </c>
      <c r="BP67" s="198">
        <v>0</v>
      </c>
      <c r="BQ67" s="198">
        <v>0</v>
      </c>
      <c r="BR67" s="198">
        <v>0</v>
      </c>
      <c r="BS67" s="198">
        <v>0</v>
      </c>
      <c r="BT67" s="198">
        <v>0</v>
      </c>
      <c r="BU67" s="49">
        <v>0</v>
      </c>
      <c r="BV67" s="430">
        <v>0</v>
      </c>
      <c r="BW67" s="56">
        <f t="shared" si="21"/>
        <v>0</v>
      </c>
      <c r="BX67" s="48">
        <f t="shared" si="22"/>
        <v>0</v>
      </c>
      <c r="BY67" s="35">
        <v>0</v>
      </c>
      <c r="BZ67" s="198">
        <v>0</v>
      </c>
      <c r="CA67" s="198">
        <v>0</v>
      </c>
      <c r="CB67" s="198">
        <v>0</v>
      </c>
      <c r="CC67" s="198">
        <v>0</v>
      </c>
      <c r="CD67" s="198">
        <v>0</v>
      </c>
      <c r="CE67" s="49">
        <v>0</v>
      </c>
      <c r="CF67" s="430">
        <v>0</v>
      </c>
      <c r="CG67" s="56">
        <f t="shared" si="23"/>
        <v>0</v>
      </c>
      <c r="CH67" s="48">
        <f t="shared" si="24"/>
        <v>0</v>
      </c>
      <c r="CI67" s="35">
        <v>0</v>
      </c>
      <c r="CJ67" s="198">
        <v>0</v>
      </c>
      <c r="CK67" s="198">
        <v>0</v>
      </c>
      <c r="CL67" s="198">
        <v>0</v>
      </c>
      <c r="CM67" s="198">
        <v>0</v>
      </c>
      <c r="CN67" s="198">
        <v>0</v>
      </c>
      <c r="CO67" s="49">
        <v>0</v>
      </c>
      <c r="CP67" s="430">
        <v>0</v>
      </c>
      <c r="CQ67" s="56">
        <f t="shared" si="25"/>
        <v>0</v>
      </c>
      <c r="CR67" s="48">
        <f t="shared" si="26"/>
        <v>0</v>
      </c>
      <c r="CS67" s="35">
        <v>0</v>
      </c>
      <c r="CT67" s="198">
        <v>0</v>
      </c>
      <c r="CU67" s="198">
        <v>0</v>
      </c>
      <c r="CV67" s="198">
        <v>0</v>
      </c>
      <c r="CW67" s="198">
        <v>0</v>
      </c>
      <c r="CX67" s="198">
        <v>0</v>
      </c>
      <c r="CY67" s="49">
        <v>0</v>
      </c>
      <c r="CZ67" s="430">
        <v>0</v>
      </c>
      <c r="DA67" s="56">
        <f t="shared" si="27"/>
        <v>0</v>
      </c>
      <c r="DB67" s="48">
        <f t="shared" si="28"/>
        <v>0</v>
      </c>
      <c r="DC67" s="221">
        <v>0</v>
      </c>
      <c r="DD67" s="223">
        <v>0</v>
      </c>
      <c r="DE67" s="218">
        <v>0</v>
      </c>
      <c r="DF67" s="223">
        <v>0</v>
      </c>
      <c r="DG67" s="223">
        <v>0</v>
      </c>
      <c r="DH67" s="223">
        <v>0</v>
      </c>
      <c r="DI67" s="49">
        <v>0</v>
      </c>
      <c r="DJ67" s="430">
        <v>0</v>
      </c>
      <c r="DK67" s="219">
        <f t="shared" si="29"/>
        <v>0</v>
      </c>
      <c r="DL67" s="220">
        <f t="shared" si="30"/>
        <v>0</v>
      </c>
      <c r="DM67" s="35">
        <v>0</v>
      </c>
      <c r="DN67" s="198">
        <v>0</v>
      </c>
      <c r="DO67" s="198">
        <v>0</v>
      </c>
      <c r="DP67" s="198">
        <v>0</v>
      </c>
      <c r="DQ67" s="198">
        <v>0</v>
      </c>
      <c r="DR67" s="198">
        <v>0</v>
      </c>
      <c r="DS67" s="49">
        <v>0</v>
      </c>
      <c r="DT67" s="430">
        <v>0</v>
      </c>
      <c r="DU67" s="56">
        <f t="shared" si="31"/>
        <v>0</v>
      </c>
      <c r="DV67" s="48">
        <f t="shared" si="32"/>
        <v>0</v>
      </c>
      <c r="DW67" s="35">
        <v>0</v>
      </c>
      <c r="DX67" s="198">
        <v>0</v>
      </c>
      <c r="DY67" s="198">
        <v>0</v>
      </c>
      <c r="DZ67" s="198">
        <v>0</v>
      </c>
      <c r="EA67" s="198">
        <v>0</v>
      </c>
      <c r="EB67" s="198">
        <v>0</v>
      </c>
      <c r="EC67" s="49">
        <v>0</v>
      </c>
      <c r="ED67" s="430">
        <v>0</v>
      </c>
      <c r="EE67" s="56">
        <f t="shared" si="33"/>
        <v>0</v>
      </c>
      <c r="EF67" s="48">
        <f t="shared" si="34"/>
        <v>0</v>
      </c>
      <c r="EK67" s="19">
        <f t="shared" si="35"/>
        <v>49</v>
      </c>
      <c r="EL67" s="5" t="e">
        <f>IF(#REF!=0,"Not Moving","OK")</f>
        <v>#REF!</v>
      </c>
    </row>
    <row r="68" spans="1:142" s="5" customFormat="1" ht="16.5" thickTop="1" thickBot="1">
      <c r="A68" s="45">
        <v>57</v>
      </c>
      <c r="B68" s="17">
        <v>734911</v>
      </c>
      <c r="C68" s="17" t="s">
        <v>152</v>
      </c>
      <c r="D68" s="17" t="s">
        <v>153</v>
      </c>
      <c r="E68" s="189">
        <v>24.5</v>
      </c>
      <c r="F68" s="59">
        <v>49</v>
      </c>
      <c r="G68" s="38">
        <f t="shared" si="2"/>
        <v>0</v>
      </c>
      <c r="H68" s="38">
        <f t="shared" si="3"/>
        <v>49</v>
      </c>
      <c r="I68" s="38">
        <f t="shared" si="4"/>
        <v>245</v>
      </c>
      <c r="J68" s="38">
        <f t="shared" si="5"/>
        <v>49</v>
      </c>
      <c r="K68" s="38">
        <f t="shared" si="6"/>
        <v>196</v>
      </c>
      <c r="L68" s="38">
        <f t="shared" si="7"/>
        <v>147</v>
      </c>
      <c r="M68" s="39">
        <f t="shared" si="8"/>
        <v>0</v>
      </c>
      <c r="N68" s="39">
        <v>196</v>
      </c>
      <c r="O68" s="39">
        <f t="shared" si="9"/>
        <v>882</v>
      </c>
      <c r="P68" s="40">
        <f t="shared" si="10"/>
        <v>110.25</v>
      </c>
      <c r="Q68" s="58">
        <v>0</v>
      </c>
      <c r="R68" s="49">
        <v>0</v>
      </c>
      <c r="S68" s="49">
        <v>49</v>
      </c>
      <c r="T68" s="49">
        <v>0</v>
      </c>
      <c r="U68" s="49">
        <v>98</v>
      </c>
      <c r="V68" s="49">
        <v>49</v>
      </c>
      <c r="W68" s="49">
        <v>0</v>
      </c>
      <c r="X68" s="430">
        <v>98</v>
      </c>
      <c r="Y68" s="260">
        <f t="shared" si="11"/>
        <v>294</v>
      </c>
      <c r="Z68" s="34">
        <f t="shared" si="12"/>
        <v>36.75</v>
      </c>
      <c r="AA68" s="35">
        <v>0</v>
      </c>
      <c r="AB68" s="36">
        <v>0</v>
      </c>
      <c r="AC68" s="36">
        <v>98</v>
      </c>
      <c r="AD68" s="36">
        <v>0</v>
      </c>
      <c r="AE68" s="36">
        <v>49</v>
      </c>
      <c r="AF68" s="36">
        <v>0</v>
      </c>
      <c r="AG68" s="49">
        <v>0</v>
      </c>
      <c r="AH68" s="430">
        <v>49</v>
      </c>
      <c r="AI68" s="56">
        <f t="shared" si="13"/>
        <v>196</v>
      </c>
      <c r="AJ68" s="48">
        <f t="shared" si="14"/>
        <v>24.5</v>
      </c>
      <c r="AK68" s="35">
        <v>0</v>
      </c>
      <c r="AL68" s="36">
        <v>0</v>
      </c>
      <c r="AM68" s="36">
        <v>98</v>
      </c>
      <c r="AN68" s="36">
        <v>49</v>
      </c>
      <c r="AO68" s="36">
        <v>0</v>
      </c>
      <c r="AP68" s="36">
        <v>0</v>
      </c>
      <c r="AQ68" s="49">
        <v>0</v>
      </c>
      <c r="AR68" s="430">
        <v>0</v>
      </c>
      <c r="AS68" s="56">
        <f t="shared" si="15"/>
        <v>147</v>
      </c>
      <c r="AT68" s="48">
        <f t="shared" si="16"/>
        <v>18.375</v>
      </c>
      <c r="AU68" s="35">
        <v>0</v>
      </c>
      <c r="AV68" s="198">
        <v>0</v>
      </c>
      <c r="AW68" s="198">
        <v>0</v>
      </c>
      <c r="AX68" s="198">
        <v>0</v>
      </c>
      <c r="AY68" s="198">
        <v>0</v>
      </c>
      <c r="AZ68" s="198">
        <v>0</v>
      </c>
      <c r="BA68" s="49">
        <v>0</v>
      </c>
      <c r="BB68" s="430">
        <v>0</v>
      </c>
      <c r="BC68" s="56">
        <f t="shared" si="17"/>
        <v>0</v>
      </c>
      <c r="BD68" s="48">
        <f t="shared" si="18"/>
        <v>0</v>
      </c>
      <c r="BE68" s="35">
        <v>0</v>
      </c>
      <c r="BF68" s="198">
        <v>0</v>
      </c>
      <c r="BG68" s="198">
        <v>0</v>
      </c>
      <c r="BH68" s="198">
        <v>0</v>
      </c>
      <c r="BI68" s="198">
        <v>0</v>
      </c>
      <c r="BJ68" s="198">
        <v>0</v>
      </c>
      <c r="BK68" s="49">
        <v>0</v>
      </c>
      <c r="BL68" s="430">
        <v>49</v>
      </c>
      <c r="BM68" s="56">
        <f t="shared" si="19"/>
        <v>49</v>
      </c>
      <c r="BN68" s="48">
        <f t="shared" si="20"/>
        <v>6.125</v>
      </c>
      <c r="BO68" s="35">
        <v>0</v>
      </c>
      <c r="BP68" s="198">
        <v>0</v>
      </c>
      <c r="BQ68" s="198">
        <v>0</v>
      </c>
      <c r="BR68" s="198">
        <v>0</v>
      </c>
      <c r="BS68" s="198">
        <v>0</v>
      </c>
      <c r="BT68" s="198">
        <v>0</v>
      </c>
      <c r="BU68" s="49">
        <v>0</v>
      </c>
      <c r="BV68" s="430">
        <v>0</v>
      </c>
      <c r="BW68" s="56">
        <f t="shared" si="21"/>
        <v>0</v>
      </c>
      <c r="BX68" s="48">
        <f t="shared" si="22"/>
        <v>0</v>
      </c>
      <c r="BY68" s="35">
        <v>0</v>
      </c>
      <c r="BZ68" s="198">
        <v>49</v>
      </c>
      <c r="CA68" s="198">
        <v>0</v>
      </c>
      <c r="CB68" s="198">
        <v>0</v>
      </c>
      <c r="CC68" s="198">
        <v>0</v>
      </c>
      <c r="CD68" s="198">
        <v>49</v>
      </c>
      <c r="CE68" s="49">
        <v>0</v>
      </c>
      <c r="CF68" s="430">
        <v>0</v>
      </c>
      <c r="CG68" s="56">
        <f t="shared" si="23"/>
        <v>98</v>
      </c>
      <c r="CH68" s="48">
        <f t="shared" si="24"/>
        <v>12.25</v>
      </c>
      <c r="CI68" s="35">
        <v>0</v>
      </c>
      <c r="CJ68" s="198">
        <v>0</v>
      </c>
      <c r="CK68" s="198">
        <v>0</v>
      </c>
      <c r="CL68" s="198">
        <v>0</v>
      </c>
      <c r="CM68" s="198">
        <v>0</v>
      </c>
      <c r="CN68" s="198">
        <v>0</v>
      </c>
      <c r="CO68" s="49">
        <v>0</v>
      </c>
      <c r="CP68" s="430">
        <v>0</v>
      </c>
      <c r="CQ68" s="56">
        <f t="shared" si="25"/>
        <v>0</v>
      </c>
      <c r="CR68" s="48">
        <f t="shared" si="26"/>
        <v>0</v>
      </c>
      <c r="CS68" s="35">
        <v>0</v>
      </c>
      <c r="CT68" s="198">
        <v>0</v>
      </c>
      <c r="CU68" s="198">
        <v>0</v>
      </c>
      <c r="CV68" s="198">
        <v>0</v>
      </c>
      <c r="CW68" s="198">
        <v>0</v>
      </c>
      <c r="CX68" s="198">
        <v>0</v>
      </c>
      <c r="CY68" s="49">
        <v>0</v>
      </c>
      <c r="CZ68" s="430">
        <v>0</v>
      </c>
      <c r="DA68" s="56">
        <f t="shared" si="27"/>
        <v>0</v>
      </c>
      <c r="DB68" s="48">
        <f t="shared" si="28"/>
        <v>0</v>
      </c>
      <c r="DC68" s="221">
        <v>0</v>
      </c>
      <c r="DD68" s="223">
        <v>0</v>
      </c>
      <c r="DE68" s="218">
        <v>0</v>
      </c>
      <c r="DF68" s="223">
        <v>0</v>
      </c>
      <c r="DG68" s="223">
        <v>0</v>
      </c>
      <c r="DH68" s="223">
        <v>49</v>
      </c>
      <c r="DI68" s="49">
        <v>0</v>
      </c>
      <c r="DJ68" s="430">
        <v>0</v>
      </c>
      <c r="DK68" s="219">
        <f t="shared" si="29"/>
        <v>49</v>
      </c>
      <c r="DL68" s="220">
        <f t="shared" si="30"/>
        <v>6.125</v>
      </c>
      <c r="DM68" s="35">
        <v>0</v>
      </c>
      <c r="DN68" s="198">
        <v>0</v>
      </c>
      <c r="DO68" s="198">
        <v>0</v>
      </c>
      <c r="DP68" s="198">
        <v>0</v>
      </c>
      <c r="DQ68" s="198">
        <v>0</v>
      </c>
      <c r="DR68" s="198">
        <v>0</v>
      </c>
      <c r="DS68" s="49">
        <v>0</v>
      </c>
      <c r="DT68" s="430">
        <v>0</v>
      </c>
      <c r="DU68" s="56">
        <f t="shared" si="31"/>
        <v>0</v>
      </c>
      <c r="DV68" s="48">
        <f t="shared" si="32"/>
        <v>0</v>
      </c>
      <c r="DW68" s="35">
        <v>0</v>
      </c>
      <c r="DX68" s="198">
        <v>0</v>
      </c>
      <c r="DY68" s="198">
        <v>0</v>
      </c>
      <c r="DZ68" s="198">
        <v>0</v>
      </c>
      <c r="EA68" s="198">
        <v>49</v>
      </c>
      <c r="EB68" s="198">
        <v>0</v>
      </c>
      <c r="EC68" s="49">
        <v>0</v>
      </c>
      <c r="ED68" s="430">
        <v>0</v>
      </c>
      <c r="EE68" s="56">
        <f t="shared" si="33"/>
        <v>49</v>
      </c>
      <c r="EF68" s="48">
        <f t="shared" si="34"/>
        <v>6.125</v>
      </c>
      <c r="EK68" s="19">
        <f t="shared" si="35"/>
        <v>98</v>
      </c>
      <c r="EL68" s="5" t="e">
        <f>IF(#REF!=0,"Not Moving","OK")</f>
        <v>#REF!</v>
      </c>
    </row>
    <row r="69" spans="1:142" s="5" customFormat="1" ht="16.5" thickTop="1" thickBot="1">
      <c r="A69" s="45">
        <v>58</v>
      </c>
      <c r="B69" s="17">
        <v>734912</v>
      </c>
      <c r="C69" s="17" t="s">
        <v>154</v>
      </c>
      <c r="D69" s="17" t="s">
        <v>155</v>
      </c>
      <c r="E69" s="189">
        <v>24.5</v>
      </c>
      <c r="F69" s="59">
        <v>49</v>
      </c>
      <c r="G69" s="38">
        <f t="shared" si="2"/>
        <v>49</v>
      </c>
      <c r="H69" s="38">
        <f t="shared" si="3"/>
        <v>49</v>
      </c>
      <c r="I69" s="38">
        <f t="shared" si="4"/>
        <v>98</v>
      </c>
      <c r="J69" s="38">
        <f t="shared" si="5"/>
        <v>49</v>
      </c>
      <c r="K69" s="38">
        <f t="shared" si="6"/>
        <v>49</v>
      </c>
      <c r="L69" s="38">
        <f t="shared" si="7"/>
        <v>0</v>
      </c>
      <c r="M69" s="39">
        <f t="shared" si="8"/>
        <v>49</v>
      </c>
      <c r="N69" s="39">
        <v>0</v>
      </c>
      <c r="O69" s="39">
        <f t="shared" si="9"/>
        <v>343</v>
      </c>
      <c r="P69" s="40">
        <f t="shared" si="10"/>
        <v>42.875</v>
      </c>
      <c r="Q69" s="58">
        <v>49</v>
      </c>
      <c r="R69" s="49">
        <v>0</v>
      </c>
      <c r="S69" s="49">
        <v>98</v>
      </c>
      <c r="T69" s="49">
        <v>0</v>
      </c>
      <c r="U69" s="49">
        <v>49</v>
      </c>
      <c r="V69" s="49">
        <v>0</v>
      </c>
      <c r="W69" s="49">
        <v>49</v>
      </c>
      <c r="X69" s="430">
        <v>0</v>
      </c>
      <c r="Y69" s="260">
        <f t="shared" si="11"/>
        <v>245</v>
      </c>
      <c r="Z69" s="34">
        <f t="shared" si="12"/>
        <v>30.625</v>
      </c>
      <c r="AA69" s="35">
        <v>0</v>
      </c>
      <c r="AB69" s="36">
        <v>49</v>
      </c>
      <c r="AC69" s="36">
        <v>0</v>
      </c>
      <c r="AD69" s="36">
        <v>0</v>
      </c>
      <c r="AE69" s="36">
        <v>0</v>
      </c>
      <c r="AF69" s="36">
        <v>0</v>
      </c>
      <c r="AG69" s="49">
        <v>0</v>
      </c>
      <c r="AH69" s="430">
        <v>0</v>
      </c>
      <c r="AI69" s="56">
        <f t="shared" si="13"/>
        <v>49</v>
      </c>
      <c r="AJ69" s="48">
        <f t="shared" si="14"/>
        <v>6.125</v>
      </c>
      <c r="AK69" s="35">
        <v>0</v>
      </c>
      <c r="AL69" s="36">
        <v>0</v>
      </c>
      <c r="AM69" s="36">
        <v>0</v>
      </c>
      <c r="AN69" s="36">
        <v>49</v>
      </c>
      <c r="AO69" s="36">
        <v>0</v>
      </c>
      <c r="AP69" s="36">
        <v>0</v>
      </c>
      <c r="AQ69" s="49">
        <v>0</v>
      </c>
      <c r="AR69" s="430">
        <v>0</v>
      </c>
      <c r="AS69" s="56">
        <f t="shared" si="15"/>
        <v>49</v>
      </c>
      <c r="AT69" s="48">
        <f t="shared" si="16"/>
        <v>6.125</v>
      </c>
      <c r="AU69" s="35">
        <v>0</v>
      </c>
      <c r="AV69" s="198">
        <v>0</v>
      </c>
      <c r="AW69" s="198">
        <v>0</v>
      </c>
      <c r="AX69" s="198">
        <v>0</v>
      </c>
      <c r="AY69" s="198">
        <v>0</v>
      </c>
      <c r="AZ69" s="198">
        <v>0</v>
      </c>
      <c r="BA69" s="49">
        <v>0</v>
      </c>
      <c r="BB69" s="430">
        <v>0</v>
      </c>
      <c r="BC69" s="56">
        <f t="shared" si="17"/>
        <v>0</v>
      </c>
      <c r="BD69" s="48">
        <f t="shared" si="18"/>
        <v>0</v>
      </c>
      <c r="BE69" s="35">
        <v>0</v>
      </c>
      <c r="BF69" s="198">
        <v>0</v>
      </c>
      <c r="BG69" s="198">
        <v>0</v>
      </c>
      <c r="BH69" s="198">
        <v>0</v>
      </c>
      <c r="BI69" s="198">
        <v>0</v>
      </c>
      <c r="BJ69" s="198">
        <v>0</v>
      </c>
      <c r="BK69" s="49">
        <v>0</v>
      </c>
      <c r="BL69" s="430">
        <v>0</v>
      </c>
      <c r="BM69" s="56">
        <f t="shared" si="19"/>
        <v>0</v>
      </c>
      <c r="BN69" s="48">
        <f t="shared" si="20"/>
        <v>0</v>
      </c>
      <c r="BO69" s="35">
        <v>0</v>
      </c>
      <c r="BP69" s="198">
        <v>0</v>
      </c>
      <c r="BQ69" s="198">
        <v>0</v>
      </c>
      <c r="BR69" s="198">
        <v>0</v>
      </c>
      <c r="BS69" s="198">
        <v>0</v>
      </c>
      <c r="BT69" s="198">
        <v>0</v>
      </c>
      <c r="BU69" s="49">
        <v>0</v>
      </c>
      <c r="BV69" s="430">
        <v>0</v>
      </c>
      <c r="BW69" s="56">
        <f t="shared" si="21"/>
        <v>0</v>
      </c>
      <c r="BX69" s="48">
        <f t="shared" si="22"/>
        <v>0</v>
      </c>
      <c r="BY69" s="35">
        <v>0</v>
      </c>
      <c r="BZ69" s="198">
        <v>0</v>
      </c>
      <c r="CA69" s="198">
        <v>0</v>
      </c>
      <c r="CB69" s="198">
        <v>0</v>
      </c>
      <c r="CC69" s="198">
        <v>0</v>
      </c>
      <c r="CD69" s="198">
        <v>0</v>
      </c>
      <c r="CE69" s="49">
        <v>0</v>
      </c>
      <c r="CF69" s="430">
        <v>0</v>
      </c>
      <c r="CG69" s="56">
        <f t="shared" si="23"/>
        <v>0</v>
      </c>
      <c r="CH69" s="48">
        <f t="shared" si="24"/>
        <v>0</v>
      </c>
      <c r="CI69" s="35">
        <v>0</v>
      </c>
      <c r="CJ69" s="198">
        <v>0</v>
      </c>
      <c r="CK69" s="198">
        <v>0</v>
      </c>
      <c r="CL69" s="198">
        <v>0</v>
      </c>
      <c r="CM69" s="198">
        <v>0</v>
      </c>
      <c r="CN69" s="198">
        <v>0</v>
      </c>
      <c r="CO69" s="49">
        <v>0</v>
      </c>
      <c r="CP69" s="430">
        <v>0</v>
      </c>
      <c r="CQ69" s="56">
        <f t="shared" si="25"/>
        <v>0</v>
      </c>
      <c r="CR69" s="48">
        <f t="shared" si="26"/>
        <v>0</v>
      </c>
      <c r="CS69" s="35">
        <v>0</v>
      </c>
      <c r="CT69" s="198">
        <v>0</v>
      </c>
      <c r="CU69" s="198">
        <v>0</v>
      </c>
      <c r="CV69" s="198">
        <v>0</v>
      </c>
      <c r="CW69" s="198">
        <v>0</v>
      </c>
      <c r="CX69" s="198">
        <v>0</v>
      </c>
      <c r="CY69" s="49">
        <v>0</v>
      </c>
      <c r="CZ69" s="430">
        <v>0</v>
      </c>
      <c r="DA69" s="56">
        <f t="shared" si="27"/>
        <v>0</v>
      </c>
      <c r="DB69" s="48">
        <f t="shared" si="28"/>
        <v>0</v>
      </c>
      <c r="DC69" s="221">
        <v>0</v>
      </c>
      <c r="DD69" s="223">
        <v>0</v>
      </c>
      <c r="DE69" s="218">
        <v>0</v>
      </c>
      <c r="DF69" s="223">
        <v>0</v>
      </c>
      <c r="DG69" s="223">
        <v>0</v>
      </c>
      <c r="DH69" s="223">
        <v>0</v>
      </c>
      <c r="DI69" s="49">
        <v>0</v>
      </c>
      <c r="DJ69" s="430">
        <v>0</v>
      </c>
      <c r="DK69" s="219">
        <f t="shared" si="29"/>
        <v>0</v>
      </c>
      <c r="DL69" s="220">
        <f t="shared" si="30"/>
        <v>0</v>
      </c>
      <c r="DM69" s="35">
        <v>0</v>
      </c>
      <c r="DN69" s="198">
        <v>0</v>
      </c>
      <c r="DO69" s="198">
        <v>0</v>
      </c>
      <c r="DP69" s="198">
        <v>0</v>
      </c>
      <c r="DQ69" s="198">
        <v>0</v>
      </c>
      <c r="DR69" s="198">
        <v>0</v>
      </c>
      <c r="DS69" s="49">
        <v>0</v>
      </c>
      <c r="DT69" s="430">
        <v>0</v>
      </c>
      <c r="DU69" s="56">
        <f t="shared" si="31"/>
        <v>0</v>
      </c>
      <c r="DV69" s="48">
        <f t="shared" si="32"/>
        <v>0</v>
      </c>
      <c r="DW69" s="35">
        <v>0</v>
      </c>
      <c r="DX69" s="198">
        <v>0</v>
      </c>
      <c r="DY69" s="198">
        <v>0</v>
      </c>
      <c r="DZ69" s="198">
        <v>0</v>
      </c>
      <c r="EA69" s="198">
        <v>0</v>
      </c>
      <c r="EB69" s="198">
        <v>0</v>
      </c>
      <c r="EC69" s="49">
        <v>0</v>
      </c>
      <c r="ED69" s="430">
        <v>0</v>
      </c>
      <c r="EE69" s="56">
        <f t="shared" si="33"/>
        <v>0</v>
      </c>
      <c r="EF69" s="48">
        <f t="shared" si="34"/>
        <v>0</v>
      </c>
      <c r="EK69" s="19">
        <f t="shared" si="35"/>
        <v>98</v>
      </c>
      <c r="EL69" s="5" t="e">
        <f>IF(#REF!=0,"Not Moving","OK")</f>
        <v>#REF!</v>
      </c>
    </row>
    <row r="70" spans="1:142" s="5" customFormat="1" ht="16.5" thickTop="1" thickBot="1">
      <c r="A70" s="45">
        <v>59</v>
      </c>
      <c r="B70" s="17">
        <v>734913</v>
      </c>
      <c r="C70" s="17" t="s">
        <v>156</v>
      </c>
      <c r="D70" s="17" t="s">
        <v>151</v>
      </c>
      <c r="E70" s="189">
        <v>24.5</v>
      </c>
      <c r="F70" s="59">
        <v>49</v>
      </c>
      <c r="G70" s="38">
        <f t="shared" si="2"/>
        <v>0</v>
      </c>
      <c r="H70" s="38">
        <f t="shared" si="3"/>
        <v>0</v>
      </c>
      <c r="I70" s="38">
        <f t="shared" si="4"/>
        <v>0</v>
      </c>
      <c r="J70" s="38">
        <f t="shared" si="5"/>
        <v>49</v>
      </c>
      <c r="K70" s="38">
        <f t="shared" si="6"/>
        <v>49</v>
      </c>
      <c r="L70" s="38">
        <f t="shared" si="7"/>
        <v>0</v>
      </c>
      <c r="M70" s="39">
        <f t="shared" si="8"/>
        <v>0</v>
      </c>
      <c r="N70" s="39">
        <v>0</v>
      </c>
      <c r="O70" s="39">
        <f t="shared" si="9"/>
        <v>98</v>
      </c>
      <c r="P70" s="40">
        <f t="shared" si="10"/>
        <v>12.25</v>
      </c>
      <c r="Q70" s="58">
        <v>0</v>
      </c>
      <c r="R70" s="49">
        <v>0</v>
      </c>
      <c r="S70" s="49">
        <v>0</v>
      </c>
      <c r="T70" s="49">
        <v>0</v>
      </c>
      <c r="U70" s="49">
        <v>49</v>
      </c>
      <c r="V70" s="49">
        <v>0</v>
      </c>
      <c r="W70" s="49">
        <v>0</v>
      </c>
      <c r="X70" s="430">
        <v>0</v>
      </c>
      <c r="Y70" s="260">
        <f t="shared" si="11"/>
        <v>49</v>
      </c>
      <c r="Z70" s="34">
        <f t="shared" si="12"/>
        <v>6.125</v>
      </c>
      <c r="AA70" s="35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49">
        <v>0</v>
      </c>
      <c r="AH70" s="430">
        <v>0</v>
      </c>
      <c r="AI70" s="56">
        <f t="shared" si="13"/>
        <v>0</v>
      </c>
      <c r="AJ70" s="48">
        <f t="shared" si="14"/>
        <v>0</v>
      </c>
      <c r="AK70" s="35">
        <v>0</v>
      </c>
      <c r="AL70" s="36">
        <v>0</v>
      </c>
      <c r="AM70" s="36">
        <v>0</v>
      </c>
      <c r="AN70" s="36">
        <v>49</v>
      </c>
      <c r="AO70" s="36">
        <v>0</v>
      </c>
      <c r="AP70" s="36">
        <v>0</v>
      </c>
      <c r="AQ70" s="49">
        <v>0</v>
      </c>
      <c r="AR70" s="430">
        <v>0</v>
      </c>
      <c r="AS70" s="56">
        <f t="shared" si="15"/>
        <v>49</v>
      </c>
      <c r="AT70" s="48">
        <f t="shared" si="16"/>
        <v>6.125</v>
      </c>
      <c r="AU70" s="35">
        <v>0</v>
      </c>
      <c r="AV70" s="198">
        <v>0</v>
      </c>
      <c r="AW70" s="198">
        <v>0</v>
      </c>
      <c r="AX70" s="198">
        <v>0</v>
      </c>
      <c r="AY70" s="198">
        <v>0</v>
      </c>
      <c r="AZ70" s="198">
        <v>0</v>
      </c>
      <c r="BA70" s="49">
        <v>0</v>
      </c>
      <c r="BB70" s="430">
        <v>0</v>
      </c>
      <c r="BC70" s="56">
        <f t="shared" si="17"/>
        <v>0</v>
      </c>
      <c r="BD70" s="48">
        <f t="shared" si="18"/>
        <v>0</v>
      </c>
      <c r="BE70" s="35">
        <v>0</v>
      </c>
      <c r="BF70" s="198">
        <v>0</v>
      </c>
      <c r="BG70" s="198">
        <v>0</v>
      </c>
      <c r="BH70" s="198">
        <v>0</v>
      </c>
      <c r="BI70" s="198">
        <v>0</v>
      </c>
      <c r="BJ70" s="198">
        <v>0</v>
      </c>
      <c r="BK70" s="49">
        <v>0</v>
      </c>
      <c r="BL70" s="430">
        <v>0</v>
      </c>
      <c r="BM70" s="56">
        <f t="shared" si="19"/>
        <v>0</v>
      </c>
      <c r="BN70" s="48">
        <f t="shared" si="20"/>
        <v>0</v>
      </c>
      <c r="BO70" s="35">
        <v>0</v>
      </c>
      <c r="BP70" s="198">
        <v>0</v>
      </c>
      <c r="BQ70" s="198">
        <v>0</v>
      </c>
      <c r="BR70" s="198">
        <v>0</v>
      </c>
      <c r="BS70" s="198">
        <v>0</v>
      </c>
      <c r="BT70" s="198">
        <v>0</v>
      </c>
      <c r="BU70" s="49">
        <v>0</v>
      </c>
      <c r="BV70" s="430">
        <v>0</v>
      </c>
      <c r="BW70" s="56">
        <f t="shared" si="21"/>
        <v>0</v>
      </c>
      <c r="BX70" s="48">
        <f t="shared" si="22"/>
        <v>0</v>
      </c>
      <c r="BY70" s="35">
        <v>0</v>
      </c>
      <c r="BZ70" s="198">
        <v>0</v>
      </c>
      <c r="CA70" s="198">
        <v>0</v>
      </c>
      <c r="CB70" s="198">
        <v>0</v>
      </c>
      <c r="CC70" s="198">
        <v>0</v>
      </c>
      <c r="CD70" s="198">
        <v>0</v>
      </c>
      <c r="CE70" s="49">
        <v>0</v>
      </c>
      <c r="CF70" s="430">
        <v>0</v>
      </c>
      <c r="CG70" s="56">
        <f t="shared" si="23"/>
        <v>0</v>
      </c>
      <c r="CH70" s="48">
        <f t="shared" si="24"/>
        <v>0</v>
      </c>
      <c r="CI70" s="35">
        <v>0</v>
      </c>
      <c r="CJ70" s="198">
        <v>0</v>
      </c>
      <c r="CK70" s="198">
        <v>0</v>
      </c>
      <c r="CL70" s="198">
        <v>0</v>
      </c>
      <c r="CM70" s="198">
        <v>0</v>
      </c>
      <c r="CN70" s="198">
        <v>0</v>
      </c>
      <c r="CO70" s="49">
        <v>0</v>
      </c>
      <c r="CP70" s="430">
        <v>0</v>
      </c>
      <c r="CQ70" s="56">
        <f t="shared" si="25"/>
        <v>0</v>
      </c>
      <c r="CR70" s="48">
        <f t="shared" si="26"/>
        <v>0</v>
      </c>
      <c r="CS70" s="35">
        <v>0</v>
      </c>
      <c r="CT70" s="198">
        <v>0</v>
      </c>
      <c r="CU70" s="198">
        <v>0</v>
      </c>
      <c r="CV70" s="198">
        <v>0</v>
      </c>
      <c r="CW70" s="198">
        <v>0</v>
      </c>
      <c r="CX70" s="198">
        <v>0</v>
      </c>
      <c r="CY70" s="49">
        <v>0</v>
      </c>
      <c r="CZ70" s="430">
        <v>0</v>
      </c>
      <c r="DA70" s="56">
        <f t="shared" si="27"/>
        <v>0</v>
      </c>
      <c r="DB70" s="48">
        <f t="shared" si="28"/>
        <v>0</v>
      </c>
      <c r="DC70" s="221">
        <v>0</v>
      </c>
      <c r="DD70" s="223">
        <v>0</v>
      </c>
      <c r="DE70" s="218">
        <v>0</v>
      </c>
      <c r="DF70" s="223">
        <v>0</v>
      </c>
      <c r="DG70" s="223">
        <v>0</v>
      </c>
      <c r="DH70" s="223">
        <v>0</v>
      </c>
      <c r="DI70" s="49">
        <v>0</v>
      </c>
      <c r="DJ70" s="430">
        <v>0</v>
      </c>
      <c r="DK70" s="219">
        <f t="shared" si="29"/>
        <v>0</v>
      </c>
      <c r="DL70" s="220">
        <f t="shared" si="30"/>
        <v>0</v>
      </c>
      <c r="DM70" s="35">
        <v>0</v>
      </c>
      <c r="DN70" s="198">
        <v>0</v>
      </c>
      <c r="DO70" s="198">
        <v>0</v>
      </c>
      <c r="DP70" s="198">
        <v>0</v>
      </c>
      <c r="DQ70" s="198">
        <v>0</v>
      </c>
      <c r="DR70" s="198">
        <v>0</v>
      </c>
      <c r="DS70" s="49">
        <v>0</v>
      </c>
      <c r="DT70" s="430">
        <v>0</v>
      </c>
      <c r="DU70" s="56">
        <f t="shared" si="31"/>
        <v>0</v>
      </c>
      <c r="DV70" s="48">
        <f t="shared" si="32"/>
        <v>0</v>
      </c>
      <c r="DW70" s="35">
        <v>0</v>
      </c>
      <c r="DX70" s="198">
        <v>0</v>
      </c>
      <c r="DY70" s="198">
        <v>0</v>
      </c>
      <c r="DZ70" s="198">
        <v>0</v>
      </c>
      <c r="EA70" s="198">
        <v>0</v>
      </c>
      <c r="EB70" s="198">
        <v>0</v>
      </c>
      <c r="EC70" s="49">
        <v>0</v>
      </c>
      <c r="ED70" s="430">
        <v>0</v>
      </c>
      <c r="EE70" s="56">
        <f t="shared" si="33"/>
        <v>0</v>
      </c>
      <c r="EF70" s="48">
        <f t="shared" si="34"/>
        <v>0</v>
      </c>
      <c r="EK70" s="19">
        <f t="shared" si="35"/>
        <v>0</v>
      </c>
      <c r="EL70" s="5" t="e">
        <f>IF(#REF!=0,"Not Moving","OK")</f>
        <v>#REF!</v>
      </c>
    </row>
    <row r="71" spans="1:142" s="5" customFormat="1" ht="16.5" thickTop="1" thickBot="1">
      <c r="A71" s="45">
        <v>60</v>
      </c>
      <c r="B71" s="17">
        <v>734914</v>
      </c>
      <c r="C71" s="17" t="s">
        <v>157</v>
      </c>
      <c r="D71" s="17" t="s">
        <v>158</v>
      </c>
      <c r="E71" s="189">
        <v>24.5</v>
      </c>
      <c r="F71" s="59">
        <v>49</v>
      </c>
      <c r="G71" s="38">
        <f t="shared" si="2"/>
        <v>147</v>
      </c>
      <c r="H71" s="38">
        <f t="shared" si="3"/>
        <v>0</v>
      </c>
      <c r="I71" s="38">
        <f t="shared" si="4"/>
        <v>0</v>
      </c>
      <c r="J71" s="38">
        <f t="shared" si="5"/>
        <v>147</v>
      </c>
      <c r="K71" s="38">
        <f t="shared" si="6"/>
        <v>0</v>
      </c>
      <c r="L71" s="38">
        <f t="shared" si="7"/>
        <v>0</v>
      </c>
      <c r="M71" s="39">
        <f t="shared" si="8"/>
        <v>0</v>
      </c>
      <c r="N71" s="39">
        <v>49</v>
      </c>
      <c r="O71" s="39">
        <f t="shared" si="9"/>
        <v>343</v>
      </c>
      <c r="P71" s="40">
        <f t="shared" si="10"/>
        <v>42.875</v>
      </c>
      <c r="Q71" s="58">
        <v>0</v>
      </c>
      <c r="R71" s="49">
        <v>0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30">
        <v>0</v>
      </c>
      <c r="Y71" s="260">
        <f t="shared" si="11"/>
        <v>0</v>
      </c>
      <c r="Z71" s="34">
        <f t="shared" si="12"/>
        <v>0</v>
      </c>
      <c r="AA71" s="35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49">
        <v>0</v>
      </c>
      <c r="AH71" s="430">
        <v>0</v>
      </c>
      <c r="AI71" s="56">
        <f t="shared" si="13"/>
        <v>0</v>
      </c>
      <c r="AJ71" s="48">
        <f t="shared" si="14"/>
        <v>0</v>
      </c>
      <c r="AK71" s="35">
        <v>0</v>
      </c>
      <c r="AL71" s="36">
        <v>0</v>
      </c>
      <c r="AM71" s="36">
        <v>0</v>
      </c>
      <c r="AN71" s="36">
        <v>147</v>
      </c>
      <c r="AO71" s="36">
        <v>0</v>
      </c>
      <c r="AP71" s="36">
        <v>0</v>
      </c>
      <c r="AQ71" s="49">
        <v>0</v>
      </c>
      <c r="AR71" s="430">
        <v>0</v>
      </c>
      <c r="AS71" s="56">
        <f t="shared" si="15"/>
        <v>147</v>
      </c>
      <c r="AT71" s="48">
        <f t="shared" si="16"/>
        <v>18.375</v>
      </c>
      <c r="AU71" s="35">
        <v>0</v>
      </c>
      <c r="AV71" s="198">
        <v>0</v>
      </c>
      <c r="AW71" s="198">
        <v>0</v>
      </c>
      <c r="AX71" s="198">
        <v>0</v>
      </c>
      <c r="AY71" s="198">
        <v>0</v>
      </c>
      <c r="AZ71" s="198">
        <v>0</v>
      </c>
      <c r="BA71" s="49">
        <v>0</v>
      </c>
      <c r="BB71" s="430">
        <v>49</v>
      </c>
      <c r="BC71" s="56">
        <f t="shared" si="17"/>
        <v>49</v>
      </c>
      <c r="BD71" s="48">
        <f t="shared" si="18"/>
        <v>6.125</v>
      </c>
      <c r="BE71" s="35">
        <v>49</v>
      </c>
      <c r="BF71" s="198">
        <v>0</v>
      </c>
      <c r="BG71" s="198">
        <v>0</v>
      </c>
      <c r="BH71" s="198">
        <v>0</v>
      </c>
      <c r="BI71" s="198">
        <v>0</v>
      </c>
      <c r="BJ71" s="198">
        <v>0</v>
      </c>
      <c r="BK71" s="49">
        <v>0</v>
      </c>
      <c r="BL71" s="430">
        <v>0</v>
      </c>
      <c r="BM71" s="56">
        <f t="shared" si="19"/>
        <v>49</v>
      </c>
      <c r="BN71" s="48">
        <f t="shared" si="20"/>
        <v>6.125</v>
      </c>
      <c r="BO71" s="35">
        <v>49</v>
      </c>
      <c r="BP71" s="198">
        <v>0</v>
      </c>
      <c r="BQ71" s="198">
        <v>0</v>
      </c>
      <c r="BR71" s="198">
        <v>0</v>
      </c>
      <c r="BS71" s="198">
        <v>0</v>
      </c>
      <c r="BT71" s="198">
        <v>0</v>
      </c>
      <c r="BU71" s="49">
        <v>0</v>
      </c>
      <c r="BV71" s="430">
        <v>0</v>
      </c>
      <c r="BW71" s="56">
        <f t="shared" si="21"/>
        <v>49</v>
      </c>
      <c r="BX71" s="48">
        <f t="shared" si="22"/>
        <v>6.125</v>
      </c>
      <c r="BY71" s="35">
        <v>0</v>
      </c>
      <c r="BZ71" s="198">
        <v>0</v>
      </c>
      <c r="CA71" s="198">
        <v>0</v>
      </c>
      <c r="CB71" s="198">
        <v>0</v>
      </c>
      <c r="CC71" s="198">
        <v>0</v>
      </c>
      <c r="CD71" s="198">
        <v>0</v>
      </c>
      <c r="CE71" s="49">
        <v>0</v>
      </c>
      <c r="CF71" s="430">
        <v>0</v>
      </c>
      <c r="CG71" s="56">
        <f t="shared" si="23"/>
        <v>0</v>
      </c>
      <c r="CH71" s="48">
        <f t="shared" si="24"/>
        <v>0</v>
      </c>
      <c r="CI71" s="35">
        <v>0</v>
      </c>
      <c r="CJ71" s="198">
        <v>0</v>
      </c>
      <c r="CK71" s="198">
        <v>0</v>
      </c>
      <c r="CL71" s="198">
        <v>0</v>
      </c>
      <c r="CM71" s="198">
        <v>0</v>
      </c>
      <c r="CN71" s="198">
        <v>0</v>
      </c>
      <c r="CO71" s="49">
        <v>0</v>
      </c>
      <c r="CP71" s="430">
        <v>0</v>
      </c>
      <c r="CQ71" s="56">
        <f t="shared" si="25"/>
        <v>0</v>
      </c>
      <c r="CR71" s="48">
        <f t="shared" si="26"/>
        <v>0</v>
      </c>
      <c r="CS71" s="35">
        <v>0</v>
      </c>
      <c r="CT71" s="198">
        <v>0</v>
      </c>
      <c r="CU71" s="198">
        <v>0</v>
      </c>
      <c r="CV71" s="198">
        <v>0</v>
      </c>
      <c r="CW71" s="198">
        <v>0</v>
      </c>
      <c r="CX71" s="198">
        <v>0</v>
      </c>
      <c r="CY71" s="49">
        <v>0</v>
      </c>
      <c r="CZ71" s="430">
        <v>0</v>
      </c>
      <c r="DA71" s="56">
        <f t="shared" si="27"/>
        <v>0</v>
      </c>
      <c r="DB71" s="48">
        <f t="shared" si="28"/>
        <v>0</v>
      </c>
      <c r="DC71" s="221">
        <v>0</v>
      </c>
      <c r="DD71" s="223">
        <v>0</v>
      </c>
      <c r="DE71" s="218">
        <v>0</v>
      </c>
      <c r="DF71" s="223">
        <v>0</v>
      </c>
      <c r="DG71" s="223">
        <v>0</v>
      </c>
      <c r="DH71" s="223">
        <v>0</v>
      </c>
      <c r="DI71" s="49">
        <v>0</v>
      </c>
      <c r="DJ71" s="430">
        <v>0</v>
      </c>
      <c r="DK71" s="219">
        <f t="shared" si="29"/>
        <v>0</v>
      </c>
      <c r="DL71" s="220">
        <f t="shared" si="30"/>
        <v>0</v>
      </c>
      <c r="DM71" s="35">
        <v>0</v>
      </c>
      <c r="DN71" s="198">
        <v>0</v>
      </c>
      <c r="DO71" s="198">
        <v>0</v>
      </c>
      <c r="DP71" s="198">
        <v>0</v>
      </c>
      <c r="DQ71" s="198">
        <v>0</v>
      </c>
      <c r="DR71" s="198">
        <v>0</v>
      </c>
      <c r="DS71" s="49">
        <v>0</v>
      </c>
      <c r="DT71" s="430">
        <v>0</v>
      </c>
      <c r="DU71" s="56">
        <f t="shared" si="31"/>
        <v>0</v>
      </c>
      <c r="DV71" s="48">
        <f t="shared" si="32"/>
        <v>0</v>
      </c>
      <c r="DW71" s="35">
        <v>49</v>
      </c>
      <c r="DX71" s="198">
        <v>0</v>
      </c>
      <c r="DY71" s="198">
        <v>0</v>
      </c>
      <c r="DZ71" s="198">
        <v>0</v>
      </c>
      <c r="EA71" s="198">
        <v>0</v>
      </c>
      <c r="EB71" s="198">
        <v>0</v>
      </c>
      <c r="EC71" s="49">
        <v>0</v>
      </c>
      <c r="ED71" s="430">
        <v>0</v>
      </c>
      <c r="EE71" s="56">
        <f t="shared" si="33"/>
        <v>49</v>
      </c>
      <c r="EF71" s="48">
        <f t="shared" si="34"/>
        <v>6.125</v>
      </c>
      <c r="EK71" s="19">
        <f t="shared" si="35"/>
        <v>49</v>
      </c>
      <c r="EL71" s="5" t="e">
        <f>IF(#REF!=0,"Not Moving","OK")</f>
        <v>#REF!</v>
      </c>
    </row>
    <row r="72" spans="1:142" s="5" customFormat="1" ht="16.5" thickTop="1" thickBot="1">
      <c r="A72" s="45">
        <v>61</v>
      </c>
      <c r="B72" s="17">
        <v>734915</v>
      </c>
      <c r="C72" s="17" t="s">
        <v>159</v>
      </c>
      <c r="D72" s="17" t="s">
        <v>160</v>
      </c>
      <c r="E72" s="189">
        <v>24.5</v>
      </c>
      <c r="F72" s="59">
        <v>49</v>
      </c>
      <c r="G72" s="38">
        <f t="shared" si="2"/>
        <v>0</v>
      </c>
      <c r="H72" s="38">
        <f t="shared" si="3"/>
        <v>98</v>
      </c>
      <c r="I72" s="38">
        <f t="shared" si="4"/>
        <v>0</v>
      </c>
      <c r="J72" s="38">
        <f t="shared" si="5"/>
        <v>0</v>
      </c>
      <c r="K72" s="38">
        <f t="shared" si="6"/>
        <v>0</v>
      </c>
      <c r="L72" s="38">
        <f t="shared" si="7"/>
        <v>0</v>
      </c>
      <c r="M72" s="39">
        <f t="shared" si="8"/>
        <v>0</v>
      </c>
      <c r="N72" s="39">
        <v>49</v>
      </c>
      <c r="O72" s="39">
        <f t="shared" si="9"/>
        <v>147</v>
      </c>
      <c r="P72" s="40">
        <f t="shared" si="10"/>
        <v>18.375</v>
      </c>
      <c r="Q72" s="58">
        <v>0</v>
      </c>
      <c r="R72" s="49">
        <v>0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30">
        <v>0</v>
      </c>
      <c r="Y72" s="260">
        <f t="shared" si="11"/>
        <v>0</v>
      </c>
      <c r="Z72" s="34">
        <f t="shared" si="12"/>
        <v>0</v>
      </c>
      <c r="AA72" s="35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49">
        <v>0</v>
      </c>
      <c r="AH72" s="430">
        <v>0</v>
      </c>
      <c r="AI72" s="56">
        <f t="shared" si="13"/>
        <v>0</v>
      </c>
      <c r="AJ72" s="48">
        <f t="shared" si="14"/>
        <v>0</v>
      </c>
      <c r="AK72" s="35">
        <v>0</v>
      </c>
      <c r="AL72" s="36">
        <v>98</v>
      </c>
      <c r="AM72" s="36">
        <v>0</v>
      </c>
      <c r="AN72" s="36">
        <v>0</v>
      </c>
      <c r="AO72" s="36">
        <v>0</v>
      </c>
      <c r="AP72" s="36">
        <v>0</v>
      </c>
      <c r="AQ72" s="49">
        <v>0</v>
      </c>
      <c r="AR72" s="430">
        <v>49</v>
      </c>
      <c r="AS72" s="56">
        <f t="shared" si="15"/>
        <v>147</v>
      </c>
      <c r="AT72" s="48">
        <f t="shared" si="16"/>
        <v>18.375</v>
      </c>
      <c r="AU72" s="35">
        <v>0</v>
      </c>
      <c r="AV72" s="198">
        <v>0</v>
      </c>
      <c r="AW72" s="198">
        <v>0</v>
      </c>
      <c r="AX72" s="198">
        <v>0</v>
      </c>
      <c r="AY72" s="198">
        <v>0</v>
      </c>
      <c r="AZ72" s="198">
        <v>0</v>
      </c>
      <c r="BA72" s="49">
        <v>0</v>
      </c>
      <c r="BB72" s="430">
        <v>0</v>
      </c>
      <c r="BC72" s="56">
        <f t="shared" si="17"/>
        <v>0</v>
      </c>
      <c r="BD72" s="48">
        <f t="shared" si="18"/>
        <v>0</v>
      </c>
      <c r="BE72" s="35">
        <v>0</v>
      </c>
      <c r="BF72" s="198">
        <v>0</v>
      </c>
      <c r="BG72" s="198">
        <v>0</v>
      </c>
      <c r="BH72" s="198">
        <v>0</v>
      </c>
      <c r="BI72" s="198">
        <v>0</v>
      </c>
      <c r="BJ72" s="198">
        <v>0</v>
      </c>
      <c r="BK72" s="49">
        <v>0</v>
      </c>
      <c r="BL72" s="430">
        <v>0</v>
      </c>
      <c r="BM72" s="56">
        <f t="shared" si="19"/>
        <v>0</v>
      </c>
      <c r="BN72" s="48">
        <f t="shared" si="20"/>
        <v>0</v>
      </c>
      <c r="BO72" s="35">
        <v>0</v>
      </c>
      <c r="BP72" s="198">
        <v>0</v>
      </c>
      <c r="BQ72" s="198">
        <v>0</v>
      </c>
      <c r="BR72" s="198">
        <v>0</v>
      </c>
      <c r="BS72" s="198">
        <v>0</v>
      </c>
      <c r="BT72" s="198">
        <v>0</v>
      </c>
      <c r="BU72" s="49">
        <v>0</v>
      </c>
      <c r="BV72" s="430">
        <v>0</v>
      </c>
      <c r="BW72" s="56">
        <f t="shared" si="21"/>
        <v>0</v>
      </c>
      <c r="BX72" s="48">
        <f t="shared" si="22"/>
        <v>0</v>
      </c>
      <c r="BY72" s="35">
        <v>0</v>
      </c>
      <c r="BZ72" s="198">
        <v>0</v>
      </c>
      <c r="CA72" s="198">
        <v>0</v>
      </c>
      <c r="CB72" s="198">
        <v>0</v>
      </c>
      <c r="CC72" s="198">
        <v>0</v>
      </c>
      <c r="CD72" s="198">
        <v>0</v>
      </c>
      <c r="CE72" s="49">
        <v>0</v>
      </c>
      <c r="CF72" s="430">
        <v>0</v>
      </c>
      <c r="CG72" s="56">
        <f t="shared" si="23"/>
        <v>0</v>
      </c>
      <c r="CH72" s="48">
        <f t="shared" si="24"/>
        <v>0</v>
      </c>
      <c r="CI72" s="35">
        <v>0</v>
      </c>
      <c r="CJ72" s="198">
        <v>0</v>
      </c>
      <c r="CK72" s="198">
        <v>0</v>
      </c>
      <c r="CL72" s="198">
        <v>0</v>
      </c>
      <c r="CM72" s="198">
        <v>0</v>
      </c>
      <c r="CN72" s="198">
        <v>0</v>
      </c>
      <c r="CO72" s="49">
        <v>0</v>
      </c>
      <c r="CP72" s="430">
        <v>0</v>
      </c>
      <c r="CQ72" s="56">
        <f t="shared" si="25"/>
        <v>0</v>
      </c>
      <c r="CR72" s="48">
        <f t="shared" si="26"/>
        <v>0</v>
      </c>
      <c r="CS72" s="35">
        <v>0</v>
      </c>
      <c r="CT72" s="198">
        <v>0</v>
      </c>
      <c r="CU72" s="198">
        <v>0</v>
      </c>
      <c r="CV72" s="198">
        <v>0</v>
      </c>
      <c r="CW72" s="198">
        <v>0</v>
      </c>
      <c r="CX72" s="198">
        <v>0</v>
      </c>
      <c r="CY72" s="49">
        <v>0</v>
      </c>
      <c r="CZ72" s="430">
        <v>0</v>
      </c>
      <c r="DA72" s="56">
        <f t="shared" si="27"/>
        <v>0</v>
      </c>
      <c r="DB72" s="48">
        <f t="shared" si="28"/>
        <v>0</v>
      </c>
      <c r="DC72" s="221">
        <v>0</v>
      </c>
      <c r="DD72" s="223">
        <v>0</v>
      </c>
      <c r="DE72" s="218">
        <v>0</v>
      </c>
      <c r="DF72" s="223">
        <v>0</v>
      </c>
      <c r="DG72" s="223">
        <v>0</v>
      </c>
      <c r="DH72" s="223">
        <v>0</v>
      </c>
      <c r="DI72" s="49">
        <v>0</v>
      </c>
      <c r="DJ72" s="430">
        <v>0</v>
      </c>
      <c r="DK72" s="219">
        <f t="shared" si="29"/>
        <v>0</v>
      </c>
      <c r="DL72" s="220">
        <f t="shared" si="30"/>
        <v>0</v>
      </c>
      <c r="DM72" s="35">
        <v>0</v>
      </c>
      <c r="DN72" s="198">
        <v>0</v>
      </c>
      <c r="DO72" s="198">
        <v>0</v>
      </c>
      <c r="DP72" s="198">
        <v>0</v>
      </c>
      <c r="DQ72" s="198">
        <v>0</v>
      </c>
      <c r="DR72" s="198">
        <v>0</v>
      </c>
      <c r="DS72" s="49">
        <v>0</v>
      </c>
      <c r="DT72" s="430">
        <v>0</v>
      </c>
      <c r="DU72" s="56">
        <f t="shared" si="31"/>
        <v>0</v>
      </c>
      <c r="DV72" s="48">
        <f t="shared" si="32"/>
        <v>0</v>
      </c>
      <c r="DW72" s="35">
        <v>0</v>
      </c>
      <c r="DX72" s="198">
        <v>0</v>
      </c>
      <c r="DY72" s="198">
        <v>0</v>
      </c>
      <c r="DZ72" s="198">
        <v>0</v>
      </c>
      <c r="EA72" s="198">
        <v>0</v>
      </c>
      <c r="EB72" s="198">
        <v>0</v>
      </c>
      <c r="EC72" s="49">
        <v>0</v>
      </c>
      <c r="ED72" s="430">
        <v>0</v>
      </c>
      <c r="EE72" s="56">
        <f t="shared" si="33"/>
        <v>0</v>
      </c>
      <c r="EF72" s="48">
        <f t="shared" si="34"/>
        <v>0</v>
      </c>
      <c r="EK72" s="19">
        <f t="shared" si="35"/>
        <v>98</v>
      </c>
      <c r="EL72" s="5" t="e">
        <f>IF(#REF!=0,"Not Moving","OK")</f>
        <v>#REF!</v>
      </c>
    </row>
    <row r="73" spans="1:142" s="5" customFormat="1" ht="16.5" thickTop="1" thickBot="1">
      <c r="A73" s="45">
        <v>62</v>
      </c>
      <c r="B73" s="17">
        <v>734916</v>
      </c>
      <c r="C73" s="17" t="s">
        <v>161</v>
      </c>
      <c r="D73" s="17" t="s">
        <v>162</v>
      </c>
      <c r="E73" s="189">
        <v>29.5</v>
      </c>
      <c r="F73" s="59">
        <v>59</v>
      </c>
      <c r="G73" s="38">
        <f t="shared" si="2"/>
        <v>0</v>
      </c>
      <c r="H73" s="38">
        <f t="shared" si="3"/>
        <v>0</v>
      </c>
      <c r="I73" s="38">
        <f t="shared" si="4"/>
        <v>118</v>
      </c>
      <c r="J73" s="38">
        <f t="shared" si="5"/>
        <v>118</v>
      </c>
      <c r="K73" s="38">
        <f t="shared" si="6"/>
        <v>59</v>
      </c>
      <c r="L73" s="38">
        <f t="shared" si="7"/>
        <v>0</v>
      </c>
      <c r="M73" s="39">
        <f t="shared" si="8"/>
        <v>177</v>
      </c>
      <c r="N73" s="39">
        <v>0</v>
      </c>
      <c r="O73" s="39">
        <f t="shared" si="9"/>
        <v>472</v>
      </c>
      <c r="P73" s="40">
        <f t="shared" si="10"/>
        <v>59</v>
      </c>
      <c r="Q73" s="58">
        <v>0</v>
      </c>
      <c r="R73" s="49">
        <v>0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30">
        <v>0</v>
      </c>
      <c r="Y73" s="260">
        <f t="shared" si="11"/>
        <v>0</v>
      </c>
      <c r="Z73" s="34">
        <f t="shared" si="12"/>
        <v>0</v>
      </c>
      <c r="AA73" s="35">
        <v>0</v>
      </c>
      <c r="AB73" s="36">
        <v>0</v>
      </c>
      <c r="AC73" s="36">
        <v>0</v>
      </c>
      <c r="AD73" s="36">
        <v>59</v>
      </c>
      <c r="AE73" s="36">
        <v>0</v>
      </c>
      <c r="AF73" s="36">
        <v>0</v>
      </c>
      <c r="AG73" s="49">
        <v>0</v>
      </c>
      <c r="AH73" s="430">
        <v>0</v>
      </c>
      <c r="AI73" s="56">
        <f t="shared" si="13"/>
        <v>59</v>
      </c>
      <c r="AJ73" s="48">
        <f t="shared" si="14"/>
        <v>7.375</v>
      </c>
      <c r="AK73" s="35">
        <v>0</v>
      </c>
      <c r="AL73" s="36">
        <v>0</v>
      </c>
      <c r="AM73" s="36">
        <v>118</v>
      </c>
      <c r="AN73" s="36">
        <v>0</v>
      </c>
      <c r="AO73" s="36">
        <v>0</v>
      </c>
      <c r="AP73" s="36">
        <v>0</v>
      </c>
      <c r="AQ73" s="49">
        <v>0</v>
      </c>
      <c r="AR73" s="430">
        <v>0</v>
      </c>
      <c r="AS73" s="56">
        <f t="shared" si="15"/>
        <v>118</v>
      </c>
      <c r="AT73" s="48">
        <f t="shared" si="16"/>
        <v>14.75</v>
      </c>
      <c r="AU73" s="35">
        <v>0</v>
      </c>
      <c r="AV73" s="198">
        <v>0</v>
      </c>
      <c r="AW73" s="198">
        <v>0</v>
      </c>
      <c r="AX73" s="198">
        <v>0</v>
      </c>
      <c r="AY73" s="198">
        <v>0</v>
      </c>
      <c r="AZ73" s="198">
        <v>0</v>
      </c>
      <c r="BA73" s="49">
        <v>0</v>
      </c>
      <c r="BB73" s="430">
        <v>0</v>
      </c>
      <c r="BC73" s="56">
        <f t="shared" si="17"/>
        <v>0</v>
      </c>
      <c r="BD73" s="48">
        <f t="shared" si="18"/>
        <v>0</v>
      </c>
      <c r="BE73" s="35">
        <v>0</v>
      </c>
      <c r="BF73" s="198">
        <v>0</v>
      </c>
      <c r="BG73" s="198">
        <v>0</v>
      </c>
      <c r="BH73" s="198">
        <v>0</v>
      </c>
      <c r="BI73" s="198">
        <v>0</v>
      </c>
      <c r="BJ73" s="198">
        <v>0</v>
      </c>
      <c r="BK73" s="49">
        <v>0</v>
      </c>
      <c r="BL73" s="430">
        <v>0</v>
      </c>
      <c r="BM73" s="56">
        <f t="shared" si="19"/>
        <v>0</v>
      </c>
      <c r="BN73" s="48">
        <f t="shared" si="20"/>
        <v>0</v>
      </c>
      <c r="BO73" s="35">
        <v>0</v>
      </c>
      <c r="BP73" s="198">
        <v>0</v>
      </c>
      <c r="BQ73" s="198">
        <v>0</v>
      </c>
      <c r="BR73" s="198">
        <v>0</v>
      </c>
      <c r="BS73" s="198">
        <v>0</v>
      </c>
      <c r="BT73" s="198">
        <v>0</v>
      </c>
      <c r="BU73" s="49">
        <v>0</v>
      </c>
      <c r="BV73" s="430">
        <v>0</v>
      </c>
      <c r="BW73" s="56">
        <f t="shared" si="21"/>
        <v>0</v>
      </c>
      <c r="BX73" s="48">
        <f t="shared" si="22"/>
        <v>0</v>
      </c>
      <c r="BY73" s="35">
        <v>0</v>
      </c>
      <c r="BZ73" s="198">
        <v>0</v>
      </c>
      <c r="CA73" s="198">
        <v>0</v>
      </c>
      <c r="CB73" s="198">
        <v>0</v>
      </c>
      <c r="CC73" s="198">
        <v>59</v>
      </c>
      <c r="CD73" s="198">
        <v>0</v>
      </c>
      <c r="CE73" s="49">
        <v>0</v>
      </c>
      <c r="CF73" s="430">
        <v>0</v>
      </c>
      <c r="CG73" s="56">
        <f t="shared" si="23"/>
        <v>59</v>
      </c>
      <c r="CH73" s="48">
        <f t="shared" si="24"/>
        <v>7.375</v>
      </c>
      <c r="CI73" s="35">
        <v>0</v>
      </c>
      <c r="CJ73" s="198">
        <v>0</v>
      </c>
      <c r="CK73" s="198">
        <v>0</v>
      </c>
      <c r="CL73" s="198">
        <v>0</v>
      </c>
      <c r="CM73" s="198">
        <v>0</v>
      </c>
      <c r="CN73" s="198">
        <v>0</v>
      </c>
      <c r="CO73" s="49">
        <v>118</v>
      </c>
      <c r="CP73" s="430">
        <v>0</v>
      </c>
      <c r="CQ73" s="56">
        <f t="shared" si="25"/>
        <v>118</v>
      </c>
      <c r="CR73" s="48">
        <f t="shared" si="26"/>
        <v>14.75</v>
      </c>
      <c r="CS73" s="35">
        <v>0</v>
      </c>
      <c r="CT73" s="198">
        <v>0</v>
      </c>
      <c r="CU73" s="198">
        <v>0</v>
      </c>
      <c r="CV73" s="198">
        <v>0</v>
      </c>
      <c r="CW73" s="198">
        <v>0</v>
      </c>
      <c r="CX73" s="198">
        <v>0</v>
      </c>
      <c r="CY73" s="49">
        <v>0</v>
      </c>
      <c r="CZ73" s="430">
        <v>0</v>
      </c>
      <c r="DA73" s="56">
        <f t="shared" si="27"/>
        <v>0</v>
      </c>
      <c r="DB73" s="48">
        <f t="shared" si="28"/>
        <v>0</v>
      </c>
      <c r="DC73" s="221">
        <v>0</v>
      </c>
      <c r="DD73" s="223">
        <v>0</v>
      </c>
      <c r="DE73" s="218">
        <v>0</v>
      </c>
      <c r="DF73" s="223">
        <v>0</v>
      </c>
      <c r="DG73" s="223">
        <v>0</v>
      </c>
      <c r="DH73" s="223">
        <v>0</v>
      </c>
      <c r="DI73" s="49">
        <v>59</v>
      </c>
      <c r="DJ73" s="430">
        <v>0</v>
      </c>
      <c r="DK73" s="219">
        <f t="shared" si="29"/>
        <v>59</v>
      </c>
      <c r="DL73" s="220">
        <f t="shared" si="30"/>
        <v>7.375</v>
      </c>
      <c r="DM73" s="35">
        <v>0</v>
      </c>
      <c r="DN73" s="198">
        <v>0</v>
      </c>
      <c r="DO73" s="198">
        <v>0</v>
      </c>
      <c r="DP73" s="198">
        <v>0</v>
      </c>
      <c r="DQ73" s="198">
        <v>0</v>
      </c>
      <c r="DR73" s="198">
        <v>0</v>
      </c>
      <c r="DS73" s="49">
        <v>0</v>
      </c>
      <c r="DT73" s="430">
        <v>0</v>
      </c>
      <c r="DU73" s="56">
        <f t="shared" si="31"/>
        <v>0</v>
      </c>
      <c r="DV73" s="48">
        <f t="shared" si="32"/>
        <v>0</v>
      </c>
      <c r="DW73" s="35">
        <v>0</v>
      </c>
      <c r="DX73" s="198">
        <v>0</v>
      </c>
      <c r="DY73" s="198">
        <v>0</v>
      </c>
      <c r="DZ73" s="198">
        <v>59</v>
      </c>
      <c r="EA73" s="198">
        <v>0</v>
      </c>
      <c r="EB73" s="198">
        <v>0</v>
      </c>
      <c r="EC73" s="49">
        <v>0</v>
      </c>
      <c r="ED73" s="430">
        <v>0</v>
      </c>
      <c r="EE73" s="56">
        <f t="shared" si="33"/>
        <v>59</v>
      </c>
      <c r="EF73" s="48">
        <f t="shared" si="34"/>
        <v>7.375</v>
      </c>
      <c r="EK73" s="19">
        <f t="shared" si="35"/>
        <v>118</v>
      </c>
      <c r="EL73" s="5" t="e">
        <f>IF(#REF!=0,"Not Moving","OK")</f>
        <v>#REF!</v>
      </c>
    </row>
    <row r="74" spans="1:142" s="5" customFormat="1" ht="16.5" thickTop="1" thickBot="1">
      <c r="A74" s="45">
        <v>63</v>
      </c>
      <c r="B74" s="17">
        <v>734917</v>
      </c>
      <c r="C74" s="17" t="s">
        <v>163</v>
      </c>
      <c r="D74" s="17" t="s">
        <v>164</v>
      </c>
      <c r="E74" s="189">
        <v>29.5</v>
      </c>
      <c r="F74" s="59">
        <v>59</v>
      </c>
      <c r="G74" s="38">
        <f t="shared" si="2"/>
        <v>0</v>
      </c>
      <c r="H74" s="38">
        <f t="shared" si="3"/>
        <v>0</v>
      </c>
      <c r="I74" s="38">
        <f t="shared" si="4"/>
        <v>177</v>
      </c>
      <c r="J74" s="38">
        <f t="shared" si="5"/>
        <v>59</v>
      </c>
      <c r="K74" s="38">
        <f t="shared" si="6"/>
        <v>0</v>
      </c>
      <c r="L74" s="38">
        <f t="shared" si="7"/>
        <v>59</v>
      </c>
      <c r="M74" s="39">
        <f t="shared" si="8"/>
        <v>177</v>
      </c>
      <c r="N74" s="39">
        <v>0</v>
      </c>
      <c r="O74" s="39">
        <f t="shared" si="9"/>
        <v>472</v>
      </c>
      <c r="P74" s="40">
        <f t="shared" si="10"/>
        <v>59</v>
      </c>
      <c r="Q74" s="58">
        <v>0</v>
      </c>
      <c r="R74" s="49">
        <v>0</v>
      </c>
      <c r="S74" s="49">
        <v>118</v>
      </c>
      <c r="T74" s="49">
        <v>0</v>
      </c>
      <c r="U74" s="49">
        <v>0</v>
      </c>
      <c r="V74" s="49">
        <v>0</v>
      </c>
      <c r="W74" s="49">
        <v>0</v>
      </c>
      <c r="X74" s="430">
        <v>0</v>
      </c>
      <c r="Y74" s="260">
        <f t="shared" si="11"/>
        <v>118</v>
      </c>
      <c r="Z74" s="34">
        <f t="shared" si="12"/>
        <v>14.75</v>
      </c>
      <c r="AA74" s="35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59</v>
      </c>
      <c r="AG74" s="49">
        <v>118</v>
      </c>
      <c r="AH74" s="430">
        <v>0</v>
      </c>
      <c r="AI74" s="56">
        <f t="shared" si="13"/>
        <v>177</v>
      </c>
      <c r="AJ74" s="48">
        <f t="shared" si="14"/>
        <v>22.125</v>
      </c>
      <c r="AK74" s="35">
        <v>0</v>
      </c>
      <c r="AL74" s="36">
        <v>0</v>
      </c>
      <c r="AM74" s="36">
        <v>0</v>
      </c>
      <c r="AN74" s="36">
        <v>0</v>
      </c>
      <c r="AO74" s="36">
        <v>0</v>
      </c>
      <c r="AP74" s="36">
        <v>0</v>
      </c>
      <c r="AQ74" s="49">
        <v>0</v>
      </c>
      <c r="AR74" s="430">
        <v>0</v>
      </c>
      <c r="AS74" s="56">
        <f t="shared" si="15"/>
        <v>0</v>
      </c>
      <c r="AT74" s="48">
        <f t="shared" si="16"/>
        <v>0</v>
      </c>
      <c r="AU74" s="35">
        <v>0</v>
      </c>
      <c r="AV74" s="198">
        <v>0</v>
      </c>
      <c r="AW74" s="198">
        <v>0</v>
      </c>
      <c r="AX74" s="198">
        <v>0</v>
      </c>
      <c r="AY74" s="198">
        <v>0</v>
      </c>
      <c r="AZ74" s="198">
        <v>0</v>
      </c>
      <c r="BA74" s="49">
        <v>0</v>
      </c>
      <c r="BB74" s="430">
        <v>0</v>
      </c>
      <c r="BC74" s="56">
        <f t="shared" si="17"/>
        <v>0</v>
      </c>
      <c r="BD74" s="48">
        <f t="shared" si="18"/>
        <v>0</v>
      </c>
      <c r="BE74" s="35">
        <v>0</v>
      </c>
      <c r="BF74" s="198">
        <v>0</v>
      </c>
      <c r="BG74" s="198">
        <v>0</v>
      </c>
      <c r="BH74" s="198">
        <v>0</v>
      </c>
      <c r="BI74" s="198">
        <v>0</v>
      </c>
      <c r="BJ74" s="198">
        <v>0</v>
      </c>
      <c r="BK74" s="49">
        <v>0</v>
      </c>
      <c r="BL74" s="430">
        <v>0</v>
      </c>
      <c r="BM74" s="56">
        <f t="shared" si="19"/>
        <v>0</v>
      </c>
      <c r="BN74" s="48">
        <f t="shared" si="20"/>
        <v>0</v>
      </c>
      <c r="BO74" s="35">
        <v>0</v>
      </c>
      <c r="BP74" s="198">
        <v>0</v>
      </c>
      <c r="BQ74" s="198">
        <v>0</v>
      </c>
      <c r="BR74" s="198">
        <v>0</v>
      </c>
      <c r="BS74" s="198">
        <v>0</v>
      </c>
      <c r="BT74" s="198">
        <v>0</v>
      </c>
      <c r="BU74" s="49">
        <v>0</v>
      </c>
      <c r="BV74" s="430">
        <v>0</v>
      </c>
      <c r="BW74" s="56">
        <f t="shared" si="21"/>
        <v>0</v>
      </c>
      <c r="BX74" s="48">
        <f t="shared" si="22"/>
        <v>0</v>
      </c>
      <c r="BY74" s="35">
        <v>0</v>
      </c>
      <c r="BZ74" s="198">
        <v>0</v>
      </c>
      <c r="CA74" s="198">
        <v>0</v>
      </c>
      <c r="CB74" s="198">
        <v>0</v>
      </c>
      <c r="CC74" s="198">
        <v>0</v>
      </c>
      <c r="CD74" s="198">
        <v>0</v>
      </c>
      <c r="CE74" s="49">
        <v>59</v>
      </c>
      <c r="CF74" s="430">
        <v>0</v>
      </c>
      <c r="CG74" s="56">
        <f t="shared" si="23"/>
        <v>59</v>
      </c>
      <c r="CH74" s="48">
        <f t="shared" si="24"/>
        <v>7.375</v>
      </c>
      <c r="CI74" s="35">
        <v>0</v>
      </c>
      <c r="CJ74" s="198">
        <v>0</v>
      </c>
      <c r="CK74" s="198">
        <v>0</v>
      </c>
      <c r="CL74" s="198">
        <v>0</v>
      </c>
      <c r="CM74" s="198">
        <v>0</v>
      </c>
      <c r="CN74" s="198">
        <v>0</v>
      </c>
      <c r="CO74" s="49">
        <v>0</v>
      </c>
      <c r="CP74" s="430">
        <v>0</v>
      </c>
      <c r="CQ74" s="56">
        <f t="shared" si="25"/>
        <v>0</v>
      </c>
      <c r="CR74" s="48">
        <f t="shared" si="26"/>
        <v>0</v>
      </c>
      <c r="CS74" s="35">
        <v>0</v>
      </c>
      <c r="CT74" s="198">
        <v>0</v>
      </c>
      <c r="CU74" s="198">
        <v>0</v>
      </c>
      <c r="CV74" s="198">
        <v>0</v>
      </c>
      <c r="CW74" s="198">
        <v>0</v>
      </c>
      <c r="CX74" s="198">
        <v>0</v>
      </c>
      <c r="CY74" s="49">
        <v>0</v>
      </c>
      <c r="CZ74" s="430">
        <v>0</v>
      </c>
      <c r="DA74" s="56">
        <f t="shared" si="27"/>
        <v>0</v>
      </c>
      <c r="DB74" s="48">
        <f t="shared" si="28"/>
        <v>0</v>
      </c>
      <c r="DC74" s="221">
        <v>0</v>
      </c>
      <c r="DD74" s="223">
        <v>0</v>
      </c>
      <c r="DE74" s="218">
        <v>59</v>
      </c>
      <c r="DF74" s="223">
        <v>0</v>
      </c>
      <c r="DG74" s="223">
        <v>0</v>
      </c>
      <c r="DH74" s="223">
        <v>0</v>
      </c>
      <c r="DI74" s="49">
        <v>0</v>
      </c>
      <c r="DJ74" s="430">
        <v>0</v>
      </c>
      <c r="DK74" s="219">
        <f t="shared" si="29"/>
        <v>59</v>
      </c>
      <c r="DL74" s="220">
        <f t="shared" si="30"/>
        <v>7.375</v>
      </c>
      <c r="DM74" s="35">
        <v>0</v>
      </c>
      <c r="DN74" s="198">
        <v>0</v>
      </c>
      <c r="DO74" s="198">
        <v>0</v>
      </c>
      <c r="DP74" s="198">
        <v>0</v>
      </c>
      <c r="DQ74" s="198">
        <v>0</v>
      </c>
      <c r="DR74" s="198">
        <v>0</v>
      </c>
      <c r="DS74" s="49">
        <v>0</v>
      </c>
      <c r="DT74" s="430">
        <v>0</v>
      </c>
      <c r="DU74" s="56">
        <f t="shared" si="31"/>
        <v>0</v>
      </c>
      <c r="DV74" s="48">
        <f t="shared" si="32"/>
        <v>0</v>
      </c>
      <c r="DW74" s="35">
        <v>0</v>
      </c>
      <c r="DX74" s="198">
        <v>0</v>
      </c>
      <c r="DY74" s="198">
        <v>0</v>
      </c>
      <c r="DZ74" s="198">
        <v>59</v>
      </c>
      <c r="EA74" s="198">
        <v>0</v>
      </c>
      <c r="EB74" s="198">
        <v>0</v>
      </c>
      <c r="EC74" s="49">
        <v>0</v>
      </c>
      <c r="ED74" s="430">
        <v>0</v>
      </c>
      <c r="EE74" s="56">
        <f t="shared" si="33"/>
        <v>59</v>
      </c>
      <c r="EF74" s="48">
        <f t="shared" si="34"/>
        <v>7.375</v>
      </c>
      <c r="EK74" s="19">
        <f t="shared" si="35"/>
        <v>118</v>
      </c>
      <c r="EL74" s="5" t="e">
        <f>IF(#REF!=0,"Not Moving","OK")</f>
        <v>#REF!</v>
      </c>
    </row>
    <row r="75" spans="1:142" s="5" customFormat="1" ht="16.5" thickTop="1" thickBot="1">
      <c r="A75" s="45">
        <v>64</v>
      </c>
      <c r="B75" s="17">
        <v>734918</v>
      </c>
      <c r="C75" s="17" t="s">
        <v>165</v>
      </c>
      <c r="D75" s="17" t="s">
        <v>166</v>
      </c>
      <c r="E75" s="189">
        <v>44.5</v>
      </c>
      <c r="F75" s="59">
        <v>99</v>
      </c>
      <c r="G75" s="38">
        <f t="shared" si="2"/>
        <v>99</v>
      </c>
      <c r="H75" s="38">
        <f t="shared" si="3"/>
        <v>0</v>
      </c>
      <c r="I75" s="38">
        <f t="shared" si="4"/>
        <v>99</v>
      </c>
      <c r="J75" s="38">
        <f t="shared" si="5"/>
        <v>99</v>
      </c>
      <c r="K75" s="38">
        <f t="shared" si="6"/>
        <v>99</v>
      </c>
      <c r="L75" s="38">
        <f t="shared" si="7"/>
        <v>0</v>
      </c>
      <c r="M75" s="39">
        <f t="shared" si="8"/>
        <v>0</v>
      </c>
      <c r="N75" s="39">
        <v>99</v>
      </c>
      <c r="O75" s="39">
        <f t="shared" si="9"/>
        <v>495</v>
      </c>
      <c r="P75" s="40">
        <f t="shared" si="10"/>
        <v>61.875</v>
      </c>
      <c r="Q75" s="58">
        <v>99</v>
      </c>
      <c r="R75" s="49">
        <v>0</v>
      </c>
      <c r="S75" s="49">
        <v>99</v>
      </c>
      <c r="T75" s="49">
        <v>99</v>
      </c>
      <c r="U75" s="49">
        <v>0</v>
      </c>
      <c r="V75" s="49">
        <v>0</v>
      </c>
      <c r="W75" s="49">
        <v>0</v>
      </c>
      <c r="X75" s="430">
        <v>0</v>
      </c>
      <c r="Y75" s="260">
        <f t="shared" si="11"/>
        <v>297</v>
      </c>
      <c r="Z75" s="34">
        <f t="shared" si="12"/>
        <v>37.125</v>
      </c>
      <c r="AA75" s="35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49">
        <v>0</v>
      </c>
      <c r="AH75" s="430">
        <v>0</v>
      </c>
      <c r="AI75" s="56">
        <f t="shared" si="13"/>
        <v>0</v>
      </c>
      <c r="AJ75" s="48">
        <f t="shared" si="14"/>
        <v>0</v>
      </c>
      <c r="AK75" s="35">
        <v>0</v>
      </c>
      <c r="AL75" s="36">
        <v>0</v>
      </c>
      <c r="AM75" s="36">
        <v>0</v>
      </c>
      <c r="AN75" s="36">
        <v>0</v>
      </c>
      <c r="AO75" s="36">
        <v>0</v>
      </c>
      <c r="AP75" s="36">
        <v>0</v>
      </c>
      <c r="AQ75" s="49">
        <v>0</v>
      </c>
      <c r="AR75" s="430">
        <v>0</v>
      </c>
      <c r="AS75" s="56">
        <f t="shared" si="15"/>
        <v>0</v>
      </c>
      <c r="AT75" s="48">
        <f t="shared" si="16"/>
        <v>0</v>
      </c>
      <c r="AU75" s="35">
        <v>0</v>
      </c>
      <c r="AV75" s="198">
        <v>0</v>
      </c>
      <c r="AW75" s="198">
        <v>0</v>
      </c>
      <c r="AX75" s="198">
        <v>0</v>
      </c>
      <c r="AY75" s="198">
        <v>0</v>
      </c>
      <c r="AZ75" s="198">
        <v>0</v>
      </c>
      <c r="BA75" s="49">
        <v>0</v>
      </c>
      <c r="BB75" s="430">
        <v>0</v>
      </c>
      <c r="BC75" s="56">
        <f t="shared" si="17"/>
        <v>0</v>
      </c>
      <c r="BD75" s="48">
        <f t="shared" si="18"/>
        <v>0</v>
      </c>
      <c r="BE75" s="35">
        <v>0</v>
      </c>
      <c r="BF75" s="198">
        <v>0</v>
      </c>
      <c r="BG75" s="198">
        <v>0</v>
      </c>
      <c r="BH75" s="198">
        <v>0</v>
      </c>
      <c r="BI75" s="198">
        <v>0</v>
      </c>
      <c r="BJ75" s="198">
        <v>0</v>
      </c>
      <c r="BK75" s="49">
        <v>0</v>
      </c>
      <c r="BL75" s="430">
        <v>0</v>
      </c>
      <c r="BM75" s="56">
        <f t="shared" si="19"/>
        <v>0</v>
      </c>
      <c r="BN75" s="48">
        <f t="shared" si="20"/>
        <v>0</v>
      </c>
      <c r="BO75" s="35">
        <v>0</v>
      </c>
      <c r="BP75" s="198">
        <v>0</v>
      </c>
      <c r="BQ75" s="198">
        <v>0</v>
      </c>
      <c r="BR75" s="198">
        <v>0</v>
      </c>
      <c r="BS75" s="198">
        <v>0</v>
      </c>
      <c r="BT75" s="198">
        <v>0</v>
      </c>
      <c r="BU75" s="49">
        <v>0</v>
      </c>
      <c r="BV75" s="430">
        <v>0</v>
      </c>
      <c r="BW75" s="56">
        <f t="shared" si="21"/>
        <v>0</v>
      </c>
      <c r="BX75" s="48">
        <f t="shared" si="22"/>
        <v>0</v>
      </c>
      <c r="BY75" s="35">
        <v>0</v>
      </c>
      <c r="BZ75" s="198">
        <v>0</v>
      </c>
      <c r="CA75" s="198">
        <v>0</v>
      </c>
      <c r="CB75" s="198">
        <v>0</v>
      </c>
      <c r="CC75" s="198">
        <v>0</v>
      </c>
      <c r="CD75" s="198">
        <v>0</v>
      </c>
      <c r="CE75" s="49">
        <v>0</v>
      </c>
      <c r="CF75" s="430">
        <v>0</v>
      </c>
      <c r="CG75" s="56">
        <f t="shared" si="23"/>
        <v>0</v>
      </c>
      <c r="CH75" s="48">
        <f t="shared" si="24"/>
        <v>0</v>
      </c>
      <c r="CI75" s="35">
        <v>0</v>
      </c>
      <c r="CJ75" s="198">
        <v>0</v>
      </c>
      <c r="CK75" s="198">
        <v>0</v>
      </c>
      <c r="CL75" s="198">
        <v>0</v>
      </c>
      <c r="CM75" s="198">
        <v>0</v>
      </c>
      <c r="CN75" s="198">
        <v>0</v>
      </c>
      <c r="CO75" s="49">
        <v>0</v>
      </c>
      <c r="CP75" s="430">
        <v>0</v>
      </c>
      <c r="CQ75" s="56">
        <f t="shared" si="25"/>
        <v>0</v>
      </c>
      <c r="CR75" s="48">
        <f t="shared" si="26"/>
        <v>0</v>
      </c>
      <c r="CS75" s="35">
        <v>0</v>
      </c>
      <c r="CT75" s="198">
        <v>0</v>
      </c>
      <c r="CU75" s="198">
        <v>0</v>
      </c>
      <c r="CV75" s="198">
        <v>0</v>
      </c>
      <c r="CW75" s="198">
        <v>0</v>
      </c>
      <c r="CX75" s="198">
        <v>0</v>
      </c>
      <c r="CY75" s="49">
        <v>0</v>
      </c>
      <c r="CZ75" s="430">
        <v>99</v>
      </c>
      <c r="DA75" s="56">
        <f t="shared" si="27"/>
        <v>99</v>
      </c>
      <c r="DB75" s="48">
        <f t="shared" si="28"/>
        <v>12.375</v>
      </c>
      <c r="DC75" s="221">
        <v>0</v>
      </c>
      <c r="DD75" s="223">
        <v>0</v>
      </c>
      <c r="DE75" s="218">
        <v>0</v>
      </c>
      <c r="DF75" s="223">
        <v>0</v>
      </c>
      <c r="DG75" s="223">
        <v>0</v>
      </c>
      <c r="DH75" s="223">
        <v>0</v>
      </c>
      <c r="DI75" s="49">
        <v>0</v>
      </c>
      <c r="DJ75" s="430">
        <v>0</v>
      </c>
      <c r="DK75" s="219">
        <f t="shared" si="29"/>
        <v>0</v>
      </c>
      <c r="DL75" s="220">
        <f t="shared" si="30"/>
        <v>0</v>
      </c>
      <c r="DM75" s="35">
        <v>0</v>
      </c>
      <c r="DN75" s="198">
        <v>0</v>
      </c>
      <c r="DO75" s="198">
        <v>0</v>
      </c>
      <c r="DP75" s="198">
        <v>0</v>
      </c>
      <c r="DQ75" s="198">
        <v>0</v>
      </c>
      <c r="DR75" s="198">
        <v>0</v>
      </c>
      <c r="DS75" s="49">
        <v>0</v>
      </c>
      <c r="DT75" s="430">
        <v>0</v>
      </c>
      <c r="DU75" s="56">
        <f t="shared" si="31"/>
        <v>0</v>
      </c>
      <c r="DV75" s="48">
        <f t="shared" si="32"/>
        <v>0</v>
      </c>
      <c r="DW75" s="35">
        <v>0</v>
      </c>
      <c r="DX75" s="198">
        <v>0</v>
      </c>
      <c r="DY75" s="198">
        <v>0</v>
      </c>
      <c r="DZ75" s="198">
        <v>0</v>
      </c>
      <c r="EA75" s="198">
        <v>99</v>
      </c>
      <c r="EB75" s="198">
        <v>0</v>
      </c>
      <c r="EC75" s="49">
        <v>0</v>
      </c>
      <c r="ED75" s="430">
        <v>0</v>
      </c>
      <c r="EE75" s="56">
        <f t="shared" si="33"/>
        <v>99</v>
      </c>
      <c r="EF75" s="48">
        <f t="shared" si="34"/>
        <v>12.375</v>
      </c>
      <c r="EK75" s="19">
        <f t="shared" si="35"/>
        <v>99</v>
      </c>
      <c r="EL75" s="5" t="e">
        <f>IF(#REF!=0,"Not Moving","OK")</f>
        <v>#REF!</v>
      </c>
    </row>
    <row r="76" spans="1:142" s="5" customFormat="1" ht="16.5" thickTop="1" thickBot="1">
      <c r="A76" s="45">
        <v>65</v>
      </c>
      <c r="B76" s="17">
        <v>734920</v>
      </c>
      <c r="C76" s="17" t="s">
        <v>167</v>
      </c>
      <c r="D76" s="17" t="s">
        <v>168</v>
      </c>
      <c r="E76" s="189">
        <v>34.5</v>
      </c>
      <c r="F76" s="59">
        <v>69</v>
      </c>
      <c r="G76" s="38">
        <f t="shared" si="2"/>
        <v>138</v>
      </c>
      <c r="H76" s="38">
        <f t="shared" si="3"/>
        <v>176</v>
      </c>
      <c r="I76" s="38">
        <f t="shared" si="4"/>
        <v>345</v>
      </c>
      <c r="J76" s="38">
        <f t="shared" si="5"/>
        <v>69</v>
      </c>
      <c r="K76" s="38">
        <f t="shared" si="6"/>
        <v>276</v>
      </c>
      <c r="L76" s="38">
        <f t="shared" si="7"/>
        <v>276</v>
      </c>
      <c r="M76" s="39">
        <f t="shared" si="8"/>
        <v>207</v>
      </c>
      <c r="N76" s="39">
        <v>207</v>
      </c>
      <c r="O76" s="39">
        <f t="shared" si="9"/>
        <v>1694</v>
      </c>
      <c r="P76" s="40">
        <f t="shared" si="10"/>
        <v>211.75</v>
      </c>
      <c r="Q76" s="58">
        <v>0</v>
      </c>
      <c r="R76" s="49">
        <v>0</v>
      </c>
      <c r="S76" s="49">
        <v>69</v>
      </c>
      <c r="T76" s="49">
        <v>0</v>
      </c>
      <c r="U76" s="49">
        <v>0</v>
      </c>
      <c r="V76" s="49">
        <v>0</v>
      </c>
      <c r="W76" s="49">
        <v>0</v>
      </c>
      <c r="X76" s="430">
        <v>0</v>
      </c>
      <c r="Y76" s="260">
        <f t="shared" si="11"/>
        <v>69</v>
      </c>
      <c r="Z76" s="34">
        <f t="shared" si="12"/>
        <v>8.625</v>
      </c>
      <c r="AA76" s="35">
        <v>69</v>
      </c>
      <c r="AB76" s="36">
        <v>0</v>
      </c>
      <c r="AC76" s="36">
        <v>69</v>
      </c>
      <c r="AD76" s="36">
        <v>69</v>
      </c>
      <c r="AE76" s="36">
        <v>69</v>
      </c>
      <c r="AF76" s="36">
        <v>69</v>
      </c>
      <c r="AG76" s="49">
        <v>69</v>
      </c>
      <c r="AH76" s="430">
        <v>69</v>
      </c>
      <c r="AI76" s="56">
        <f t="shared" si="13"/>
        <v>483</v>
      </c>
      <c r="AJ76" s="48">
        <f t="shared" si="14"/>
        <v>60.375</v>
      </c>
      <c r="AK76" s="35">
        <v>69</v>
      </c>
      <c r="AL76" s="36">
        <v>138</v>
      </c>
      <c r="AM76" s="36">
        <v>138</v>
      </c>
      <c r="AN76" s="36">
        <v>0</v>
      </c>
      <c r="AO76" s="36">
        <v>207</v>
      </c>
      <c r="AP76" s="36">
        <v>207</v>
      </c>
      <c r="AQ76" s="49">
        <v>138</v>
      </c>
      <c r="AR76" s="430">
        <v>138</v>
      </c>
      <c r="AS76" s="56">
        <f t="shared" si="15"/>
        <v>1035</v>
      </c>
      <c r="AT76" s="48">
        <f t="shared" si="16"/>
        <v>129.375</v>
      </c>
      <c r="AU76" s="35">
        <v>0</v>
      </c>
      <c r="AV76" s="198">
        <v>0</v>
      </c>
      <c r="AW76" s="198">
        <v>0</v>
      </c>
      <c r="AX76" s="198">
        <v>0</v>
      </c>
      <c r="AY76" s="198">
        <v>0</v>
      </c>
      <c r="AZ76" s="198">
        <v>0</v>
      </c>
      <c r="BA76" s="49">
        <v>0</v>
      </c>
      <c r="BB76" s="430">
        <v>0</v>
      </c>
      <c r="BC76" s="56">
        <f t="shared" si="17"/>
        <v>0</v>
      </c>
      <c r="BD76" s="48">
        <f t="shared" si="18"/>
        <v>0</v>
      </c>
      <c r="BE76" s="35">
        <v>0</v>
      </c>
      <c r="BF76" s="198">
        <v>38</v>
      </c>
      <c r="BG76" s="198">
        <v>69</v>
      </c>
      <c r="BH76" s="198">
        <v>0</v>
      </c>
      <c r="BI76" s="198">
        <v>0</v>
      </c>
      <c r="BJ76" s="198">
        <v>0</v>
      </c>
      <c r="BK76" s="49">
        <v>0</v>
      </c>
      <c r="BL76" s="430">
        <v>0</v>
      </c>
      <c r="BM76" s="56">
        <f t="shared" si="19"/>
        <v>107</v>
      </c>
      <c r="BN76" s="48">
        <f t="shared" si="20"/>
        <v>13.375</v>
      </c>
      <c r="BO76" s="35">
        <v>0</v>
      </c>
      <c r="BP76" s="198">
        <v>0</v>
      </c>
      <c r="BQ76" s="198">
        <v>0</v>
      </c>
      <c r="BR76" s="198">
        <v>0</v>
      </c>
      <c r="BS76" s="198">
        <v>0</v>
      </c>
      <c r="BT76" s="198">
        <v>0</v>
      </c>
      <c r="BU76" s="49">
        <v>0</v>
      </c>
      <c r="BV76" s="430">
        <v>0</v>
      </c>
      <c r="BW76" s="56">
        <f t="shared" si="21"/>
        <v>0</v>
      </c>
      <c r="BX76" s="48">
        <f t="shared" si="22"/>
        <v>0</v>
      </c>
      <c r="BY76" s="35">
        <v>0</v>
      </c>
      <c r="BZ76" s="198">
        <v>0</v>
      </c>
      <c r="CA76" s="198">
        <v>0</v>
      </c>
      <c r="CB76" s="198">
        <v>0</v>
      </c>
      <c r="CC76" s="198">
        <v>0</v>
      </c>
      <c r="CD76" s="198">
        <v>0</v>
      </c>
      <c r="CE76" s="49">
        <v>0</v>
      </c>
      <c r="CF76" s="430">
        <v>0</v>
      </c>
      <c r="CG76" s="56">
        <f t="shared" si="23"/>
        <v>0</v>
      </c>
      <c r="CH76" s="48">
        <f t="shared" si="24"/>
        <v>0</v>
      </c>
      <c r="CI76" s="35">
        <v>0</v>
      </c>
      <c r="CJ76" s="198">
        <v>0</v>
      </c>
      <c r="CK76" s="198">
        <v>0</v>
      </c>
      <c r="CL76" s="198">
        <v>0</v>
      </c>
      <c r="CM76" s="198">
        <v>0</v>
      </c>
      <c r="CN76" s="198">
        <v>0</v>
      </c>
      <c r="CO76" s="49">
        <v>0</v>
      </c>
      <c r="CP76" s="430">
        <v>0</v>
      </c>
      <c r="CQ76" s="56">
        <f t="shared" si="25"/>
        <v>0</v>
      </c>
      <c r="CR76" s="48">
        <f t="shared" si="26"/>
        <v>0</v>
      </c>
      <c r="CS76" s="35">
        <v>0</v>
      </c>
      <c r="CT76" s="198">
        <v>0</v>
      </c>
      <c r="CU76" s="198">
        <v>0</v>
      </c>
      <c r="CV76" s="198">
        <v>0</v>
      </c>
      <c r="CW76" s="198">
        <v>0</v>
      </c>
      <c r="CX76" s="198">
        <v>0</v>
      </c>
      <c r="CY76" s="49">
        <v>0</v>
      </c>
      <c r="CZ76" s="430">
        <v>0</v>
      </c>
      <c r="DA76" s="56">
        <f t="shared" si="27"/>
        <v>0</v>
      </c>
      <c r="DB76" s="48">
        <f t="shared" si="28"/>
        <v>0</v>
      </c>
      <c r="DC76" s="221">
        <v>0</v>
      </c>
      <c r="DD76" s="223">
        <v>0</v>
      </c>
      <c r="DE76" s="218">
        <v>0</v>
      </c>
      <c r="DF76" s="223">
        <v>0</v>
      </c>
      <c r="DG76" s="223">
        <v>0</v>
      </c>
      <c r="DH76" s="223">
        <v>0</v>
      </c>
      <c r="DI76" s="49">
        <v>0</v>
      </c>
      <c r="DJ76" s="430">
        <v>0</v>
      </c>
      <c r="DK76" s="219">
        <f t="shared" si="29"/>
        <v>0</v>
      </c>
      <c r="DL76" s="220">
        <f t="shared" si="30"/>
        <v>0</v>
      </c>
      <c r="DM76" s="35">
        <v>0</v>
      </c>
      <c r="DN76" s="198">
        <v>0</v>
      </c>
      <c r="DO76" s="198">
        <v>0</v>
      </c>
      <c r="DP76" s="198">
        <v>0</v>
      </c>
      <c r="DQ76" s="198">
        <v>0</v>
      </c>
      <c r="DR76" s="198">
        <v>0</v>
      </c>
      <c r="DS76" s="49">
        <v>0</v>
      </c>
      <c r="DT76" s="430">
        <v>0</v>
      </c>
      <c r="DU76" s="56">
        <f t="shared" si="31"/>
        <v>0</v>
      </c>
      <c r="DV76" s="48">
        <f t="shared" si="32"/>
        <v>0</v>
      </c>
      <c r="DW76" s="35">
        <v>0</v>
      </c>
      <c r="DX76" s="198">
        <v>0</v>
      </c>
      <c r="DY76" s="198">
        <v>0</v>
      </c>
      <c r="DZ76" s="198">
        <v>0</v>
      </c>
      <c r="EA76" s="198">
        <v>0</v>
      </c>
      <c r="EB76" s="198">
        <v>0</v>
      </c>
      <c r="EC76" s="49">
        <v>0</v>
      </c>
      <c r="ED76" s="430">
        <v>0</v>
      </c>
      <c r="EE76" s="56">
        <f t="shared" si="33"/>
        <v>0</v>
      </c>
      <c r="EF76" s="48">
        <f t="shared" si="34"/>
        <v>0</v>
      </c>
      <c r="EK76" s="19">
        <f t="shared" ref="EK76:EK107" si="36">MAX(DW76:DY76,DM76:DO76,DD76:DF76,CS76:CU76,CI76:CK76,BY76:CA76,BO76:BQ76,BE76:BG76,AU76:AW76,AK76:AM76,AA76:AC76,Q76:S76)</f>
        <v>138</v>
      </c>
      <c r="EL76" s="5" t="e">
        <f>IF(#REF!=0,"Not Moving","OK")</f>
        <v>#REF!</v>
      </c>
    </row>
    <row r="77" spans="1:142" s="5" customFormat="1" ht="16.5" thickTop="1" thickBot="1">
      <c r="A77" s="45">
        <v>66</v>
      </c>
      <c r="B77" s="17">
        <v>734921</v>
      </c>
      <c r="C77" s="17" t="s">
        <v>169</v>
      </c>
      <c r="D77" s="17" t="s">
        <v>170</v>
      </c>
      <c r="E77" s="189">
        <v>34.5</v>
      </c>
      <c r="F77" s="59">
        <v>69</v>
      </c>
      <c r="G77" s="38">
        <f t="shared" ref="G77:G140" si="37">SUM(DW77,DM77,DC77,CS77,CI77,BY77,BO77,BE77,AU77,AK77,AA77,Q77)</f>
        <v>138</v>
      </c>
      <c r="H77" s="38">
        <f t="shared" ref="H77:H140" si="38">SUM(DX77,DN77,DD77,CT77,CJ77,BZ77,BP77,BF77,AV77,AL77,AB77,R77)</f>
        <v>207</v>
      </c>
      <c r="I77" s="38">
        <f t="shared" ref="I77:I140" si="39">SUM(DY77,DO77,DE77,CU77,CK77,CA77,BQ77,BG77,AW77,AM77,AC77,S77)</f>
        <v>69</v>
      </c>
      <c r="J77" s="38">
        <f t="shared" ref="J77:J140" si="40">SUM(DZ77,DP77,DF77,CV77,CL77,CB77,BR77,BH77,AX77,AN77,AD77,T77)</f>
        <v>207</v>
      </c>
      <c r="K77" s="38">
        <f t="shared" ref="K77:K140" si="41">SUM(EA77,DQ77,DG77,CW77,CM77,CC77,BS77,BI77,AY77,AO77,AE77,U77)</f>
        <v>138</v>
      </c>
      <c r="L77" s="38">
        <f t="shared" ref="L77:L140" si="42">SUM(EB77,DR77,DH77,CX77,CN77,CD77,BT77,BJ77,AZ77,AP77,AF77,V77)</f>
        <v>138</v>
      </c>
      <c r="M77" s="39">
        <f t="shared" ref="M77:M140" si="43">SUM(EC77,DS77,DI77,CY77,CO77,CE77,BU77,BK77,BA77,AQ77,AG77,W77)</f>
        <v>69</v>
      </c>
      <c r="N77" s="39">
        <v>69</v>
      </c>
      <c r="O77" s="39">
        <f t="shared" ref="O77:O140" si="44">SUM(G77:N77)</f>
        <v>1035</v>
      </c>
      <c r="P77" s="40">
        <f t="shared" ref="P77:P140" si="45">AVERAGE(G77:N77)</f>
        <v>129.375</v>
      </c>
      <c r="Q77" s="58">
        <v>0</v>
      </c>
      <c r="R77" s="49">
        <v>0</v>
      </c>
      <c r="S77" s="49">
        <v>0</v>
      </c>
      <c r="T77" s="49">
        <v>0</v>
      </c>
      <c r="U77" s="49">
        <v>0</v>
      </c>
      <c r="V77" s="49">
        <v>0</v>
      </c>
      <c r="W77" s="49">
        <v>69</v>
      </c>
      <c r="X77" s="430">
        <v>0</v>
      </c>
      <c r="Y77" s="260">
        <f t="shared" ref="Y77:Y140" si="46">SUM(Q77:X77)</f>
        <v>69</v>
      </c>
      <c r="Z77" s="34">
        <f t="shared" ref="Z77:Z140" si="47">AVERAGE(Q77:X77)</f>
        <v>8.625</v>
      </c>
      <c r="AA77" s="35">
        <v>69</v>
      </c>
      <c r="AB77" s="36">
        <v>0</v>
      </c>
      <c r="AC77" s="36">
        <v>0</v>
      </c>
      <c r="AD77" s="36">
        <v>69</v>
      </c>
      <c r="AE77" s="36">
        <v>0</v>
      </c>
      <c r="AF77" s="36">
        <v>0</v>
      </c>
      <c r="AG77" s="49">
        <v>0</v>
      </c>
      <c r="AH77" s="430">
        <v>0</v>
      </c>
      <c r="AI77" s="56">
        <f t="shared" ref="AI77:AI140" si="48">SUM(AA77:AH77)</f>
        <v>138</v>
      </c>
      <c r="AJ77" s="48">
        <f t="shared" ref="AJ77:AJ140" si="49">AVERAGE(AA77:AH77)</f>
        <v>17.25</v>
      </c>
      <c r="AK77" s="35">
        <v>69</v>
      </c>
      <c r="AL77" s="36">
        <v>69</v>
      </c>
      <c r="AM77" s="36">
        <v>69</v>
      </c>
      <c r="AN77" s="36">
        <v>0</v>
      </c>
      <c r="AO77" s="36">
        <v>138</v>
      </c>
      <c r="AP77" s="36">
        <v>69</v>
      </c>
      <c r="AQ77" s="49">
        <v>0</v>
      </c>
      <c r="AR77" s="430">
        <v>69</v>
      </c>
      <c r="AS77" s="56">
        <f t="shared" ref="AS77:AS140" si="50">SUM(AK77:AR77)</f>
        <v>483</v>
      </c>
      <c r="AT77" s="48">
        <f t="shared" ref="AT77:AT140" si="51">AVERAGE(AK77:AR77)</f>
        <v>60.375</v>
      </c>
      <c r="AU77" s="35">
        <v>0</v>
      </c>
      <c r="AV77" s="198">
        <v>138</v>
      </c>
      <c r="AW77" s="198">
        <v>0</v>
      </c>
      <c r="AX77" s="198">
        <v>0</v>
      </c>
      <c r="AY77" s="198">
        <v>0</v>
      </c>
      <c r="AZ77" s="198">
        <v>69</v>
      </c>
      <c r="BA77" s="49">
        <v>0</v>
      </c>
      <c r="BB77" s="430">
        <v>0</v>
      </c>
      <c r="BC77" s="56">
        <f t="shared" ref="BC77:BC140" si="52">SUM(AU77:BB77)</f>
        <v>207</v>
      </c>
      <c r="BD77" s="48">
        <f t="shared" ref="BD77:BD140" si="53">AVERAGE(AU77:BB77)</f>
        <v>25.875</v>
      </c>
      <c r="BE77" s="35">
        <v>0</v>
      </c>
      <c r="BF77" s="198">
        <v>0</v>
      </c>
      <c r="BG77" s="198">
        <v>0</v>
      </c>
      <c r="BH77" s="198">
        <v>138</v>
      </c>
      <c r="BI77" s="198">
        <v>0</v>
      </c>
      <c r="BJ77" s="198">
        <v>0</v>
      </c>
      <c r="BK77" s="49">
        <v>0</v>
      </c>
      <c r="BL77" s="430">
        <v>0</v>
      </c>
      <c r="BM77" s="56">
        <f t="shared" ref="BM77:BM140" si="54">SUM(BE77:BL77)</f>
        <v>138</v>
      </c>
      <c r="BN77" s="48">
        <f t="shared" ref="BN77:BN140" si="55">AVERAGE(BE77:BL77)</f>
        <v>17.25</v>
      </c>
      <c r="BO77" s="35">
        <v>0</v>
      </c>
      <c r="BP77" s="198">
        <v>0</v>
      </c>
      <c r="BQ77" s="198">
        <v>0</v>
      </c>
      <c r="BR77" s="198">
        <v>0</v>
      </c>
      <c r="BS77" s="198">
        <v>0</v>
      </c>
      <c r="BT77" s="198">
        <v>0</v>
      </c>
      <c r="BU77" s="49">
        <v>0</v>
      </c>
      <c r="BV77" s="430">
        <v>0</v>
      </c>
      <c r="BW77" s="56">
        <f t="shared" ref="BW77:BW140" si="56">SUM(BO77:BV77)</f>
        <v>0</v>
      </c>
      <c r="BX77" s="48">
        <f t="shared" ref="BX77:BX140" si="57">AVERAGE(BO77:BV77)</f>
        <v>0</v>
      </c>
      <c r="BY77" s="35">
        <v>0</v>
      </c>
      <c r="BZ77" s="198">
        <v>0</v>
      </c>
      <c r="CA77" s="198">
        <v>0</v>
      </c>
      <c r="CB77" s="198">
        <v>0</v>
      </c>
      <c r="CC77" s="198">
        <v>0</v>
      </c>
      <c r="CD77" s="198">
        <v>0</v>
      </c>
      <c r="CE77" s="49">
        <v>0</v>
      </c>
      <c r="CF77" s="430">
        <v>0</v>
      </c>
      <c r="CG77" s="56">
        <f t="shared" ref="CG77:CG140" si="58">SUM(BY77:CF77)</f>
        <v>0</v>
      </c>
      <c r="CH77" s="48">
        <f t="shared" ref="CH77:CH140" si="59">AVERAGE(BY77:CF77)</f>
        <v>0</v>
      </c>
      <c r="CI77" s="35">
        <v>0</v>
      </c>
      <c r="CJ77" s="198">
        <v>0</v>
      </c>
      <c r="CK77" s="198">
        <v>0</v>
      </c>
      <c r="CL77" s="198">
        <v>0</v>
      </c>
      <c r="CM77" s="198">
        <v>0</v>
      </c>
      <c r="CN77" s="198">
        <v>0</v>
      </c>
      <c r="CO77" s="49">
        <v>0</v>
      </c>
      <c r="CP77" s="430">
        <v>0</v>
      </c>
      <c r="CQ77" s="56">
        <f t="shared" ref="CQ77:CQ140" si="60">SUM(CI77:CP77)</f>
        <v>0</v>
      </c>
      <c r="CR77" s="48">
        <f t="shared" ref="CR77:CR140" si="61">AVERAGE(CI77:CP77)</f>
        <v>0</v>
      </c>
      <c r="CS77" s="35">
        <v>0</v>
      </c>
      <c r="CT77" s="198">
        <v>0</v>
      </c>
      <c r="CU77" s="198">
        <v>0</v>
      </c>
      <c r="CV77" s="198">
        <v>0</v>
      </c>
      <c r="CW77" s="198">
        <v>0</v>
      </c>
      <c r="CX77" s="198">
        <v>0</v>
      </c>
      <c r="CY77" s="49">
        <v>0</v>
      </c>
      <c r="CZ77" s="430">
        <v>0</v>
      </c>
      <c r="DA77" s="56">
        <f t="shared" ref="DA77:DA140" si="62">SUM(CS77:CZ77)</f>
        <v>0</v>
      </c>
      <c r="DB77" s="48">
        <f t="shared" ref="DB77:DB140" si="63">AVERAGE(CS77:CZ77)</f>
        <v>0</v>
      </c>
      <c r="DC77" s="221">
        <v>0</v>
      </c>
      <c r="DD77" s="223">
        <v>0</v>
      </c>
      <c r="DE77" s="218">
        <v>0</v>
      </c>
      <c r="DF77" s="223">
        <v>0</v>
      </c>
      <c r="DG77" s="223">
        <v>0</v>
      </c>
      <c r="DH77" s="223">
        <v>0</v>
      </c>
      <c r="DI77" s="49">
        <v>0</v>
      </c>
      <c r="DJ77" s="430">
        <v>0</v>
      </c>
      <c r="DK77" s="219">
        <f t="shared" ref="DK77:DK140" si="64">SUM(DC77:DJ77)</f>
        <v>0</v>
      </c>
      <c r="DL77" s="220">
        <f t="shared" ref="DL77:DL140" si="65">AVERAGE(DC77:DJ77)</f>
        <v>0</v>
      </c>
      <c r="DM77" s="35">
        <v>0</v>
      </c>
      <c r="DN77" s="198">
        <v>0</v>
      </c>
      <c r="DO77" s="198">
        <v>0</v>
      </c>
      <c r="DP77" s="198">
        <v>0</v>
      </c>
      <c r="DQ77" s="198">
        <v>0</v>
      </c>
      <c r="DR77" s="198">
        <v>0</v>
      </c>
      <c r="DS77" s="49">
        <v>0</v>
      </c>
      <c r="DT77" s="430">
        <v>0</v>
      </c>
      <c r="DU77" s="56">
        <f t="shared" ref="DU77:DU140" si="66">SUM(DM77:DT77)</f>
        <v>0</v>
      </c>
      <c r="DV77" s="48">
        <f t="shared" ref="DV77:DV140" si="67">AVERAGE(DM77:DT77)</f>
        <v>0</v>
      </c>
      <c r="DW77" s="35">
        <v>0</v>
      </c>
      <c r="DX77" s="198">
        <v>0</v>
      </c>
      <c r="DY77" s="198">
        <v>0</v>
      </c>
      <c r="DZ77" s="198">
        <v>0</v>
      </c>
      <c r="EA77" s="198">
        <v>0</v>
      </c>
      <c r="EB77" s="198">
        <v>0</v>
      </c>
      <c r="EC77" s="49">
        <v>0</v>
      </c>
      <c r="ED77" s="430">
        <v>0</v>
      </c>
      <c r="EE77" s="56">
        <f t="shared" ref="EE77:EE140" si="68">SUM(DW77:ED77)</f>
        <v>0</v>
      </c>
      <c r="EF77" s="48">
        <f t="shared" ref="EF77:EF140" si="69">AVERAGE(DW77:ED77)</f>
        <v>0</v>
      </c>
      <c r="EK77" s="19">
        <f t="shared" si="36"/>
        <v>138</v>
      </c>
      <c r="EL77" s="5" t="e">
        <f>IF(#REF!=0,"Not Moving","OK")</f>
        <v>#REF!</v>
      </c>
    </row>
    <row r="78" spans="1:142" s="5" customFormat="1" ht="16.5" thickTop="1" thickBot="1">
      <c r="A78" s="45">
        <v>67</v>
      </c>
      <c r="B78" s="17">
        <v>734922</v>
      </c>
      <c r="C78" s="17" t="s">
        <v>171</v>
      </c>
      <c r="D78" s="17" t="s">
        <v>172</v>
      </c>
      <c r="E78" s="189">
        <v>34.5</v>
      </c>
      <c r="F78" s="59">
        <v>69</v>
      </c>
      <c r="G78" s="38">
        <f t="shared" si="37"/>
        <v>207</v>
      </c>
      <c r="H78" s="38">
        <f t="shared" si="38"/>
        <v>69</v>
      </c>
      <c r="I78" s="38">
        <f t="shared" si="39"/>
        <v>69</v>
      </c>
      <c r="J78" s="38">
        <f t="shared" si="40"/>
        <v>69</v>
      </c>
      <c r="K78" s="38">
        <f t="shared" si="41"/>
        <v>207</v>
      </c>
      <c r="L78" s="38">
        <f t="shared" si="42"/>
        <v>138</v>
      </c>
      <c r="M78" s="39">
        <f t="shared" si="43"/>
        <v>0</v>
      </c>
      <c r="N78" s="39">
        <v>138</v>
      </c>
      <c r="O78" s="39">
        <f t="shared" si="44"/>
        <v>897</v>
      </c>
      <c r="P78" s="40">
        <f t="shared" si="45"/>
        <v>112.125</v>
      </c>
      <c r="Q78" s="58">
        <v>69</v>
      </c>
      <c r="R78" s="49">
        <v>0</v>
      </c>
      <c r="S78" s="49">
        <v>69</v>
      </c>
      <c r="T78" s="49">
        <v>0</v>
      </c>
      <c r="U78" s="49">
        <v>69</v>
      </c>
      <c r="V78" s="49">
        <v>0</v>
      </c>
      <c r="W78" s="49">
        <v>0</v>
      </c>
      <c r="X78" s="430">
        <v>69</v>
      </c>
      <c r="Y78" s="260">
        <f t="shared" si="46"/>
        <v>276</v>
      </c>
      <c r="Z78" s="34">
        <f t="shared" si="47"/>
        <v>34.5</v>
      </c>
      <c r="AA78" s="35">
        <v>69</v>
      </c>
      <c r="AB78" s="36">
        <v>0</v>
      </c>
      <c r="AC78" s="36">
        <v>0</v>
      </c>
      <c r="AD78" s="36">
        <v>0</v>
      </c>
      <c r="AE78" s="36">
        <v>69</v>
      </c>
      <c r="AF78" s="36">
        <v>69</v>
      </c>
      <c r="AG78" s="49">
        <v>0</v>
      </c>
      <c r="AH78" s="430">
        <v>0</v>
      </c>
      <c r="AI78" s="56">
        <f t="shared" si="48"/>
        <v>207</v>
      </c>
      <c r="AJ78" s="48">
        <f t="shared" si="49"/>
        <v>25.875</v>
      </c>
      <c r="AK78" s="35">
        <v>0</v>
      </c>
      <c r="AL78" s="36">
        <v>69</v>
      </c>
      <c r="AM78" s="36">
        <v>0</v>
      </c>
      <c r="AN78" s="36">
        <v>0</v>
      </c>
      <c r="AO78" s="36">
        <v>0</v>
      </c>
      <c r="AP78" s="36">
        <v>69</v>
      </c>
      <c r="AQ78" s="49">
        <v>0</v>
      </c>
      <c r="AR78" s="430">
        <v>69</v>
      </c>
      <c r="AS78" s="56">
        <f t="shared" si="50"/>
        <v>207</v>
      </c>
      <c r="AT78" s="48">
        <f t="shared" si="51"/>
        <v>25.875</v>
      </c>
      <c r="AU78" s="35">
        <v>69</v>
      </c>
      <c r="AV78" s="198">
        <v>0</v>
      </c>
      <c r="AW78" s="198">
        <v>0</v>
      </c>
      <c r="AX78" s="198">
        <v>69</v>
      </c>
      <c r="AY78" s="198">
        <v>69</v>
      </c>
      <c r="AZ78" s="198">
        <v>0</v>
      </c>
      <c r="BA78" s="49">
        <v>0</v>
      </c>
      <c r="BB78" s="430">
        <v>0</v>
      </c>
      <c r="BC78" s="56">
        <f t="shared" si="52"/>
        <v>207</v>
      </c>
      <c r="BD78" s="48">
        <f t="shared" si="53"/>
        <v>25.875</v>
      </c>
      <c r="BE78" s="35">
        <v>0</v>
      </c>
      <c r="BF78" s="198">
        <v>0</v>
      </c>
      <c r="BG78" s="198">
        <v>0</v>
      </c>
      <c r="BH78" s="198">
        <v>0</v>
      </c>
      <c r="BI78" s="198">
        <v>0</v>
      </c>
      <c r="BJ78" s="198">
        <v>0</v>
      </c>
      <c r="BK78" s="49">
        <v>0</v>
      </c>
      <c r="BL78" s="430">
        <v>0</v>
      </c>
      <c r="BM78" s="56">
        <f t="shared" si="54"/>
        <v>0</v>
      </c>
      <c r="BN78" s="48">
        <f t="shared" si="55"/>
        <v>0</v>
      </c>
      <c r="BO78" s="35">
        <v>0</v>
      </c>
      <c r="BP78" s="198">
        <v>0</v>
      </c>
      <c r="BQ78" s="198">
        <v>0</v>
      </c>
      <c r="BR78" s="198">
        <v>0</v>
      </c>
      <c r="BS78" s="198">
        <v>0</v>
      </c>
      <c r="BT78" s="198">
        <v>0</v>
      </c>
      <c r="BU78" s="49">
        <v>0</v>
      </c>
      <c r="BV78" s="430">
        <v>0</v>
      </c>
      <c r="BW78" s="56">
        <f t="shared" si="56"/>
        <v>0</v>
      </c>
      <c r="BX78" s="48">
        <f t="shared" si="57"/>
        <v>0</v>
      </c>
      <c r="BY78" s="35">
        <v>0</v>
      </c>
      <c r="BZ78" s="198">
        <v>0</v>
      </c>
      <c r="CA78" s="198">
        <v>0</v>
      </c>
      <c r="CB78" s="198">
        <v>0</v>
      </c>
      <c r="CC78" s="198">
        <v>0</v>
      </c>
      <c r="CD78" s="198">
        <v>0</v>
      </c>
      <c r="CE78" s="49">
        <v>0</v>
      </c>
      <c r="CF78" s="430">
        <v>0</v>
      </c>
      <c r="CG78" s="56">
        <f t="shared" si="58"/>
        <v>0</v>
      </c>
      <c r="CH78" s="48">
        <f t="shared" si="59"/>
        <v>0</v>
      </c>
      <c r="CI78" s="35">
        <v>0</v>
      </c>
      <c r="CJ78" s="198">
        <v>0</v>
      </c>
      <c r="CK78" s="198">
        <v>0</v>
      </c>
      <c r="CL78" s="198">
        <v>0</v>
      </c>
      <c r="CM78" s="198">
        <v>0</v>
      </c>
      <c r="CN78" s="198">
        <v>0</v>
      </c>
      <c r="CO78" s="49">
        <v>0</v>
      </c>
      <c r="CP78" s="430">
        <v>0</v>
      </c>
      <c r="CQ78" s="56">
        <f t="shared" si="60"/>
        <v>0</v>
      </c>
      <c r="CR78" s="48">
        <f t="shared" si="61"/>
        <v>0</v>
      </c>
      <c r="CS78" s="35">
        <v>0</v>
      </c>
      <c r="CT78" s="198">
        <v>0</v>
      </c>
      <c r="CU78" s="198">
        <v>0</v>
      </c>
      <c r="CV78" s="198">
        <v>0</v>
      </c>
      <c r="CW78" s="198">
        <v>0</v>
      </c>
      <c r="CX78" s="198">
        <v>0</v>
      </c>
      <c r="CY78" s="49">
        <v>0</v>
      </c>
      <c r="CZ78" s="430">
        <v>0</v>
      </c>
      <c r="DA78" s="56">
        <f t="shared" si="62"/>
        <v>0</v>
      </c>
      <c r="DB78" s="48">
        <f t="shared" si="63"/>
        <v>0</v>
      </c>
      <c r="DC78" s="221">
        <v>0</v>
      </c>
      <c r="DD78" s="223">
        <v>0</v>
      </c>
      <c r="DE78" s="218">
        <v>0</v>
      </c>
      <c r="DF78" s="223">
        <v>0</v>
      </c>
      <c r="DG78" s="223">
        <v>0</v>
      </c>
      <c r="DH78" s="223">
        <v>0</v>
      </c>
      <c r="DI78" s="49">
        <v>0</v>
      </c>
      <c r="DJ78" s="430">
        <v>0</v>
      </c>
      <c r="DK78" s="219">
        <f t="shared" si="64"/>
        <v>0</v>
      </c>
      <c r="DL78" s="220">
        <f t="shared" si="65"/>
        <v>0</v>
      </c>
      <c r="DM78" s="35">
        <v>0</v>
      </c>
      <c r="DN78" s="198">
        <v>0</v>
      </c>
      <c r="DO78" s="198">
        <v>0</v>
      </c>
      <c r="DP78" s="198">
        <v>0</v>
      </c>
      <c r="DQ78" s="198">
        <v>0</v>
      </c>
      <c r="DR78" s="198">
        <v>0</v>
      </c>
      <c r="DS78" s="49">
        <v>0</v>
      </c>
      <c r="DT78" s="430">
        <v>0</v>
      </c>
      <c r="DU78" s="56">
        <f t="shared" si="66"/>
        <v>0</v>
      </c>
      <c r="DV78" s="48">
        <f t="shared" si="67"/>
        <v>0</v>
      </c>
      <c r="DW78" s="35">
        <v>0</v>
      </c>
      <c r="DX78" s="198">
        <v>0</v>
      </c>
      <c r="DY78" s="198">
        <v>0</v>
      </c>
      <c r="DZ78" s="198">
        <v>0</v>
      </c>
      <c r="EA78" s="198">
        <v>0</v>
      </c>
      <c r="EB78" s="198">
        <v>0</v>
      </c>
      <c r="EC78" s="49">
        <v>0</v>
      </c>
      <c r="ED78" s="430">
        <v>0</v>
      </c>
      <c r="EE78" s="56">
        <f t="shared" si="68"/>
        <v>0</v>
      </c>
      <c r="EF78" s="48">
        <f t="shared" si="69"/>
        <v>0</v>
      </c>
      <c r="EK78" s="19">
        <f t="shared" si="36"/>
        <v>69</v>
      </c>
      <c r="EL78" s="5" t="e">
        <f>IF(#REF!=0,"Not Moving","OK")</f>
        <v>#REF!</v>
      </c>
    </row>
    <row r="79" spans="1:142" s="5" customFormat="1" ht="16.5" thickTop="1" thickBot="1">
      <c r="A79" s="45">
        <v>68</v>
      </c>
      <c r="B79" s="17">
        <v>734923</v>
      </c>
      <c r="C79" s="17" t="s">
        <v>173</v>
      </c>
      <c r="D79" s="17" t="s">
        <v>174</v>
      </c>
      <c r="E79" s="189">
        <v>29.5</v>
      </c>
      <c r="F79" s="59">
        <v>59</v>
      </c>
      <c r="G79" s="38">
        <f t="shared" si="37"/>
        <v>0</v>
      </c>
      <c r="H79" s="38">
        <f t="shared" si="38"/>
        <v>0</v>
      </c>
      <c r="I79" s="38">
        <f t="shared" si="39"/>
        <v>0</v>
      </c>
      <c r="J79" s="38">
        <f t="shared" si="40"/>
        <v>0</v>
      </c>
      <c r="K79" s="38">
        <f t="shared" si="41"/>
        <v>0</v>
      </c>
      <c r="L79" s="38">
        <f t="shared" si="42"/>
        <v>0</v>
      </c>
      <c r="M79" s="39">
        <f t="shared" si="43"/>
        <v>0</v>
      </c>
      <c r="N79" s="39">
        <v>0</v>
      </c>
      <c r="O79" s="39">
        <f t="shared" si="44"/>
        <v>0</v>
      </c>
      <c r="P79" s="40">
        <f t="shared" si="45"/>
        <v>0</v>
      </c>
      <c r="Q79" s="58">
        <v>0</v>
      </c>
      <c r="R79" s="49">
        <v>0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30">
        <v>0</v>
      </c>
      <c r="Y79" s="260">
        <f t="shared" si="46"/>
        <v>0</v>
      </c>
      <c r="Z79" s="34">
        <f t="shared" si="47"/>
        <v>0</v>
      </c>
      <c r="AA79" s="35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49">
        <v>0</v>
      </c>
      <c r="AH79" s="430">
        <v>0</v>
      </c>
      <c r="AI79" s="56">
        <f t="shared" si="48"/>
        <v>0</v>
      </c>
      <c r="AJ79" s="48">
        <f t="shared" si="49"/>
        <v>0</v>
      </c>
      <c r="AK79" s="35">
        <v>0</v>
      </c>
      <c r="AL79" s="36">
        <v>0</v>
      </c>
      <c r="AM79" s="36">
        <v>0</v>
      </c>
      <c r="AN79" s="36">
        <v>0</v>
      </c>
      <c r="AO79" s="36">
        <v>0</v>
      </c>
      <c r="AP79" s="36">
        <v>0</v>
      </c>
      <c r="AQ79" s="49">
        <v>0</v>
      </c>
      <c r="AR79" s="430">
        <v>0</v>
      </c>
      <c r="AS79" s="56">
        <f t="shared" si="50"/>
        <v>0</v>
      </c>
      <c r="AT79" s="48">
        <f t="shared" si="51"/>
        <v>0</v>
      </c>
      <c r="AU79" s="35">
        <v>0</v>
      </c>
      <c r="AV79" s="198">
        <v>0</v>
      </c>
      <c r="AW79" s="198">
        <v>0</v>
      </c>
      <c r="AX79" s="198">
        <v>0</v>
      </c>
      <c r="AY79" s="198">
        <v>0</v>
      </c>
      <c r="AZ79" s="198">
        <v>0</v>
      </c>
      <c r="BA79" s="49">
        <v>0</v>
      </c>
      <c r="BB79" s="430">
        <v>0</v>
      </c>
      <c r="BC79" s="56">
        <f t="shared" si="52"/>
        <v>0</v>
      </c>
      <c r="BD79" s="48">
        <f t="shared" si="53"/>
        <v>0</v>
      </c>
      <c r="BE79" s="35">
        <v>0</v>
      </c>
      <c r="BF79" s="198">
        <v>0</v>
      </c>
      <c r="BG79" s="198">
        <v>0</v>
      </c>
      <c r="BH79" s="198">
        <v>0</v>
      </c>
      <c r="BI79" s="198">
        <v>0</v>
      </c>
      <c r="BJ79" s="198">
        <v>0</v>
      </c>
      <c r="BK79" s="49">
        <v>0</v>
      </c>
      <c r="BL79" s="430">
        <v>0</v>
      </c>
      <c r="BM79" s="56">
        <f t="shared" si="54"/>
        <v>0</v>
      </c>
      <c r="BN79" s="48">
        <f t="shared" si="55"/>
        <v>0</v>
      </c>
      <c r="BO79" s="35">
        <v>0</v>
      </c>
      <c r="BP79" s="198">
        <v>0</v>
      </c>
      <c r="BQ79" s="198">
        <v>0</v>
      </c>
      <c r="BR79" s="198">
        <v>0</v>
      </c>
      <c r="BS79" s="198">
        <v>0</v>
      </c>
      <c r="BT79" s="198">
        <v>0</v>
      </c>
      <c r="BU79" s="49">
        <v>0</v>
      </c>
      <c r="BV79" s="430">
        <v>0</v>
      </c>
      <c r="BW79" s="56">
        <f t="shared" si="56"/>
        <v>0</v>
      </c>
      <c r="BX79" s="48">
        <f t="shared" si="57"/>
        <v>0</v>
      </c>
      <c r="BY79" s="35">
        <v>0</v>
      </c>
      <c r="BZ79" s="198">
        <v>0</v>
      </c>
      <c r="CA79" s="198">
        <v>0</v>
      </c>
      <c r="CB79" s="198">
        <v>0</v>
      </c>
      <c r="CC79" s="198">
        <v>0</v>
      </c>
      <c r="CD79" s="198">
        <v>0</v>
      </c>
      <c r="CE79" s="49">
        <v>0</v>
      </c>
      <c r="CF79" s="430">
        <v>0</v>
      </c>
      <c r="CG79" s="56">
        <f t="shared" si="58"/>
        <v>0</v>
      </c>
      <c r="CH79" s="48">
        <f t="shared" si="59"/>
        <v>0</v>
      </c>
      <c r="CI79" s="35">
        <v>0</v>
      </c>
      <c r="CJ79" s="198">
        <v>0</v>
      </c>
      <c r="CK79" s="198">
        <v>0</v>
      </c>
      <c r="CL79" s="198">
        <v>0</v>
      </c>
      <c r="CM79" s="198">
        <v>0</v>
      </c>
      <c r="CN79" s="198">
        <v>0</v>
      </c>
      <c r="CO79" s="49">
        <v>0</v>
      </c>
      <c r="CP79" s="430">
        <v>0</v>
      </c>
      <c r="CQ79" s="56">
        <f t="shared" si="60"/>
        <v>0</v>
      </c>
      <c r="CR79" s="48">
        <f t="shared" si="61"/>
        <v>0</v>
      </c>
      <c r="CS79" s="35">
        <v>0</v>
      </c>
      <c r="CT79" s="198">
        <v>0</v>
      </c>
      <c r="CU79" s="198">
        <v>0</v>
      </c>
      <c r="CV79" s="198">
        <v>0</v>
      </c>
      <c r="CW79" s="198">
        <v>0</v>
      </c>
      <c r="CX79" s="198">
        <v>0</v>
      </c>
      <c r="CY79" s="49">
        <v>0</v>
      </c>
      <c r="CZ79" s="430">
        <v>0</v>
      </c>
      <c r="DA79" s="56">
        <f t="shared" si="62"/>
        <v>0</v>
      </c>
      <c r="DB79" s="48">
        <f t="shared" si="63"/>
        <v>0</v>
      </c>
      <c r="DC79" s="221">
        <v>0</v>
      </c>
      <c r="DD79" s="223">
        <v>0</v>
      </c>
      <c r="DE79" s="218">
        <v>0</v>
      </c>
      <c r="DF79" s="223">
        <v>0</v>
      </c>
      <c r="DG79" s="223">
        <v>0</v>
      </c>
      <c r="DH79" s="223">
        <v>0</v>
      </c>
      <c r="DI79" s="49">
        <v>0</v>
      </c>
      <c r="DJ79" s="430">
        <v>0</v>
      </c>
      <c r="DK79" s="219">
        <f t="shared" si="64"/>
        <v>0</v>
      </c>
      <c r="DL79" s="220">
        <f t="shared" si="65"/>
        <v>0</v>
      </c>
      <c r="DM79" s="35">
        <v>0</v>
      </c>
      <c r="DN79" s="198">
        <v>0</v>
      </c>
      <c r="DO79" s="198">
        <v>0</v>
      </c>
      <c r="DP79" s="198">
        <v>0</v>
      </c>
      <c r="DQ79" s="198">
        <v>0</v>
      </c>
      <c r="DR79" s="198">
        <v>0</v>
      </c>
      <c r="DS79" s="49">
        <v>0</v>
      </c>
      <c r="DT79" s="430">
        <v>0</v>
      </c>
      <c r="DU79" s="56">
        <f t="shared" si="66"/>
        <v>0</v>
      </c>
      <c r="DV79" s="48">
        <f t="shared" si="67"/>
        <v>0</v>
      </c>
      <c r="DW79" s="35">
        <v>0</v>
      </c>
      <c r="DX79" s="198">
        <v>0</v>
      </c>
      <c r="DY79" s="198">
        <v>0</v>
      </c>
      <c r="DZ79" s="198">
        <v>0</v>
      </c>
      <c r="EA79" s="198">
        <v>0</v>
      </c>
      <c r="EB79" s="198">
        <v>0</v>
      </c>
      <c r="EC79" s="49">
        <v>0</v>
      </c>
      <c r="ED79" s="430">
        <v>0</v>
      </c>
      <c r="EE79" s="56">
        <f t="shared" si="68"/>
        <v>0</v>
      </c>
      <c r="EF79" s="48">
        <f t="shared" si="69"/>
        <v>0</v>
      </c>
      <c r="EK79" s="19">
        <f t="shared" si="36"/>
        <v>0</v>
      </c>
      <c r="EL79" s="5" t="e">
        <f>IF(#REF!=0,"Not Moving","OK")</f>
        <v>#REF!</v>
      </c>
    </row>
    <row r="80" spans="1:142" s="5" customFormat="1" ht="16.5" thickTop="1" thickBot="1">
      <c r="A80" s="45">
        <v>69</v>
      </c>
      <c r="B80" s="17">
        <v>734924</v>
      </c>
      <c r="C80" s="17" t="s">
        <v>175</v>
      </c>
      <c r="D80" s="17" t="s">
        <v>176</v>
      </c>
      <c r="E80" s="189">
        <v>29.5</v>
      </c>
      <c r="F80" s="59">
        <v>59</v>
      </c>
      <c r="G80" s="38">
        <f t="shared" si="37"/>
        <v>0</v>
      </c>
      <c r="H80" s="38">
        <f t="shared" si="38"/>
        <v>0</v>
      </c>
      <c r="I80" s="38">
        <f t="shared" si="39"/>
        <v>0</v>
      </c>
      <c r="J80" s="38">
        <f t="shared" si="40"/>
        <v>0</v>
      </c>
      <c r="K80" s="38">
        <f t="shared" si="41"/>
        <v>0</v>
      </c>
      <c r="L80" s="38">
        <f t="shared" si="42"/>
        <v>0</v>
      </c>
      <c r="M80" s="39">
        <f t="shared" si="43"/>
        <v>0</v>
      </c>
      <c r="N80" s="39">
        <v>0</v>
      </c>
      <c r="O80" s="39">
        <f t="shared" si="44"/>
        <v>0</v>
      </c>
      <c r="P80" s="40">
        <f t="shared" si="45"/>
        <v>0</v>
      </c>
      <c r="Q80" s="58">
        <v>0</v>
      </c>
      <c r="R80" s="49">
        <v>0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30">
        <v>0</v>
      </c>
      <c r="Y80" s="260">
        <f t="shared" si="46"/>
        <v>0</v>
      </c>
      <c r="Z80" s="34">
        <f t="shared" si="47"/>
        <v>0</v>
      </c>
      <c r="AA80" s="35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49">
        <v>0</v>
      </c>
      <c r="AH80" s="430">
        <v>0</v>
      </c>
      <c r="AI80" s="56">
        <f t="shared" si="48"/>
        <v>0</v>
      </c>
      <c r="AJ80" s="48">
        <f t="shared" si="49"/>
        <v>0</v>
      </c>
      <c r="AK80" s="35">
        <v>0</v>
      </c>
      <c r="AL80" s="36">
        <v>0</v>
      </c>
      <c r="AM80" s="36">
        <v>0</v>
      </c>
      <c r="AN80" s="36">
        <v>0</v>
      </c>
      <c r="AO80" s="36">
        <v>0</v>
      </c>
      <c r="AP80" s="36">
        <v>0</v>
      </c>
      <c r="AQ80" s="49">
        <v>0</v>
      </c>
      <c r="AR80" s="430">
        <v>0</v>
      </c>
      <c r="AS80" s="56">
        <f t="shared" si="50"/>
        <v>0</v>
      </c>
      <c r="AT80" s="48">
        <f t="shared" si="51"/>
        <v>0</v>
      </c>
      <c r="AU80" s="35">
        <v>0</v>
      </c>
      <c r="AV80" s="198">
        <v>0</v>
      </c>
      <c r="AW80" s="198">
        <v>0</v>
      </c>
      <c r="AX80" s="198">
        <v>0</v>
      </c>
      <c r="AY80" s="198">
        <v>0</v>
      </c>
      <c r="AZ80" s="198">
        <v>0</v>
      </c>
      <c r="BA80" s="49">
        <v>0</v>
      </c>
      <c r="BB80" s="430">
        <v>0</v>
      </c>
      <c r="BC80" s="56">
        <f t="shared" si="52"/>
        <v>0</v>
      </c>
      <c r="BD80" s="48">
        <f t="shared" si="53"/>
        <v>0</v>
      </c>
      <c r="BE80" s="35">
        <v>0</v>
      </c>
      <c r="BF80" s="198">
        <v>0</v>
      </c>
      <c r="BG80" s="198">
        <v>0</v>
      </c>
      <c r="BH80" s="198">
        <v>0</v>
      </c>
      <c r="BI80" s="198">
        <v>0</v>
      </c>
      <c r="BJ80" s="198">
        <v>0</v>
      </c>
      <c r="BK80" s="49">
        <v>0</v>
      </c>
      <c r="BL80" s="430">
        <v>0</v>
      </c>
      <c r="BM80" s="56">
        <f t="shared" si="54"/>
        <v>0</v>
      </c>
      <c r="BN80" s="48">
        <f t="shared" si="55"/>
        <v>0</v>
      </c>
      <c r="BO80" s="35">
        <v>0</v>
      </c>
      <c r="BP80" s="198">
        <v>0</v>
      </c>
      <c r="BQ80" s="198">
        <v>0</v>
      </c>
      <c r="BR80" s="198">
        <v>0</v>
      </c>
      <c r="BS80" s="198">
        <v>0</v>
      </c>
      <c r="BT80" s="198">
        <v>0</v>
      </c>
      <c r="BU80" s="49">
        <v>0</v>
      </c>
      <c r="BV80" s="430">
        <v>0</v>
      </c>
      <c r="BW80" s="56">
        <f t="shared" si="56"/>
        <v>0</v>
      </c>
      <c r="BX80" s="48">
        <f t="shared" si="57"/>
        <v>0</v>
      </c>
      <c r="BY80" s="35">
        <v>0</v>
      </c>
      <c r="BZ80" s="198">
        <v>0</v>
      </c>
      <c r="CA80" s="198">
        <v>0</v>
      </c>
      <c r="CB80" s="198">
        <v>0</v>
      </c>
      <c r="CC80" s="198">
        <v>0</v>
      </c>
      <c r="CD80" s="198">
        <v>0</v>
      </c>
      <c r="CE80" s="49">
        <v>0</v>
      </c>
      <c r="CF80" s="430">
        <v>0</v>
      </c>
      <c r="CG80" s="56">
        <f t="shared" si="58"/>
        <v>0</v>
      </c>
      <c r="CH80" s="48">
        <f t="shared" si="59"/>
        <v>0</v>
      </c>
      <c r="CI80" s="35">
        <v>0</v>
      </c>
      <c r="CJ80" s="198">
        <v>0</v>
      </c>
      <c r="CK80" s="198">
        <v>0</v>
      </c>
      <c r="CL80" s="198">
        <v>0</v>
      </c>
      <c r="CM80" s="198">
        <v>0</v>
      </c>
      <c r="CN80" s="198">
        <v>0</v>
      </c>
      <c r="CO80" s="49">
        <v>0</v>
      </c>
      <c r="CP80" s="430">
        <v>0</v>
      </c>
      <c r="CQ80" s="56">
        <f t="shared" si="60"/>
        <v>0</v>
      </c>
      <c r="CR80" s="48">
        <f t="shared" si="61"/>
        <v>0</v>
      </c>
      <c r="CS80" s="35">
        <v>0</v>
      </c>
      <c r="CT80" s="198">
        <v>0</v>
      </c>
      <c r="CU80" s="198">
        <v>0</v>
      </c>
      <c r="CV80" s="198">
        <v>0</v>
      </c>
      <c r="CW80" s="198">
        <v>0</v>
      </c>
      <c r="CX80" s="198">
        <v>0</v>
      </c>
      <c r="CY80" s="49">
        <v>0</v>
      </c>
      <c r="CZ80" s="430">
        <v>0</v>
      </c>
      <c r="DA80" s="56">
        <f t="shared" si="62"/>
        <v>0</v>
      </c>
      <c r="DB80" s="48">
        <f t="shared" si="63"/>
        <v>0</v>
      </c>
      <c r="DC80" s="221">
        <v>0</v>
      </c>
      <c r="DD80" s="223">
        <v>0</v>
      </c>
      <c r="DE80" s="218">
        <v>0</v>
      </c>
      <c r="DF80" s="223">
        <v>0</v>
      </c>
      <c r="DG80" s="223">
        <v>0</v>
      </c>
      <c r="DH80" s="223">
        <v>0</v>
      </c>
      <c r="DI80" s="49">
        <v>0</v>
      </c>
      <c r="DJ80" s="430">
        <v>0</v>
      </c>
      <c r="DK80" s="219">
        <f t="shared" si="64"/>
        <v>0</v>
      </c>
      <c r="DL80" s="220">
        <f t="shared" si="65"/>
        <v>0</v>
      </c>
      <c r="DM80" s="35">
        <v>0</v>
      </c>
      <c r="DN80" s="198">
        <v>0</v>
      </c>
      <c r="DO80" s="198">
        <v>0</v>
      </c>
      <c r="DP80" s="198">
        <v>0</v>
      </c>
      <c r="DQ80" s="198">
        <v>0</v>
      </c>
      <c r="DR80" s="198">
        <v>0</v>
      </c>
      <c r="DS80" s="49">
        <v>0</v>
      </c>
      <c r="DT80" s="430">
        <v>0</v>
      </c>
      <c r="DU80" s="56">
        <f t="shared" si="66"/>
        <v>0</v>
      </c>
      <c r="DV80" s="48">
        <f t="shared" si="67"/>
        <v>0</v>
      </c>
      <c r="DW80" s="35">
        <v>0</v>
      </c>
      <c r="DX80" s="198">
        <v>0</v>
      </c>
      <c r="DY80" s="198">
        <v>0</v>
      </c>
      <c r="DZ80" s="198">
        <v>0</v>
      </c>
      <c r="EA80" s="198">
        <v>0</v>
      </c>
      <c r="EB80" s="198">
        <v>0</v>
      </c>
      <c r="EC80" s="49">
        <v>0</v>
      </c>
      <c r="ED80" s="430">
        <v>0</v>
      </c>
      <c r="EE80" s="56">
        <f t="shared" si="68"/>
        <v>0</v>
      </c>
      <c r="EF80" s="48">
        <f t="shared" si="69"/>
        <v>0</v>
      </c>
      <c r="EK80" s="19">
        <f t="shared" si="36"/>
        <v>0</v>
      </c>
      <c r="EL80" s="5" t="e">
        <f>IF(#REF!=0,"Not Moving","OK")</f>
        <v>#REF!</v>
      </c>
    </row>
    <row r="81" spans="1:142" s="5" customFormat="1" ht="16.5" thickTop="1" thickBot="1">
      <c r="A81" s="45">
        <v>70</v>
      </c>
      <c r="B81" s="17">
        <v>734925</v>
      </c>
      <c r="C81" s="17" t="s">
        <v>177</v>
      </c>
      <c r="D81" s="17" t="s">
        <v>178</v>
      </c>
      <c r="E81" s="189">
        <v>29.5</v>
      </c>
      <c r="F81" s="59">
        <v>59</v>
      </c>
      <c r="G81" s="38">
        <f t="shared" si="37"/>
        <v>0</v>
      </c>
      <c r="H81" s="38">
        <f t="shared" si="38"/>
        <v>0</v>
      </c>
      <c r="I81" s="38">
        <f t="shared" si="39"/>
        <v>0</v>
      </c>
      <c r="J81" s="38">
        <f t="shared" si="40"/>
        <v>0</v>
      </c>
      <c r="K81" s="38">
        <f t="shared" si="41"/>
        <v>0</v>
      </c>
      <c r="L81" s="38">
        <f t="shared" si="42"/>
        <v>0</v>
      </c>
      <c r="M81" s="39">
        <f t="shared" si="43"/>
        <v>0</v>
      </c>
      <c r="N81" s="39">
        <v>0</v>
      </c>
      <c r="O81" s="39">
        <f t="shared" si="44"/>
        <v>0</v>
      </c>
      <c r="P81" s="40">
        <f t="shared" si="45"/>
        <v>0</v>
      </c>
      <c r="Q81" s="58">
        <v>0</v>
      </c>
      <c r="R81" s="49">
        <v>0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30">
        <v>0</v>
      </c>
      <c r="Y81" s="260">
        <f t="shared" si="46"/>
        <v>0</v>
      </c>
      <c r="Z81" s="34">
        <f t="shared" si="47"/>
        <v>0</v>
      </c>
      <c r="AA81" s="35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49">
        <v>0</v>
      </c>
      <c r="AH81" s="430">
        <v>0</v>
      </c>
      <c r="AI81" s="56">
        <f t="shared" si="48"/>
        <v>0</v>
      </c>
      <c r="AJ81" s="48">
        <f t="shared" si="49"/>
        <v>0</v>
      </c>
      <c r="AK81" s="35">
        <v>0</v>
      </c>
      <c r="AL81" s="36">
        <v>0</v>
      </c>
      <c r="AM81" s="36">
        <v>0</v>
      </c>
      <c r="AN81" s="36">
        <v>0</v>
      </c>
      <c r="AO81" s="36">
        <v>0</v>
      </c>
      <c r="AP81" s="36">
        <v>0</v>
      </c>
      <c r="AQ81" s="49">
        <v>0</v>
      </c>
      <c r="AR81" s="430">
        <v>0</v>
      </c>
      <c r="AS81" s="56">
        <f t="shared" si="50"/>
        <v>0</v>
      </c>
      <c r="AT81" s="48">
        <f t="shared" si="51"/>
        <v>0</v>
      </c>
      <c r="AU81" s="35">
        <v>0</v>
      </c>
      <c r="AV81" s="198">
        <v>0</v>
      </c>
      <c r="AW81" s="198">
        <v>0</v>
      </c>
      <c r="AX81" s="198">
        <v>0</v>
      </c>
      <c r="AY81" s="198">
        <v>0</v>
      </c>
      <c r="AZ81" s="198">
        <v>0</v>
      </c>
      <c r="BA81" s="49">
        <v>0</v>
      </c>
      <c r="BB81" s="430">
        <v>0</v>
      </c>
      <c r="BC81" s="56">
        <f t="shared" si="52"/>
        <v>0</v>
      </c>
      <c r="BD81" s="48">
        <f t="shared" si="53"/>
        <v>0</v>
      </c>
      <c r="BE81" s="35">
        <v>0</v>
      </c>
      <c r="BF81" s="198">
        <v>0</v>
      </c>
      <c r="BG81" s="198">
        <v>0</v>
      </c>
      <c r="BH81" s="198">
        <v>0</v>
      </c>
      <c r="BI81" s="198">
        <v>0</v>
      </c>
      <c r="BJ81" s="198">
        <v>0</v>
      </c>
      <c r="BK81" s="49">
        <v>0</v>
      </c>
      <c r="BL81" s="430">
        <v>0</v>
      </c>
      <c r="BM81" s="56">
        <f t="shared" si="54"/>
        <v>0</v>
      </c>
      <c r="BN81" s="48">
        <f t="shared" si="55"/>
        <v>0</v>
      </c>
      <c r="BO81" s="35">
        <v>0</v>
      </c>
      <c r="BP81" s="198">
        <v>0</v>
      </c>
      <c r="BQ81" s="198">
        <v>0</v>
      </c>
      <c r="BR81" s="198">
        <v>0</v>
      </c>
      <c r="BS81" s="198">
        <v>0</v>
      </c>
      <c r="BT81" s="198">
        <v>0</v>
      </c>
      <c r="BU81" s="49">
        <v>0</v>
      </c>
      <c r="BV81" s="430">
        <v>0</v>
      </c>
      <c r="BW81" s="56">
        <f t="shared" si="56"/>
        <v>0</v>
      </c>
      <c r="BX81" s="48">
        <f t="shared" si="57"/>
        <v>0</v>
      </c>
      <c r="BY81" s="35">
        <v>0</v>
      </c>
      <c r="BZ81" s="198">
        <v>0</v>
      </c>
      <c r="CA81" s="198">
        <v>0</v>
      </c>
      <c r="CB81" s="198">
        <v>0</v>
      </c>
      <c r="CC81" s="198">
        <v>0</v>
      </c>
      <c r="CD81" s="198">
        <v>0</v>
      </c>
      <c r="CE81" s="49">
        <v>0</v>
      </c>
      <c r="CF81" s="430">
        <v>0</v>
      </c>
      <c r="CG81" s="56">
        <f t="shared" si="58"/>
        <v>0</v>
      </c>
      <c r="CH81" s="48">
        <f t="shared" si="59"/>
        <v>0</v>
      </c>
      <c r="CI81" s="35">
        <v>0</v>
      </c>
      <c r="CJ81" s="198">
        <v>0</v>
      </c>
      <c r="CK81" s="198">
        <v>0</v>
      </c>
      <c r="CL81" s="198">
        <v>0</v>
      </c>
      <c r="CM81" s="198">
        <v>0</v>
      </c>
      <c r="CN81" s="198">
        <v>0</v>
      </c>
      <c r="CO81" s="49">
        <v>0</v>
      </c>
      <c r="CP81" s="430">
        <v>0</v>
      </c>
      <c r="CQ81" s="56">
        <f t="shared" si="60"/>
        <v>0</v>
      </c>
      <c r="CR81" s="48">
        <f t="shared" si="61"/>
        <v>0</v>
      </c>
      <c r="CS81" s="35">
        <v>0</v>
      </c>
      <c r="CT81" s="198">
        <v>0</v>
      </c>
      <c r="CU81" s="198">
        <v>0</v>
      </c>
      <c r="CV81" s="198">
        <v>0</v>
      </c>
      <c r="CW81" s="198">
        <v>0</v>
      </c>
      <c r="CX81" s="198">
        <v>0</v>
      </c>
      <c r="CY81" s="49">
        <v>0</v>
      </c>
      <c r="CZ81" s="430">
        <v>0</v>
      </c>
      <c r="DA81" s="56">
        <f t="shared" si="62"/>
        <v>0</v>
      </c>
      <c r="DB81" s="48">
        <f t="shared" si="63"/>
        <v>0</v>
      </c>
      <c r="DC81" s="221">
        <v>0</v>
      </c>
      <c r="DD81" s="223">
        <v>0</v>
      </c>
      <c r="DE81" s="218">
        <v>0</v>
      </c>
      <c r="DF81" s="223">
        <v>0</v>
      </c>
      <c r="DG81" s="223">
        <v>0</v>
      </c>
      <c r="DH81" s="223">
        <v>0</v>
      </c>
      <c r="DI81" s="49">
        <v>0</v>
      </c>
      <c r="DJ81" s="430">
        <v>0</v>
      </c>
      <c r="DK81" s="219">
        <f t="shared" si="64"/>
        <v>0</v>
      </c>
      <c r="DL81" s="220">
        <f t="shared" si="65"/>
        <v>0</v>
      </c>
      <c r="DM81" s="35">
        <v>0</v>
      </c>
      <c r="DN81" s="198">
        <v>0</v>
      </c>
      <c r="DO81" s="198">
        <v>0</v>
      </c>
      <c r="DP81" s="198">
        <v>0</v>
      </c>
      <c r="DQ81" s="198">
        <v>0</v>
      </c>
      <c r="DR81" s="198">
        <v>0</v>
      </c>
      <c r="DS81" s="49">
        <v>0</v>
      </c>
      <c r="DT81" s="430">
        <v>0</v>
      </c>
      <c r="DU81" s="56">
        <f t="shared" si="66"/>
        <v>0</v>
      </c>
      <c r="DV81" s="48">
        <f t="shared" si="67"/>
        <v>0</v>
      </c>
      <c r="DW81" s="35">
        <v>0</v>
      </c>
      <c r="DX81" s="198">
        <v>0</v>
      </c>
      <c r="DY81" s="198">
        <v>0</v>
      </c>
      <c r="DZ81" s="198">
        <v>0</v>
      </c>
      <c r="EA81" s="198">
        <v>0</v>
      </c>
      <c r="EB81" s="198">
        <v>0</v>
      </c>
      <c r="EC81" s="49">
        <v>0</v>
      </c>
      <c r="ED81" s="430">
        <v>0</v>
      </c>
      <c r="EE81" s="56">
        <f t="shared" si="68"/>
        <v>0</v>
      </c>
      <c r="EF81" s="48">
        <f t="shared" si="69"/>
        <v>0</v>
      </c>
      <c r="EK81" s="19">
        <f t="shared" si="36"/>
        <v>0</v>
      </c>
      <c r="EL81" s="5" t="e">
        <f>IF(#REF!=0,"Not Moving","OK")</f>
        <v>#REF!</v>
      </c>
    </row>
    <row r="82" spans="1:142" s="5" customFormat="1" ht="16.5" thickTop="1" thickBot="1">
      <c r="A82" s="45">
        <v>71</v>
      </c>
      <c r="B82" s="17">
        <v>734926</v>
      </c>
      <c r="C82" s="17" t="s">
        <v>179</v>
      </c>
      <c r="D82" s="17" t="s">
        <v>180</v>
      </c>
      <c r="E82" s="189">
        <v>24.5</v>
      </c>
      <c r="F82" s="59">
        <v>49</v>
      </c>
      <c r="G82" s="38">
        <f t="shared" si="37"/>
        <v>0</v>
      </c>
      <c r="H82" s="38">
        <f t="shared" si="38"/>
        <v>0</v>
      </c>
      <c r="I82" s="38">
        <f t="shared" si="39"/>
        <v>0</v>
      </c>
      <c r="J82" s="38">
        <f t="shared" si="40"/>
        <v>0</v>
      </c>
      <c r="K82" s="38">
        <f t="shared" si="41"/>
        <v>0</v>
      </c>
      <c r="L82" s="38">
        <f t="shared" si="42"/>
        <v>0</v>
      </c>
      <c r="M82" s="39">
        <f t="shared" si="43"/>
        <v>0</v>
      </c>
      <c r="N82" s="39">
        <v>0</v>
      </c>
      <c r="O82" s="39">
        <f t="shared" si="44"/>
        <v>0</v>
      </c>
      <c r="P82" s="40">
        <f t="shared" si="45"/>
        <v>0</v>
      </c>
      <c r="Q82" s="58">
        <v>0</v>
      </c>
      <c r="R82" s="49">
        <v>0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30">
        <v>0</v>
      </c>
      <c r="Y82" s="260">
        <f t="shared" si="46"/>
        <v>0</v>
      </c>
      <c r="Z82" s="34">
        <f t="shared" si="47"/>
        <v>0</v>
      </c>
      <c r="AA82" s="35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49">
        <v>0</v>
      </c>
      <c r="AH82" s="430">
        <v>0</v>
      </c>
      <c r="AI82" s="56">
        <f t="shared" si="48"/>
        <v>0</v>
      </c>
      <c r="AJ82" s="48">
        <f t="shared" si="49"/>
        <v>0</v>
      </c>
      <c r="AK82" s="35">
        <v>0</v>
      </c>
      <c r="AL82" s="36">
        <v>0</v>
      </c>
      <c r="AM82" s="36">
        <v>0</v>
      </c>
      <c r="AN82" s="36">
        <v>0</v>
      </c>
      <c r="AO82" s="36">
        <v>0</v>
      </c>
      <c r="AP82" s="36">
        <v>0</v>
      </c>
      <c r="AQ82" s="49">
        <v>0</v>
      </c>
      <c r="AR82" s="430">
        <v>0</v>
      </c>
      <c r="AS82" s="56">
        <f t="shared" si="50"/>
        <v>0</v>
      </c>
      <c r="AT82" s="48">
        <f t="shared" si="51"/>
        <v>0</v>
      </c>
      <c r="AU82" s="35">
        <v>0</v>
      </c>
      <c r="AV82" s="198">
        <v>0</v>
      </c>
      <c r="AW82" s="198">
        <v>0</v>
      </c>
      <c r="AX82" s="198">
        <v>0</v>
      </c>
      <c r="AY82" s="198">
        <v>0</v>
      </c>
      <c r="AZ82" s="198">
        <v>0</v>
      </c>
      <c r="BA82" s="49">
        <v>0</v>
      </c>
      <c r="BB82" s="430">
        <v>0</v>
      </c>
      <c r="BC82" s="56">
        <f t="shared" si="52"/>
        <v>0</v>
      </c>
      <c r="BD82" s="48">
        <f t="shared" si="53"/>
        <v>0</v>
      </c>
      <c r="BE82" s="35">
        <v>0</v>
      </c>
      <c r="BF82" s="198">
        <v>0</v>
      </c>
      <c r="BG82" s="198">
        <v>0</v>
      </c>
      <c r="BH82" s="198">
        <v>0</v>
      </c>
      <c r="BI82" s="198">
        <v>0</v>
      </c>
      <c r="BJ82" s="198">
        <v>0</v>
      </c>
      <c r="BK82" s="49">
        <v>0</v>
      </c>
      <c r="BL82" s="430">
        <v>0</v>
      </c>
      <c r="BM82" s="56">
        <f t="shared" si="54"/>
        <v>0</v>
      </c>
      <c r="BN82" s="48">
        <f t="shared" si="55"/>
        <v>0</v>
      </c>
      <c r="BO82" s="35">
        <v>0</v>
      </c>
      <c r="BP82" s="198">
        <v>0</v>
      </c>
      <c r="BQ82" s="198">
        <v>0</v>
      </c>
      <c r="BR82" s="198">
        <v>0</v>
      </c>
      <c r="BS82" s="198">
        <v>0</v>
      </c>
      <c r="BT82" s="198">
        <v>0</v>
      </c>
      <c r="BU82" s="49">
        <v>0</v>
      </c>
      <c r="BV82" s="430">
        <v>0</v>
      </c>
      <c r="BW82" s="56">
        <f t="shared" si="56"/>
        <v>0</v>
      </c>
      <c r="BX82" s="48">
        <f t="shared" si="57"/>
        <v>0</v>
      </c>
      <c r="BY82" s="35">
        <v>0</v>
      </c>
      <c r="BZ82" s="198">
        <v>0</v>
      </c>
      <c r="CA82" s="198">
        <v>0</v>
      </c>
      <c r="CB82" s="198">
        <v>0</v>
      </c>
      <c r="CC82" s="198">
        <v>0</v>
      </c>
      <c r="CD82" s="198">
        <v>0</v>
      </c>
      <c r="CE82" s="49">
        <v>0</v>
      </c>
      <c r="CF82" s="430">
        <v>0</v>
      </c>
      <c r="CG82" s="56">
        <f t="shared" si="58"/>
        <v>0</v>
      </c>
      <c r="CH82" s="48">
        <f t="shared" si="59"/>
        <v>0</v>
      </c>
      <c r="CI82" s="35">
        <v>0</v>
      </c>
      <c r="CJ82" s="198">
        <v>0</v>
      </c>
      <c r="CK82" s="198">
        <v>0</v>
      </c>
      <c r="CL82" s="198">
        <v>0</v>
      </c>
      <c r="CM82" s="198">
        <v>0</v>
      </c>
      <c r="CN82" s="198">
        <v>0</v>
      </c>
      <c r="CO82" s="49">
        <v>0</v>
      </c>
      <c r="CP82" s="430">
        <v>0</v>
      </c>
      <c r="CQ82" s="56">
        <f t="shared" si="60"/>
        <v>0</v>
      </c>
      <c r="CR82" s="48">
        <f t="shared" si="61"/>
        <v>0</v>
      </c>
      <c r="CS82" s="35">
        <v>0</v>
      </c>
      <c r="CT82" s="198">
        <v>0</v>
      </c>
      <c r="CU82" s="198">
        <v>0</v>
      </c>
      <c r="CV82" s="198">
        <v>0</v>
      </c>
      <c r="CW82" s="198">
        <v>0</v>
      </c>
      <c r="CX82" s="198">
        <v>0</v>
      </c>
      <c r="CY82" s="49">
        <v>0</v>
      </c>
      <c r="CZ82" s="430">
        <v>0</v>
      </c>
      <c r="DA82" s="56">
        <f t="shared" si="62"/>
        <v>0</v>
      </c>
      <c r="DB82" s="48">
        <f t="shared" si="63"/>
        <v>0</v>
      </c>
      <c r="DC82" s="221">
        <v>0</v>
      </c>
      <c r="DD82" s="223">
        <v>0</v>
      </c>
      <c r="DE82" s="218">
        <v>0</v>
      </c>
      <c r="DF82" s="223">
        <v>0</v>
      </c>
      <c r="DG82" s="223">
        <v>0</v>
      </c>
      <c r="DH82" s="223">
        <v>0</v>
      </c>
      <c r="DI82" s="49">
        <v>0</v>
      </c>
      <c r="DJ82" s="430">
        <v>0</v>
      </c>
      <c r="DK82" s="219">
        <f t="shared" si="64"/>
        <v>0</v>
      </c>
      <c r="DL82" s="220">
        <f t="shared" si="65"/>
        <v>0</v>
      </c>
      <c r="DM82" s="35">
        <v>0</v>
      </c>
      <c r="DN82" s="198">
        <v>0</v>
      </c>
      <c r="DO82" s="198">
        <v>0</v>
      </c>
      <c r="DP82" s="198">
        <v>0</v>
      </c>
      <c r="DQ82" s="198">
        <v>0</v>
      </c>
      <c r="DR82" s="198">
        <v>0</v>
      </c>
      <c r="DS82" s="49">
        <v>0</v>
      </c>
      <c r="DT82" s="430">
        <v>0</v>
      </c>
      <c r="DU82" s="56">
        <f t="shared" si="66"/>
        <v>0</v>
      </c>
      <c r="DV82" s="48">
        <f t="shared" si="67"/>
        <v>0</v>
      </c>
      <c r="DW82" s="35">
        <v>0</v>
      </c>
      <c r="DX82" s="198">
        <v>0</v>
      </c>
      <c r="DY82" s="198">
        <v>0</v>
      </c>
      <c r="DZ82" s="198">
        <v>0</v>
      </c>
      <c r="EA82" s="198">
        <v>0</v>
      </c>
      <c r="EB82" s="198">
        <v>0</v>
      </c>
      <c r="EC82" s="49">
        <v>0</v>
      </c>
      <c r="ED82" s="430">
        <v>0</v>
      </c>
      <c r="EE82" s="56">
        <f t="shared" si="68"/>
        <v>0</v>
      </c>
      <c r="EF82" s="48">
        <f t="shared" si="69"/>
        <v>0</v>
      </c>
      <c r="EK82" s="19">
        <f t="shared" si="36"/>
        <v>0</v>
      </c>
      <c r="EL82" s="5" t="e">
        <f>IF(#REF!=0,"Not Moving","OK")</f>
        <v>#REF!</v>
      </c>
    </row>
    <row r="83" spans="1:142" s="5" customFormat="1" ht="16.5" thickTop="1" thickBot="1">
      <c r="A83" s="45">
        <v>72</v>
      </c>
      <c r="B83" s="17">
        <v>734927</v>
      </c>
      <c r="C83" s="17" t="s">
        <v>181</v>
      </c>
      <c r="D83" s="17" t="s">
        <v>182</v>
      </c>
      <c r="E83" s="189">
        <v>24.5</v>
      </c>
      <c r="F83" s="59">
        <v>49</v>
      </c>
      <c r="G83" s="38">
        <f t="shared" si="37"/>
        <v>245</v>
      </c>
      <c r="H83" s="38">
        <f t="shared" si="38"/>
        <v>0</v>
      </c>
      <c r="I83" s="38">
        <f t="shared" si="39"/>
        <v>294</v>
      </c>
      <c r="J83" s="38">
        <f t="shared" si="40"/>
        <v>98</v>
      </c>
      <c r="K83" s="38">
        <f t="shared" si="41"/>
        <v>98</v>
      </c>
      <c r="L83" s="38">
        <f t="shared" si="42"/>
        <v>147</v>
      </c>
      <c r="M83" s="39">
        <f t="shared" si="43"/>
        <v>196</v>
      </c>
      <c r="N83" s="39">
        <v>0</v>
      </c>
      <c r="O83" s="39">
        <f t="shared" si="44"/>
        <v>1078</v>
      </c>
      <c r="P83" s="40">
        <f t="shared" si="45"/>
        <v>134.75</v>
      </c>
      <c r="Q83" s="58">
        <v>0</v>
      </c>
      <c r="R83" s="49">
        <v>0</v>
      </c>
      <c r="S83" s="49">
        <v>98</v>
      </c>
      <c r="T83" s="49">
        <v>0</v>
      </c>
      <c r="U83" s="49">
        <v>0</v>
      </c>
      <c r="V83" s="49">
        <v>0</v>
      </c>
      <c r="W83" s="49">
        <v>0</v>
      </c>
      <c r="X83" s="430">
        <v>0</v>
      </c>
      <c r="Y83" s="260">
        <f t="shared" si="46"/>
        <v>98</v>
      </c>
      <c r="Z83" s="34">
        <f t="shared" si="47"/>
        <v>12.25</v>
      </c>
      <c r="AA83" s="35">
        <v>0</v>
      </c>
      <c r="AB83" s="36">
        <v>0</v>
      </c>
      <c r="AC83" s="36">
        <v>49</v>
      </c>
      <c r="AD83" s="36">
        <v>98</v>
      </c>
      <c r="AE83" s="36">
        <v>49</v>
      </c>
      <c r="AF83" s="36">
        <v>0</v>
      </c>
      <c r="AG83" s="49">
        <v>49</v>
      </c>
      <c r="AH83" s="430">
        <v>0</v>
      </c>
      <c r="AI83" s="56">
        <f t="shared" si="48"/>
        <v>245</v>
      </c>
      <c r="AJ83" s="48">
        <f t="shared" si="49"/>
        <v>30.625</v>
      </c>
      <c r="AK83" s="35">
        <v>49</v>
      </c>
      <c r="AL83" s="36">
        <v>0</v>
      </c>
      <c r="AM83" s="36">
        <v>0</v>
      </c>
      <c r="AN83" s="36">
        <v>0</v>
      </c>
      <c r="AO83" s="36">
        <v>0</v>
      </c>
      <c r="AP83" s="36">
        <v>49</v>
      </c>
      <c r="AQ83" s="49">
        <v>0</v>
      </c>
      <c r="AR83" s="430">
        <v>0</v>
      </c>
      <c r="AS83" s="56">
        <f t="shared" si="50"/>
        <v>98</v>
      </c>
      <c r="AT83" s="48">
        <f t="shared" si="51"/>
        <v>12.25</v>
      </c>
      <c r="AU83" s="35">
        <v>49</v>
      </c>
      <c r="AV83" s="198">
        <v>0</v>
      </c>
      <c r="AW83" s="198">
        <v>0</v>
      </c>
      <c r="AX83" s="198">
        <v>0</v>
      </c>
      <c r="AY83" s="198">
        <v>0</v>
      </c>
      <c r="AZ83" s="198">
        <v>0</v>
      </c>
      <c r="BA83" s="49">
        <v>0</v>
      </c>
      <c r="BB83" s="430">
        <v>0</v>
      </c>
      <c r="BC83" s="56">
        <f t="shared" si="52"/>
        <v>49</v>
      </c>
      <c r="BD83" s="48">
        <f t="shared" si="53"/>
        <v>6.125</v>
      </c>
      <c r="BE83" s="35">
        <v>49</v>
      </c>
      <c r="BF83" s="198">
        <v>0</v>
      </c>
      <c r="BG83" s="198">
        <v>49</v>
      </c>
      <c r="BH83" s="198">
        <v>0</v>
      </c>
      <c r="BI83" s="198">
        <v>0</v>
      </c>
      <c r="BJ83" s="198">
        <v>98</v>
      </c>
      <c r="BK83" s="49">
        <v>0</v>
      </c>
      <c r="BL83" s="430">
        <v>0</v>
      </c>
      <c r="BM83" s="56">
        <f t="shared" si="54"/>
        <v>196</v>
      </c>
      <c r="BN83" s="48">
        <f t="shared" si="55"/>
        <v>24.5</v>
      </c>
      <c r="BO83" s="35">
        <v>0</v>
      </c>
      <c r="BP83" s="198">
        <v>0</v>
      </c>
      <c r="BQ83" s="198">
        <v>0</v>
      </c>
      <c r="BR83" s="198">
        <v>0</v>
      </c>
      <c r="BS83" s="198">
        <v>49</v>
      </c>
      <c r="BT83" s="198">
        <v>0</v>
      </c>
      <c r="BU83" s="49">
        <v>0</v>
      </c>
      <c r="BV83" s="430">
        <v>0</v>
      </c>
      <c r="BW83" s="56">
        <f t="shared" si="56"/>
        <v>49</v>
      </c>
      <c r="BX83" s="48">
        <f t="shared" si="57"/>
        <v>6.125</v>
      </c>
      <c r="BY83" s="35">
        <v>98</v>
      </c>
      <c r="BZ83" s="198">
        <v>0</v>
      </c>
      <c r="CA83" s="198">
        <v>0</v>
      </c>
      <c r="CB83" s="198">
        <v>0</v>
      </c>
      <c r="CC83" s="198">
        <v>0</v>
      </c>
      <c r="CD83" s="198">
        <v>0</v>
      </c>
      <c r="CE83" s="49">
        <v>147</v>
      </c>
      <c r="CF83" s="430">
        <v>0</v>
      </c>
      <c r="CG83" s="56">
        <f t="shared" si="58"/>
        <v>245</v>
      </c>
      <c r="CH83" s="48">
        <f t="shared" si="59"/>
        <v>30.625</v>
      </c>
      <c r="CI83" s="35">
        <v>0</v>
      </c>
      <c r="CJ83" s="198">
        <v>0</v>
      </c>
      <c r="CK83" s="198">
        <v>0</v>
      </c>
      <c r="CL83" s="198">
        <v>0</v>
      </c>
      <c r="CM83" s="198">
        <v>0</v>
      </c>
      <c r="CN83" s="198">
        <v>0</v>
      </c>
      <c r="CO83" s="49">
        <v>0</v>
      </c>
      <c r="CP83" s="430">
        <v>0</v>
      </c>
      <c r="CQ83" s="56">
        <f t="shared" si="60"/>
        <v>0</v>
      </c>
      <c r="CR83" s="48">
        <f t="shared" si="61"/>
        <v>0</v>
      </c>
      <c r="CS83" s="35">
        <v>0</v>
      </c>
      <c r="CT83" s="198">
        <v>0</v>
      </c>
      <c r="CU83" s="198">
        <v>98</v>
      </c>
      <c r="CV83" s="198">
        <v>0</v>
      </c>
      <c r="CW83" s="198">
        <v>0</v>
      </c>
      <c r="CX83" s="198">
        <v>0</v>
      </c>
      <c r="CY83" s="49">
        <v>0</v>
      </c>
      <c r="CZ83" s="430">
        <v>0</v>
      </c>
      <c r="DA83" s="56">
        <f t="shared" si="62"/>
        <v>98</v>
      </c>
      <c r="DB83" s="48">
        <f t="shared" si="63"/>
        <v>12.25</v>
      </c>
      <c r="DC83" s="221">
        <v>0</v>
      </c>
      <c r="DD83" s="223">
        <v>0</v>
      </c>
      <c r="DE83" s="218">
        <v>0</v>
      </c>
      <c r="DF83" s="223">
        <v>0</v>
      </c>
      <c r="DG83" s="223">
        <v>0</v>
      </c>
      <c r="DH83" s="223">
        <v>0</v>
      </c>
      <c r="DI83" s="49">
        <v>0</v>
      </c>
      <c r="DJ83" s="430">
        <v>0</v>
      </c>
      <c r="DK83" s="219">
        <f t="shared" si="64"/>
        <v>0</v>
      </c>
      <c r="DL83" s="220">
        <f t="shared" si="65"/>
        <v>0</v>
      </c>
      <c r="DM83" s="35">
        <v>0</v>
      </c>
      <c r="DN83" s="198">
        <v>0</v>
      </c>
      <c r="DO83" s="198">
        <v>0</v>
      </c>
      <c r="DP83" s="198">
        <v>0</v>
      </c>
      <c r="DQ83" s="198">
        <v>0</v>
      </c>
      <c r="DR83" s="198">
        <v>0</v>
      </c>
      <c r="DS83" s="49">
        <v>0</v>
      </c>
      <c r="DT83" s="430">
        <v>0</v>
      </c>
      <c r="DU83" s="56">
        <f t="shared" si="66"/>
        <v>0</v>
      </c>
      <c r="DV83" s="48">
        <f t="shared" si="67"/>
        <v>0</v>
      </c>
      <c r="DW83" s="35">
        <v>0</v>
      </c>
      <c r="DX83" s="198">
        <v>0</v>
      </c>
      <c r="DY83" s="198">
        <v>0</v>
      </c>
      <c r="DZ83" s="198">
        <v>0</v>
      </c>
      <c r="EA83" s="198">
        <v>0</v>
      </c>
      <c r="EB83" s="198">
        <v>0</v>
      </c>
      <c r="EC83" s="49">
        <v>0</v>
      </c>
      <c r="ED83" s="430">
        <v>0</v>
      </c>
      <c r="EE83" s="56">
        <f t="shared" si="68"/>
        <v>0</v>
      </c>
      <c r="EF83" s="48">
        <f t="shared" si="69"/>
        <v>0</v>
      </c>
      <c r="EK83" s="19">
        <f t="shared" si="36"/>
        <v>98</v>
      </c>
      <c r="EL83" s="5" t="e">
        <f>IF(#REF!=0,"Not Moving","OK")</f>
        <v>#REF!</v>
      </c>
    </row>
    <row r="84" spans="1:142" s="5" customFormat="1" ht="16.5" thickTop="1" thickBot="1">
      <c r="A84" s="45">
        <v>73</v>
      </c>
      <c r="B84" s="17">
        <v>734928</v>
      </c>
      <c r="C84" s="17" t="s">
        <v>183</v>
      </c>
      <c r="D84" s="17" t="s">
        <v>184</v>
      </c>
      <c r="E84" s="189">
        <v>24</v>
      </c>
      <c r="F84" s="59">
        <v>49</v>
      </c>
      <c r="G84" s="38">
        <f t="shared" si="37"/>
        <v>49</v>
      </c>
      <c r="H84" s="38">
        <f t="shared" si="38"/>
        <v>49</v>
      </c>
      <c r="I84" s="38">
        <f t="shared" si="39"/>
        <v>147</v>
      </c>
      <c r="J84" s="38">
        <f t="shared" si="40"/>
        <v>49</v>
      </c>
      <c r="K84" s="38">
        <f t="shared" si="41"/>
        <v>0</v>
      </c>
      <c r="L84" s="38">
        <f t="shared" si="42"/>
        <v>49</v>
      </c>
      <c r="M84" s="39">
        <f t="shared" si="43"/>
        <v>147</v>
      </c>
      <c r="N84" s="39">
        <v>147</v>
      </c>
      <c r="O84" s="39">
        <f t="shared" si="44"/>
        <v>637</v>
      </c>
      <c r="P84" s="40">
        <f t="shared" si="45"/>
        <v>79.625</v>
      </c>
      <c r="Q84" s="58">
        <v>0</v>
      </c>
      <c r="R84" s="49">
        <v>0</v>
      </c>
      <c r="S84" s="49">
        <v>98</v>
      </c>
      <c r="T84" s="49">
        <v>0</v>
      </c>
      <c r="U84" s="49">
        <v>0</v>
      </c>
      <c r="V84" s="49">
        <v>0</v>
      </c>
      <c r="W84" s="49">
        <v>49</v>
      </c>
      <c r="X84" s="430">
        <v>49</v>
      </c>
      <c r="Y84" s="260">
        <f t="shared" si="46"/>
        <v>196</v>
      </c>
      <c r="Z84" s="34">
        <f t="shared" si="47"/>
        <v>24.5</v>
      </c>
      <c r="AA84" s="35">
        <v>0</v>
      </c>
      <c r="AB84" s="36">
        <v>0</v>
      </c>
      <c r="AC84" s="36">
        <v>49</v>
      </c>
      <c r="AD84" s="36">
        <v>49</v>
      </c>
      <c r="AE84" s="36">
        <v>0</v>
      </c>
      <c r="AF84" s="36">
        <v>0</v>
      </c>
      <c r="AG84" s="49">
        <v>49</v>
      </c>
      <c r="AH84" s="430">
        <v>98</v>
      </c>
      <c r="AI84" s="56">
        <f t="shared" si="48"/>
        <v>245</v>
      </c>
      <c r="AJ84" s="48">
        <f t="shared" si="49"/>
        <v>30.625</v>
      </c>
      <c r="AK84" s="35">
        <v>49</v>
      </c>
      <c r="AL84" s="36">
        <v>49</v>
      </c>
      <c r="AM84" s="36">
        <v>0</v>
      </c>
      <c r="AN84" s="36">
        <v>0</v>
      </c>
      <c r="AO84" s="36">
        <v>0</v>
      </c>
      <c r="AP84" s="36">
        <v>49</v>
      </c>
      <c r="AQ84" s="49">
        <v>49</v>
      </c>
      <c r="AR84" s="430">
        <v>0</v>
      </c>
      <c r="AS84" s="56">
        <f t="shared" si="50"/>
        <v>196</v>
      </c>
      <c r="AT84" s="48">
        <f t="shared" si="51"/>
        <v>24.5</v>
      </c>
      <c r="AU84" s="35">
        <v>0</v>
      </c>
      <c r="AV84" s="198">
        <v>0</v>
      </c>
      <c r="AW84" s="198">
        <v>0</v>
      </c>
      <c r="AX84" s="198">
        <v>0</v>
      </c>
      <c r="AY84" s="198">
        <v>0</v>
      </c>
      <c r="AZ84" s="198">
        <v>0</v>
      </c>
      <c r="BA84" s="49">
        <v>0</v>
      </c>
      <c r="BB84" s="430">
        <v>0</v>
      </c>
      <c r="BC84" s="56">
        <f t="shared" si="52"/>
        <v>0</v>
      </c>
      <c r="BD84" s="48">
        <f t="shared" si="53"/>
        <v>0</v>
      </c>
      <c r="BE84" s="35">
        <v>0</v>
      </c>
      <c r="BF84" s="198">
        <v>0</v>
      </c>
      <c r="BG84" s="198">
        <v>0</v>
      </c>
      <c r="BH84" s="198">
        <v>0</v>
      </c>
      <c r="BI84" s="198">
        <v>0</v>
      </c>
      <c r="BJ84" s="198">
        <v>0</v>
      </c>
      <c r="BK84" s="49">
        <v>0</v>
      </c>
      <c r="BL84" s="430">
        <v>0</v>
      </c>
      <c r="BM84" s="56">
        <f t="shared" si="54"/>
        <v>0</v>
      </c>
      <c r="BN84" s="48">
        <f t="shared" si="55"/>
        <v>0</v>
      </c>
      <c r="BO84" s="35">
        <v>0</v>
      </c>
      <c r="BP84" s="198">
        <v>0</v>
      </c>
      <c r="BQ84" s="198">
        <v>0</v>
      </c>
      <c r="BR84" s="198">
        <v>0</v>
      </c>
      <c r="BS84" s="198">
        <v>0</v>
      </c>
      <c r="BT84" s="198">
        <v>0</v>
      </c>
      <c r="BU84" s="49">
        <v>0</v>
      </c>
      <c r="BV84" s="430">
        <v>0</v>
      </c>
      <c r="BW84" s="56">
        <f t="shared" si="56"/>
        <v>0</v>
      </c>
      <c r="BX84" s="48">
        <f t="shared" si="57"/>
        <v>0</v>
      </c>
      <c r="BY84" s="35">
        <v>0</v>
      </c>
      <c r="BZ84" s="198">
        <v>0</v>
      </c>
      <c r="CA84" s="198">
        <v>0</v>
      </c>
      <c r="CB84" s="198">
        <v>0</v>
      </c>
      <c r="CC84" s="198">
        <v>0</v>
      </c>
      <c r="CD84" s="198">
        <v>0</v>
      </c>
      <c r="CE84" s="49">
        <v>0</v>
      </c>
      <c r="CF84" s="430">
        <v>0</v>
      </c>
      <c r="CG84" s="56">
        <f t="shared" si="58"/>
        <v>0</v>
      </c>
      <c r="CH84" s="48">
        <f t="shared" si="59"/>
        <v>0</v>
      </c>
      <c r="CI84" s="35">
        <v>0</v>
      </c>
      <c r="CJ84" s="198">
        <v>0</v>
      </c>
      <c r="CK84" s="198">
        <v>0</v>
      </c>
      <c r="CL84" s="198">
        <v>0</v>
      </c>
      <c r="CM84" s="198">
        <v>0</v>
      </c>
      <c r="CN84" s="198">
        <v>0</v>
      </c>
      <c r="CO84" s="49">
        <v>0</v>
      </c>
      <c r="CP84" s="430">
        <v>0</v>
      </c>
      <c r="CQ84" s="56">
        <f t="shared" si="60"/>
        <v>0</v>
      </c>
      <c r="CR84" s="48">
        <f t="shared" si="61"/>
        <v>0</v>
      </c>
      <c r="CS84" s="35">
        <v>0</v>
      </c>
      <c r="CT84" s="198">
        <v>0</v>
      </c>
      <c r="CU84" s="198">
        <v>0</v>
      </c>
      <c r="CV84" s="198">
        <v>0</v>
      </c>
      <c r="CW84" s="198">
        <v>0</v>
      </c>
      <c r="CX84" s="198">
        <v>0</v>
      </c>
      <c r="CY84" s="49">
        <v>0</v>
      </c>
      <c r="CZ84" s="430">
        <v>0</v>
      </c>
      <c r="DA84" s="56">
        <f t="shared" si="62"/>
        <v>0</v>
      </c>
      <c r="DB84" s="48">
        <f t="shared" si="63"/>
        <v>0</v>
      </c>
      <c r="DC84" s="221">
        <v>0</v>
      </c>
      <c r="DD84" s="223">
        <v>0</v>
      </c>
      <c r="DE84" s="218">
        <v>0</v>
      </c>
      <c r="DF84" s="223">
        <v>0</v>
      </c>
      <c r="DG84" s="223">
        <v>0</v>
      </c>
      <c r="DH84" s="223">
        <v>0</v>
      </c>
      <c r="DI84" s="49">
        <v>0</v>
      </c>
      <c r="DJ84" s="430">
        <v>0</v>
      </c>
      <c r="DK84" s="219">
        <f t="shared" si="64"/>
        <v>0</v>
      </c>
      <c r="DL84" s="220">
        <f t="shared" si="65"/>
        <v>0</v>
      </c>
      <c r="DM84" s="35">
        <v>0</v>
      </c>
      <c r="DN84" s="198">
        <v>0</v>
      </c>
      <c r="DO84" s="198">
        <v>0</v>
      </c>
      <c r="DP84" s="198">
        <v>0</v>
      </c>
      <c r="DQ84" s="198">
        <v>0</v>
      </c>
      <c r="DR84" s="198">
        <v>0</v>
      </c>
      <c r="DS84" s="49">
        <v>0</v>
      </c>
      <c r="DT84" s="430">
        <v>0</v>
      </c>
      <c r="DU84" s="56">
        <f t="shared" si="66"/>
        <v>0</v>
      </c>
      <c r="DV84" s="48">
        <f t="shared" si="67"/>
        <v>0</v>
      </c>
      <c r="DW84" s="35">
        <v>0</v>
      </c>
      <c r="DX84" s="198">
        <v>0</v>
      </c>
      <c r="DY84" s="198">
        <v>0</v>
      </c>
      <c r="DZ84" s="198">
        <v>0</v>
      </c>
      <c r="EA84" s="198">
        <v>0</v>
      </c>
      <c r="EB84" s="198">
        <v>0</v>
      </c>
      <c r="EC84" s="49">
        <v>0</v>
      </c>
      <c r="ED84" s="430">
        <v>0</v>
      </c>
      <c r="EE84" s="56">
        <f t="shared" si="68"/>
        <v>0</v>
      </c>
      <c r="EF84" s="48">
        <f t="shared" si="69"/>
        <v>0</v>
      </c>
      <c r="EK84" s="19">
        <f t="shared" si="36"/>
        <v>98</v>
      </c>
      <c r="EL84" s="5" t="e">
        <f>IF(#REF!=0,"Not Moving","OK")</f>
        <v>#REF!</v>
      </c>
    </row>
    <row r="85" spans="1:142" s="5" customFormat="1" ht="16.5" thickTop="1" thickBot="1">
      <c r="A85" s="45">
        <v>74</v>
      </c>
      <c r="B85" s="17">
        <v>734929</v>
      </c>
      <c r="C85" s="17" t="s">
        <v>185</v>
      </c>
      <c r="D85" s="17" t="s">
        <v>186</v>
      </c>
      <c r="E85" s="189">
        <v>24.5</v>
      </c>
      <c r="F85" s="59">
        <v>49</v>
      </c>
      <c r="G85" s="38">
        <f t="shared" si="37"/>
        <v>0</v>
      </c>
      <c r="H85" s="38">
        <f t="shared" si="38"/>
        <v>0</v>
      </c>
      <c r="I85" s="38">
        <f t="shared" si="39"/>
        <v>49</v>
      </c>
      <c r="J85" s="38">
        <f t="shared" si="40"/>
        <v>98</v>
      </c>
      <c r="K85" s="38">
        <f t="shared" si="41"/>
        <v>0</v>
      </c>
      <c r="L85" s="38">
        <f t="shared" si="42"/>
        <v>0</v>
      </c>
      <c r="M85" s="39">
        <f t="shared" si="43"/>
        <v>49</v>
      </c>
      <c r="N85" s="39">
        <v>0</v>
      </c>
      <c r="O85" s="39">
        <f t="shared" si="44"/>
        <v>196</v>
      </c>
      <c r="P85" s="40">
        <f t="shared" si="45"/>
        <v>24.5</v>
      </c>
      <c r="Q85" s="58">
        <v>0</v>
      </c>
      <c r="R85" s="49">
        <v>0</v>
      </c>
      <c r="S85" s="49">
        <v>0</v>
      </c>
      <c r="T85" s="49">
        <v>49</v>
      </c>
      <c r="U85" s="49">
        <v>0</v>
      </c>
      <c r="V85" s="49">
        <v>0</v>
      </c>
      <c r="W85" s="49">
        <v>0</v>
      </c>
      <c r="X85" s="430">
        <v>0</v>
      </c>
      <c r="Y85" s="260">
        <f t="shared" si="46"/>
        <v>49</v>
      </c>
      <c r="Z85" s="34">
        <f t="shared" si="47"/>
        <v>6.125</v>
      </c>
      <c r="AA85" s="35">
        <v>0</v>
      </c>
      <c r="AB85" s="36">
        <v>0</v>
      </c>
      <c r="AC85" s="36">
        <v>0</v>
      </c>
      <c r="AD85" s="36">
        <v>49</v>
      </c>
      <c r="AE85" s="36">
        <v>0</v>
      </c>
      <c r="AF85" s="36">
        <v>0</v>
      </c>
      <c r="AG85" s="49">
        <v>0</v>
      </c>
      <c r="AH85" s="430">
        <v>0</v>
      </c>
      <c r="AI85" s="56">
        <f t="shared" si="48"/>
        <v>49</v>
      </c>
      <c r="AJ85" s="48">
        <f t="shared" si="49"/>
        <v>6.125</v>
      </c>
      <c r="AK85" s="35">
        <v>0</v>
      </c>
      <c r="AL85" s="36">
        <v>0</v>
      </c>
      <c r="AM85" s="36">
        <v>49</v>
      </c>
      <c r="AN85" s="36">
        <v>0</v>
      </c>
      <c r="AO85" s="36">
        <v>0</v>
      </c>
      <c r="AP85" s="36">
        <v>0</v>
      </c>
      <c r="AQ85" s="49">
        <v>49</v>
      </c>
      <c r="AR85" s="430">
        <v>0</v>
      </c>
      <c r="AS85" s="56">
        <f t="shared" si="50"/>
        <v>98</v>
      </c>
      <c r="AT85" s="48">
        <f t="shared" si="51"/>
        <v>12.25</v>
      </c>
      <c r="AU85" s="35">
        <v>0</v>
      </c>
      <c r="AV85" s="198">
        <v>0</v>
      </c>
      <c r="AW85" s="198">
        <v>0</v>
      </c>
      <c r="AX85" s="198">
        <v>0</v>
      </c>
      <c r="AY85" s="198">
        <v>0</v>
      </c>
      <c r="AZ85" s="198">
        <v>0</v>
      </c>
      <c r="BA85" s="49">
        <v>0</v>
      </c>
      <c r="BB85" s="430">
        <v>0</v>
      </c>
      <c r="BC85" s="56">
        <f t="shared" si="52"/>
        <v>0</v>
      </c>
      <c r="BD85" s="48">
        <f t="shared" si="53"/>
        <v>0</v>
      </c>
      <c r="BE85" s="35">
        <v>0</v>
      </c>
      <c r="BF85" s="198">
        <v>0</v>
      </c>
      <c r="BG85" s="198">
        <v>0</v>
      </c>
      <c r="BH85" s="198">
        <v>0</v>
      </c>
      <c r="BI85" s="198">
        <v>0</v>
      </c>
      <c r="BJ85" s="198">
        <v>0</v>
      </c>
      <c r="BK85" s="49">
        <v>0</v>
      </c>
      <c r="BL85" s="430">
        <v>0</v>
      </c>
      <c r="BM85" s="56">
        <f t="shared" si="54"/>
        <v>0</v>
      </c>
      <c r="BN85" s="48">
        <f t="shared" si="55"/>
        <v>0</v>
      </c>
      <c r="BO85" s="35">
        <v>0</v>
      </c>
      <c r="BP85" s="198">
        <v>0</v>
      </c>
      <c r="BQ85" s="198">
        <v>0</v>
      </c>
      <c r="BR85" s="198">
        <v>0</v>
      </c>
      <c r="BS85" s="198">
        <v>0</v>
      </c>
      <c r="BT85" s="198">
        <v>0</v>
      </c>
      <c r="BU85" s="49">
        <v>0</v>
      </c>
      <c r="BV85" s="430">
        <v>0</v>
      </c>
      <c r="BW85" s="56">
        <f t="shared" si="56"/>
        <v>0</v>
      </c>
      <c r="BX85" s="48">
        <f t="shared" si="57"/>
        <v>0</v>
      </c>
      <c r="BY85" s="35">
        <v>0</v>
      </c>
      <c r="BZ85" s="198">
        <v>0</v>
      </c>
      <c r="CA85" s="198">
        <v>0</v>
      </c>
      <c r="CB85" s="198">
        <v>0</v>
      </c>
      <c r="CC85" s="198">
        <v>0</v>
      </c>
      <c r="CD85" s="198">
        <v>0</v>
      </c>
      <c r="CE85" s="49">
        <v>0</v>
      </c>
      <c r="CF85" s="430">
        <v>0</v>
      </c>
      <c r="CG85" s="56">
        <f t="shared" si="58"/>
        <v>0</v>
      </c>
      <c r="CH85" s="48">
        <f t="shared" si="59"/>
        <v>0</v>
      </c>
      <c r="CI85" s="35">
        <v>0</v>
      </c>
      <c r="CJ85" s="198">
        <v>0</v>
      </c>
      <c r="CK85" s="198">
        <v>0</v>
      </c>
      <c r="CL85" s="198">
        <v>0</v>
      </c>
      <c r="CM85" s="198">
        <v>0</v>
      </c>
      <c r="CN85" s="198">
        <v>0</v>
      </c>
      <c r="CO85" s="49">
        <v>0</v>
      </c>
      <c r="CP85" s="430">
        <v>0</v>
      </c>
      <c r="CQ85" s="56">
        <f t="shared" si="60"/>
        <v>0</v>
      </c>
      <c r="CR85" s="48">
        <f t="shared" si="61"/>
        <v>0</v>
      </c>
      <c r="CS85" s="35">
        <v>0</v>
      </c>
      <c r="CT85" s="198">
        <v>0</v>
      </c>
      <c r="CU85" s="198">
        <v>0</v>
      </c>
      <c r="CV85" s="198">
        <v>0</v>
      </c>
      <c r="CW85" s="198">
        <v>0</v>
      </c>
      <c r="CX85" s="198">
        <v>0</v>
      </c>
      <c r="CY85" s="49">
        <v>0</v>
      </c>
      <c r="CZ85" s="430">
        <v>0</v>
      </c>
      <c r="DA85" s="56">
        <f t="shared" si="62"/>
        <v>0</v>
      </c>
      <c r="DB85" s="48">
        <f t="shared" si="63"/>
        <v>0</v>
      </c>
      <c r="DC85" s="221">
        <v>0</v>
      </c>
      <c r="DD85" s="223">
        <v>0</v>
      </c>
      <c r="DE85" s="218">
        <v>0</v>
      </c>
      <c r="DF85" s="223">
        <v>0</v>
      </c>
      <c r="DG85" s="223">
        <v>0</v>
      </c>
      <c r="DH85" s="223">
        <v>0</v>
      </c>
      <c r="DI85" s="49">
        <v>0</v>
      </c>
      <c r="DJ85" s="430">
        <v>0</v>
      </c>
      <c r="DK85" s="219">
        <f t="shared" si="64"/>
        <v>0</v>
      </c>
      <c r="DL85" s="220">
        <f t="shared" si="65"/>
        <v>0</v>
      </c>
      <c r="DM85" s="35">
        <v>0</v>
      </c>
      <c r="DN85" s="198">
        <v>0</v>
      </c>
      <c r="DO85" s="198">
        <v>0</v>
      </c>
      <c r="DP85" s="198">
        <v>0</v>
      </c>
      <c r="DQ85" s="198">
        <v>0</v>
      </c>
      <c r="DR85" s="198">
        <v>0</v>
      </c>
      <c r="DS85" s="49">
        <v>0</v>
      </c>
      <c r="DT85" s="430">
        <v>0</v>
      </c>
      <c r="DU85" s="56">
        <f t="shared" si="66"/>
        <v>0</v>
      </c>
      <c r="DV85" s="48">
        <f t="shared" si="67"/>
        <v>0</v>
      </c>
      <c r="DW85" s="35">
        <v>0</v>
      </c>
      <c r="DX85" s="198">
        <v>0</v>
      </c>
      <c r="DY85" s="198">
        <v>0</v>
      </c>
      <c r="DZ85" s="198">
        <v>0</v>
      </c>
      <c r="EA85" s="198">
        <v>0</v>
      </c>
      <c r="EB85" s="198">
        <v>0</v>
      </c>
      <c r="EC85" s="49">
        <v>0</v>
      </c>
      <c r="ED85" s="430">
        <v>0</v>
      </c>
      <c r="EE85" s="56">
        <f t="shared" si="68"/>
        <v>0</v>
      </c>
      <c r="EF85" s="48">
        <f t="shared" si="69"/>
        <v>0</v>
      </c>
      <c r="EK85" s="19">
        <f t="shared" si="36"/>
        <v>49</v>
      </c>
      <c r="EL85" s="5" t="e">
        <f>IF(#REF!=0,"Not Moving","OK")</f>
        <v>#REF!</v>
      </c>
    </row>
    <row r="86" spans="1:142" s="5" customFormat="1" ht="16.5" thickTop="1" thickBot="1">
      <c r="A86" s="45">
        <v>75</v>
      </c>
      <c r="B86" s="17">
        <v>734930</v>
      </c>
      <c r="C86" s="17" t="s">
        <v>187</v>
      </c>
      <c r="D86" s="17" t="s">
        <v>188</v>
      </c>
      <c r="E86" s="189">
        <v>24.5</v>
      </c>
      <c r="F86" s="59">
        <v>49</v>
      </c>
      <c r="G86" s="38">
        <f t="shared" si="37"/>
        <v>147</v>
      </c>
      <c r="H86" s="38">
        <f t="shared" si="38"/>
        <v>49</v>
      </c>
      <c r="I86" s="38">
        <f t="shared" si="39"/>
        <v>98</v>
      </c>
      <c r="J86" s="38">
        <f t="shared" si="40"/>
        <v>98</v>
      </c>
      <c r="K86" s="38">
        <f t="shared" si="41"/>
        <v>49</v>
      </c>
      <c r="L86" s="38">
        <f t="shared" si="42"/>
        <v>0</v>
      </c>
      <c r="M86" s="39">
        <f t="shared" si="43"/>
        <v>49</v>
      </c>
      <c r="N86" s="39">
        <v>0</v>
      </c>
      <c r="O86" s="39">
        <f t="shared" si="44"/>
        <v>490</v>
      </c>
      <c r="P86" s="40">
        <f t="shared" si="45"/>
        <v>61.25</v>
      </c>
      <c r="Q86" s="58">
        <v>0</v>
      </c>
      <c r="R86" s="49">
        <v>0</v>
      </c>
      <c r="S86" s="49">
        <v>49</v>
      </c>
      <c r="T86" s="49">
        <v>49</v>
      </c>
      <c r="U86" s="49">
        <v>0</v>
      </c>
      <c r="V86" s="49">
        <v>0</v>
      </c>
      <c r="W86" s="49">
        <v>0</v>
      </c>
      <c r="X86" s="430">
        <v>0</v>
      </c>
      <c r="Y86" s="260">
        <f t="shared" si="46"/>
        <v>98</v>
      </c>
      <c r="Z86" s="34">
        <f t="shared" si="47"/>
        <v>12.25</v>
      </c>
      <c r="AA86" s="35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49">
        <v>0</v>
      </c>
      <c r="AH86" s="430">
        <v>0</v>
      </c>
      <c r="AI86" s="56">
        <f t="shared" si="48"/>
        <v>0</v>
      </c>
      <c r="AJ86" s="48">
        <f t="shared" si="49"/>
        <v>0</v>
      </c>
      <c r="AK86" s="35">
        <v>98</v>
      </c>
      <c r="AL86" s="36">
        <v>49</v>
      </c>
      <c r="AM86" s="36">
        <v>49</v>
      </c>
      <c r="AN86" s="36">
        <v>49</v>
      </c>
      <c r="AO86" s="36">
        <v>49</v>
      </c>
      <c r="AP86" s="36">
        <v>0</v>
      </c>
      <c r="AQ86" s="49">
        <v>0</v>
      </c>
      <c r="AR86" s="430">
        <v>0</v>
      </c>
      <c r="AS86" s="56">
        <f t="shared" si="50"/>
        <v>294</v>
      </c>
      <c r="AT86" s="48">
        <f t="shared" si="51"/>
        <v>36.75</v>
      </c>
      <c r="AU86" s="35">
        <v>49</v>
      </c>
      <c r="AV86" s="198">
        <v>0</v>
      </c>
      <c r="AW86" s="198">
        <v>0</v>
      </c>
      <c r="AX86" s="198">
        <v>0</v>
      </c>
      <c r="AY86" s="198">
        <v>0</v>
      </c>
      <c r="AZ86" s="198">
        <v>0</v>
      </c>
      <c r="BA86" s="49">
        <v>49</v>
      </c>
      <c r="BB86" s="430">
        <v>0</v>
      </c>
      <c r="BC86" s="56">
        <f t="shared" si="52"/>
        <v>98</v>
      </c>
      <c r="BD86" s="48">
        <f t="shared" si="53"/>
        <v>12.25</v>
      </c>
      <c r="BE86" s="35">
        <v>0</v>
      </c>
      <c r="BF86" s="198">
        <v>0</v>
      </c>
      <c r="BG86" s="198">
        <v>0</v>
      </c>
      <c r="BH86" s="198">
        <v>0</v>
      </c>
      <c r="BI86" s="198">
        <v>0</v>
      </c>
      <c r="BJ86" s="198">
        <v>0</v>
      </c>
      <c r="BK86" s="49">
        <v>0</v>
      </c>
      <c r="BL86" s="430">
        <v>0</v>
      </c>
      <c r="BM86" s="56">
        <f t="shared" si="54"/>
        <v>0</v>
      </c>
      <c r="BN86" s="48">
        <f t="shared" si="55"/>
        <v>0</v>
      </c>
      <c r="BO86" s="35">
        <v>0</v>
      </c>
      <c r="BP86" s="198">
        <v>0</v>
      </c>
      <c r="BQ86" s="198">
        <v>0</v>
      </c>
      <c r="BR86" s="198">
        <v>0</v>
      </c>
      <c r="BS86" s="198">
        <v>0</v>
      </c>
      <c r="BT86" s="198">
        <v>0</v>
      </c>
      <c r="BU86" s="49">
        <v>0</v>
      </c>
      <c r="BV86" s="430">
        <v>0</v>
      </c>
      <c r="BW86" s="56">
        <f t="shared" si="56"/>
        <v>0</v>
      </c>
      <c r="BX86" s="48">
        <f t="shared" si="57"/>
        <v>0</v>
      </c>
      <c r="BY86" s="35">
        <v>0</v>
      </c>
      <c r="BZ86" s="198">
        <v>0</v>
      </c>
      <c r="CA86" s="198">
        <v>0</v>
      </c>
      <c r="CB86" s="198">
        <v>0</v>
      </c>
      <c r="CC86" s="198">
        <v>0</v>
      </c>
      <c r="CD86" s="198">
        <v>0</v>
      </c>
      <c r="CE86" s="49">
        <v>0</v>
      </c>
      <c r="CF86" s="430">
        <v>0</v>
      </c>
      <c r="CG86" s="56">
        <f t="shared" si="58"/>
        <v>0</v>
      </c>
      <c r="CH86" s="48">
        <f t="shared" si="59"/>
        <v>0</v>
      </c>
      <c r="CI86" s="35">
        <v>0</v>
      </c>
      <c r="CJ86" s="198">
        <v>0</v>
      </c>
      <c r="CK86" s="198">
        <v>0</v>
      </c>
      <c r="CL86" s="198">
        <v>0</v>
      </c>
      <c r="CM86" s="198">
        <v>0</v>
      </c>
      <c r="CN86" s="198">
        <v>0</v>
      </c>
      <c r="CO86" s="49">
        <v>0</v>
      </c>
      <c r="CP86" s="430">
        <v>0</v>
      </c>
      <c r="CQ86" s="56">
        <f t="shared" si="60"/>
        <v>0</v>
      </c>
      <c r="CR86" s="48">
        <f t="shared" si="61"/>
        <v>0</v>
      </c>
      <c r="CS86" s="35">
        <v>0</v>
      </c>
      <c r="CT86" s="198">
        <v>0</v>
      </c>
      <c r="CU86" s="198">
        <v>0</v>
      </c>
      <c r="CV86" s="198">
        <v>0</v>
      </c>
      <c r="CW86" s="198">
        <v>0</v>
      </c>
      <c r="CX86" s="198">
        <v>0</v>
      </c>
      <c r="CY86" s="49">
        <v>0</v>
      </c>
      <c r="CZ86" s="430">
        <v>0</v>
      </c>
      <c r="DA86" s="56">
        <f t="shared" si="62"/>
        <v>0</v>
      </c>
      <c r="DB86" s="48">
        <f t="shared" si="63"/>
        <v>0</v>
      </c>
      <c r="DC86" s="221">
        <v>0</v>
      </c>
      <c r="DD86" s="223">
        <v>0</v>
      </c>
      <c r="DE86" s="218">
        <v>0</v>
      </c>
      <c r="DF86" s="223">
        <v>0</v>
      </c>
      <c r="DG86" s="223">
        <v>0</v>
      </c>
      <c r="DH86" s="223">
        <v>0</v>
      </c>
      <c r="DI86" s="49">
        <v>0</v>
      </c>
      <c r="DJ86" s="430">
        <v>0</v>
      </c>
      <c r="DK86" s="219">
        <f t="shared" si="64"/>
        <v>0</v>
      </c>
      <c r="DL86" s="220">
        <f t="shared" si="65"/>
        <v>0</v>
      </c>
      <c r="DM86" s="35">
        <v>0</v>
      </c>
      <c r="DN86" s="198">
        <v>0</v>
      </c>
      <c r="DO86" s="198">
        <v>0</v>
      </c>
      <c r="DP86" s="198">
        <v>0</v>
      </c>
      <c r="DQ86" s="198">
        <v>0</v>
      </c>
      <c r="DR86" s="198">
        <v>0</v>
      </c>
      <c r="DS86" s="49">
        <v>0</v>
      </c>
      <c r="DT86" s="430">
        <v>0</v>
      </c>
      <c r="DU86" s="56">
        <f t="shared" si="66"/>
        <v>0</v>
      </c>
      <c r="DV86" s="48">
        <f t="shared" si="67"/>
        <v>0</v>
      </c>
      <c r="DW86" s="35">
        <v>0</v>
      </c>
      <c r="DX86" s="198">
        <v>0</v>
      </c>
      <c r="DY86" s="198">
        <v>0</v>
      </c>
      <c r="DZ86" s="198">
        <v>0</v>
      </c>
      <c r="EA86" s="198">
        <v>0</v>
      </c>
      <c r="EB86" s="198">
        <v>0</v>
      </c>
      <c r="EC86" s="49">
        <v>0</v>
      </c>
      <c r="ED86" s="430">
        <v>0</v>
      </c>
      <c r="EE86" s="56">
        <f t="shared" si="68"/>
        <v>0</v>
      </c>
      <c r="EF86" s="48">
        <f t="shared" si="69"/>
        <v>0</v>
      </c>
      <c r="EK86" s="19">
        <f t="shared" si="36"/>
        <v>98</v>
      </c>
      <c r="EL86" s="5" t="e">
        <f>IF(#REF!=0,"Not Moving","OK")</f>
        <v>#REF!</v>
      </c>
    </row>
    <row r="87" spans="1:142" s="5" customFormat="1" ht="16.5" thickTop="1" thickBot="1">
      <c r="A87" s="45">
        <v>76</v>
      </c>
      <c r="B87" s="17">
        <v>734931</v>
      </c>
      <c r="C87" s="17" t="s">
        <v>189</v>
      </c>
      <c r="D87" s="17" t="s">
        <v>190</v>
      </c>
      <c r="E87" s="189">
        <v>24.5</v>
      </c>
      <c r="F87" s="59">
        <v>49</v>
      </c>
      <c r="G87" s="38">
        <f t="shared" si="37"/>
        <v>0</v>
      </c>
      <c r="H87" s="38">
        <f t="shared" si="38"/>
        <v>0</v>
      </c>
      <c r="I87" s="38">
        <f t="shared" si="39"/>
        <v>0</v>
      </c>
      <c r="J87" s="38">
        <f t="shared" si="40"/>
        <v>0</v>
      </c>
      <c r="K87" s="38">
        <f t="shared" si="41"/>
        <v>0</v>
      </c>
      <c r="L87" s="38">
        <f t="shared" si="42"/>
        <v>0</v>
      </c>
      <c r="M87" s="39">
        <f t="shared" si="43"/>
        <v>0</v>
      </c>
      <c r="N87" s="39">
        <v>0</v>
      </c>
      <c r="O87" s="39">
        <f t="shared" si="44"/>
        <v>0</v>
      </c>
      <c r="P87" s="40">
        <f t="shared" si="45"/>
        <v>0</v>
      </c>
      <c r="Q87" s="58">
        <v>0</v>
      </c>
      <c r="R87" s="49">
        <v>0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30">
        <v>0</v>
      </c>
      <c r="Y87" s="260">
        <f t="shared" si="46"/>
        <v>0</v>
      </c>
      <c r="Z87" s="34">
        <f t="shared" si="47"/>
        <v>0</v>
      </c>
      <c r="AA87" s="35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49">
        <v>0</v>
      </c>
      <c r="AH87" s="430">
        <v>0</v>
      </c>
      <c r="AI87" s="56">
        <f t="shared" si="48"/>
        <v>0</v>
      </c>
      <c r="AJ87" s="48">
        <f t="shared" si="49"/>
        <v>0</v>
      </c>
      <c r="AK87" s="35">
        <v>0</v>
      </c>
      <c r="AL87" s="36">
        <v>0</v>
      </c>
      <c r="AM87" s="36">
        <v>0</v>
      </c>
      <c r="AN87" s="36">
        <v>0</v>
      </c>
      <c r="AO87" s="36">
        <v>0</v>
      </c>
      <c r="AP87" s="36">
        <v>0</v>
      </c>
      <c r="AQ87" s="49">
        <v>0</v>
      </c>
      <c r="AR87" s="430">
        <v>0</v>
      </c>
      <c r="AS87" s="56">
        <f t="shared" si="50"/>
        <v>0</v>
      </c>
      <c r="AT87" s="48">
        <f t="shared" si="51"/>
        <v>0</v>
      </c>
      <c r="AU87" s="35">
        <v>0</v>
      </c>
      <c r="AV87" s="198">
        <v>0</v>
      </c>
      <c r="AW87" s="198">
        <v>0</v>
      </c>
      <c r="AX87" s="198">
        <v>0</v>
      </c>
      <c r="AY87" s="198">
        <v>0</v>
      </c>
      <c r="AZ87" s="198">
        <v>0</v>
      </c>
      <c r="BA87" s="49">
        <v>0</v>
      </c>
      <c r="BB87" s="430">
        <v>0</v>
      </c>
      <c r="BC87" s="56">
        <f t="shared" si="52"/>
        <v>0</v>
      </c>
      <c r="BD87" s="48">
        <f t="shared" si="53"/>
        <v>0</v>
      </c>
      <c r="BE87" s="35">
        <v>0</v>
      </c>
      <c r="BF87" s="198">
        <v>0</v>
      </c>
      <c r="BG87" s="198">
        <v>0</v>
      </c>
      <c r="BH87" s="198">
        <v>0</v>
      </c>
      <c r="BI87" s="198">
        <v>0</v>
      </c>
      <c r="BJ87" s="198">
        <v>0</v>
      </c>
      <c r="BK87" s="49">
        <v>0</v>
      </c>
      <c r="BL87" s="430">
        <v>0</v>
      </c>
      <c r="BM87" s="56">
        <f t="shared" si="54"/>
        <v>0</v>
      </c>
      <c r="BN87" s="48">
        <f t="shared" si="55"/>
        <v>0</v>
      </c>
      <c r="BO87" s="35">
        <v>0</v>
      </c>
      <c r="BP87" s="198">
        <v>0</v>
      </c>
      <c r="BQ87" s="198">
        <v>0</v>
      </c>
      <c r="BR87" s="198">
        <v>0</v>
      </c>
      <c r="BS87" s="198">
        <v>0</v>
      </c>
      <c r="BT87" s="198">
        <v>0</v>
      </c>
      <c r="BU87" s="49">
        <v>0</v>
      </c>
      <c r="BV87" s="430">
        <v>0</v>
      </c>
      <c r="BW87" s="56">
        <f t="shared" si="56"/>
        <v>0</v>
      </c>
      <c r="BX87" s="48">
        <f t="shared" si="57"/>
        <v>0</v>
      </c>
      <c r="BY87" s="35">
        <v>0</v>
      </c>
      <c r="BZ87" s="198">
        <v>0</v>
      </c>
      <c r="CA87" s="198">
        <v>0</v>
      </c>
      <c r="CB87" s="198">
        <v>0</v>
      </c>
      <c r="CC87" s="198">
        <v>0</v>
      </c>
      <c r="CD87" s="198">
        <v>0</v>
      </c>
      <c r="CE87" s="49">
        <v>0</v>
      </c>
      <c r="CF87" s="430">
        <v>0</v>
      </c>
      <c r="CG87" s="56">
        <f t="shared" si="58"/>
        <v>0</v>
      </c>
      <c r="CH87" s="48">
        <f t="shared" si="59"/>
        <v>0</v>
      </c>
      <c r="CI87" s="35">
        <v>0</v>
      </c>
      <c r="CJ87" s="198">
        <v>0</v>
      </c>
      <c r="CK87" s="198">
        <v>0</v>
      </c>
      <c r="CL87" s="198">
        <v>0</v>
      </c>
      <c r="CM87" s="198">
        <v>0</v>
      </c>
      <c r="CN87" s="198">
        <v>0</v>
      </c>
      <c r="CO87" s="49">
        <v>0</v>
      </c>
      <c r="CP87" s="430">
        <v>0</v>
      </c>
      <c r="CQ87" s="56">
        <f t="shared" si="60"/>
        <v>0</v>
      </c>
      <c r="CR87" s="48">
        <f t="shared" si="61"/>
        <v>0</v>
      </c>
      <c r="CS87" s="35">
        <v>0</v>
      </c>
      <c r="CT87" s="198">
        <v>0</v>
      </c>
      <c r="CU87" s="198">
        <v>0</v>
      </c>
      <c r="CV87" s="198">
        <v>0</v>
      </c>
      <c r="CW87" s="198">
        <v>0</v>
      </c>
      <c r="CX87" s="198">
        <v>0</v>
      </c>
      <c r="CY87" s="49">
        <v>0</v>
      </c>
      <c r="CZ87" s="430">
        <v>0</v>
      </c>
      <c r="DA87" s="56">
        <f t="shared" si="62"/>
        <v>0</v>
      </c>
      <c r="DB87" s="48">
        <f t="shared" si="63"/>
        <v>0</v>
      </c>
      <c r="DC87" s="221">
        <v>0</v>
      </c>
      <c r="DD87" s="223">
        <v>0</v>
      </c>
      <c r="DE87" s="218">
        <v>0</v>
      </c>
      <c r="DF87" s="223">
        <v>0</v>
      </c>
      <c r="DG87" s="223">
        <v>0</v>
      </c>
      <c r="DH87" s="223">
        <v>0</v>
      </c>
      <c r="DI87" s="49">
        <v>0</v>
      </c>
      <c r="DJ87" s="430">
        <v>0</v>
      </c>
      <c r="DK87" s="219">
        <f t="shared" si="64"/>
        <v>0</v>
      </c>
      <c r="DL87" s="220">
        <f t="shared" si="65"/>
        <v>0</v>
      </c>
      <c r="DM87" s="35">
        <v>0</v>
      </c>
      <c r="DN87" s="198">
        <v>0</v>
      </c>
      <c r="DO87" s="198">
        <v>0</v>
      </c>
      <c r="DP87" s="198">
        <v>0</v>
      </c>
      <c r="DQ87" s="198">
        <v>0</v>
      </c>
      <c r="DR87" s="198">
        <v>0</v>
      </c>
      <c r="DS87" s="49">
        <v>0</v>
      </c>
      <c r="DT87" s="430">
        <v>0</v>
      </c>
      <c r="DU87" s="56">
        <f t="shared" si="66"/>
        <v>0</v>
      </c>
      <c r="DV87" s="48">
        <f t="shared" si="67"/>
        <v>0</v>
      </c>
      <c r="DW87" s="35">
        <v>0</v>
      </c>
      <c r="DX87" s="198">
        <v>0</v>
      </c>
      <c r="DY87" s="198">
        <v>0</v>
      </c>
      <c r="DZ87" s="198">
        <v>0</v>
      </c>
      <c r="EA87" s="198">
        <v>0</v>
      </c>
      <c r="EB87" s="198">
        <v>0</v>
      </c>
      <c r="EC87" s="49">
        <v>0</v>
      </c>
      <c r="ED87" s="430">
        <v>0</v>
      </c>
      <c r="EE87" s="56">
        <f t="shared" si="68"/>
        <v>0</v>
      </c>
      <c r="EF87" s="48">
        <f t="shared" si="69"/>
        <v>0</v>
      </c>
      <c r="EK87" s="19">
        <f t="shared" si="36"/>
        <v>0</v>
      </c>
      <c r="EL87" s="5" t="e">
        <f>IF(#REF!=0,"Not Moving","OK")</f>
        <v>#REF!</v>
      </c>
    </row>
    <row r="88" spans="1:142" s="5" customFormat="1" ht="16.5" thickTop="1" thickBot="1">
      <c r="A88" s="45">
        <v>77</v>
      </c>
      <c r="B88" s="17">
        <v>734933</v>
      </c>
      <c r="C88" s="17" t="s">
        <v>191</v>
      </c>
      <c r="D88" s="17" t="s">
        <v>192</v>
      </c>
      <c r="E88" s="189">
        <v>24.5</v>
      </c>
      <c r="F88" s="59">
        <v>49</v>
      </c>
      <c r="G88" s="38">
        <f t="shared" si="37"/>
        <v>0</v>
      </c>
      <c r="H88" s="38">
        <f t="shared" si="38"/>
        <v>0</v>
      </c>
      <c r="I88" s="38">
        <f t="shared" si="39"/>
        <v>0</v>
      </c>
      <c r="J88" s="38">
        <f t="shared" si="40"/>
        <v>0</v>
      </c>
      <c r="K88" s="38">
        <f t="shared" si="41"/>
        <v>0</v>
      </c>
      <c r="L88" s="38">
        <f t="shared" si="42"/>
        <v>0</v>
      </c>
      <c r="M88" s="39">
        <f t="shared" si="43"/>
        <v>0</v>
      </c>
      <c r="N88" s="39">
        <v>0</v>
      </c>
      <c r="O88" s="39">
        <f t="shared" si="44"/>
        <v>0</v>
      </c>
      <c r="P88" s="40">
        <f t="shared" si="45"/>
        <v>0</v>
      </c>
      <c r="Q88" s="58">
        <v>0</v>
      </c>
      <c r="R88" s="49">
        <v>0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30">
        <v>0</v>
      </c>
      <c r="Y88" s="260">
        <f t="shared" si="46"/>
        <v>0</v>
      </c>
      <c r="Z88" s="34">
        <f t="shared" si="47"/>
        <v>0</v>
      </c>
      <c r="AA88" s="35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49">
        <v>0</v>
      </c>
      <c r="AH88" s="430">
        <v>0</v>
      </c>
      <c r="AI88" s="56">
        <f t="shared" si="48"/>
        <v>0</v>
      </c>
      <c r="AJ88" s="48">
        <f t="shared" si="49"/>
        <v>0</v>
      </c>
      <c r="AK88" s="35">
        <v>0</v>
      </c>
      <c r="AL88" s="36">
        <v>0</v>
      </c>
      <c r="AM88" s="36">
        <v>0</v>
      </c>
      <c r="AN88" s="36">
        <v>0</v>
      </c>
      <c r="AO88" s="36">
        <v>0</v>
      </c>
      <c r="AP88" s="36">
        <v>0</v>
      </c>
      <c r="AQ88" s="49">
        <v>0</v>
      </c>
      <c r="AR88" s="430">
        <v>0</v>
      </c>
      <c r="AS88" s="56">
        <f t="shared" si="50"/>
        <v>0</v>
      </c>
      <c r="AT88" s="48">
        <f t="shared" si="51"/>
        <v>0</v>
      </c>
      <c r="AU88" s="35">
        <v>0</v>
      </c>
      <c r="AV88" s="198">
        <v>0</v>
      </c>
      <c r="AW88" s="198">
        <v>0</v>
      </c>
      <c r="AX88" s="198">
        <v>0</v>
      </c>
      <c r="AY88" s="198">
        <v>0</v>
      </c>
      <c r="AZ88" s="198">
        <v>0</v>
      </c>
      <c r="BA88" s="49">
        <v>0</v>
      </c>
      <c r="BB88" s="430">
        <v>0</v>
      </c>
      <c r="BC88" s="56">
        <f t="shared" si="52"/>
        <v>0</v>
      </c>
      <c r="BD88" s="48">
        <f t="shared" si="53"/>
        <v>0</v>
      </c>
      <c r="BE88" s="35">
        <v>0</v>
      </c>
      <c r="BF88" s="198">
        <v>0</v>
      </c>
      <c r="BG88" s="198">
        <v>0</v>
      </c>
      <c r="BH88" s="198">
        <v>0</v>
      </c>
      <c r="BI88" s="198">
        <v>0</v>
      </c>
      <c r="BJ88" s="198">
        <v>0</v>
      </c>
      <c r="BK88" s="49">
        <v>0</v>
      </c>
      <c r="BL88" s="430">
        <v>0</v>
      </c>
      <c r="BM88" s="56">
        <f t="shared" si="54"/>
        <v>0</v>
      </c>
      <c r="BN88" s="48">
        <f t="shared" si="55"/>
        <v>0</v>
      </c>
      <c r="BO88" s="35">
        <v>0</v>
      </c>
      <c r="BP88" s="198">
        <v>0</v>
      </c>
      <c r="BQ88" s="198">
        <v>0</v>
      </c>
      <c r="BR88" s="198">
        <v>0</v>
      </c>
      <c r="BS88" s="198">
        <v>0</v>
      </c>
      <c r="BT88" s="198">
        <v>0</v>
      </c>
      <c r="BU88" s="49">
        <v>0</v>
      </c>
      <c r="BV88" s="430">
        <v>0</v>
      </c>
      <c r="BW88" s="56">
        <f t="shared" si="56"/>
        <v>0</v>
      </c>
      <c r="BX88" s="48">
        <f t="shared" si="57"/>
        <v>0</v>
      </c>
      <c r="BY88" s="35">
        <v>0</v>
      </c>
      <c r="BZ88" s="198">
        <v>0</v>
      </c>
      <c r="CA88" s="198">
        <v>0</v>
      </c>
      <c r="CB88" s="198">
        <v>0</v>
      </c>
      <c r="CC88" s="198">
        <v>0</v>
      </c>
      <c r="CD88" s="198">
        <v>0</v>
      </c>
      <c r="CE88" s="49">
        <v>0</v>
      </c>
      <c r="CF88" s="430">
        <v>0</v>
      </c>
      <c r="CG88" s="56">
        <f t="shared" si="58"/>
        <v>0</v>
      </c>
      <c r="CH88" s="48">
        <f t="shared" si="59"/>
        <v>0</v>
      </c>
      <c r="CI88" s="35">
        <v>0</v>
      </c>
      <c r="CJ88" s="198">
        <v>0</v>
      </c>
      <c r="CK88" s="198">
        <v>0</v>
      </c>
      <c r="CL88" s="198">
        <v>0</v>
      </c>
      <c r="CM88" s="198">
        <v>0</v>
      </c>
      <c r="CN88" s="198">
        <v>0</v>
      </c>
      <c r="CO88" s="49">
        <v>0</v>
      </c>
      <c r="CP88" s="430">
        <v>0</v>
      </c>
      <c r="CQ88" s="56">
        <f t="shared" si="60"/>
        <v>0</v>
      </c>
      <c r="CR88" s="48">
        <f t="shared" si="61"/>
        <v>0</v>
      </c>
      <c r="CS88" s="35">
        <v>0</v>
      </c>
      <c r="CT88" s="198">
        <v>0</v>
      </c>
      <c r="CU88" s="198">
        <v>0</v>
      </c>
      <c r="CV88" s="198">
        <v>0</v>
      </c>
      <c r="CW88" s="198">
        <v>0</v>
      </c>
      <c r="CX88" s="198">
        <v>0</v>
      </c>
      <c r="CY88" s="49">
        <v>0</v>
      </c>
      <c r="CZ88" s="430">
        <v>0</v>
      </c>
      <c r="DA88" s="56">
        <f t="shared" si="62"/>
        <v>0</v>
      </c>
      <c r="DB88" s="48">
        <f t="shared" si="63"/>
        <v>0</v>
      </c>
      <c r="DC88" s="221">
        <v>0</v>
      </c>
      <c r="DD88" s="223">
        <v>0</v>
      </c>
      <c r="DE88" s="218">
        <v>0</v>
      </c>
      <c r="DF88" s="223">
        <v>0</v>
      </c>
      <c r="DG88" s="223">
        <v>0</v>
      </c>
      <c r="DH88" s="223">
        <v>0</v>
      </c>
      <c r="DI88" s="49">
        <v>0</v>
      </c>
      <c r="DJ88" s="430">
        <v>0</v>
      </c>
      <c r="DK88" s="219">
        <f t="shared" si="64"/>
        <v>0</v>
      </c>
      <c r="DL88" s="220">
        <f t="shared" si="65"/>
        <v>0</v>
      </c>
      <c r="DM88" s="35">
        <v>0</v>
      </c>
      <c r="DN88" s="198">
        <v>0</v>
      </c>
      <c r="DO88" s="198">
        <v>0</v>
      </c>
      <c r="DP88" s="198">
        <v>0</v>
      </c>
      <c r="DQ88" s="198">
        <v>0</v>
      </c>
      <c r="DR88" s="198">
        <v>0</v>
      </c>
      <c r="DS88" s="49">
        <v>0</v>
      </c>
      <c r="DT88" s="430">
        <v>0</v>
      </c>
      <c r="DU88" s="56">
        <f t="shared" si="66"/>
        <v>0</v>
      </c>
      <c r="DV88" s="48">
        <f t="shared" si="67"/>
        <v>0</v>
      </c>
      <c r="DW88" s="35">
        <v>0</v>
      </c>
      <c r="DX88" s="198">
        <v>0</v>
      </c>
      <c r="DY88" s="198">
        <v>0</v>
      </c>
      <c r="DZ88" s="198">
        <v>0</v>
      </c>
      <c r="EA88" s="198">
        <v>0</v>
      </c>
      <c r="EB88" s="198">
        <v>0</v>
      </c>
      <c r="EC88" s="49">
        <v>0</v>
      </c>
      <c r="ED88" s="430">
        <v>0</v>
      </c>
      <c r="EE88" s="56">
        <f t="shared" si="68"/>
        <v>0</v>
      </c>
      <c r="EF88" s="48">
        <f t="shared" si="69"/>
        <v>0</v>
      </c>
      <c r="EK88" s="19">
        <f t="shared" si="36"/>
        <v>0</v>
      </c>
      <c r="EL88" s="5" t="e">
        <f>IF(#REF!=0,"Not Moving","OK")</f>
        <v>#REF!</v>
      </c>
    </row>
    <row r="89" spans="1:142" s="5" customFormat="1" ht="16.5" thickTop="1" thickBot="1">
      <c r="A89" s="45">
        <v>78</v>
      </c>
      <c r="B89" s="17">
        <v>734934</v>
      </c>
      <c r="C89" s="17" t="s">
        <v>193</v>
      </c>
      <c r="D89" s="17" t="s">
        <v>194</v>
      </c>
      <c r="E89" s="189">
        <v>24.5</v>
      </c>
      <c r="F89" s="59">
        <v>49</v>
      </c>
      <c r="G89" s="38">
        <f t="shared" si="37"/>
        <v>0</v>
      </c>
      <c r="H89" s="38">
        <f t="shared" si="38"/>
        <v>0</v>
      </c>
      <c r="I89" s="38">
        <f t="shared" si="39"/>
        <v>0</v>
      </c>
      <c r="J89" s="38">
        <f t="shared" si="40"/>
        <v>0</v>
      </c>
      <c r="K89" s="38">
        <f t="shared" si="41"/>
        <v>0</v>
      </c>
      <c r="L89" s="38">
        <f t="shared" si="42"/>
        <v>0</v>
      </c>
      <c r="M89" s="39">
        <f t="shared" si="43"/>
        <v>0</v>
      </c>
      <c r="N89" s="39">
        <v>0</v>
      </c>
      <c r="O89" s="39">
        <f t="shared" si="44"/>
        <v>0</v>
      </c>
      <c r="P89" s="40">
        <f t="shared" si="45"/>
        <v>0</v>
      </c>
      <c r="Q89" s="58">
        <v>0</v>
      </c>
      <c r="R89" s="49">
        <v>0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30">
        <v>0</v>
      </c>
      <c r="Y89" s="260">
        <f t="shared" si="46"/>
        <v>0</v>
      </c>
      <c r="Z89" s="34">
        <f t="shared" si="47"/>
        <v>0</v>
      </c>
      <c r="AA89" s="35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49">
        <v>0</v>
      </c>
      <c r="AH89" s="430">
        <v>0</v>
      </c>
      <c r="AI89" s="56">
        <f t="shared" si="48"/>
        <v>0</v>
      </c>
      <c r="AJ89" s="48">
        <f t="shared" si="49"/>
        <v>0</v>
      </c>
      <c r="AK89" s="35">
        <v>0</v>
      </c>
      <c r="AL89" s="36">
        <v>0</v>
      </c>
      <c r="AM89" s="36">
        <v>0</v>
      </c>
      <c r="AN89" s="36">
        <v>0</v>
      </c>
      <c r="AO89" s="36">
        <v>0</v>
      </c>
      <c r="AP89" s="36">
        <v>0</v>
      </c>
      <c r="AQ89" s="49">
        <v>0</v>
      </c>
      <c r="AR89" s="430">
        <v>0</v>
      </c>
      <c r="AS89" s="56">
        <f t="shared" si="50"/>
        <v>0</v>
      </c>
      <c r="AT89" s="48">
        <f t="shared" si="51"/>
        <v>0</v>
      </c>
      <c r="AU89" s="35">
        <v>0</v>
      </c>
      <c r="AV89" s="198">
        <v>0</v>
      </c>
      <c r="AW89" s="198">
        <v>0</v>
      </c>
      <c r="AX89" s="198">
        <v>0</v>
      </c>
      <c r="AY89" s="198">
        <v>0</v>
      </c>
      <c r="AZ89" s="198">
        <v>0</v>
      </c>
      <c r="BA89" s="49">
        <v>0</v>
      </c>
      <c r="BB89" s="430">
        <v>0</v>
      </c>
      <c r="BC89" s="56">
        <f t="shared" si="52"/>
        <v>0</v>
      </c>
      <c r="BD89" s="48">
        <f t="shared" si="53"/>
        <v>0</v>
      </c>
      <c r="BE89" s="35">
        <v>0</v>
      </c>
      <c r="BF89" s="198">
        <v>0</v>
      </c>
      <c r="BG89" s="198">
        <v>0</v>
      </c>
      <c r="BH89" s="198">
        <v>0</v>
      </c>
      <c r="BI89" s="198">
        <v>0</v>
      </c>
      <c r="BJ89" s="198">
        <v>0</v>
      </c>
      <c r="BK89" s="49">
        <v>0</v>
      </c>
      <c r="BL89" s="430">
        <v>0</v>
      </c>
      <c r="BM89" s="56">
        <f t="shared" si="54"/>
        <v>0</v>
      </c>
      <c r="BN89" s="48">
        <f t="shared" si="55"/>
        <v>0</v>
      </c>
      <c r="BO89" s="35">
        <v>0</v>
      </c>
      <c r="BP89" s="198">
        <v>0</v>
      </c>
      <c r="BQ89" s="198">
        <v>0</v>
      </c>
      <c r="BR89" s="198">
        <v>0</v>
      </c>
      <c r="BS89" s="198">
        <v>0</v>
      </c>
      <c r="BT89" s="198">
        <v>0</v>
      </c>
      <c r="BU89" s="49">
        <v>0</v>
      </c>
      <c r="BV89" s="430">
        <v>0</v>
      </c>
      <c r="BW89" s="56">
        <f t="shared" si="56"/>
        <v>0</v>
      </c>
      <c r="BX89" s="48">
        <f t="shared" si="57"/>
        <v>0</v>
      </c>
      <c r="BY89" s="35">
        <v>0</v>
      </c>
      <c r="BZ89" s="198">
        <v>0</v>
      </c>
      <c r="CA89" s="198">
        <v>0</v>
      </c>
      <c r="CB89" s="198">
        <v>0</v>
      </c>
      <c r="CC89" s="198">
        <v>0</v>
      </c>
      <c r="CD89" s="198">
        <v>0</v>
      </c>
      <c r="CE89" s="49">
        <v>0</v>
      </c>
      <c r="CF89" s="430">
        <v>0</v>
      </c>
      <c r="CG89" s="56">
        <f t="shared" si="58"/>
        <v>0</v>
      </c>
      <c r="CH89" s="48">
        <f t="shared" si="59"/>
        <v>0</v>
      </c>
      <c r="CI89" s="35">
        <v>0</v>
      </c>
      <c r="CJ89" s="198">
        <v>0</v>
      </c>
      <c r="CK89" s="198">
        <v>0</v>
      </c>
      <c r="CL89" s="198">
        <v>0</v>
      </c>
      <c r="CM89" s="198">
        <v>0</v>
      </c>
      <c r="CN89" s="198">
        <v>0</v>
      </c>
      <c r="CO89" s="49">
        <v>0</v>
      </c>
      <c r="CP89" s="430">
        <v>0</v>
      </c>
      <c r="CQ89" s="56">
        <f t="shared" si="60"/>
        <v>0</v>
      </c>
      <c r="CR89" s="48">
        <f t="shared" si="61"/>
        <v>0</v>
      </c>
      <c r="CS89" s="35">
        <v>0</v>
      </c>
      <c r="CT89" s="198">
        <v>0</v>
      </c>
      <c r="CU89" s="198">
        <v>0</v>
      </c>
      <c r="CV89" s="198">
        <v>0</v>
      </c>
      <c r="CW89" s="198">
        <v>0</v>
      </c>
      <c r="CX89" s="198">
        <v>0</v>
      </c>
      <c r="CY89" s="49">
        <v>0</v>
      </c>
      <c r="CZ89" s="430">
        <v>0</v>
      </c>
      <c r="DA89" s="56">
        <f t="shared" si="62"/>
        <v>0</v>
      </c>
      <c r="DB89" s="48">
        <f t="shared" si="63"/>
        <v>0</v>
      </c>
      <c r="DC89" s="221">
        <v>0</v>
      </c>
      <c r="DD89" s="223">
        <v>0</v>
      </c>
      <c r="DE89" s="218">
        <v>0</v>
      </c>
      <c r="DF89" s="223">
        <v>0</v>
      </c>
      <c r="DG89" s="223">
        <v>0</v>
      </c>
      <c r="DH89" s="223">
        <v>0</v>
      </c>
      <c r="DI89" s="49">
        <v>0</v>
      </c>
      <c r="DJ89" s="430">
        <v>0</v>
      </c>
      <c r="DK89" s="219">
        <f t="shared" si="64"/>
        <v>0</v>
      </c>
      <c r="DL89" s="220">
        <f t="shared" si="65"/>
        <v>0</v>
      </c>
      <c r="DM89" s="35">
        <v>0</v>
      </c>
      <c r="DN89" s="198">
        <v>0</v>
      </c>
      <c r="DO89" s="198">
        <v>0</v>
      </c>
      <c r="DP89" s="198">
        <v>0</v>
      </c>
      <c r="DQ89" s="198">
        <v>0</v>
      </c>
      <c r="DR89" s="198">
        <v>0</v>
      </c>
      <c r="DS89" s="49">
        <v>0</v>
      </c>
      <c r="DT89" s="430">
        <v>0</v>
      </c>
      <c r="DU89" s="56">
        <f t="shared" si="66"/>
        <v>0</v>
      </c>
      <c r="DV89" s="48">
        <f t="shared" si="67"/>
        <v>0</v>
      </c>
      <c r="DW89" s="35">
        <v>0</v>
      </c>
      <c r="DX89" s="198">
        <v>0</v>
      </c>
      <c r="DY89" s="198">
        <v>0</v>
      </c>
      <c r="DZ89" s="198">
        <v>0</v>
      </c>
      <c r="EA89" s="198">
        <v>0</v>
      </c>
      <c r="EB89" s="198">
        <v>0</v>
      </c>
      <c r="EC89" s="49">
        <v>0</v>
      </c>
      <c r="ED89" s="430">
        <v>0</v>
      </c>
      <c r="EE89" s="56">
        <f t="shared" si="68"/>
        <v>0</v>
      </c>
      <c r="EF89" s="48">
        <f t="shared" si="69"/>
        <v>0</v>
      </c>
      <c r="EK89" s="19">
        <f t="shared" si="36"/>
        <v>0</v>
      </c>
      <c r="EL89" s="5" t="e">
        <f>IF(#REF!=0,"Not Moving","OK")</f>
        <v>#REF!</v>
      </c>
    </row>
    <row r="90" spans="1:142" s="5" customFormat="1" ht="16.5" thickTop="1" thickBot="1">
      <c r="A90" s="45">
        <v>79</v>
      </c>
      <c r="B90" s="17">
        <v>734935</v>
      </c>
      <c r="C90" s="17" t="s">
        <v>195</v>
      </c>
      <c r="D90" s="17" t="s">
        <v>196</v>
      </c>
      <c r="E90" s="189">
        <v>29.5</v>
      </c>
      <c r="F90" s="59">
        <v>59</v>
      </c>
      <c r="G90" s="38">
        <f t="shared" si="37"/>
        <v>0</v>
      </c>
      <c r="H90" s="38">
        <f t="shared" si="38"/>
        <v>0</v>
      </c>
      <c r="I90" s="38">
        <f t="shared" si="39"/>
        <v>0</v>
      </c>
      <c r="J90" s="38">
        <f t="shared" si="40"/>
        <v>0</v>
      </c>
      <c r="K90" s="38">
        <f t="shared" si="41"/>
        <v>0</v>
      </c>
      <c r="L90" s="38">
        <f t="shared" si="42"/>
        <v>0</v>
      </c>
      <c r="M90" s="39">
        <f t="shared" si="43"/>
        <v>0</v>
      </c>
      <c r="N90" s="39">
        <v>0</v>
      </c>
      <c r="O90" s="39">
        <f t="shared" si="44"/>
        <v>0</v>
      </c>
      <c r="P90" s="40">
        <f t="shared" si="45"/>
        <v>0</v>
      </c>
      <c r="Q90" s="58">
        <v>0</v>
      </c>
      <c r="R90" s="49">
        <v>0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30">
        <v>0</v>
      </c>
      <c r="Y90" s="260">
        <f t="shared" si="46"/>
        <v>0</v>
      </c>
      <c r="Z90" s="34">
        <f t="shared" si="47"/>
        <v>0</v>
      </c>
      <c r="AA90" s="35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49">
        <v>0</v>
      </c>
      <c r="AH90" s="430">
        <v>0</v>
      </c>
      <c r="AI90" s="56">
        <f t="shared" si="48"/>
        <v>0</v>
      </c>
      <c r="AJ90" s="48">
        <f t="shared" si="49"/>
        <v>0</v>
      </c>
      <c r="AK90" s="35">
        <v>0</v>
      </c>
      <c r="AL90" s="36">
        <v>0</v>
      </c>
      <c r="AM90" s="36">
        <v>0</v>
      </c>
      <c r="AN90" s="36">
        <v>0</v>
      </c>
      <c r="AO90" s="36">
        <v>0</v>
      </c>
      <c r="AP90" s="36">
        <v>0</v>
      </c>
      <c r="AQ90" s="49">
        <v>0</v>
      </c>
      <c r="AR90" s="430">
        <v>0</v>
      </c>
      <c r="AS90" s="56">
        <f t="shared" si="50"/>
        <v>0</v>
      </c>
      <c r="AT90" s="48">
        <f t="shared" si="51"/>
        <v>0</v>
      </c>
      <c r="AU90" s="35">
        <v>0</v>
      </c>
      <c r="AV90" s="198">
        <v>0</v>
      </c>
      <c r="AW90" s="198">
        <v>0</v>
      </c>
      <c r="AX90" s="198">
        <v>0</v>
      </c>
      <c r="AY90" s="198">
        <v>0</v>
      </c>
      <c r="AZ90" s="198">
        <v>0</v>
      </c>
      <c r="BA90" s="49">
        <v>0</v>
      </c>
      <c r="BB90" s="430">
        <v>0</v>
      </c>
      <c r="BC90" s="56">
        <f t="shared" si="52"/>
        <v>0</v>
      </c>
      <c r="BD90" s="48">
        <f t="shared" si="53"/>
        <v>0</v>
      </c>
      <c r="BE90" s="35">
        <v>0</v>
      </c>
      <c r="BF90" s="198">
        <v>0</v>
      </c>
      <c r="BG90" s="198">
        <v>0</v>
      </c>
      <c r="BH90" s="198">
        <v>0</v>
      </c>
      <c r="BI90" s="198">
        <v>0</v>
      </c>
      <c r="BJ90" s="198">
        <v>0</v>
      </c>
      <c r="BK90" s="49">
        <v>0</v>
      </c>
      <c r="BL90" s="430">
        <v>0</v>
      </c>
      <c r="BM90" s="56">
        <f t="shared" si="54"/>
        <v>0</v>
      </c>
      <c r="BN90" s="48">
        <f t="shared" si="55"/>
        <v>0</v>
      </c>
      <c r="BO90" s="35">
        <v>0</v>
      </c>
      <c r="BP90" s="198">
        <v>0</v>
      </c>
      <c r="BQ90" s="198">
        <v>0</v>
      </c>
      <c r="BR90" s="198">
        <v>0</v>
      </c>
      <c r="BS90" s="198">
        <v>0</v>
      </c>
      <c r="BT90" s="198">
        <v>0</v>
      </c>
      <c r="BU90" s="49">
        <v>0</v>
      </c>
      <c r="BV90" s="430">
        <v>0</v>
      </c>
      <c r="BW90" s="56">
        <f t="shared" si="56"/>
        <v>0</v>
      </c>
      <c r="BX90" s="48">
        <f t="shared" si="57"/>
        <v>0</v>
      </c>
      <c r="BY90" s="35">
        <v>0</v>
      </c>
      <c r="BZ90" s="198">
        <v>0</v>
      </c>
      <c r="CA90" s="198">
        <v>0</v>
      </c>
      <c r="CB90" s="198">
        <v>0</v>
      </c>
      <c r="CC90" s="198">
        <v>0</v>
      </c>
      <c r="CD90" s="198">
        <v>0</v>
      </c>
      <c r="CE90" s="49">
        <v>0</v>
      </c>
      <c r="CF90" s="430">
        <v>0</v>
      </c>
      <c r="CG90" s="56">
        <f t="shared" si="58"/>
        <v>0</v>
      </c>
      <c r="CH90" s="48">
        <f t="shared" si="59"/>
        <v>0</v>
      </c>
      <c r="CI90" s="35">
        <v>0</v>
      </c>
      <c r="CJ90" s="198">
        <v>0</v>
      </c>
      <c r="CK90" s="198">
        <v>0</v>
      </c>
      <c r="CL90" s="198">
        <v>0</v>
      </c>
      <c r="CM90" s="198">
        <v>0</v>
      </c>
      <c r="CN90" s="198">
        <v>0</v>
      </c>
      <c r="CO90" s="49">
        <v>0</v>
      </c>
      <c r="CP90" s="430">
        <v>0</v>
      </c>
      <c r="CQ90" s="56">
        <f t="shared" si="60"/>
        <v>0</v>
      </c>
      <c r="CR90" s="48">
        <f t="shared" si="61"/>
        <v>0</v>
      </c>
      <c r="CS90" s="35">
        <v>0</v>
      </c>
      <c r="CT90" s="198">
        <v>0</v>
      </c>
      <c r="CU90" s="198">
        <v>0</v>
      </c>
      <c r="CV90" s="198">
        <v>0</v>
      </c>
      <c r="CW90" s="198">
        <v>0</v>
      </c>
      <c r="CX90" s="198">
        <v>0</v>
      </c>
      <c r="CY90" s="49">
        <v>0</v>
      </c>
      <c r="CZ90" s="430">
        <v>0</v>
      </c>
      <c r="DA90" s="56">
        <f t="shared" si="62"/>
        <v>0</v>
      </c>
      <c r="DB90" s="48">
        <f t="shared" si="63"/>
        <v>0</v>
      </c>
      <c r="DC90" s="221">
        <v>0</v>
      </c>
      <c r="DD90" s="223">
        <v>0</v>
      </c>
      <c r="DE90" s="218">
        <v>0</v>
      </c>
      <c r="DF90" s="223">
        <v>0</v>
      </c>
      <c r="DG90" s="223">
        <v>0</v>
      </c>
      <c r="DH90" s="223">
        <v>0</v>
      </c>
      <c r="DI90" s="49">
        <v>0</v>
      </c>
      <c r="DJ90" s="430">
        <v>0</v>
      </c>
      <c r="DK90" s="219">
        <f t="shared" si="64"/>
        <v>0</v>
      </c>
      <c r="DL90" s="220">
        <f t="shared" si="65"/>
        <v>0</v>
      </c>
      <c r="DM90" s="35">
        <v>0</v>
      </c>
      <c r="DN90" s="198">
        <v>0</v>
      </c>
      <c r="DO90" s="198">
        <v>0</v>
      </c>
      <c r="DP90" s="198">
        <v>0</v>
      </c>
      <c r="DQ90" s="198">
        <v>0</v>
      </c>
      <c r="DR90" s="198">
        <v>0</v>
      </c>
      <c r="DS90" s="49">
        <v>0</v>
      </c>
      <c r="DT90" s="430">
        <v>0</v>
      </c>
      <c r="DU90" s="56">
        <f t="shared" si="66"/>
        <v>0</v>
      </c>
      <c r="DV90" s="48">
        <f t="shared" si="67"/>
        <v>0</v>
      </c>
      <c r="DW90" s="35">
        <v>0</v>
      </c>
      <c r="DX90" s="198">
        <v>0</v>
      </c>
      <c r="DY90" s="198">
        <v>0</v>
      </c>
      <c r="DZ90" s="198">
        <v>0</v>
      </c>
      <c r="EA90" s="198">
        <v>0</v>
      </c>
      <c r="EB90" s="198">
        <v>0</v>
      </c>
      <c r="EC90" s="49">
        <v>0</v>
      </c>
      <c r="ED90" s="430">
        <v>0</v>
      </c>
      <c r="EE90" s="56">
        <f t="shared" si="68"/>
        <v>0</v>
      </c>
      <c r="EF90" s="48">
        <f t="shared" si="69"/>
        <v>0</v>
      </c>
      <c r="EK90" s="19">
        <f t="shared" si="36"/>
        <v>0</v>
      </c>
      <c r="EL90" s="5" t="e">
        <f>IF(#REF!=0,"Not Moving","OK")</f>
        <v>#REF!</v>
      </c>
    </row>
    <row r="91" spans="1:142" s="5" customFormat="1" ht="16.5" thickTop="1" thickBot="1">
      <c r="A91" s="45">
        <v>80</v>
      </c>
      <c r="B91" s="17">
        <v>734936</v>
      </c>
      <c r="C91" s="17" t="s">
        <v>197</v>
      </c>
      <c r="D91" s="17" t="s">
        <v>198</v>
      </c>
      <c r="E91" s="189">
        <v>29.5</v>
      </c>
      <c r="F91" s="59">
        <v>59</v>
      </c>
      <c r="G91" s="38">
        <f t="shared" si="37"/>
        <v>0</v>
      </c>
      <c r="H91" s="38">
        <f t="shared" si="38"/>
        <v>0</v>
      </c>
      <c r="I91" s="38">
        <f t="shared" si="39"/>
        <v>0</v>
      </c>
      <c r="J91" s="38">
        <f t="shared" si="40"/>
        <v>0</v>
      </c>
      <c r="K91" s="38">
        <f t="shared" si="41"/>
        <v>0</v>
      </c>
      <c r="L91" s="38">
        <f t="shared" si="42"/>
        <v>0</v>
      </c>
      <c r="M91" s="39">
        <f t="shared" si="43"/>
        <v>0</v>
      </c>
      <c r="N91" s="39">
        <v>0</v>
      </c>
      <c r="O91" s="39">
        <f t="shared" si="44"/>
        <v>0</v>
      </c>
      <c r="P91" s="40">
        <f t="shared" si="45"/>
        <v>0</v>
      </c>
      <c r="Q91" s="58">
        <v>0</v>
      </c>
      <c r="R91" s="49">
        <v>0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30">
        <v>0</v>
      </c>
      <c r="Y91" s="260">
        <f t="shared" si="46"/>
        <v>0</v>
      </c>
      <c r="Z91" s="34">
        <f t="shared" si="47"/>
        <v>0</v>
      </c>
      <c r="AA91" s="35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49">
        <v>0</v>
      </c>
      <c r="AH91" s="430">
        <v>0</v>
      </c>
      <c r="AI91" s="56">
        <f t="shared" si="48"/>
        <v>0</v>
      </c>
      <c r="AJ91" s="48">
        <f t="shared" si="49"/>
        <v>0</v>
      </c>
      <c r="AK91" s="35">
        <v>0</v>
      </c>
      <c r="AL91" s="36">
        <v>0</v>
      </c>
      <c r="AM91" s="36">
        <v>0</v>
      </c>
      <c r="AN91" s="36">
        <v>0</v>
      </c>
      <c r="AO91" s="36">
        <v>0</v>
      </c>
      <c r="AP91" s="36">
        <v>0</v>
      </c>
      <c r="AQ91" s="49">
        <v>0</v>
      </c>
      <c r="AR91" s="430">
        <v>0</v>
      </c>
      <c r="AS91" s="56">
        <f t="shared" si="50"/>
        <v>0</v>
      </c>
      <c r="AT91" s="48">
        <f t="shared" si="51"/>
        <v>0</v>
      </c>
      <c r="AU91" s="35">
        <v>0</v>
      </c>
      <c r="AV91" s="198">
        <v>0</v>
      </c>
      <c r="AW91" s="198">
        <v>0</v>
      </c>
      <c r="AX91" s="198">
        <v>0</v>
      </c>
      <c r="AY91" s="198">
        <v>0</v>
      </c>
      <c r="AZ91" s="198">
        <v>0</v>
      </c>
      <c r="BA91" s="49">
        <v>0</v>
      </c>
      <c r="BB91" s="430">
        <v>0</v>
      </c>
      <c r="BC91" s="56">
        <f t="shared" si="52"/>
        <v>0</v>
      </c>
      <c r="BD91" s="48">
        <f t="shared" si="53"/>
        <v>0</v>
      </c>
      <c r="BE91" s="35">
        <v>0</v>
      </c>
      <c r="BF91" s="198">
        <v>0</v>
      </c>
      <c r="BG91" s="198">
        <v>0</v>
      </c>
      <c r="BH91" s="198">
        <v>0</v>
      </c>
      <c r="BI91" s="198">
        <v>0</v>
      </c>
      <c r="BJ91" s="198">
        <v>0</v>
      </c>
      <c r="BK91" s="49">
        <v>0</v>
      </c>
      <c r="BL91" s="430">
        <v>0</v>
      </c>
      <c r="BM91" s="56">
        <f t="shared" si="54"/>
        <v>0</v>
      </c>
      <c r="BN91" s="48">
        <f t="shared" si="55"/>
        <v>0</v>
      </c>
      <c r="BO91" s="35">
        <v>0</v>
      </c>
      <c r="BP91" s="198">
        <v>0</v>
      </c>
      <c r="BQ91" s="198">
        <v>0</v>
      </c>
      <c r="BR91" s="198">
        <v>0</v>
      </c>
      <c r="BS91" s="198">
        <v>0</v>
      </c>
      <c r="BT91" s="198">
        <v>0</v>
      </c>
      <c r="BU91" s="49">
        <v>0</v>
      </c>
      <c r="BV91" s="430">
        <v>0</v>
      </c>
      <c r="BW91" s="56">
        <f t="shared" si="56"/>
        <v>0</v>
      </c>
      <c r="BX91" s="48">
        <f t="shared" si="57"/>
        <v>0</v>
      </c>
      <c r="BY91" s="35">
        <v>0</v>
      </c>
      <c r="BZ91" s="198">
        <v>0</v>
      </c>
      <c r="CA91" s="198">
        <v>0</v>
      </c>
      <c r="CB91" s="198">
        <v>0</v>
      </c>
      <c r="CC91" s="198">
        <v>0</v>
      </c>
      <c r="CD91" s="198">
        <v>0</v>
      </c>
      <c r="CE91" s="49">
        <v>0</v>
      </c>
      <c r="CF91" s="430">
        <v>0</v>
      </c>
      <c r="CG91" s="56">
        <f t="shared" si="58"/>
        <v>0</v>
      </c>
      <c r="CH91" s="48">
        <f t="shared" si="59"/>
        <v>0</v>
      </c>
      <c r="CI91" s="35">
        <v>0</v>
      </c>
      <c r="CJ91" s="198">
        <v>0</v>
      </c>
      <c r="CK91" s="198">
        <v>0</v>
      </c>
      <c r="CL91" s="198">
        <v>0</v>
      </c>
      <c r="CM91" s="198">
        <v>0</v>
      </c>
      <c r="CN91" s="198">
        <v>0</v>
      </c>
      <c r="CO91" s="49">
        <v>0</v>
      </c>
      <c r="CP91" s="430">
        <v>0</v>
      </c>
      <c r="CQ91" s="56">
        <f t="shared" si="60"/>
        <v>0</v>
      </c>
      <c r="CR91" s="48">
        <f t="shared" si="61"/>
        <v>0</v>
      </c>
      <c r="CS91" s="35">
        <v>0</v>
      </c>
      <c r="CT91" s="198">
        <v>0</v>
      </c>
      <c r="CU91" s="198">
        <v>0</v>
      </c>
      <c r="CV91" s="198">
        <v>0</v>
      </c>
      <c r="CW91" s="198">
        <v>0</v>
      </c>
      <c r="CX91" s="198">
        <v>0</v>
      </c>
      <c r="CY91" s="49">
        <v>0</v>
      </c>
      <c r="CZ91" s="430">
        <v>0</v>
      </c>
      <c r="DA91" s="56">
        <f t="shared" si="62"/>
        <v>0</v>
      </c>
      <c r="DB91" s="48">
        <f t="shared" si="63"/>
        <v>0</v>
      </c>
      <c r="DC91" s="221">
        <v>0</v>
      </c>
      <c r="DD91" s="223">
        <v>0</v>
      </c>
      <c r="DE91" s="218">
        <v>0</v>
      </c>
      <c r="DF91" s="223">
        <v>0</v>
      </c>
      <c r="DG91" s="223">
        <v>0</v>
      </c>
      <c r="DH91" s="223">
        <v>0</v>
      </c>
      <c r="DI91" s="49">
        <v>0</v>
      </c>
      <c r="DJ91" s="430">
        <v>0</v>
      </c>
      <c r="DK91" s="219">
        <f t="shared" si="64"/>
        <v>0</v>
      </c>
      <c r="DL91" s="220">
        <f t="shared" si="65"/>
        <v>0</v>
      </c>
      <c r="DM91" s="35">
        <v>0</v>
      </c>
      <c r="DN91" s="198">
        <v>0</v>
      </c>
      <c r="DO91" s="198">
        <v>0</v>
      </c>
      <c r="DP91" s="198">
        <v>0</v>
      </c>
      <c r="DQ91" s="198">
        <v>0</v>
      </c>
      <c r="DR91" s="198">
        <v>0</v>
      </c>
      <c r="DS91" s="49">
        <v>0</v>
      </c>
      <c r="DT91" s="430">
        <v>0</v>
      </c>
      <c r="DU91" s="56">
        <f t="shared" si="66"/>
        <v>0</v>
      </c>
      <c r="DV91" s="48">
        <f t="shared" si="67"/>
        <v>0</v>
      </c>
      <c r="DW91" s="35">
        <v>0</v>
      </c>
      <c r="DX91" s="198">
        <v>0</v>
      </c>
      <c r="DY91" s="198">
        <v>0</v>
      </c>
      <c r="DZ91" s="198">
        <v>0</v>
      </c>
      <c r="EA91" s="198">
        <v>0</v>
      </c>
      <c r="EB91" s="198">
        <v>0</v>
      </c>
      <c r="EC91" s="49">
        <v>0</v>
      </c>
      <c r="ED91" s="430">
        <v>0</v>
      </c>
      <c r="EE91" s="56">
        <f t="shared" si="68"/>
        <v>0</v>
      </c>
      <c r="EF91" s="48">
        <f t="shared" si="69"/>
        <v>0</v>
      </c>
      <c r="EK91" s="19">
        <f t="shared" si="36"/>
        <v>0</v>
      </c>
      <c r="EL91" s="5" t="e">
        <f>IF(#REF!=0,"Not Moving","OK")</f>
        <v>#REF!</v>
      </c>
    </row>
    <row r="92" spans="1:142" s="5" customFormat="1" ht="16.5" thickTop="1" thickBot="1">
      <c r="A92" s="45">
        <v>81</v>
      </c>
      <c r="B92" s="17">
        <v>734937</v>
      </c>
      <c r="C92" s="17" t="s">
        <v>199</v>
      </c>
      <c r="D92" s="17" t="s">
        <v>200</v>
      </c>
      <c r="E92" s="189">
        <v>69.5</v>
      </c>
      <c r="F92" s="59">
        <v>149</v>
      </c>
      <c r="G92" s="38">
        <f t="shared" si="37"/>
        <v>0</v>
      </c>
      <c r="H92" s="38">
        <f t="shared" si="38"/>
        <v>149</v>
      </c>
      <c r="I92" s="38">
        <f t="shared" si="39"/>
        <v>149</v>
      </c>
      <c r="J92" s="38">
        <f t="shared" si="40"/>
        <v>0</v>
      </c>
      <c r="K92" s="38">
        <f t="shared" si="41"/>
        <v>0</v>
      </c>
      <c r="L92" s="38">
        <f t="shared" si="42"/>
        <v>0</v>
      </c>
      <c r="M92" s="39">
        <f t="shared" si="43"/>
        <v>0</v>
      </c>
      <c r="N92" s="39">
        <v>149</v>
      </c>
      <c r="O92" s="39">
        <f t="shared" si="44"/>
        <v>447</v>
      </c>
      <c r="P92" s="40">
        <f t="shared" si="45"/>
        <v>55.875</v>
      </c>
      <c r="Q92" s="58">
        <v>0</v>
      </c>
      <c r="R92" s="49">
        <v>149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30">
        <v>0</v>
      </c>
      <c r="Y92" s="260">
        <f t="shared" si="46"/>
        <v>149</v>
      </c>
      <c r="Z92" s="34">
        <f t="shared" si="47"/>
        <v>18.625</v>
      </c>
      <c r="AA92" s="35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49">
        <v>0</v>
      </c>
      <c r="AH92" s="430">
        <v>149</v>
      </c>
      <c r="AI92" s="56">
        <f t="shared" si="48"/>
        <v>149</v>
      </c>
      <c r="AJ92" s="48">
        <f t="shared" si="49"/>
        <v>18.625</v>
      </c>
      <c r="AK92" s="35">
        <v>0</v>
      </c>
      <c r="AL92" s="36">
        <v>0</v>
      </c>
      <c r="AM92" s="36">
        <v>0</v>
      </c>
      <c r="AN92" s="36">
        <v>0</v>
      </c>
      <c r="AO92" s="36">
        <v>0</v>
      </c>
      <c r="AP92" s="36">
        <v>0</v>
      </c>
      <c r="AQ92" s="49">
        <v>0</v>
      </c>
      <c r="AR92" s="430">
        <v>0</v>
      </c>
      <c r="AS92" s="56">
        <f t="shared" si="50"/>
        <v>0</v>
      </c>
      <c r="AT92" s="48">
        <f t="shared" si="51"/>
        <v>0</v>
      </c>
      <c r="AU92" s="35">
        <v>0</v>
      </c>
      <c r="AV92" s="198">
        <v>0</v>
      </c>
      <c r="AW92" s="198">
        <v>0</v>
      </c>
      <c r="AX92" s="198">
        <v>0</v>
      </c>
      <c r="AY92" s="198">
        <v>0</v>
      </c>
      <c r="AZ92" s="198">
        <v>0</v>
      </c>
      <c r="BA92" s="49">
        <v>0</v>
      </c>
      <c r="BB92" s="430">
        <v>0</v>
      </c>
      <c r="BC92" s="56">
        <f t="shared" si="52"/>
        <v>0</v>
      </c>
      <c r="BD92" s="48">
        <f t="shared" si="53"/>
        <v>0</v>
      </c>
      <c r="BE92" s="35">
        <v>0</v>
      </c>
      <c r="BF92" s="198">
        <v>0</v>
      </c>
      <c r="BG92" s="198">
        <v>0</v>
      </c>
      <c r="BH92" s="198">
        <v>0</v>
      </c>
      <c r="BI92" s="198">
        <v>0</v>
      </c>
      <c r="BJ92" s="198">
        <v>0</v>
      </c>
      <c r="BK92" s="49">
        <v>0</v>
      </c>
      <c r="BL92" s="430">
        <v>0</v>
      </c>
      <c r="BM92" s="56">
        <f t="shared" si="54"/>
        <v>0</v>
      </c>
      <c r="BN92" s="48">
        <f t="shared" si="55"/>
        <v>0</v>
      </c>
      <c r="BO92" s="35">
        <v>0</v>
      </c>
      <c r="BP92" s="198">
        <v>0</v>
      </c>
      <c r="BQ92" s="198">
        <v>149</v>
      </c>
      <c r="BR92" s="198">
        <v>0</v>
      </c>
      <c r="BS92" s="198">
        <v>0</v>
      </c>
      <c r="BT92" s="198">
        <v>0</v>
      </c>
      <c r="BU92" s="49">
        <v>0</v>
      </c>
      <c r="BV92" s="430">
        <v>0</v>
      </c>
      <c r="BW92" s="56">
        <f t="shared" si="56"/>
        <v>149</v>
      </c>
      <c r="BX92" s="48">
        <f t="shared" si="57"/>
        <v>18.625</v>
      </c>
      <c r="BY92" s="35">
        <v>0</v>
      </c>
      <c r="BZ92" s="198">
        <v>0</v>
      </c>
      <c r="CA92" s="198">
        <v>0</v>
      </c>
      <c r="CB92" s="198">
        <v>0</v>
      </c>
      <c r="CC92" s="198">
        <v>0</v>
      </c>
      <c r="CD92" s="198">
        <v>0</v>
      </c>
      <c r="CE92" s="49">
        <v>0</v>
      </c>
      <c r="CF92" s="430">
        <v>0</v>
      </c>
      <c r="CG92" s="56">
        <f t="shared" si="58"/>
        <v>0</v>
      </c>
      <c r="CH92" s="48">
        <f t="shared" si="59"/>
        <v>0</v>
      </c>
      <c r="CI92" s="35">
        <v>0</v>
      </c>
      <c r="CJ92" s="198">
        <v>0</v>
      </c>
      <c r="CK92" s="198">
        <v>0</v>
      </c>
      <c r="CL92" s="198">
        <v>0</v>
      </c>
      <c r="CM92" s="198">
        <v>0</v>
      </c>
      <c r="CN92" s="198">
        <v>0</v>
      </c>
      <c r="CO92" s="49">
        <v>0</v>
      </c>
      <c r="CP92" s="430">
        <v>0</v>
      </c>
      <c r="CQ92" s="56">
        <f t="shared" si="60"/>
        <v>0</v>
      </c>
      <c r="CR92" s="48">
        <f t="shared" si="61"/>
        <v>0</v>
      </c>
      <c r="CS92" s="35">
        <v>0</v>
      </c>
      <c r="CT92" s="198">
        <v>0</v>
      </c>
      <c r="CU92" s="198">
        <v>0</v>
      </c>
      <c r="CV92" s="198">
        <v>0</v>
      </c>
      <c r="CW92" s="198">
        <v>0</v>
      </c>
      <c r="CX92" s="198">
        <v>0</v>
      </c>
      <c r="CY92" s="49">
        <v>0</v>
      </c>
      <c r="CZ92" s="430">
        <v>0</v>
      </c>
      <c r="DA92" s="56">
        <f t="shared" si="62"/>
        <v>0</v>
      </c>
      <c r="DB92" s="48">
        <f t="shared" si="63"/>
        <v>0</v>
      </c>
      <c r="DC92" s="221">
        <v>0</v>
      </c>
      <c r="DD92" s="223">
        <v>0</v>
      </c>
      <c r="DE92" s="218">
        <v>0</v>
      </c>
      <c r="DF92" s="223">
        <v>0</v>
      </c>
      <c r="DG92" s="223">
        <v>0</v>
      </c>
      <c r="DH92" s="223">
        <v>0</v>
      </c>
      <c r="DI92" s="49">
        <v>0</v>
      </c>
      <c r="DJ92" s="430">
        <v>0</v>
      </c>
      <c r="DK92" s="219">
        <f t="shared" si="64"/>
        <v>0</v>
      </c>
      <c r="DL92" s="220">
        <f t="shared" si="65"/>
        <v>0</v>
      </c>
      <c r="DM92" s="35">
        <v>0</v>
      </c>
      <c r="DN92" s="198">
        <v>0</v>
      </c>
      <c r="DO92" s="198">
        <v>0</v>
      </c>
      <c r="DP92" s="198">
        <v>0</v>
      </c>
      <c r="DQ92" s="198">
        <v>0</v>
      </c>
      <c r="DR92" s="198">
        <v>0</v>
      </c>
      <c r="DS92" s="49">
        <v>0</v>
      </c>
      <c r="DT92" s="430">
        <v>0</v>
      </c>
      <c r="DU92" s="56">
        <f t="shared" si="66"/>
        <v>0</v>
      </c>
      <c r="DV92" s="48">
        <f t="shared" si="67"/>
        <v>0</v>
      </c>
      <c r="DW92" s="35">
        <v>0</v>
      </c>
      <c r="DX92" s="198">
        <v>0</v>
      </c>
      <c r="DY92" s="198">
        <v>0</v>
      </c>
      <c r="DZ92" s="198">
        <v>0</v>
      </c>
      <c r="EA92" s="198">
        <v>0</v>
      </c>
      <c r="EB92" s="198">
        <v>0</v>
      </c>
      <c r="EC92" s="49">
        <v>0</v>
      </c>
      <c r="ED92" s="430">
        <v>0</v>
      </c>
      <c r="EE92" s="56">
        <f t="shared" si="68"/>
        <v>0</v>
      </c>
      <c r="EF92" s="48">
        <f t="shared" si="69"/>
        <v>0</v>
      </c>
      <c r="EK92" s="19">
        <f t="shared" si="36"/>
        <v>149</v>
      </c>
      <c r="EL92" s="5" t="e">
        <f>IF(#REF!=0,"Not Moving","OK")</f>
        <v>#REF!</v>
      </c>
    </row>
    <row r="93" spans="1:142" s="5" customFormat="1" ht="16.5" thickTop="1" thickBot="1">
      <c r="A93" s="45">
        <v>82</v>
      </c>
      <c r="B93" s="17">
        <v>734938</v>
      </c>
      <c r="C93" s="17" t="s">
        <v>201</v>
      </c>
      <c r="D93" s="17" t="s">
        <v>202</v>
      </c>
      <c r="E93" s="189">
        <v>69.5</v>
      </c>
      <c r="F93" s="59">
        <v>149</v>
      </c>
      <c r="G93" s="38">
        <f t="shared" si="37"/>
        <v>0</v>
      </c>
      <c r="H93" s="38">
        <f t="shared" si="38"/>
        <v>0</v>
      </c>
      <c r="I93" s="38">
        <f t="shared" si="39"/>
        <v>0</v>
      </c>
      <c r="J93" s="38">
        <f t="shared" si="40"/>
        <v>0</v>
      </c>
      <c r="K93" s="38">
        <f t="shared" si="41"/>
        <v>0</v>
      </c>
      <c r="L93" s="38">
        <f t="shared" si="42"/>
        <v>0</v>
      </c>
      <c r="M93" s="39">
        <f t="shared" si="43"/>
        <v>149</v>
      </c>
      <c r="N93" s="39">
        <v>0</v>
      </c>
      <c r="O93" s="39">
        <f t="shared" si="44"/>
        <v>149</v>
      </c>
      <c r="P93" s="40">
        <f t="shared" si="45"/>
        <v>18.625</v>
      </c>
      <c r="Q93" s="58">
        <v>0</v>
      </c>
      <c r="R93" s="49">
        <v>0</v>
      </c>
      <c r="S93" s="49">
        <v>0</v>
      </c>
      <c r="T93" s="49">
        <v>0</v>
      </c>
      <c r="U93" s="49">
        <v>0</v>
      </c>
      <c r="V93" s="49">
        <v>0</v>
      </c>
      <c r="W93" s="49">
        <v>149</v>
      </c>
      <c r="X93" s="430">
        <v>0</v>
      </c>
      <c r="Y93" s="260">
        <f t="shared" si="46"/>
        <v>149</v>
      </c>
      <c r="Z93" s="34">
        <f t="shared" si="47"/>
        <v>18.625</v>
      </c>
      <c r="AA93" s="35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49">
        <v>0</v>
      </c>
      <c r="AH93" s="430">
        <v>0</v>
      </c>
      <c r="AI93" s="56">
        <f t="shared" si="48"/>
        <v>0</v>
      </c>
      <c r="AJ93" s="48">
        <f t="shared" si="49"/>
        <v>0</v>
      </c>
      <c r="AK93" s="35">
        <v>0</v>
      </c>
      <c r="AL93" s="36">
        <v>0</v>
      </c>
      <c r="AM93" s="36">
        <v>0</v>
      </c>
      <c r="AN93" s="36">
        <v>0</v>
      </c>
      <c r="AO93" s="36">
        <v>0</v>
      </c>
      <c r="AP93" s="36">
        <v>0</v>
      </c>
      <c r="AQ93" s="49">
        <v>0</v>
      </c>
      <c r="AR93" s="430">
        <v>0</v>
      </c>
      <c r="AS93" s="56">
        <f t="shared" si="50"/>
        <v>0</v>
      </c>
      <c r="AT93" s="48">
        <f t="shared" si="51"/>
        <v>0</v>
      </c>
      <c r="AU93" s="35">
        <v>0</v>
      </c>
      <c r="AV93" s="198">
        <v>0</v>
      </c>
      <c r="AW93" s="198">
        <v>0</v>
      </c>
      <c r="AX93" s="198">
        <v>0</v>
      </c>
      <c r="AY93" s="198">
        <v>0</v>
      </c>
      <c r="AZ93" s="198">
        <v>0</v>
      </c>
      <c r="BA93" s="49">
        <v>0</v>
      </c>
      <c r="BB93" s="430">
        <v>0</v>
      </c>
      <c r="BC93" s="56">
        <f t="shared" si="52"/>
        <v>0</v>
      </c>
      <c r="BD93" s="48">
        <f t="shared" si="53"/>
        <v>0</v>
      </c>
      <c r="BE93" s="35">
        <v>0</v>
      </c>
      <c r="BF93" s="198">
        <v>0</v>
      </c>
      <c r="BG93" s="198">
        <v>0</v>
      </c>
      <c r="BH93" s="198">
        <v>0</v>
      </c>
      <c r="BI93" s="198">
        <v>0</v>
      </c>
      <c r="BJ93" s="198">
        <v>0</v>
      </c>
      <c r="BK93" s="49">
        <v>0</v>
      </c>
      <c r="BL93" s="430">
        <v>0</v>
      </c>
      <c r="BM93" s="56">
        <f t="shared" si="54"/>
        <v>0</v>
      </c>
      <c r="BN93" s="48">
        <f t="shared" si="55"/>
        <v>0</v>
      </c>
      <c r="BO93" s="35">
        <v>0</v>
      </c>
      <c r="BP93" s="198">
        <v>0</v>
      </c>
      <c r="BQ93" s="198">
        <v>0</v>
      </c>
      <c r="BR93" s="198">
        <v>0</v>
      </c>
      <c r="BS93" s="198">
        <v>0</v>
      </c>
      <c r="BT93" s="198">
        <v>0</v>
      </c>
      <c r="BU93" s="49">
        <v>0</v>
      </c>
      <c r="BV93" s="430">
        <v>0</v>
      </c>
      <c r="BW93" s="56">
        <f t="shared" si="56"/>
        <v>0</v>
      </c>
      <c r="BX93" s="48">
        <f t="shared" si="57"/>
        <v>0</v>
      </c>
      <c r="BY93" s="35">
        <v>0</v>
      </c>
      <c r="BZ93" s="198">
        <v>0</v>
      </c>
      <c r="CA93" s="198">
        <v>0</v>
      </c>
      <c r="CB93" s="198">
        <v>0</v>
      </c>
      <c r="CC93" s="198">
        <v>0</v>
      </c>
      <c r="CD93" s="198">
        <v>0</v>
      </c>
      <c r="CE93" s="49">
        <v>0</v>
      </c>
      <c r="CF93" s="430">
        <v>0</v>
      </c>
      <c r="CG93" s="56">
        <f t="shared" si="58"/>
        <v>0</v>
      </c>
      <c r="CH93" s="48">
        <f t="shared" si="59"/>
        <v>0</v>
      </c>
      <c r="CI93" s="35">
        <v>0</v>
      </c>
      <c r="CJ93" s="198">
        <v>0</v>
      </c>
      <c r="CK93" s="198">
        <v>0</v>
      </c>
      <c r="CL93" s="198">
        <v>0</v>
      </c>
      <c r="CM93" s="198">
        <v>0</v>
      </c>
      <c r="CN93" s="198">
        <v>0</v>
      </c>
      <c r="CO93" s="49">
        <v>0</v>
      </c>
      <c r="CP93" s="430">
        <v>0</v>
      </c>
      <c r="CQ93" s="56">
        <f t="shared" si="60"/>
        <v>0</v>
      </c>
      <c r="CR93" s="48">
        <f t="shared" si="61"/>
        <v>0</v>
      </c>
      <c r="CS93" s="35">
        <v>0</v>
      </c>
      <c r="CT93" s="198">
        <v>0</v>
      </c>
      <c r="CU93" s="198">
        <v>0</v>
      </c>
      <c r="CV93" s="198">
        <v>0</v>
      </c>
      <c r="CW93" s="198">
        <v>0</v>
      </c>
      <c r="CX93" s="198">
        <v>0</v>
      </c>
      <c r="CY93" s="49">
        <v>0</v>
      </c>
      <c r="CZ93" s="430">
        <v>0</v>
      </c>
      <c r="DA93" s="56">
        <f t="shared" si="62"/>
        <v>0</v>
      </c>
      <c r="DB93" s="48">
        <f t="shared" si="63"/>
        <v>0</v>
      </c>
      <c r="DC93" s="221">
        <v>0</v>
      </c>
      <c r="DD93" s="223">
        <v>0</v>
      </c>
      <c r="DE93" s="218">
        <v>0</v>
      </c>
      <c r="DF93" s="223">
        <v>0</v>
      </c>
      <c r="DG93" s="223">
        <v>0</v>
      </c>
      <c r="DH93" s="223">
        <v>0</v>
      </c>
      <c r="DI93" s="49">
        <v>0</v>
      </c>
      <c r="DJ93" s="430">
        <v>0</v>
      </c>
      <c r="DK93" s="219">
        <f t="shared" si="64"/>
        <v>0</v>
      </c>
      <c r="DL93" s="220">
        <f t="shared" si="65"/>
        <v>0</v>
      </c>
      <c r="DM93" s="35">
        <v>0</v>
      </c>
      <c r="DN93" s="198">
        <v>0</v>
      </c>
      <c r="DO93" s="198">
        <v>0</v>
      </c>
      <c r="DP93" s="198">
        <v>0</v>
      </c>
      <c r="DQ93" s="198">
        <v>0</v>
      </c>
      <c r="DR93" s="198">
        <v>0</v>
      </c>
      <c r="DS93" s="49">
        <v>0</v>
      </c>
      <c r="DT93" s="430">
        <v>0</v>
      </c>
      <c r="DU93" s="56">
        <f t="shared" si="66"/>
        <v>0</v>
      </c>
      <c r="DV93" s="48">
        <f t="shared" si="67"/>
        <v>0</v>
      </c>
      <c r="DW93" s="35">
        <v>0</v>
      </c>
      <c r="DX93" s="198">
        <v>0</v>
      </c>
      <c r="DY93" s="198">
        <v>0</v>
      </c>
      <c r="DZ93" s="198">
        <v>0</v>
      </c>
      <c r="EA93" s="198">
        <v>0</v>
      </c>
      <c r="EB93" s="198">
        <v>0</v>
      </c>
      <c r="EC93" s="49">
        <v>0</v>
      </c>
      <c r="ED93" s="430">
        <v>0</v>
      </c>
      <c r="EE93" s="56">
        <f t="shared" si="68"/>
        <v>0</v>
      </c>
      <c r="EF93" s="48">
        <f t="shared" si="69"/>
        <v>0</v>
      </c>
      <c r="EK93" s="19">
        <f t="shared" si="36"/>
        <v>0</v>
      </c>
      <c r="EL93" s="5" t="e">
        <f>IF(#REF!=0,"Not Moving","OK")</f>
        <v>#REF!</v>
      </c>
    </row>
    <row r="94" spans="1:142" s="5" customFormat="1" ht="16.5" thickTop="1" thickBot="1">
      <c r="A94" s="45">
        <v>83</v>
      </c>
      <c r="B94" s="17">
        <v>734939</v>
      </c>
      <c r="C94" s="17" t="s">
        <v>203</v>
      </c>
      <c r="D94" s="17" t="s">
        <v>204</v>
      </c>
      <c r="E94" s="189">
        <v>109.5</v>
      </c>
      <c r="F94" s="59">
        <v>229</v>
      </c>
      <c r="G94" s="38">
        <f t="shared" si="37"/>
        <v>0</v>
      </c>
      <c r="H94" s="38">
        <f t="shared" si="38"/>
        <v>0</v>
      </c>
      <c r="I94" s="38">
        <f t="shared" si="39"/>
        <v>0</v>
      </c>
      <c r="J94" s="38">
        <f t="shared" si="40"/>
        <v>0</v>
      </c>
      <c r="K94" s="38">
        <f t="shared" si="41"/>
        <v>0</v>
      </c>
      <c r="L94" s="38">
        <f t="shared" si="42"/>
        <v>0</v>
      </c>
      <c r="M94" s="39">
        <f t="shared" si="43"/>
        <v>229</v>
      </c>
      <c r="N94" s="39">
        <v>0</v>
      </c>
      <c r="O94" s="39">
        <f t="shared" si="44"/>
        <v>229</v>
      </c>
      <c r="P94" s="40">
        <f t="shared" si="45"/>
        <v>28.625</v>
      </c>
      <c r="Q94" s="58">
        <v>0</v>
      </c>
      <c r="R94" s="49">
        <v>0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30">
        <v>0</v>
      </c>
      <c r="Y94" s="260">
        <f t="shared" si="46"/>
        <v>0</v>
      </c>
      <c r="Z94" s="34">
        <f t="shared" si="47"/>
        <v>0</v>
      </c>
      <c r="AA94" s="35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49">
        <v>0</v>
      </c>
      <c r="AH94" s="430">
        <v>0</v>
      </c>
      <c r="AI94" s="56">
        <f t="shared" si="48"/>
        <v>0</v>
      </c>
      <c r="AJ94" s="48">
        <f t="shared" si="49"/>
        <v>0</v>
      </c>
      <c r="AK94" s="35">
        <v>0</v>
      </c>
      <c r="AL94" s="36">
        <v>0</v>
      </c>
      <c r="AM94" s="36">
        <v>0</v>
      </c>
      <c r="AN94" s="36">
        <v>0</v>
      </c>
      <c r="AO94" s="36">
        <v>0</v>
      </c>
      <c r="AP94" s="36">
        <v>0</v>
      </c>
      <c r="AQ94" s="49">
        <v>0</v>
      </c>
      <c r="AR94" s="430">
        <v>0</v>
      </c>
      <c r="AS94" s="56">
        <f t="shared" si="50"/>
        <v>0</v>
      </c>
      <c r="AT94" s="48">
        <f t="shared" si="51"/>
        <v>0</v>
      </c>
      <c r="AU94" s="35">
        <v>0</v>
      </c>
      <c r="AV94" s="198">
        <v>0</v>
      </c>
      <c r="AW94" s="198">
        <v>0</v>
      </c>
      <c r="AX94" s="198">
        <v>0</v>
      </c>
      <c r="AY94" s="198">
        <v>0</v>
      </c>
      <c r="AZ94" s="198">
        <v>0</v>
      </c>
      <c r="BA94" s="49">
        <v>0</v>
      </c>
      <c r="BB94" s="430">
        <v>0</v>
      </c>
      <c r="BC94" s="56">
        <f t="shared" si="52"/>
        <v>0</v>
      </c>
      <c r="BD94" s="48">
        <f t="shared" si="53"/>
        <v>0</v>
      </c>
      <c r="BE94" s="35">
        <v>0</v>
      </c>
      <c r="BF94" s="198">
        <v>0</v>
      </c>
      <c r="BG94" s="198">
        <v>0</v>
      </c>
      <c r="BH94" s="198">
        <v>0</v>
      </c>
      <c r="BI94" s="198">
        <v>0</v>
      </c>
      <c r="BJ94" s="198">
        <v>0</v>
      </c>
      <c r="BK94" s="49">
        <v>0</v>
      </c>
      <c r="BL94" s="430">
        <v>0</v>
      </c>
      <c r="BM94" s="56">
        <f t="shared" si="54"/>
        <v>0</v>
      </c>
      <c r="BN94" s="48">
        <f t="shared" si="55"/>
        <v>0</v>
      </c>
      <c r="BO94" s="35">
        <v>0</v>
      </c>
      <c r="BP94" s="198">
        <v>0</v>
      </c>
      <c r="BQ94" s="198">
        <v>0</v>
      </c>
      <c r="BR94" s="198">
        <v>0</v>
      </c>
      <c r="BS94" s="198">
        <v>0</v>
      </c>
      <c r="BT94" s="198">
        <v>0</v>
      </c>
      <c r="BU94" s="49">
        <v>0</v>
      </c>
      <c r="BV94" s="430">
        <v>0</v>
      </c>
      <c r="BW94" s="56">
        <f t="shared" si="56"/>
        <v>0</v>
      </c>
      <c r="BX94" s="48">
        <f t="shared" si="57"/>
        <v>0</v>
      </c>
      <c r="BY94" s="35">
        <v>0</v>
      </c>
      <c r="BZ94" s="198">
        <v>0</v>
      </c>
      <c r="CA94" s="198">
        <v>0</v>
      </c>
      <c r="CB94" s="198">
        <v>0</v>
      </c>
      <c r="CC94" s="198">
        <v>0</v>
      </c>
      <c r="CD94" s="198">
        <v>0</v>
      </c>
      <c r="CE94" s="49">
        <v>0</v>
      </c>
      <c r="CF94" s="430">
        <v>0</v>
      </c>
      <c r="CG94" s="56">
        <f t="shared" si="58"/>
        <v>0</v>
      </c>
      <c r="CH94" s="48">
        <f t="shared" si="59"/>
        <v>0</v>
      </c>
      <c r="CI94" s="35">
        <v>0</v>
      </c>
      <c r="CJ94" s="198">
        <v>0</v>
      </c>
      <c r="CK94" s="198">
        <v>0</v>
      </c>
      <c r="CL94" s="198">
        <v>0</v>
      </c>
      <c r="CM94" s="198">
        <v>0</v>
      </c>
      <c r="CN94" s="198">
        <v>0</v>
      </c>
      <c r="CO94" s="49">
        <v>0</v>
      </c>
      <c r="CP94" s="430">
        <v>0</v>
      </c>
      <c r="CQ94" s="56">
        <f t="shared" si="60"/>
        <v>0</v>
      </c>
      <c r="CR94" s="48">
        <f t="shared" si="61"/>
        <v>0</v>
      </c>
      <c r="CS94" s="35">
        <v>0</v>
      </c>
      <c r="CT94" s="198">
        <v>0</v>
      </c>
      <c r="CU94" s="198">
        <v>0</v>
      </c>
      <c r="CV94" s="198">
        <v>0</v>
      </c>
      <c r="CW94" s="198">
        <v>0</v>
      </c>
      <c r="CX94" s="198">
        <v>0</v>
      </c>
      <c r="CY94" s="49">
        <v>0</v>
      </c>
      <c r="CZ94" s="430">
        <v>0</v>
      </c>
      <c r="DA94" s="56">
        <f t="shared" si="62"/>
        <v>0</v>
      </c>
      <c r="DB94" s="48">
        <f t="shared" si="63"/>
        <v>0</v>
      </c>
      <c r="DC94" s="221">
        <v>0</v>
      </c>
      <c r="DD94" s="223">
        <v>0</v>
      </c>
      <c r="DE94" s="218">
        <v>0</v>
      </c>
      <c r="DF94" s="223">
        <v>0</v>
      </c>
      <c r="DG94" s="223">
        <v>0</v>
      </c>
      <c r="DH94" s="223">
        <v>0</v>
      </c>
      <c r="DI94" s="49">
        <v>0</v>
      </c>
      <c r="DJ94" s="430">
        <v>0</v>
      </c>
      <c r="DK94" s="219">
        <f t="shared" si="64"/>
        <v>0</v>
      </c>
      <c r="DL94" s="220">
        <f t="shared" si="65"/>
        <v>0</v>
      </c>
      <c r="DM94" s="35">
        <v>0</v>
      </c>
      <c r="DN94" s="198">
        <v>0</v>
      </c>
      <c r="DO94" s="198">
        <v>0</v>
      </c>
      <c r="DP94" s="198">
        <v>0</v>
      </c>
      <c r="DQ94" s="198">
        <v>0</v>
      </c>
      <c r="DR94" s="198">
        <v>0</v>
      </c>
      <c r="DS94" s="49">
        <v>0</v>
      </c>
      <c r="DT94" s="430">
        <v>0</v>
      </c>
      <c r="DU94" s="56">
        <f t="shared" si="66"/>
        <v>0</v>
      </c>
      <c r="DV94" s="48">
        <f t="shared" si="67"/>
        <v>0</v>
      </c>
      <c r="DW94" s="35">
        <v>0</v>
      </c>
      <c r="DX94" s="198">
        <v>0</v>
      </c>
      <c r="DY94" s="198">
        <v>0</v>
      </c>
      <c r="DZ94" s="198">
        <v>0</v>
      </c>
      <c r="EA94" s="198">
        <v>0</v>
      </c>
      <c r="EB94" s="198">
        <v>0</v>
      </c>
      <c r="EC94" s="49">
        <v>229</v>
      </c>
      <c r="ED94" s="430">
        <v>0</v>
      </c>
      <c r="EE94" s="56">
        <f t="shared" si="68"/>
        <v>229</v>
      </c>
      <c r="EF94" s="48">
        <f t="shared" si="69"/>
        <v>28.625</v>
      </c>
      <c r="EK94" s="19">
        <f t="shared" si="36"/>
        <v>0</v>
      </c>
      <c r="EL94" s="5" t="e">
        <f>IF(#REF!=0,"Not Moving","OK")</f>
        <v>#REF!</v>
      </c>
    </row>
    <row r="95" spans="1:142" s="5" customFormat="1" ht="16.5" thickTop="1" thickBot="1">
      <c r="A95" s="45">
        <v>84</v>
      </c>
      <c r="B95" s="17">
        <v>734940</v>
      </c>
      <c r="C95" s="17" t="s">
        <v>205</v>
      </c>
      <c r="D95" s="17" t="s">
        <v>206</v>
      </c>
      <c r="E95" s="189">
        <v>44.5</v>
      </c>
      <c r="F95" s="59">
        <v>99</v>
      </c>
      <c r="G95" s="38">
        <f t="shared" si="37"/>
        <v>0</v>
      </c>
      <c r="H95" s="38">
        <f t="shared" si="38"/>
        <v>0</v>
      </c>
      <c r="I95" s="38">
        <f t="shared" si="39"/>
        <v>0</v>
      </c>
      <c r="J95" s="38">
        <f t="shared" si="40"/>
        <v>0</v>
      </c>
      <c r="K95" s="38">
        <f t="shared" si="41"/>
        <v>0</v>
      </c>
      <c r="L95" s="38">
        <f t="shared" si="42"/>
        <v>99</v>
      </c>
      <c r="M95" s="39">
        <f t="shared" si="43"/>
        <v>0</v>
      </c>
      <c r="N95" s="39">
        <v>0</v>
      </c>
      <c r="O95" s="39">
        <f t="shared" si="44"/>
        <v>99</v>
      </c>
      <c r="P95" s="40">
        <f t="shared" si="45"/>
        <v>12.375</v>
      </c>
      <c r="Q95" s="58">
        <v>0</v>
      </c>
      <c r="R95" s="49">
        <v>0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30">
        <v>0</v>
      </c>
      <c r="Y95" s="260">
        <f t="shared" si="46"/>
        <v>0</v>
      </c>
      <c r="Z95" s="34">
        <f t="shared" si="47"/>
        <v>0</v>
      </c>
      <c r="AA95" s="35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49">
        <v>0</v>
      </c>
      <c r="AH95" s="430">
        <v>0</v>
      </c>
      <c r="AI95" s="56">
        <f t="shared" si="48"/>
        <v>0</v>
      </c>
      <c r="AJ95" s="48">
        <f t="shared" si="49"/>
        <v>0</v>
      </c>
      <c r="AK95" s="35">
        <v>0</v>
      </c>
      <c r="AL95" s="36">
        <v>0</v>
      </c>
      <c r="AM95" s="36">
        <v>0</v>
      </c>
      <c r="AN95" s="36">
        <v>0</v>
      </c>
      <c r="AO95" s="36">
        <v>0</v>
      </c>
      <c r="AP95" s="36">
        <v>99</v>
      </c>
      <c r="AQ95" s="49">
        <v>0</v>
      </c>
      <c r="AR95" s="430">
        <v>0</v>
      </c>
      <c r="AS95" s="56">
        <f t="shared" si="50"/>
        <v>99</v>
      </c>
      <c r="AT95" s="48">
        <f t="shared" si="51"/>
        <v>12.375</v>
      </c>
      <c r="AU95" s="35">
        <v>0</v>
      </c>
      <c r="AV95" s="198">
        <v>0</v>
      </c>
      <c r="AW95" s="198">
        <v>0</v>
      </c>
      <c r="AX95" s="198">
        <v>0</v>
      </c>
      <c r="AY95" s="198">
        <v>0</v>
      </c>
      <c r="AZ95" s="198">
        <v>0</v>
      </c>
      <c r="BA95" s="49">
        <v>0</v>
      </c>
      <c r="BB95" s="430">
        <v>0</v>
      </c>
      <c r="BC95" s="56">
        <f t="shared" si="52"/>
        <v>0</v>
      </c>
      <c r="BD95" s="48">
        <f t="shared" si="53"/>
        <v>0</v>
      </c>
      <c r="BE95" s="35">
        <v>0</v>
      </c>
      <c r="BF95" s="198">
        <v>0</v>
      </c>
      <c r="BG95" s="198">
        <v>0</v>
      </c>
      <c r="BH95" s="198">
        <v>0</v>
      </c>
      <c r="BI95" s="198">
        <v>0</v>
      </c>
      <c r="BJ95" s="198">
        <v>0</v>
      </c>
      <c r="BK95" s="49">
        <v>0</v>
      </c>
      <c r="BL95" s="430">
        <v>0</v>
      </c>
      <c r="BM95" s="56">
        <f t="shared" si="54"/>
        <v>0</v>
      </c>
      <c r="BN95" s="48">
        <f t="shared" si="55"/>
        <v>0</v>
      </c>
      <c r="BO95" s="35">
        <v>0</v>
      </c>
      <c r="BP95" s="198">
        <v>0</v>
      </c>
      <c r="BQ95" s="198">
        <v>0</v>
      </c>
      <c r="BR95" s="198">
        <v>0</v>
      </c>
      <c r="BS95" s="198">
        <v>0</v>
      </c>
      <c r="BT95" s="198">
        <v>0</v>
      </c>
      <c r="BU95" s="49">
        <v>0</v>
      </c>
      <c r="BV95" s="430">
        <v>0</v>
      </c>
      <c r="BW95" s="56">
        <f t="shared" si="56"/>
        <v>0</v>
      </c>
      <c r="BX95" s="48">
        <f t="shared" si="57"/>
        <v>0</v>
      </c>
      <c r="BY95" s="35">
        <v>0</v>
      </c>
      <c r="BZ95" s="198">
        <v>0</v>
      </c>
      <c r="CA95" s="198">
        <v>0</v>
      </c>
      <c r="CB95" s="198">
        <v>0</v>
      </c>
      <c r="CC95" s="198">
        <v>0</v>
      </c>
      <c r="CD95" s="198">
        <v>0</v>
      </c>
      <c r="CE95" s="49">
        <v>0</v>
      </c>
      <c r="CF95" s="430">
        <v>0</v>
      </c>
      <c r="CG95" s="56">
        <f t="shared" si="58"/>
        <v>0</v>
      </c>
      <c r="CH95" s="48">
        <f t="shared" si="59"/>
        <v>0</v>
      </c>
      <c r="CI95" s="35">
        <v>0</v>
      </c>
      <c r="CJ95" s="198">
        <v>0</v>
      </c>
      <c r="CK95" s="198">
        <v>0</v>
      </c>
      <c r="CL95" s="198">
        <v>0</v>
      </c>
      <c r="CM95" s="198">
        <v>0</v>
      </c>
      <c r="CN95" s="198">
        <v>0</v>
      </c>
      <c r="CO95" s="49">
        <v>0</v>
      </c>
      <c r="CP95" s="430">
        <v>0</v>
      </c>
      <c r="CQ95" s="56">
        <f t="shared" si="60"/>
        <v>0</v>
      </c>
      <c r="CR95" s="48">
        <f t="shared" si="61"/>
        <v>0</v>
      </c>
      <c r="CS95" s="35">
        <v>0</v>
      </c>
      <c r="CT95" s="198">
        <v>0</v>
      </c>
      <c r="CU95" s="198">
        <v>0</v>
      </c>
      <c r="CV95" s="198">
        <v>0</v>
      </c>
      <c r="CW95" s="198">
        <v>0</v>
      </c>
      <c r="CX95" s="198">
        <v>0</v>
      </c>
      <c r="CY95" s="49">
        <v>0</v>
      </c>
      <c r="CZ95" s="430">
        <v>0</v>
      </c>
      <c r="DA95" s="56">
        <f t="shared" si="62"/>
        <v>0</v>
      </c>
      <c r="DB95" s="48">
        <f t="shared" si="63"/>
        <v>0</v>
      </c>
      <c r="DC95" s="221">
        <v>0</v>
      </c>
      <c r="DD95" s="223">
        <v>0</v>
      </c>
      <c r="DE95" s="218">
        <v>0</v>
      </c>
      <c r="DF95" s="223">
        <v>0</v>
      </c>
      <c r="DG95" s="223">
        <v>0</v>
      </c>
      <c r="DH95" s="223">
        <v>0</v>
      </c>
      <c r="DI95" s="49">
        <v>0</v>
      </c>
      <c r="DJ95" s="430">
        <v>0</v>
      </c>
      <c r="DK95" s="219">
        <f t="shared" si="64"/>
        <v>0</v>
      </c>
      <c r="DL95" s="220">
        <f t="shared" si="65"/>
        <v>0</v>
      </c>
      <c r="DM95" s="35">
        <v>0</v>
      </c>
      <c r="DN95" s="198">
        <v>0</v>
      </c>
      <c r="DO95" s="198">
        <v>0</v>
      </c>
      <c r="DP95" s="198">
        <v>0</v>
      </c>
      <c r="DQ95" s="198">
        <v>0</v>
      </c>
      <c r="DR95" s="198">
        <v>0</v>
      </c>
      <c r="DS95" s="49">
        <v>0</v>
      </c>
      <c r="DT95" s="430">
        <v>0</v>
      </c>
      <c r="DU95" s="56">
        <f t="shared" si="66"/>
        <v>0</v>
      </c>
      <c r="DV95" s="48">
        <f t="shared" si="67"/>
        <v>0</v>
      </c>
      <c r="DW95" s="35">
        <v>0</v>
      </c>
      <c r="DX95" s="198">
        <v>0</v>
      </c>
      <c r="DY95" s="198">
        <v>0</v>
      </c>
      <c r="DZ95" s="198">
        <v>0</v>
      </c>
      <c r="EA95" s="198">
        <v>0</v>
      </c>
      <c r="EB95" s="198">
        <v>0</v>
      </c>
      <c r="EC95" s="49">
        <v>0</v>
      </c>
      <c r="ED95" s="430">
        <v>0</v>
      </c>
      <c r="EE95" s="56">
        <f t="shared" si="68"/>
        <v>0</v>
      </c>
      <c r="EF95" s="48">
        <f t="shared" si="69"/>
        <v>0</v>
      </c>
      <c r="EK95" s="19">
        <f t="shared" si="36"/>
        <v>0</v>
      </c>
      <c r="EL95" s="5" t="e">
        <f>IF(#REF!=0,"Not Moving","OK")</f>
        <v>#REF!</v>
      </c>
    </row>
    <row r="96" spans="1:142" s="5" customFormat="1" ht="16.5" thickTop="1" thickBot="1">
      <c r="A96" s="45">
        <v>85</v>
      </c>
      <c r="B96" s="17">
        <v>734941</v>
      </c>
      <c r="C96" s="17" t="s">
        <v>207</v>
      </c>
      <c r="D96" s="17" t="s">
        <v>208</v>
      </c>
      <c r="E96" s="189">
        <v>44.5</v>
      </c>
      <c r="F96" s="59">
        <v>89</v>
      </c>
      <c r="G96" s="38">
        <f t="shared" si="37"/>
        <v>0</v>
      </c>
      <c r="H96" s="38">
        <f t="shared" si="38"/>
        <v>178</v>
      </c>
      <c r="I96" s="38">
        <f t="shared" si="39"/>
        <v>0</v>
      </c>
      <c r="J96" s="38">
        <f t="shared" si="40"/>
        <v>89</v>
      </c>
      <c r="K96" s="38">
        <f t="shared" si="41"/>
        <v>0</v>
      </c>
      <c r="L96" s="38">
        <f t="shared" si="42"/>
        <v>139</v>
      </c>
      <c r="M96" s="39">
        <f t="shared" si="43"/>
        <v>89</v>
      </c>
      <c r="N96" s="39">
        <v>267</v>
      </c>
      <c r="O96" s="39">
        <f t="shared" si="44"/>
        <v>762</v>
      </c>
      <c r="P96" s="40">
        <f t="shared" si="45"/>
        <v>95.25</v>
      </c>
      <c r="Q96" s="58">
        <v>0</v>
      </c>
      <c r="R96" s="49">
        <v>0</v>
      </c>
      <c r="S96" s="49">
        <v>0</v>
      </c>
      <c r="T96" s="49">
        <v>0</v>
      </c>
      <c r="U96" s="49">
        <v>0</v>
      </c>
      <c r="V96" s="49">
        <v>50</v>
      </c>
      <c r="W96" s="49">
        <v>0</v>
      </c>
      <c r="X96" s="430">
        <v>0</v>
      </c>
      <c r="Y96" s="260">
        <f t="shared" si="46"/>
        <v>50</v>
      </c>
      <c r="Z96" s="34">
        <f t="shared" si="47"/>
        <v>6.25</v>
      </c>
      <c r="AA96" s="35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49">
        <v>0</v>
      </c>
      <c r="AH96" s="430">
        <v>267</v>
      </c>
      <c r="AI96" s="56">
        <f t="shared" si="48"/>
        <v>267</v>
      </c>
      <c r="AJ96" s="48">
        <f t="shared" si="49"/>
        <v>33.375</v>
      </c>
      <c r="AK96" s="35">
        <v>0</v>
      </c>
      <c r="AL96" s="36">
        <v>178</v>
      </c>
      <c r="AM96" s="36">
        <v>0</v>
      </c>
      <c r="AN96" s="36">
        <v>89</v>
      </c>
      <c r="AO96" s="36">
        <v>0</v>
      </c>
      <c r="AP96" s="36">
        <v>89</v>
      </c>
      <c r="AQ96" s="49">
        <v>0</v>
      </c>
      <c r="AR96" s="430">
        <v>0</v>
      </c>
      <c r="AS96" s="56">
        <f t="shared" si="50"/>
        <v>356</v>
      </c>
      <c r="AT96" s="48">
        <f t="shared" si="51"/>
        <v>44.5</v>
      </c>
      <c r="AU96" s="35">
        <v>0</v>
      </c>
      <c r="AV96" s="198">
        <v>0</v>
      </c>
      <c r="AW96" s="198">
        <v>0</v>
      </c>
      <c r="AX96" s="198">
        <v>0</v>
      </c>
      <c r="AY96" s="198">
        <v>0</v>
      </c>
      <c r="AZ96" s="198">
        <v>0</v>
      </c>
      <c r="BA96" s="49">
        <v>0</v>
      </c>
      <c r="BB96" s="430">
        <v>0</v>
      </c>
      <c r="BC96" s="56">
        <f t="shared" si="52"/>
        <v>0</v>
      </c>
      <c r="BD96" s="48">
        <f t="shared" si="53"/>
        <v>0</v>
      </c>
      <c r="BE96" s="35">
        <v>0</v>
      </c>
      <c r="BF96" s="198">
        <v>0</v>
      </c>
      <c r="BG96" s="198">
        <v>0</v>
      </c>
      <c r="BH96" s="198">
        <v>0</v>
      </c>
      <c r="BI96" s="198">
        <v>0</v>
      </c>
      <c r="BJ96" s="198">
        <v>0</v>
      </c>
      <c r="BK96" s="49">
        <v>89</v>
      </c>
      <c r="BL96" s="430">
        <v>0</v>
      </c>
      <c r="BM96" s="56">
        <f t="shared" si="54"/>
        <v>89</v>
      </c>
      <c r="BN96" s="48">
        <f t="shared" si="55"/>
        <v>11.125</v>
      </c>
      <c r="BO96" s="35">
        <v>0</v>
      </c>
      <c r="BP96" s="198">
        <v>0</v>
      </c>
      <c r="BQ96" s="198">
        <v>0</v>
      </c>
      <c r="BR96" s="198">
        <v>0</v>
      </c>
      <c r="BS96" s="198">
        <v>0</v>
      </c>
      <c r="BT96" s="198">
        <v>0</v>
      </c>
      <c r="BU96" s="49">
        <v>0</v>
      </c>
      <c r="BV96" s="430">
        <v>0</v>
      </c>
      <c r="BW96" s="56">
        <f t="shared" si="56"/>
        <v>0</v>
      </c>
      <c r="BX96" s="48">
        <f t="shared" si="57"/>
        <v>0</v>
      </c>
      <c r="BY96" s="35">
        <v>0</v>
      </c>
      <c r="BZ96" s="198">
        <v>0</v>
      </c>
      <c r="CA96" s="198">
        <v>0</v>
      </c>
      <c r="CB96" s="198">
        <v>0</v>
      </c>
      <c r="CC96" s="198">
        <v>0</v>
      </c>
      <c r="CD96" s="198">
        <v>0</v>
      </c>
      <c r="CE96" s="49">
        <v>0</v>
      </c>
      <c r="CF96" s="430">
        <v>0</v>
      </c>
      <c r="CG96" s="56">
        <f t="shared" si="58"/>
        <v>0</v>
      </c>
      <c r="CH96" s="48">
        <f t="shared" si="59"/>
        <v>0</v>
      </c>
      <c r="CI96" s="35">
        <v>0</v>
      </c>
      <c r="CJ96" s="198">
        <v>0</v>
      </c>
      <c r="CK96" s="198">
        <v>0</v>
      </c>
      <c r="CL96" s="198">
        <v>0</v>
      </c>
      <c r="CM96" s="198">
        <v>0</v>
      </c>
      <c r="CN96" s="198">
        <v>0</v>
      </c>
      <c r="CO96" s="49">
        <v>0</v>
      </c>
      <c r="CP96" s="430">
        <v>0</v>
      </c>
      <c r="CQ96" s="56">
        <f t="shared" si="60"/>
        <v>0</v>
      </c>
      <c r="CR96" s="48">
        <f t="shared" si="61"/>
        <v>0</v>
      </c>
      <c r="CS96" s="35">
        <v>0</v>
      </c>
      <c r="CT96" s="198">
        <v>0</v>
      </c>
      <c r="CU96" s="198">
        <v>0</v>
      </c>
      <c r="CV96" s="198">
        <v>0</v>
      </c>
      <c r="CW96" s="198">
        <v>0</v>
      </c>
      <c r="CX96" s="198">
        <v>0</v>
      </c>
      <c r="CY96" s="49">
        <v>0</v>
      </c>
      <c r="CZ96" s="430">
        <v>0</v>
      </c>
      <c r="DA96" s="56">
        <f t="shared" si="62"/>
        <v>0</v>
      </c>
      <c r="DB96" s="48">
        <f t="shared" si="63"/>
        <v>0</v>
      </c>
      <c r="DC96" s="221">
        <v>0</v>
      </c>
      <c r="DD96" s="223">
        <v>0</v>
      </c>
      <c r="DE96" s="218">
        <v>0</v>
      </c>
      <c r="DF96" s="223">
        <v>0</v>
      </c>
      <c r="DG96" s="223">
        <v>0</v>
      </c>
      <c r="DH96" s="223">
        <v>0</v>
      </c>
      <c r="DI96" s="49">
        <v>0</v>
      </c>
      <c r="DJ96" s="430">
        <v>0</v>
      </c>
      <c r="DK96" s="219">
        <f t="shared" si="64"/>
        <v>0</v>
      </c>
      <c r="DL96" s="220">
        <f t="shared" si="65"/>
        <v>0</v>
      </c>
      <c r="DM96" s="35">
        <v>0</v>
      </c>
      <c r="DN96" s="198">
        <v>0</v>
      </c>
      <c r="DO96" s="198">
        <v>0</v>
      </c>
      <c r="DP96" s="198">
        <v>0</v>
      </c>
      <c r="DQ96" s="198">
        <v>0</v>
      </c>
      <c r="DR96" s="198">
        <v>0</v>
      </c>
      <c r="DS96" s="49">
        <v>0</v>
      </c>
      <c r="DT96" s="430">
        <v>0</v>
      </c>
      <c r="DU96" s="56">
        <f t="shared" si="66"/>
        <v>0</v>
      </c>
      <c r="DV96" s="48">
        <f t="shared" si="67"/>
        <v>0</v>
      </c>
      <c r="DW96" s="35">
        <v>0</v>
      </c>
      <c r="DX96" s="198">
        <v>0</v>
      </c>
      <c r="DY96" s="198">
        <v>0</v>
      </c>
      <c r="DZ96" s="198">
        <v>0</v>
      </c>
      <c r="EA96" s="198">
        <v>0</v>
      </c>
      <c r="EB96" s="198">
        <v>0</v>
      </c>
      <c r="EC96" s="49">
        <v>0</v>
      </c>
      <c r="ED96" s="430">
        <v>0</v>
      </c>
      <c r="EE96" s="56">
        <f t="shared" si="68"/>
        <v>0</v>
      </c>
      <c r="EF96" s="48">
        <f t="shared" si="69"/>
        <v>0</v>
      </c>
      <c r="EK96" s="19">
        <f t="shared" si="36"/>
        <v>178</v>
      </c>
      <c r="EL96" s="5" t="e">
        <f>IF(#REF!=0,"Not Moving","OK")</f>
        <v>#REF!</v>
      </c>
    </row>
    <row r="97" spans="1:142" s="5" customFormat="1" ht="16.5" thickTop="1" thickBot="1">
      <c r="A97" s="45">
        <v>86</v>
      </c>
      <c r="B97" s="17">
        <v>734942</v>
      </c>
      <c r="C97" s="17" t="s">
        <v>209</v>
      </c>
      <c r="D97" s="17" t="s">
        <v>210</v>
      </c>
      <c r="E97" s="189">
        <v>24.5</v>
      </c>
      <c r="F97" s="59">
        <v>49</v>
      </c>
      <c r="G97" s="38">
        <f t="shared" si="37"/>
        <v>0</v>
      </c>
      <c r="H97" s="38">
        <f t="shared" si="38"/>
        <v>0</v>
      </c>
      <c r="I97" s="38">
        <f t="shared" si="39"/>
        <v>0</v>
      </c>
      <c r="J97" s="38">
        <f t="shared" si="40"/>
        <v>98</v>
      </c>
      <c r="K97" s="38">
        <f t="shared" si="41"/>
        <v>196</v>
      </c>
      <c r="L97" s="38">
        <f t="shared" si="42"/>
        <v>245</v>
      </c>
      <c r="M97" s="39">
        <f t="shared" si="43"/>
        <v>147</v>
      </c>
      <c r="N97" s="39">
        <v>98</v>
      </c>
      <c r="O97" s="39">
        <f t="shared" si="44"/>
        <v>784</v>
      </c>
      <c r="P97" s="40">
        <f t="shared" si="45"/>
        <v>98</v>
      </c>
      <c r="Q97" s="58">
        <v>0</v>
      </c>
      <c r="R97" s="49">
        <v>0</v>
      </c>
      <c r="S97" s="49">
        <v>0</v>
      </c>
      <c r="T97" s="49">
        <v>49</v>
      </c>
      <c r="U97" s="49">
        <v>49</v>
      </c>
      <c r="V97" s="49">
        <v>0</v>
      </c>
      <c r="W97" s="49">
        <v>49</v>
      </c>
      <c r="X97" s="430">
        <v>0</v>
      </c>
      <c r="Y97" s="260">
        <f t="shared" si="46"/>
        <v>147</v>
      </c>
      <c r="Z97" s="34">
        <f t="shared" si="47"/>
        <v>18.375</v>
      </c>
      <c r="AA97" s="35">
        <v>0</v>
      </c>
      <c r="AB97" s="36">
        <v>0</v>
      </c>
      <c r="AC97" s="36">
        <v>0</v>
      </c>
      <c r="AD97" s="36">
        <v>0</v>
      </c>
      <c r="AE97" s="36">
        <v>98</v>
      </c>
      <c r="AF97" s="36">
        <v>49</v>
      </c>
      <c r="AG97" s="49">
        <v>49</v>
      </c>
      <c r="AH97" s="430">
        <v>98</v>
      </c>
      <c r="AI97" s="56">
        <f t="shared" si="48"/>
        <v>294</v>
      </c>
      <c r="AJ97" s="48">
        <f t="shared" si="49"/>
        <v>36.75</v>
      </c>
      <c r="AK97" s="35">
        <v>0</v>
      </c>
      <c r="AL97" s="36">
        <v>0</v>
      </c>
      <c r="AM97" s="36">
        <v>0</v>
      </c>
      <c r="AN97" s="36">
        <v>49</v>
      </c>
      <c r="AO97" s="36">
        <v>0</v>
      </c>
      <c r="AP97" s="36">
        <v>49</v>
      </c>
      <c r="AQ97" s="49">
        <v>0</v>
      </c>
      <c r="AR97" s="430">
        <v>0</v>
      </c>
      <c r="AS97" s="56">
        <f t="shared" si="50"/>
        <v>98</v>
      </c>
      <c r="AT97" s="48">
        <f t="shared" si="51"/>
        <v>12.25</v>
      </c>
      <c r="AU97" s="35">
        <v>0</v>
      </c>
      <c r="AV97" s="198">
        <v>0</v>
      </c>
      <c r="AW97" s="198">
        <v>0</v>
      </c>
      <c r="AX97" s="198">
        <v>0</v>
      </c>
      <c r="AY97" s="198">
        <v>0</v>
      </c>
      <c r="AZ97" s="198">
        <v>0</v>
      </c>
      <c r="BA97" s="49">
        <v>0</v>
      </c>
      <c r="BB97" s="430">
        <v>0</v>
      </c>
      <c r="BC97" s="56">
        <f t="shared" si="52"/>
        <v>0</v>
      </c>
      <c r="BD97" s="48">
        <f t="shared" si="53"/>
        <v>0</v>
      </c>
      <c r="BE97" s="35">
        <v>0</v>
      </c>
      <c r="BF97" s="198">
        <v>0</v>
      </c>
      <c r="BG97" s="198">
        <v>0</v>
      </c>
      <c r="BH97" s="198">
        <v>0</v>
      </c>
      <c r="BI97" s="198">
        <v>0</v>
      </c>
      <c r="BJ97" s="198">
        <v>0</v>
      </c>
      <c r="BK97" s="49">
        <v>0</v>
      </c>
      <c r="BL97" s="430">
        <v>0</v>
      </c>
      <c r="BM97" s="56">
        <f t="shared" si="54"/>
        <v>0</v>
      </c>
      <c r="BN97" s="48">
        <f t="shared" si="55"/>
        <v>0</v>
      </c>
      <c r="BO97" s="35">
        <v>0</v>
      </c>
      <c r="BP97" s="198">
        <v>0</v>
      </c>
      <c r="BQ97" s="198">
        <v>0</v>
      </c>
      <c r="BR97" s="198">
        <v>0</v>
      </c>
      <c r="BS97" s="198">
        <v>49</v>
      </c>
      <c r="BT97" s="198">
        <v>49</v>
      </c>
      <c r="BU97" s="49">
        <v>49</v>
      </c>
      <c r="BV97" s="430">
        <v>0</v>
      </c>
      <c r="BW97" s="56">
        <f t="shared" si="56"/>
        <v>147</v>
      </c>
      <c r="BX97" s="48">
        <f t="shared" si="57"/>
        <v>18.375</v>
      </c>
      <c r="BY97" s="35">
        <v>0</v>
      </c>
      <c r="BZ97" s="198">
        <v>0</v>
      </c>
      <c r="CA97" s="198">
        <v>0</v>
      </c>
      <c r="CB97" s="198">
        <v>0</v>
      </c>
      <c r="CC97" s="198">
        <v>0</v>
      </c>
      <c r="CD97" s="198">
        <v>0</v>
      </c>
      <c r="CE97" s="49">
        <v>0</v>
      </c>
      <c r="CF97" s="430">
        <v>0</v>
      </c>
      <c r="CG97" s="56">
        <f t="shared" si="58"/>
        <v>0</v>
      </c>
      <c r="CH97" s="48">
        <f t="shared" si="59"/>
        <v>0</v>
      </c>
      <c r="CI97" s="35">
        <v>0</v>
      </c>
      <c r="CJ97" s="198">
        <v>0</v>
      </c>
      <c r="CK97" s="198">
        <v>0</v>
      </c>
      <c r="CL97" s="198">
        <v>0</v>
      </c>
      <c r="CM97" s="198">
        <v>0</v>
      </c>
      <c r="CN97" s="198">
        <v>0</v>
      </c>
      <c r="CO97" s="49">
        <v>0</v>
      </c>
      <c r="CP97" s="430">
        <v>0</v>
      </c>
      <c r="CQ97" s="56">
        <f t="shared" si="60"/>
        <v>0</v>
      </c>
      <c r="CR97" s="48">
        <f t="shared" si="61"/>
        <v>0</v>
      </c>
      <c r="CS97" s="35">
        <v>0</v>
      </c>
      <c r="CT97" s="198">
        <v>0</v>
      </c>
      <c r="CU97" s="198">
        <v>0</v>
      </c>
      <c r="CV97" s="198">
        <v>0</v>
      </c>
      <c r="CW97" s="198">
        <v>0</v>
      </c>
      <c r="CX97" s="198">
        <v>98</v>
      </c>
      <c r="CY97" s="49">
        <v>0</v>
      </c>
      <c r="CZ97" s="430">
        <v>0</v>
      </c>
      <c r="DA97" s="56">
        <f t="shared" si="62"/>
        <v>98</v>
      </c>
      <c r="DB97" s="48">
        <f t="shared" si="63"/>
        <v>12.25</v>
      </c>
      <c r="DC97" s="221">
        <v>0</v>
      </c>
      <c r="DD97" s="223">
        <v>0</v>
      </c>
      <c r="DE97" s="218">
        <v>0</v>
      </c>
      <c r="DF97" s="223">
        <v>0</v>
      </c>
      <c r="DG97" s="223">
        <v>0</v>
      </c>
      <c r="DH97" s="223">
        <v>0</v>
      </c>
      <c r="DI97" s="49">
        <v>0</v>
      </c>
      <c r="DJ97" s="430">
        <v>0</v>
      </c>
      <c r="DK97" s="219">
        <f t="shared" si="64"/>
        <v>0</v>
      </c>
      <c r="DL97" s="220">
        <f t="shared" si="65"/>
        <v>0</v>
      </c>
      <c r="DM97" s="35">
        <v>0</v>
      </c>
      <c r="DN97" s="198">
        <v>0</v>
      </c>
      <c r="DO97" s="198">
        <v>0</v>
      </c>
      <c r="DP97" s="198">
        <v>0</v>
      </c>
      <c r="DQ97" s="198">
        <v>0</v>
      </c>
      <c r="DR97" s="198">
        <v>0</v>
      </c>
      <c r="DS97" s="49">
        <v>0</v>
      </c>
      <c r="DT97" s="430">
        <v>0</v>
      </c>
      <c r="DU97" s="56">
        <f t="shared" si="66"/>
        <v>0</v>
      </c>
      <c r="DV97" s="48">
        <f t="shared" si="67"/>
        <v>0</v>
      </c>
      <c r="DW97" s="35">
        <v>0</v>
      </c>
      <c r="DX97" s="198">
        <v>0</v>
      </c>
      <c r="DY97" s="198">
        <v>0</v>
      </c>
      <c r="DZ97" s="198">
        <v>0</v>
      </c>
      <c r="EA97" s="198">
        <v>0</v>
      </c>
      <c r="EB97" s="198">
        <v>0</v>
      </c>
      <c r="EC97" s="49">
        <v>0</v>
      </c>
      <c r="ED97" s="430">
        <v>0</v>
      </c>
      <c r="EE97" s="56">
        <f t="shared" si="68"/>
        <v>0</v>
      </c>
      <c r="EF97" s="48">
        <f t="shared" si="69"/>
        <v>0</v>
      </c>
      <c r="EK97" s="19">
        <f t="shared" si="36"/>
        <v>0</v>
      </c>
      <c r="EL97" s="5" t="e">
        <f>IF(#REF!=0,"Not Moving","OK")</f>
        <v>#REF!</v>
      </c>
    </row>
    <row r="98" spans="1:142" s="5" customFormat="1" ht="16.5" thickTop="1" thickBot="1">
      <c r="A98" s="45">
        <v>87</v>
      </c>
      <c r="B98" s="17">
        <v>734943</v>
      </c>
      <c r="C98" s="17" t="s">
        <v>211</v>
      </c>
      <c r="D98" s="17" t="s">
        <v>212</v>
      </c>
      <c r="E98" s="189">
        <v>24.5</v>
      </c>
      <c r="F98" s="59">
        <v>49</v>
      </c>
      <c r="G98" s="38">
        <f t="shared" si="37"/>
        <v>0</v>
      </c>
      <c r="H98" s="38">
        <f t="shared" si="38"/>
        <v>0</v>
      </c>
      <c r="I98" s="38">
        <f t="shared" si="39"/>
        <v>49</v>
      </c>
      <c r="J98" s="38">
        <f t="shared" si="40"/>
        <v>294</v>
      </c>
      <c r="K98" s="38">
        <f t="shared" si="41"/>
        <v>343</v>
      </c>
      <c r="L98" s="38">
        <f t="shared" si="42"/>
        <v>294</v>
      </c>
      <c r="M98" s="39">
        <f t="shared" si="43"/>
        <v>177</v>
      </c>
      <c r="N98" s="39">
        <v>147</v>
      </c>
      <c r="O98" s="39">
        <f t="shared" si="44"/>
        <v>1304</v>
      </c>
      <c r="P98" s="40">
        <f t="shared" si="45"/>
        <v>163</v>
      </c>
      <c r="Q98" s="58">
        <v>0</v>
      </c>
      <c r="R98" s="49">
        <v>0</v>
      </c>
      <c r="S98" s="49">
        <v>0</v>
      </c>
      <c r="T98" s="49">
        <v>98</v>
      </c>
      <c r="U98" s="49">
        <v>98</v>
      </c>
      <c r="V98" s="49">
        <v>49</v>
      </c>
      <c r="W98" s="49">
        <v>0</v>
      </c>
      <c r="X98" s="430">
        <v>0</v>
      </c>
      <c r="Y98" s="260">
        <f t="shared" si="46"/>
        <v>245</v>
      </c>
      <c r="Z98" s="34">
        <f t="shared" si="47"/>
        <v>30.625</v>
      </c>
      <c r="AA98" s="35">
        <v>0</v>
      </c>
      <c r="AB98" s="36">
        <v>0</v>
      </c>
      <c r="AC98" s="36">
        <v>0</v>
      </c>
      <c r="AD98" s="36">
        <v>98</v>
      </c>
      <c r="AE98" s="36">
        <v>98</v>
      </c>
      <c r="AF98" s="36">
        <v>49</v>
      </c>
      <c r="AG98" s="49">
        <v>79</v>
      </c>
      <c r="AH98" s="430">
        <v>49</v>
      </c>
      <c r="AI98" s="56">
        <f t="shared" si="48"/>
        <v>373</v>
      </c>
      <c r="AJ98" s="48">
        <f t="shared" si="49"/>
        <v>46.625</v>
      </c>
      <c r="AK98" s="35">
        <v>0</v>
      </c>
      <c r="AL98" s="36">
        <v>0</v>
      </c>
      <c r="AM98" s="36">
        <v>0</v>
      </c>
      <c r="AN98" s="36">
        <v>49</v>
      </c>
      <c r="AO98" s="36">
        <v>49</v>
      </c>
      <c r="AP98" s="36">
        <v>49</v>
      </c>
      <c r="AQ98" s="49">
        <v>0</v>
      </c>
      <c r="AR98" s="430">
        <v>49</v>
      </c>
      <c r="AS98" s="56">
        <f t="shared" si="50"/>
        <v>196</v>
      </c>
      <c r="AT98" s="48">
        <f t="shared" si="51"/>
        <v>24.5</v>
      </c>
      <c r="AU98" s="35">
        <v>0</v>
      </c>
      <c r="AV98" s="198">
        <v>0</v>
      </c>
      <c r="AW98" s="198">
        <v>0</v>
      </c>
      <c r="AX98" s="198">
        <v>0</v>
      </c>
      <c r="AY98" s="198">
        <v>49</v>
      </c>
      <c r="AZ98" s="198">
        <v>0</v>
      </c>
      <c r="BA98" s="49">
        <v>0</v>
      </c>
      <c r="BB98" s="430">
        <v>0</v>
      </c>
      <c r="BC98" s="56">
        <f t="shared" si="52"/>
        <v>49</v>
      </c>
      <c r="BD98" s="48">
        <f t="shared" si="53"/>
        <v>6.125</v>
      </c>
      <c r="BE98" s="35">
        <v>0</v>
      </c>
      <c r="BF98" s="198">
        <v>0</v>
      </c>
      <c r="BG98" s="198">
        <v>0</v>
      </c>
      <c r="BH98" s="198">
        <v>0</v>
      </c>
      <c r="BI98" s="198">
        <v>0</v>
      </c>
      <c r="BJ98" s="198">
        <v>0</v>
      </c>
      <c r="BK98" s="49">
        <v>49</v>
      </c>
      <c r="BL98" s="430">
        <v>0</v>
      </c>
      <c r="BM98" s="56">
        <f t="shared" si="54"/>
        <v>49</v>
      </c>
      <c r="BN98" s="48">
        <f t="shared" si="55"/>
        <v>6.125</v>
      </c>
      <c r="BO98" s="35">
        <v>0</v>
      </c>
      <c r="BP98" s="198">
        <v>0</v>
      </c>
      <c r="BQ98" s="198">
        <v>0</v>
      </c>
      <c r="BR98" s="198">
        <v>0</v>
      </c>
      <c r="BS98" s="198">
        <v>49</v>
      </c>
      <c r="BT98" s="198">
        <v>49</v>
      </c>
      <c r="BU98" s="49">
        <v>0</v>
      </c>
      <c r="BV98" s="430">
        <v>0</v>
      </c>
      <c r="BW98" s="56">
        <f t="shared" si="56"/>
        <v>98</v>
      </c>
      <c r="BX98" s="48">
        <f t="shared" si="57"/>
        <v>12.25</v>
      </c>
      <c r="BY98" s="35">
        <v>0</v>
      </c>
      <c r="BZ98" s="198">
        <v>0</v>
      </c>
      <c r="CA98" s="198">
        <v>0</v>
      </c>
      <c r="CB98" s="198">
        <v>49</v>
      </c>
      <c r="CC98" s="198">
        <v>0</v>
      </c>
      <c r="CD98" s="198">
        <v>0</v>
      </c>
      <c r="CE98" s="49">
        <v>49</v>
      </c>
      <c r="CF98" s="430">
        <v>49</v>
      </c>
      <c r="CG98" s="56">
        <f t="shared" si="58"/>
        <v>147</v>
      </c>
      <c r="CH98" s="48">
        <f t="shared" si="59"/>
        <v>18.375</v>
      </c>
      <c r="CI98" s="35">
        <v>0</v>
      </c>
      <c r="CJ98" s="198">
        <v>0</v>
      </c>
      <c r="CK98" s="198">
        <v>49</v>
      </c>
      <c r="CL98" s="198">
        <v>0</v>
      </c>
      <c r="CM98" s="198">
        <v>0</v>
      </c>
      <c r="CN98" s="198">
        <v>98</v>
      </c>
      <c r="CO98" s="49">
        <v>0</v>
      </c>
      <c r="CP98" s="430">
        <v>0</v>
      </c>
      <c r="CQ98" s="56">
        <f t="shared" si="60"/>
        <v>147</v>
      </c>
      <c r="CR98" s="48">
        <f t="shared" si="61"/>
        <v>18.375</v>
      </c>
      <c r="CS98" s="35">
        <v>0</v>
      </c>
      <c r="CT98" s="198">
        <v>0</v>
      </c>
      <c r="CU98" s="198">
        <v>0</v>
      </c>
      <c r="CV98" s="198">
        <v>0</v>
      </c>
      <c r="CW98" s="198">
        <v>0</v>
      </c>
      <c r="CX98" s="198">
        <v>0</v>
      </c>
      <c r="CY98" s="49">
        <v>0</v>
      </c>
      <c r="CZ98" s="430">
        <v>0</v>
      </c>
      <c r="DA98" s="56">
        <f t="shared" si="62"/>
        <v>0</v>
      </c>
      <c r="DB98" s="48">
        <f t="shared" si="63"/>
        <v>0</v>
      </c>
      <c r="DC98" s="221">
        <v>0</v>
      </c>
      <c r="DD98" s="223">
        <v>0</v>
      </c>
      <c r="DE98" s="218">
        <v>0</v>
      </c>
      <c r="DF98" s="223">
        <v>0</v>
      </c>
      <c r="DG98" s="223">
        <v>0</v>
      </c>
      <c r="DH98" s="223">
        <v>0</v>
      </c>
      <c r="DI98" s="49">
        <v>0</v>
      </c>
      <c r="DJ98" s="430">
        <v>0</v>
      </c>
      <c r="DK98" s="219">
        <f t="shared" si="64"/>
        <v>0</v>
      </c>
      <c r="DL98" s="220">
        <f t="shared" si="65"/>
        <v>0</v>
      </c>
      <c r="DM98" s="35">
        <v>0</v>
      </c>
      <c r="DN98" s="198">
        <v>0</v>
      </c>
      <c r="DO98" s="198">
        <v>0</v>
      </c>
      <c r="DP98" s="198">
        <v>0</v>
      </c>
      <c r="DQ98" s="198">
        <v>0</v>
      </c>
      <c r="DR98" s="198">
        <v>0</v>
      </c>
      <c r="DS98" s="49">
        <v>0</v>
      </c>
      <c r="DT98" s="430">
        <v>0</v>
      </c>
      <c r="DU98" s="56">
        <f t="shared" si="66"/>
        <v>0</v>
      </c>
      <c r="DV98" s="48">
        <f t="shared" si="67"/>
        <v>0</v>
      </c>
      <c r="DW98" s="35">
        <v>0</v>
      </c>
      <c r="DX98" s="198">
        <v>0</v>
      </c>
      <c r="DY98" s="198">
        <v>0</v>
      </c>
      <c r="DZ98" s="198">
        <v>0</v>
      </c>
      <c r="EA98" s="198">
        <v>0</v>
      </c>
      <c r="EB98" s="198">
        <v>0</v>
      </c>
      <c r="EC98" s="49">
        <v>0</v>
      </c>
      <c r="ED98" s="430">
        <v>0</v>
      </c>
      <c r="EE98" s="56">
        <f t="shared" si="68"/>
        <v>0</v>
      </c>
      <c r="EF98" s="48">
        <f t="shared" si="69"/>
        <v>0</v>
      </c>
      <c r="EK98" s="19">
        <f t="shared" si="36"/>
        <v>49</v>
      </c>
      <c r="EL98" s="5" t="e">
        <f>IF(#REF!=0,"Not Moving","OK")</f>
        <v>#REF!</v>
      </c>
    </row>
    <row r="99" spans="1:142" s="5" customFormat="1" ht="16.5" thickTop="1" thickBot="1">
      <c r="A99" s="45">
        <v>88</v>
      </c>
      <c r="B99" s="17">
        <v>734944</v>
      </c>
      <c r="C99" s="17" t="s">
        <v>213</v>
      </c>
      <c r="D99" s="17" t="s">
        <v>214</v>
      </c>
      <c r="E99" s="189">
        <v>24.5</v>
      </c>
      <c r="F99" s="59">
        <v>49</v>
      </c>
      <c r="G99" s="38">
        <f t="shared" si="37"/>
        <v>0</v>
      </c>
      <c r="H99" s="38">
        <f t="shared" si="38"/>
        <v>0</v>
      </c>
      <c r="I99" s="38">
        <f t="shared" si="39"/>
        <v>0</v>
      </c>
      <c r="J99" s="38">
        <f t="shared" si="40"/>
        <v>245</v>
      </c>
      <c r="K99" s="38">
        <f t="shared" si="41"/>
        <v>147</v>
      </c>
      <c r="L99" s="38">
        <f t="shared" si="42"/>
        <v>245</v>
      </c>
      <c r="M99" s="39">
        <f t="shared" si="43"/>
        <v>98</v>
      </c>
      <c r="N99" s="39">
        <v>196</v>
      </c>
      <c r="O99" s="39">
        <f t="shared" si="44"/>
        <v>931</v>
      </c>
      <c r="P99" s="40">
        <f t="shared" si="45"/>
        <v>116.375</v>
      </c>
      <c r="Q99" s="58">
        <v>0</v>
      </c>
      <c r="R99" s="49">
        <v>0</v>
      </c>
      <c r="S99" s="49">
        <v>0</v>
      </c>
      <c r="T99" s="49">
        <v>147</v>
      </c>
      <c r="U99" s="49">
        <v>0</v>
      </c>
      <c r="V99" s="49">
        <v>49</v>
      </c>
      <c r="W99" s="49">
        <v>0</v>
      </c>
      <c r="X99" s="430">
        <v>98</v>
      </c>
      <c r="Y99" s="260">
        <f t="shared" si="46"/>
        <v>294</v>
      </c>
      <c r="Z99" s="34">
        <f t="shared" si="47"/>
        <v>36.75</v>
      </c>
      <c r="AA99" s="35">
        <v>0</v>
      </c>
      <c r="AB99" s="36">
        <v>0</v>
      </c>
      <c r="AC99" s="36">
        <v>0</v>
      </c>
      <c r="AD99" s="36">
        <v>49</v>
      </c>
      <c r="AE99" s="36">
        <v>98</v>
      </c>
      <c r="AF99" s="36">
        <v>98</v>
      </c>
      <c r="AG99" s="49">
        <v>49</v>
      </c>
      <c r="AH99" s="430">
        <v>0</v>
      </c>
      <c r="AI99" s="56">
        <f t="shared" si="48"/>
        <v>294</v>
      </c>
      <c r="AJ99" s="48">
        <f t="shared" si="49"/>
        <v>36.75</v>
      </c>
      <c r="AK99" s="35">
        <v>0</v>
      </c>
      <c r="AL99" s="36">
        <v>0</v>
      </c>
      <c r="AM99" s="36">
        <v>0</v>
      </c>
      <c r="AN99" s="36">
        <v>0</v>
      </c>
      <c r="AO99" s="36">
        <v>0</v>
      </c>
      <c r="AP99" s="36">
        <v>0</v>
      </c>
      <c r="AQ99" s="49">
        <v>0</v>
      </c>
      <c r="AR99" s="430">
        <v>0</v>
      </c>
      <c r="AS99" s="56">
        <f t="shared" si="50"/>
        <v>0</v>
      </c>
      <c r="AT99" s="48">
        <f t="shared" si="51"/>
        <v>0</v>
      </c>
      <c r="AU99" s="35">
        <v>0</v>
      </c>
      <c r="AV99" s="198">
        <v>0</v>
      </c>
      <c r="AW99" s="198">
        <v>0</v>
      </c>
      <c r="AX99" s="198">
        <v>0</v>
      </c>
      <c r="AY99" s="198">
        <v>0</v>
      </c>
      <c r="AZ99" s="198">
        <v>0</v>
      </c>
      <c r="BA99" s="49">
        <v>49</v>
      </c>
      <c r="BB99" s="430">
        <v>49</v>
      </c>
      <c r="BC99" s="56">
        <f t="shared" si="52"/>
        <v>98</v>
      </c>
      <c r="BD99" s="48">
        <f t="shared" si="53"/>
        <v>12.25</v>
      </c>
      <c r="BE99" s="35">
        <v>0</v>
      </c>
      <c r="BF99" s="198">
        <v>0</v>
      </c>
      <c r="BG99" s="198">
        <v>0</v>
      </c>
      <c r="BH99" s="198">
        <v>0</v>
      </c>
      <c r="BI99" s="198">
        <v>0</v>
      </c>
      <c r="BJ99" s="198">
        <v>0</v>
      </c>
      <c r="BK99" s="49">
        <v>0</v>
      </c>
      <c r="BL99" s="430">
        <v>0</v>
      </c>
      <c r="BM99" s="56">
        <f t="shared" si="54"/>
        <v>0</v>
      </c>
      <c r="BN99" s="48">
        <f t="shared" si="55"/>
        <v>0</v>
      </c>
      <c r="BO99" s="35">
        <v>0</v>
      </c>
      <c r="BP99" s="198">
        <v>0</v>
      </c>
      <c r="BQ99" s="198">
        <v>0</v>
      </c>
      <c r="BR99" s="198">
        <v>49</v>
      </c>
      <c r="BS99" s="198">
        <v>0</v>
      </c>
      <c r="BT99" s="198">
        <v>49</v>
      </c>
      <c r="BU99" s="49">
        <v>0</v>
      </c>
      <c r="BV99" s="430">
        <v>0</v>
      </c>
      <c r="BW99" s="56">
        <f t="shared" si="56"/>
        <v>98</v>
      </c>
      <c r="BX99" s="48">
        <f t="shared" si="57"/>
        <v>12.25</v>
      </c>
      <c r="BY99" s="35">
        <v>0</v>
      </c>
      <c r="BZ99" s="198">
        <v>0</v>
      </c>
      <c r="CA99" s="198">
        <v>0</v>
      </c>
      <c r="CB99" s="198">
        <v>0</v>
      </c>
      <c r="CC99" s="198">
        <v>49</v>
      </c>
      <c r="CD99" s="198">
        <v>0</v>
      </c>
      <c r="CE99" s="49">
        <v>0</v>
      </c>
      <c r="CF99" s="430">
        <v>49</v>
      </c>
      <c r="CG99" s="56">
        <f t="shared" si="58"/>
        <v>98</v>
      </c>
      <c r="CH99" s="48">
        <f t="shared" si="59"/>
        <v>12.25</v>
      </c>
      <c r="CI99" s="35">
        <v>0</v>
      </c>
      <c r="CJ99" s="198">
        <v>0</v>
      </c>
      <c r="CK99" s="198">
        <v>0</v>
      </c>
      <c r="CL99" s="198">
        <v>0</v>
      </c>
      <c r="CM99" s="198">
        <v>0</v>
      </c>
      <c r="CN99" s="198">
        <v>0</v>
      </c>
      <c r="CO99" s="49">
        <v>0</v>
      </c>
      <c r="CP99" s="430">
        <v>0</v>
      </c>
      <c r="CQ99" s="56">
        <f t="shared" si="60"/>
        <v>0</v>
      </c>
      <c r="CR99" s="48">
        <f t="shared" si="61"/>
        <v>0</v>
      </c>
      <c r="CS99" s="35">
        <v>0</v>
      </c>
      <c r="CT99" s="198">
        <v>0</v>
      </c>
      <c r="CU99" s="198">
        <v>0</v>
      </c>
      <c r="CV99" s="198">
        <v>0</v>
      </c>
      <c r="CW99" s="198">
        <v>0</v>
      </c>
      <c r="CX99" s="198">
        <v>49</v>
      </c>
      <c r="CY99" s="49">
        <v>0</v>
      </c>
      <c r="CZ99" s="430">
        <v>0</v>
      </c>
      <c r="DA99" s="56">
        <f t="shared" si="62"/>
        <v>49</v>
      </c>
      <c r="DB99" s="48">
        <f t="shared" si="63"/>
        <v>6.125</v>
      </c>
      <c r="DC99" s="221">
        <v>0</v>
      </c>
      <c r="DD99" s="223">
        <v>0</v>
      </c>
      <c r="DE99" s="218">
        <v>0</v>
      </c>
      <c r="DF99" s="223">
        <v>0</v>
      </c>
      <c r="DG99" s="223">
        <v>0</v>
      </c>
      <c r="DH99" s="223">
        <v>0</v>
      </c>
      <c r="DI99" s="49">
        <v>0</v>
      </c>
      <c r="DJ99" s="430">
        <v>0</v>
      </c>
      <c r="DK99" s="219">
        <f t="shared" si="64"/>
        <v>0</v>
      </c>
      <c r="DL99" s="220">
        <f t="shared" si="65"/>
        <v>0</v>
      </c>
      <c r="DM99" s="35">
        <v>0</v>
      </c>
      <c r="DN99" s="198">
        <v>0</v>
      </c>
      <c r="DO99" s="198">
        <v>0</v>
      </c>
      <c r="DP99" s="198">
        <v>0</v>
      </c>
      <c r="DQ99" s="198">
        <v>0</v>
      </c>
      <c r="DR99" s="198">
        <v>0</v>
      </c>
      <c r="DS99" s="49">
        <v>0</v>
      </c>
      <c r="DT99" s="430">
        <v>0</v>
      </c>
      <c r="DU99" s="56">
        <f t="shared" si="66"/>
        <v>0</v>
      </c>
      <c r="DV99" s="48">
        <f t="shared" si="67"/>
        <v>0</v>
      </c>
      <c r="DW99" s="35">
        <v>0</v>
      </c>
      <c r="DX99" s="198">
        <v>0</v>
      </c>
      <c r="DY99" s="198">
        <v>0</v>
      </c>
      <c r="DZ99" s="198">
        <v>0</v>
      </c>
      <c r="EA99" s="198">
        <v>0</v>
      </c>
      <c r="EB99" s="198">
        <v>0</v>
      </c>
      <c r="EC99" s="49">
        <v>0</v>
      </c>
      <c r="ED99" s="430">
        <v>0</v>
      </c>
      <c r="EE99" s="56">
        <f t="shared" si="68"/>
        <v>0</v>
      </c>
      <c r="EF99" s="48">
        <f t="shared" si="69"/>
        <v>0</v>
      </c>
      <c r="EK99" s="19">
        <f t="shared" si="36"/>
        <v>0</v>
      </c>
      <c r="EL99" s="5" t="e">
        <f>IF(#REF!=0,"Not Moving","OK")</f>
        <v>#REF!</v>
      </c>
    </row>
    <row r="100" spans="1:142" s="5" customFormat="1" ht="16.5" thickTop="1" thickBot="1">
      <c r="A100" s="45">
        <v>89</v>
      </c>
      <c r="B100" s="17">
        <v>734945</v>
      </c>
      <c r="C100" s="17" t="s">
        <v>215</v>
      </c>
      <c r="D100" s="17" t="s">
        <v>216</v>
      </c>
      <c r="E100" s="189">
        <v>39.5</v>
      </c>
      <c r="F100" s="59">
        <v>79</v>
      </c>
      <c r="G100" s="38">
        <f t="shared" si="37"/>
        <v>0</v>
      </c>
      <c r="H100" s="38">
        <f t="shared" si="38"/>
        <v>0</v>
      </c>
      <c r="I100" s="38">
        <f t="shared" si="39"/>
        <v>0</v>
      </c>
      <c r="J100" s="38">
        <f t="shared" si="40"/>
        <v>0</v>
      </c>
      <c r="K100" s="38">
        <f t="shared" si="41"/>
        <v>0</v>
      </c>
      <c r="L100" s="38">
        <f t="shared" si="42"/>
        <v>0</v>
      </c>
      <c r="M100" s="39">
        <f t="shared" si="43"/>
        <v>0</v>
      </c>
      <c r="N100" s="39">
        <v>0</v>
      </c>
      <c r="O100" s="39">
        <f t="shared" si="44"/>
        <v>0</v>
      </c>
      <c r="P100" s="40">
        <f t="shared" si="45"/>
        <v>0</v>
      </c>
      <c r="Q100" s="58">
        <v>0</v>
      </c>
      <c r="R100" s="49">
        <v>0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30">
        <v>0</v>
      </c>
      <c r="Y100" s="260">
        <f t="shared" si="46"/>
        <v>0</v>
      </c>
      <c r="Z100" s="34">
        <f t="shared" si="47"/>
        <v>0</v>
      </c>
      <c r="AA100" s="35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49">
        <v>0</v>
      </c>
      <c r="AH100" s="430">
        <v>0</v>
      </c>
      <c r="AI100" s="56">
        <f t="shared" si="48"/>
        <v>0</v>
      </c>
      <c r="AJ100" s="48">
        <f t="shared" si="49"/>
        <v>0</v>
      </c>
      <c r="AK100" s="35">
        <v>0</v>
      </c>
      <c r="AL100" s="36">
        <v>0</v>
      </c>
      <c r="AM100" s="36">
        <v>0</v>
      </c>
      <c r="AN100" s="36">
        <v>0</v>
      </c>
      <c r="AO100" s="36">
        <v>0</v>
      </c>
      <c r="AP100" s="36">
        <v>0</v>
      </c>
      <c r="AQ100" s="49">
        <v>0</v>
      </c>
      <c r="AR100" s="430">
        <v>0</v>
      </c>
      <c r="AS100" s="56">
        <f t="shared" si="50"/>
        <v>0</v>
      </c>
      <c r="AT100" s="48">
        <f t="shared" si="51"/>
        <v>0</v>
      </c>
      <c r="AU100" s="35">
        <v>0</v>
      </c>
      <c r="AV100" s="198">
        <v>0</v>
      </c>
      <c r="AW100" s="198">
        <v>0</v>
      </c>
      <c r="AX100" s="198">
        <v>0</v>
      </c>
      <c r="AY100" s="198">
        <v>0</v>
      </c>
      <c r="AZ100" s="198">
        <v>0</v>
      </c>
      <c r="BA100" s="49">
        <v>0</v>
      </c>
      <c r="BB100" s="430">
        <v>0</v>
      </c>
      <c r="BC100" s="56">
        <f t="shared" si="52"/>
        <v>0</v>
      </c>
      <c r="BD100" s="48">
        <f t="shared" si="53"/>
        <v>0</v>
      </c>
      <c r="BE100" s="35">
        <v>0</v>
      </c>
      <c r="BF100" s="198">
        <v>0</v>
      </c>
      <c r="BG100" s="198">
        <v>0</v>
      </c>
      <c r="BH100" s="198">
        <v>0</v>
      </c>
      <c r="BI100" s="198">
        <v>0</v>
      </c>
      <c r="BJ100" s="198">
        <v>0</v>
      </c>
      <c r="BK100" s="49">
        <v>0</v>
      </c>
      <c r="BL100" s="430">
        <v>0</v>
      </c>
      <c r="BM100" s="56">
        <f t="shared" si="54"/>
        <v>0</v>
      </c>
      <c r="BN100" s="48">
        <f t="shared" si="55"/>
        <v>0</v>
      </c>
      <c r="BO100" s="35">
        <v>0</v>
      </c>
      <c r="BP100" s="198">
        <v>0</v>
      </c>
      <c r="BQ100" s="198">
        <v>0</v>
      </c>
      <c r="BR100" s="198">
        <v>0</v>
      </c>
      <c r="BS100" s="198">
        <v>0</v>
      </c>
      <c r="BT100" s="198">
        <v>0</v>
      </c>
      <c r="BU100" s="49">
        <v>0</v>
      </c>
      <c r="BV100" s="430">
        <v>0</v>
      </c>
      <c r="BW100" s="56">
        <f t="shared" si="56"/>
        <v>0</v>
      </c>
      <c r="BX100" s="48">
        <f t="shared" si="57"/>
        <v>0</v>
      </c>
      <c r="BY100" s="35">
        <v>0</v>
      </c>
      <c r="BZ100" s="198">
        <v>0</v>
      </c>
      <c r="CA100" s="198">
        <v>0</v>
      </c>
      <c r="CB100" s="198">
        <v>0</v>
      </c>
      <c r="CC100" s="198">
        <v>0</v>
      </c>
      <c r="CD100" s="198">
        <v>0</v>
      </c>
      <c r="CE100" s="49">
        <v>0</v>
      </c>
      <c r="CF100" s="430">
        <v>0</v>
      </c>
      <c r="CG100" s="56">
        <f t="shared" si="58"/>
        <v>0</v>
      </c>
      <c r="CH100" s="48">
        <f t="shared" si="59"/>
        <v>0</v>
      </c>
      <c r="CI100" s="35">
        <v>0</v>
      </c>
      <c r="CJ100" s="198">
        <v>0</v>
      </c>
      <c r="CK100" s="198">
        <v>0</v>
      </c>
      <c r="CL100" s="198">
        <v>0</v>
      </c>
      <c r="CM100" s="198">
        <v>0</v>
      </c>
      <c r="CN100" s="198">
        <v>0</v>
      </c>
      <c r="CO100" s="49">
        <v>0</v>
      </c>
      <c r="CP100" s="430">
        <v>0</v>
      </c>
      <c r="CQ100" s="56">
        <f t="shared" si="60"/>
        <v>0</v>
      </c>
      <c r="CR100" s="48">
        <f t="shared" si="61"/>
        <v>0</v>
      </c>
      <c r="CS100" s="35">
        <v>0</v>
      </c>
      <c r="CT100" s="198">
        <v>0</v>
      </c>
      <c r="CU100" s="198">
        <v>0</v>
      </c>
      <c r="CV100" s="198">
        <v>0</v>
      </c>
      <c r="CW100" s="198">
        <v>0</v>
      </c>
      <c r="CX100" s="198">
        <v>0</v>
      </c>
      <c r="CY100" s="49">
        <v>0</v>
      </c>
      <c r="CZ100" s="430">
        <v>0</v>
      </c>
      <c r="DA100" s="56">
        <f t="shared" si="62"/>
        <v>0</v>
      </c>
      <c r="DB100" s="48">
        <f t="shared" si="63"/>
        <v>0</v>
      </c>
      <c r="DC100" s="221">
        <v>0</v>
      </c>
      <c r="DD100" s="223">
        <v>0</v>
      </c>
      <c r="DE100" s="218">
        <v>0</v>
      </c>
      <c r="DF100" s="223">
        <v>0</v>
      </c>
      <c r="DG100" s="223">
        <v>0</v>
      </c>
      <c r="DH100" s="223">
        <v>0</v>
      </c>
      <c r="DI100" s="49">
        <v>0</v>
      </c>
      <c r="DJ100" s="430">
        <v>0</v>
      </c>
      <c r="DK100" s="219">
        <f t="shared" si="64"/>
        <v>0</v>
      </c>
      <c r="DL100" s="220">
        <f t="shared" si="65"/>
        <v>0</v>
      </c>
      <c r="DM100" s="35">
        <v>0</v>
      </c>
      <c r="DN100" s="198">
        <v>0</v>
      </c>
      <c r="DO100" s="198">
        <v>0</v>
      </c>
      <c r="DP100" s="198">
        <v>0</v>
      </c>
      <c r="DQ100" s="198">
        <v>0</v>
      </c>
      <c r="DR100" s="198">
        <v>0</v>
      </c>
      <c r="DS100" s="49">
        <v>0</v>
      </c>
      <c r="DT100" s="430">
        <v>0</v>
      </c>
      <c r="DU100" s="56">
        <f t="shared" si="66"/>
        <v>0</v>
      </c>
      <c r="DV100" s="48">
        <f t="shared" si="67"/>
        <v>0</v>
      </c>
      <c r="DW100" s="35">
        <v>0</v>
      </c>
      <c r="DX100" s="198">
        <v>0</v>
      </c>
      <c r="DY100" s="198">
        <v>0</v>
      </c>
      <c r="DZ100" s="198">
        <v>0</v>
      </c>
      <c r="EA100" s="198">
        <v>0</v>
      </c>
      <c r="EB100" s="198">
        <v>0</v>
      </c>
      <c r="EC100" s="49">
        <v>0</v>
      </c>
      <c r="ED100" s="430">
        <v>0</v>
      </c>
      <c r="EE100" s="56">
        <f t="shared" si="68"/>
        <v>0</v>
      </c>
      <c r="EF100" s="48">
        <f t="shared" si="69"/>
        <v>0</v>
      </c>
      <c r="EK100" s="19">
        <f t="shared" si="36"/>
        <v>0</v>
      </c>
      <c r="EL100" s="5" t="e">
        <f>IF(#REF!=0,"Not Moving","OK")</f>
        <v>#REF!</v>
      </c>
    </row>
    <row r="101" spans="1:142" s="5" customFormat="1" ht="16.5" thickTop="1" thickBot="1">
      <c r="A101" s="45">
        <v>90</v>
      </c>
      <c r="B101" s="17">
        <v>734947</v>
      </c>
      <c r="C101" s="17" t="s">
        <v>217</v>
      </c>
      <c r="D101" s="17" t="s">
        <v>218</v>
      </c>
      <c r="E101" s="189">
        <v>39.5</v>
      </c>
      <c r="F101" s="59">
        <v>79</v>
      </c>
      <c r="G101" s="38">
        <f t="shared" si="37"/>
        <v>0</v>
      </c>
      <c r="H101" s="38">
        <f t="shared" si="38"/>
        <v>0</v>
      </c>
      <c r="I101" s="38">
        <f t="shared" si="39"/>
        <v>0</v>
      </c>
      <c r="J101" s="38">
        <f t="shared" si="40"/>
        <v>0</v>
      </c>
      <c r="K101" s="38">
        <f t="shared" si="41"/>
        <v>0</v>
      </c>
      <c r="L101" s="38">
        <f t="shared" si="42"/>
        <v>0</v>
      </c>
      <c r="M101" s="39">
        <f t="shared" si="43"/>
        <v>0</v>
      </c>
      <c r="N101" s="39">
        <v>0</v>
      </c>
      <c r="O101" s="39">
        <f t="shared" si="44"/>
        <v>0</v>
      </c>
      <c r="P101" s="40">
        <f t="shared" si="45"/>
        <v>0</v>
      </c>
      <c r="Q101" s="58">
        <v>0</v>
      </c>
      <c r="R101" s="49">
        <v>0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30">
        <v>0</v>
      </c>
      <c r="Y101" s="260">
        <f t="shared" si="46"/>
        <v>0</v>
      </c>
      <c r="Z101" s="34">
        <f t="shared" si="47"/>
        <v>0</v>
      </c>
      <c r="AA101" s="35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49">
        <v>0</v>
      </c>
      <c r="AH101" s="430">
        <v>0</v>
      </c>
      <c r="AI101" s="56">
        <f t="shared" si="48"/>
        <v>0</v>
      </c>
      <c r="AJ101" s="48">
        <f t="shared" si="49"/>
        <v>0</v>
      </c>
      <c r="AK101" s="35">
        <v>0</v>
      </c>
      <c r="AL101" s="36">
        <v>0</v>
      </c>
      <c r="AM101" s="36">
        <v>0</v>
      </c>
      <c r="AN101" s="36">
        <v>0</v>
      </c>
      <c r="AO101" s="36">
        <v>0</v>
      </c>
      <c r="AP101" s="36">
        <v>0</v>
      </c>
      <c r="AQ101" s="49">
        <v>0</v>
      </c>
      <c r="AR101" s="430">
        <v>0</v>
      </c>
      <c r="AS101" s="56">
        <f t="shared" si="50"/>
        <v>0</v>
      </c>
      <c r="AT101" s="48">
        <f t="shared" si="51"/>
        <v>0</v>
      </c>
      <c r="AU101" s="35">
        <v>0</v>
      </c>
      <c r="AV101" s="198">
        <v>0</v>
      </c>
      <c r="AW101" s="198">
        <v>0</v>
      </c>
      <c r="AX101" s="198">
        <v>0</v>
      </c>
      <c r="AY101" s="198">
        <v>0</v>
      </c>
      <c r="AZ101" s="198">
        <v>0</v>
      </c>
      <c r="BA101" s="49">
        <v>0</v>
      </c>
      <c r="BB101" s="430">
        <v>0</v>
      </c>
      <c r="BC101" s="56">
        <f t="shared" si="52"/>
        <v>0</v>
      </c>
      <c r="BD101" s="48">
        <f t="shared" si="53"/>
        <v>0</v>
      </c>
      <c r="BE101" s="35">
        <v>0</v>
      </c>
      <c r="BF101" s="198">
        <v>0</v>
      </c>
      <c r="BG101" s="198">
        <v>0</v>
      </c>
      <c r="BH101" s="198">
        <v>0</v>
      </c>
      <c r="BI101" s="198">
        <v>0</v>
      </c>
      <c r="BJ101" s="198">
        <v>0</v>
      </c>
      <c r="BK101" s="49">
        <v>0</v>
      </c>
      <c r="BL101" s="430">
        <v>0</v>
      </c>
      <c r="BM101" s="56">
        <f t="shared" si="54"/>
        <v>0</v>
      </c>
      <c r="BN101" s="48">
        <f t="shared" si="55"/>
        <v>0</v>
      </c>
      <c r="BO101" s="35">
        <v>0</v>
      </c>
      <c r="BP101" s="198">
        <v>0</v>
      </c>
      <c r="BQ101" s="198">
        <v>0</v>
      </c>
      <c r="BR101" s="198">
        <v>0</v>
      </c>
      <c r="BS101" s="198">
        <v>0</v>
      </c>
      <c r="BT101" s="198">
        <v>0</v>
      </c>
      <c r="BU101" s="49">
        <v>0</v>
      </c>
      <c r="BV101" s="430">
        <v>0</v>
      </c>
      <c r="BW101" s="56">
        <f t="shared" si="56"/>
        <v>0</v>
      </c>
      <c r="BX101" s="48">
        <f t="shared" si="57"/>
        <v>0</v>
      </c>
      <c r="BY101" s="35">
        <v>0</v>
      </c>
      <c r="BZ101" s="198">
        <v>0</v>
      </c>
      <c r="CA101" s="198">
        <v>0</v>
      </c>
      <c r="CB101" s="198">
        <v>0</v>
      </c>
      <c r="CC101" s="198">
        <v>0</v>
      </c>
      <c r="CD101" s="198">
        <v>0</v>
      </c>
      <c r="CE101" s="49">
        <v>0</v>
      </c>
      <c r="CF101" s="430">
        <v>0</v>
      </c>
      <c r="CG101" s="56">
        <f t="shared" si="58"/>
        <v>0</v>
      </c>
      <c r="CH101" s="48">
        <f t="shared" si="59"/>
        <v>0</v>
      </c>
      <c r="CI101" s="35">
        <v>0</v>
      </c>
      <c r="CJ101" s="198">
        <v>0</v>
      </c>
      <c r="CK101" s="198">
        <v>0</v>
      </c>
      <c r="CL101" s="198">
        <v>0</v>
      </c>
      <c r="CM101" s="198">
        <v>0</v>
      </c>
      <c r="CN101" s="198">
        <v>0</v>
      </c>
      <c r="CO101" s="49">
        <v>0</v>
      </c>
      <c r="CP101" s="430">
        <v>0</v>
      </c>
      <c r="CQ101" s="56">
        <f t="shared" si="60"/>
        <v>0</v>
      </c>
      <c r="CR101" s="48">
        <f t="shared" si="61"/>
        <v>0</v>
      </c>
      <c r="CS101" s="35">
        <v>0</v>
      </c>
      <c r="CT101" s="198">
        <v>0</v>
      </c>
      <c r="CU101" s="198">
        <v>0</v>
      </c>
      <c r="CV101" s="198">
        <v>0</v>
      </c>
      <c r="CW101" s="198">
        <v>0</v>
      </c>
      <c r="CX101" s="198">
        <v>0</v>
      </c>
      <c r="CY101" s="49">
        <v>0</v>
      </c>
      <c r="CZ101" s="430">
        <v>0</v>
      </c>
      <c r="DA101" s="56">
        <f t="shared" si="62"/>
        <v>0</v>
      </c>
      <c r="DB101" s="48">
        <f t="shared" si="63"/>
        <v>0</v>
      </c>
      <c r="DC101" s="221">
        <v>0</v>
      </c>
      <c r="DD101" s="223">
        <v>0</v>
      </c>
      <c r="DE101" s="218">
        <v>0</v>
      </c>
      <c r="DF101" s="223">
        <v>0</v>
      </c>
      <c r="DG101" s="223">
        <v>0</v>
      </c>
      <c r="DH101" s="223">
        <v>0</v>
      </c>
      <c r="DI101" s="49">
        <v>0</v>
      </c>
      <c r="DJ101" s="430">
        <v>0</v>
      </c>
      <c r="DK101" s="219">
        <f t="shared" si="64"/>
        <v>0</v>
      </c>
      <c r="DL101" s="220">
        <f t="shared" si="65"/>
        <v>0</v>
      </c>
      <c r="DM101" s="35">
        <v>0</v>
      </c>
      <c r="DN101" s="198">
        <v>0</v>
      </c>
      <c r="DO101" s="198">
        <v>0</v>
      </c>
      <c r="DP101" s="198">
        <v>0</v>
      </c>
      <c r="DQ101" s="198">
        <v>0</v>
      </c>
      <c r="DR101" s="198">
        <v>0</v>
      </c>
      <c r="DS101" s="49">
        <v>0</v>
      </c>
      <c r="DT101" s="430">
        <v>0</v>
      </c>
      <c r="DU101" s="56">
        <f t="shared" si="66"/>
        <v>0</v>
      </c>
      <c r="DV101" s="48">
        <f t="shared" si="67"/>
        <v>0</v>
      </c>
      <c r="DW101" s="35">
        <v>0</v>
      </c>
      <c r="DX101" s="198">
        <v>0</v>
      </c>
      <c r="DY101" s="198">
        <v>0</v>
      </c>
      <c r="DZ101" s="198">
        <v>0</v>
      </c>
      <c r="EA101" s="198">
        <v>0</v>
      </c>
      <c r="EB101" s="198">
        <v>0</v>
      </c>
      <c r="EC101" s="49">
        <v>0</v>
      </c>
      <c r="ED101" s="430">
        <v>0</v>
      </c>
      <c r="EE101" s="56">
        <f t="shared" si="68"/>
        <v>0</v>
      </c>
      <c r="EF101" s="48">
        <f t="shared" si="69"/>
        <v>0</v>
      </c>
      <c r="EK101" s="19">
        <f t="shared" si="36"/>
        <v>0</v>
      </c>
      <c r="EL101" s="5" t="e">
        <f>IF(#REF!=0,"Not Moving","OK")</f>
        <v>#REF!</v>
      </c>
    </row>
    <row r="102" spans="1:142" s="5" customFormat="1" ht="16.5" thickTop="1" thickBot="1">
      <c r="A102" s="45">
        <v>91</v>
      </c>
      <c r="B102" s="17">
        <v>734948</v>
      </c>
      <c r="C102" s="17" t="s">
        <v>219</v>
      </c>
      <c r="D102" s="17" t="s">
        <v>220</v>
      </c>
      <c r="E102" s="189">
        <v>49.5</v>
      </c>
      <c r="F102" s="59">
        <v>109</v>
      </c>
      <c r="G102" s="38">
        <f t="shared" si="37"/>
        <v>0</v>
      </c>
      <c r="H102" s="38">
        <f t="shared" si="38"/>
        <v>0</v>
      </c>
      <c r="I102" s="38">
        <f t="shared" si="39"/>
        <v>0</v>
      </c>
      <c r="J102" s="38">
        <f t="shared" si="40"/>
        <v>0</v>
      </c>
      <c r="K102" s="38">
        <f t="shared" si="41"/>
        <v>0</v>
      </c>
      <c r="L102" s="38">
        <f t="shared" si="42"/>
        <v>218</v>
      </c>
      <c r="M102" s="39">
        <f t="shared" si="43"/>
        <v>327</v>
      </c>
      <c r="N102" s="39">
        <v>109</v>
      </c>
      <c r="O102" s="39">
        <f t="shared" si="44"/>
        <v>654</v>
      </c>
      <c r="P102" s="40">
        <f t="shared" si="45"/>
        <v>81.75</v>
      </c>
      <c r="Q102" s="58">
        <v>0</v>
      </c>
      <c r="R102" s="49">
        <v>0</v>
      </c>
      <c r="S102" s="49">
        <v>0</v>
      </c>
      <c r="T102" s="49">
        <v>0</v>
      </c>
      <c r="U102" s="49">
        <v>0</v>
      </c>
      <c r="V102" s="49">
        <v>0</v>
      </c>
      <c r="W102" s="49">
        <v>218</v>
      </c>
      <c r="X102" s="430">
        <v>0</v>
      </c>
      <c r="Y102" s="260">
        <f t="shared" si="46"/>
        <v>218</v>
      </c>
      <c r="Z102" s="34">
        <f t="shared" si="47"/>
        <v>27.25</v>
      </c>
      <c r="AA102" s="35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109</v>
      </c>
      <c r="AG102" s="49">
        <v>0</v>
      </c>
      <c r="AH102" s="430">
        <v>109</v>
      </c>
      <c r="AI102" s="56">
        <f t="shared" si="48"/>
        <v>218</v>
      </c>
      <c r="AJ102" s="48">
        <f t="shared" si="49"/>
        <v>27.25</v>
      </c>
      <c r="AK102" s="35">
        <v>0</v>
      </c>
      <c r="AL102" s="36">
        <v>0</v>
      </c>
      <c r="AM102" s="36">
        <v>0</v>
      </c>
      <c r="AN102" s="36">
        <v>0</v>
      </c>
      <c r="AO102" s="36">
        <v>0</v>
      </c>
      <c r="AP102" s="36">
        <v>0</v>
      </c>
      <c r="AQ102" s="49">
        <v>0</v>
      </c>
      <c r="AR102" s="430">
        <v>0</v>
      </c>
      <c r="AS102" s="56">
        <f t="shared" si="50"/>
        <v>0</v>
      </c>
      <c r="AT102" s="48">
        <f t="shared" si="51"/>
        <v>0</v>
      </c>
      <c r="AU102" s="35">
        <v>0</v>
      </c>
      <c r="AV102" s="198">
        <v>0</v>
      </c>
      <c r="AW102" s="198">
        <v>0</v>
      </c>
      <c r="AX102" s="198">
        <v>0</v>
      </c>
      <c r="AY102" s="198">
        <v>0</v>
      </c>
      <c r="AZ102" s="198">
        <v>0</v>
      </c>
      <c r="BA102" s="49">
        <v>0</v>
      </c>
      <c r="BB102" s="430">
        <v>0</v>
      </c>
      <c r="BC102" s="56">
        <f t="shared" si="52"/>
        <v>0</v>
      </c>
      <c r="BD102" s="48">
        <f t="shared" si="53"/>
        <v>0</v>
      </c>
      <c r="BE102" s="35">
        <v>0</v>
      </c>
      <c r="BF102" s="198">
        <v>0</v>
      </c>
      <c r="BG102" s="198">
        <v>0</v>
      </c>
      <c r="BH102" s="198">
        <v>0</v>
      </c>
      <c r="BI102" s="198">
        <v>0</v>
      </c>
      <c r="BJ102" s="198">
        <v>109</v>
      </c>
      <c r="BK102" s="49">
        <v>109</v>
      </c>
      <c r="BL102" s="430">
        <v>0</v>
      </c>
      <c r="BM102" s="56">
        <f t="shared" si="54"/>
        <v>218</v>
      </c>
      <c r="BN102" s="48">
        <f t="shared" si="55"/>
        <v>27.25</v>
      </c>
      <c r="BO102" s="35">
        <v>0</v>
      </c>
      <c r="BP102" s="198">
        <v>0</v>
      </c>
      <c r="BQ102" s="198">
        <v>0</v>
      </c>
      <c r="BR102" s="198">
        <v>0</v>
      </c>
      <c r="BS102" s="198">
        <v>0</v>
      </c>
      <c r="BT102" s="198">
        <v>0</v>
      </c>
      <c r="BU102" s="49">
        <v>0</v>
      </c>
      <c r="BV102" s="430">
        <v>0</v>
      </c>
      <c r="BW102" s="56">
        <f t="shared" si="56"/>
        <v>0</v>
      </c>
      <c r="BX102" s="48">
        <f t="shared" si="57"/>
        <v>0</v>
      </c>
      <c r="BY102" s="35">
        <v>0</v>
      </c>
      <c r="BZ102" s="198">
        <v>0</v>
      </c>
      <c r="CA102" s="198">
        <v>0</v>
      </c>
      <c r="CB102" s="198">
        <v>0</v>
      </c>
      <c r="CC102" s="198">
        <v>0</v>
      </c>
      <c r="CD102" s="198">
        <v>0</v>
      </c>
      <c r="CE102" s="49">
        <v>0</v>
      </c>
      <c r="CF102" s="430">
        <v>0</v>
      </c>
      <c r="CG102" s="56">
        <f t="shared" si="58"/>
        <v>0</v>
      </c>
      <c r="CH102" s="48">
        <f t="shared" si="59"/>
        <v>0</v>
      </c>
      <c r="CI102" s="35">
        <v>0</v>
      </c>
      <c r="CJ102" s="198">
        <v>0</v>
      </c>
      <c r="CK102" s="198">
        <v>0</v>
      </c>
      <c r="CL102" s="198">
        <v>0</v>
      </c>
      <c r="CM102" s="198">
        <v>0</v>
      </c>
      <c r="CN102" s="198">
        <v>0</v>
      </c>
      <c r="CO102" s="49">
        <v>0</v>
      </c>
      <c r="CP102" s="430">
        <v>0</v>
      </c>
      <c r="CQ102" s="56">
        <f t="shared" si="60"/>
        <v>0</v>
      </c>
      <c r="CR102" s="48">
        <f t="shared" si="61"/>
        <v>0</v>
      </c>
      <c r="CS102" s="35">
        <v>0</v>
      </c>
      <c r="CT102" s="198">
        <v>0</v>
      </c>
      <c r="CU102" s="198">
        <v>0</v>
      </c>
      <c r="CV102" s="198">
        <v>0</v>
      </c>
      <c r="CW102" s="198">
        <v>0</v>
      </c>
      <c r="CX102" s="198">
        <v>0</v>
      </c>
      <c r="CY102" s="49">
        <v>0</v>
      </c>
      <c r="CZ102" s="430">
        <v>0</v>
      </c>
      <c r="DA102" s="56">
        <f t="shared" si="62"/>
        <v>0</v>
      </c>
      <c r="DB102" s="48">
        <f t="shared" si="63"/>
        <v>0</v>
      </c>
      <c r="DC102" s="221">
        <v>0</v>
      </c>
      <c r="DD102" s="223">
        <v>0</v>
      </c>
      <c r="DE102" s="218">
        <v>0</v>
      </c>
      <c r="DF102" s="223">
        <v>0</v>
      </c>
      <c r="DG102" s="223">
        <v>0</v>
      </c>
      <c r="DH102" s="223">
        <v>0</v>
      </c>
      <c r="DI102" s="49">
        <v>0</v>
      </c>
      <c r="DJ102" s="430">
        <v>0</v>
      </c>
      <c r="DK102" s="219">
        <f t="shared" si="64"/>
        <v>0</v>
      </c>
      <c r="DL102" s="220">
        <f t="shared" si="65"/>
        <v>0</v>
      </c>
      <c r="DM102" s="35">
        <v>0</v>
      </c>
      <c r="DN102" s="198">
        <v>0</v>
      </c>
      <c r="DO102" s="198">
        <v>0</v>
      </c>
      <c r="DP102" s="198">
        <v>0</v>
      </c>
      <c r="DQ102" s="198">
        <v>0</v>
      </c>
      <c r="DR102" s="198">
        <v>0</v>
      </c>
      <c r="DS102" s="49">
        <v>0</v>
      </c>
      <c r="DT102" s="430">
        <v>0</v>
      </c>
      <c r="DU102" s="56">
        <f t="shared" si="66"/>
        <v>0</v>
      </c>
      <c r="DV102" s="48">
        <f t="shared" si="67"/>
        <v>0</v>
      </c>
      <c r="DW102" s="35">
        <v>0</v>
      </c>
      <c r="DX102" s="198">
        <v>0</v>
      </c>
      <c r="DY102" s="198">
        <v>0</v>
      </c>
      <c r="DZ102" s="198">
        <v>0</v>
      </c>
      <c r="EA102" s="198">
        <v>0</v>
      </c>
      <c r="EB102" s="198">
        <v>0</v>
      </c>
      <c r="EC102" s="49">
        <v>0</v>
      </c>
      <c r="ED102" s="430">
        <v>0</v>
      </c>
      <c r="EE102" s="56">
        <f t="shared" si="68"/>
        <v>0</v>
      </c>
      <c r="EF102" s="48">
        <f t="shared" si="69"/>
        <v>0</v>
      </c>
      <c r="EK102" s="19">
        <f t="shared" si="36"/>
        <v>0</v>
      </c>
      <c r="EL102" s="5" t="e">
        <f>IF(#REF!=0,"Not Moving","OK")</f>
        <v>#REF!</v>
      </c>
    </row>
    <row r="103" spans="1:142" s="5" customFormat="1" ht="16.5" thickTop="1" thickBot="1">
      <c r="A103" s="45">
        <v>92</v>
      </c>
      <c r="B103" s="17">
        <v>734966</v>
      </c>
      <c r="C103" s="17" t="s">
        <v>221</v>
      </c>
      <c r="D103" s="17" t="s">
        <v>222</v>
      </c>
      <c r="E103" s="189">
        <v>24.5</v>
      </c>
      <c r="F103" s="59">
        <v>49</v>
      </c>
      <c r="G103" s="38">
        <f t="shared" si="37"/>
        <v>0</v>
      </c>
      <c r="H103" s="38">
        <f t="shared" si="38"/>
        <v>0</v>
      </c>
      <c r="I103" s="38">
        <f t="shared" si="39"/>
        <v>0</v>
      </c>
      <c r="J103" s="38">
        <f t="shared" si="40"/>
        <v>0</v>
      </c>
      <c r="K103" s="38">
        <f t="shared" si="41"/>
        <v>0</v>
      </c>
      <c r="L103" s="38">
        <f t="shared" si="42"/>
        <v>0</v>
      </c>
      <c r="M103" s="39">
        <f t="shared" si="43"/>
        <v>0</v>
      </c>
      <c r="N103" s="39">
        <v>0</v>
      </c>
      <c r="O103" s="39">
        <f t="shared" si="44"/>
        <v>0</v>
      </c>
      <c r="P103" s="40">
        <f t="shared" si="45"/>
        <v>0</v>
      </c>
      <c r="Q103" s="58">
        <v>0</v>
      </c>
      <c r="R103" s="49">
        <v>0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30">
        <v>0</v>
      </c>
      <c r="Y103" s="260">
        <f t="shared" si="46"/>
        <v>0</v>
      </c>
      <c r="Z103" s="34">
        <f t="shared" si="47"/>
        <v>0</v>
      </c>
      <c r="AA103" s="35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49">
        <v>0</v>
      </c>
      <c r="AH103" s="430">
        <v>0</v>
      </c>
      <c r="AI103" s="56">
        <f t="shared" si="48"/>
        <v>0</v>
      </c>
      <c r="AJ103" s="48">
        <f t="shared" si="49"/>
        <v>0</v>
      </c>
      <c r="AK103" s="35">
        <v>0</v>
      </c>
      <c r="AL103" s="36">
        <v>0</v>
      </c>
      <c r="AM103" s="36">
        <v>0</v>
      </c>
      <c r="AN103" s="36">
        <v>0</v>
      </c>
      <c r="AO103" s="36">
        <v>0</v>
      </c>
      <c r="AP103" s="36">
        <v>0</v>
      </c>
      <c r="AQ103" s="49">
        <v>0</v>
      </c>
      <c r="AR103" s="430">
        <v>0</v>
      </c>
      <c r="AS103" s="56">
        <f t="shared" si="50"/>
        <v>0</v>
      </c>
      <c r="AT103" s="48">
        <f t="shared" si="51"/>
        <v>0</v>
      </c>
      <c r="AU103" s="35">
        <v>0</v>
      </c>
      <c r="AV103" s="198">
        <v>0</v>
      </c>
      <c r="AW103" s="198">
        <v>0</v>
      </c>
      <c r="AX103" s="198">
        <v>0</v>
      </c>
      <c r="AY103" s="198">
        <v>0</v>
      </c>
      <c r="AZ103" s="198">
        <v>0</v>
      </c>
      <c r="BA103" s="49">
        <v>0</v>
      </c>
      <c r="BB103" s="430">
        <v>0</v>
      </c>
      <c r="BC103" s="56">
        <f t="shared" si="52"/>
        <v>0</v>
      </c>
      <c r="BD103" s="48">
        <f t="shared" si="53"/>
        <v>0</v>
      </c>
      <c r="BE103" s="35">
        <v>0</v>
      </c>
      <c r="BF103" s="198">
        <v>0</v>
      </c>
      <c r="BG103" s="198">
        <v>0</v>
      </c>
      <c r="BH103" s="198">
        <v>0</v>
      </c>
      <c r="BI103" s="198">
        <v>0</v>
      </c>
      <c r="BJ103" s="198">
        <v>0</v>
      </c>
      <c r="BK103" s="49">
        <v>0</v>
      </c>
      <c r="BL103" s="430">
        <v>0</v>
      </c>
      <c r="BM103" s="56">
        <f t="shared" si="54"/>
        <v>0</v>
      </c>
      <c r="BN103" s="48">
        <f t="shared" si="55"/>
        <v>0</v>
      </c>
      <c r="BO103" s="35">
        <v>0</v>
      </c>
      <c r="BP103" s="198">
        <v>0</v>
      </c>
      <c r="BQ103" s="198">
        <v>0</v>
      </c>
      <c r="BR103" s="198">
        <v>0</v>
      </c>
      <c r="BS103" s="198">
        <v>0</v>
      </c>
      <c r="BT103" s="198">
        <v>0</v>
      </c>
      <c r="BU103" s="49">
        <v>0</v>
      </c>
      <c r="BV103" s="430">
        <v>0</v>
      </c>
      <c r="BW103" s="56">
        <f t="shared" si="56"/>
        <v>0</v>
      </c>
      <c r="BX103" s="48">
        <f t="shared" si="57"/>
        <v>0</v>
      </c>
      <c r="BY103" s="35">
        <v>0</v>
      </c>
      <c r="BZ103" s="198">
        <v>0</v>
      </c>
      <c r="CA103" s="198">
        <v>0</v>
      </c>
      <c r="CB103" s="198">
        <v>0</v>
      </c>
      <c r="CC103" s="198">
        <v>0</v>
      </c>
      <c r="CD103" s="198">
        <v>0</v>
      </c>
      <c r="CE103" s="49">
        <v>0</v>
      </c>
      <c r="CF103" s="430">
        <v>0</v>
      </c>
      <c r="CG103" s="56">
        <f t="shared" si="58"/>
        <v>0</v>
      </c>
      <c r="CH103" s="48">
        <f t="shared" si="59"/>
        <v>0</v>
      </c>
      <c r="CI103" s="35">
        <v>0</v>
      </c>
      <c r="CJ103" s="198">
        <v>0</v>
      </c>
      <c r="CK103" s="198">
        <v>0</v>
      </c>
      <c r="CL103" s="198">
        <v>0</v>
      </c>
      <c r="CM103" s="198">
        <v>0</v>
      </c>
      <c r="CN103" s="198">
        <v>0</v>
      </c>
      <c r="CO103" s="49">
        <v>0</v>
      </c>
      <c r="CP103" s="430">
        <v>0</v>
      </c>
      <c r="CQ103" s="56">
        <f t="shared" si="60"/>
        <v>0</v>
      </c>
      <c r="CR103" s="48">
        <f t="shared" si="61"/>
        <v>0</v>
      </c>
      <c r="CS103" s="35">
        <v>0</v>
      </c>
      <c r="CT103" s="198">
        <v>0</v>
      </c>
      <c r="CU103" s="198">
        <v>0</v>
      </c>
      <c r="CV103" s="198">
        <v>0</v>
      </c>
      <c r="CW103" s="198">
        <v>0</v>
      </c>
      <c r="CX103" s="198">
        <v>0</v>
      </c>
      <c r="CY103" s="49">
        <v>0</v>
      </c>
      <c r="CZ103" s="430">
        <v>0</v>
      </c>
      <c r="DA103" s="56">
        <f t="shared" si="62"/>
        <v>0</v>
      </c>
      <c r="DB103" s="48">
        <f t="shared" si="63"/>
        <v>0</v>
      </c>
      <c r="DC103" s="221">
        <v>0</v>
      </c>
      <c r="DD103" s="223">
        <v>0</v>
      </c>
      <c r="DE103" s="218">
        <v>0</v>
      </c>
      <c r="DF103" s="223">
        <v>0</v>
      </c>
      <c r="DG103" s="223">
        <v>0</v>
      </c>
      <c r="DH103" s="223">
        <v>0</v>
      </c>
      <c r="DI103" s="49">
        <v>0</v>
      </c>
      <c r="DJ103" s="430">
        <v>0</v>
      </c>
      <c r="DK103" s="219">
        <f t="shared" si="64"/>
        <v>0</v>
      </c>
      <c r="DL103" s="220">
        <f t="shared" si="65"/>
        <v>0</v>
      </c>
      <c r="DM103" s="35">
        <v>0</v>
      </c>
      <c r="DN103" s="198">
        <v>0</v>
      </c>
      <c r="DO103" s="198">
        <v>0</v>
      </c>
      <c r="DP103" s="198">
        <v>0</v>
      </c>
      <c r="DQ103" s="198">
        <v>0</v>
      </c>
      <c r="DR103" s="198">
        <v>0</v>
      </c>
      <c r="DS103" s="49">
        <v>0</v>
      </c>
      <c r="DT103" s="430">
        <v>0</v>
      </c>
      <c r="DU103" s="56">
        <f t="shared" si="66"/>
        <v>0</v>
      </c>
      <c r="DV103" s="48">
        <f t="shared" si="67"/>
        <v>0</v>
      </c>
      <c r="DW103" s="35">
        <v>0</v>
      </c>
      <c r="DX103" s="198">
        <v>0</v>
      </c>
      <c r="DY103" s="198">
        <v>0</v>
      </c>
      <c r="DZ103" s="198">
        <v>0</v>
      </c>
      <c r="EA103" s="198">
        <v>0</v>
      </c>
      <c r="EB103" s="198">
        <v>0</v>
      </c>
      <c r="EC103" s="49">
        <v>0</v>
      </c>
      <c r="ED103" s="430">
        <v>0</v>
      </c>
      <c r="EE103" s="56">
        <f t="shared" si="68"/>
        <v>0</v>
      </c>
      <c r="EF103" s="48">
        <f t="shared" si="69"/>
        <v>0</v>
      </c>
      <c r="EK103" s="19">
        <f t="shared" si="36"/>
        <v>0</v>
      </c>
      <c r="EL103" s="5" t="e">
        <f>IF(#REF!=0,"Not Moving","OK")</f>
        <v>#REF!</v>
      </c>
    </row>
    <row r="104" spans="1:142" s="5" customFormat="1" ht="16.5" thickTop="1" thickBot="1">
      <c r="A104" s="45">
        <v>93</v>
      </c>
      <c r="B104" s="17">
        <v>734968</v>
      </c>
      <c r="C104" s="17" t="s">
        <v>223</v>
      </c>
      <c r="D104" s="17" t="s">
        <v>224</v>
      </c>
      <c r="E104" s="189">
        <v>24.5</v>
      </c>
      <c r="F104" s="59">
        <v>49</v>
      </c>
      <c r="G104" s="38">
        <f t="shared" si="37"/>
        <v>0</v>
      </c>
      <c r="H104" s="38">
        <f t="shared" si="38"/>
        <v>0</v>
      </c>
      <c r="I104" s="38">
        <f t="shared" si="39"/>
        <v>0</v>
      </c>
      <c r="J104" s="38">
        <f t="shared" si="40"/>
        <v>0</v>
      </c>
      <c r="K104" s="38">
        <f t="shared" si="41"/>
        <v>0</v>
      </c>
      <c r="L104" s="38">
        <f t="shared" si="42"/>
        <v>0</v>
      </c>
      <c r="M104" s="39">
        <f t="shared" si="43"/>
        <v>0</v>
      </c>
      <c r="N104" s="39">
        <v>0</v>
      </c>
      <c r="O104" s="39">
        <f t="shared" si="44"/>
        <v>0</v>
      </c>
      <c r="P104" s="40">
        <f t="shared" si="45"/>
        <v>0</v>
      </c>
      <c r="Q104" s="58">
        <v>0</v>
      </c>
      <c r="R104" s="49">
        <v>0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30">
        <v>0</v>
      </c>
      <c r="Y104" s="260">
        <f t="shared" si="46"/>
        <v>0</v>
      </c>
      <c r="Z104" s="34">
        <f t="shared" si="47"/>
        <v>0</v>
      </c>
      <c r="AA104" s="35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49">
        <v>0</v>
      </c>
      <c r="AH104" s="430">
        <v>0</v>
      </c>
      <c r="AI104" s="56">
        <f t="shared" si="48"/>
        <v>0</v>
      </c>
      <c r="AJ104" s="48">
        <f t="shared" si="49"/>
        <v>0</v>
      </c>
      <c r="AK104" s="35">
        <v>0</v>
      </c>
      <c r="AL104" s="36">
        <v>0</v>
      </c>
      <c r="AM104" s="36">
        <v>0</v>
      </c>
      <c r="AN104" s="36">
        <v>0</v>
      </c>
      <c r="AO104" s="36">
        <v>0</v>
      </c>
      <c r="AP104" s="36">
        <v>0</v>
      </c>
      <c r="AQ104" s="49">
        <v>0</v>
      </c>
      <c r="AR104" s="430">
        <v>0</v>
      </c>
      <c r="AS104" s="56">
        <f t="shared" si="50"/>
        <v>0</v>
      </c>
      <c r="AT104" s="48">
        <f t="shared" si="51"/>
        <v>0</v>
      </c>
      <c r="AU104" s="35">
        <v>0</v>
      </c>
      <c r="AV104" s="198">
        <v>0</v>
      </c>
      <c r="AW104" s="198">
        <v>0</v>
      </c>
      <c r="AX104" s="198">
        <v>0</v>
      </c>
      <c r="AY104" s="198">
        <v>0</v>
      </c>
      <c r="AZ104" s="198">
        <v>0</v>
      </c>
      <c r="BA104" s="49">
        <v>0</v>
      </c>
      <c r="BB104" s="430">
        <v>0</v>
      </c>
      <c r="BC104" s="56">
        <f t="shared" si="52"/>
        <v>0</v>
      </c>
      <c r="BD104" s="48">
        <f t="shared" si="53"/>
        <v>0</v>
      </c>
      <c r="BE104" s="35">
        <v>0</v>
      </c>
      <c r="BF104" s="198">
        <v>0</v>
      </c>
      <c r="BG104" s="198">
        <v>0</v>
      </c>
      <c r="BH104" s="198">
        <v>0</v>
      </c>
      <c r="BI104" s="198">
        <v>0</v>
      </c>
      <c r="BJ104" s="198">
        <v>0</v>
      </c>
      <c r="BK104" s="49">
        <v>0</v>
      </c>
      <c r="BL104" s="430">
        <v>0</v>
      </c>
      <c r="BM104" s="56">
        <f t="shared" si="54"/>
        <v>0</v>
      </c>
      <c r="BN104" s="48">
        <f t="shared" si="55"/>
        <v>0</v>
      </c>
      <c r="BO104" s="35">
        <v>0</v>
      </c>
      <c r="BP104" s="198">
        <v>0</v>
      </c>
      <c r="BQ104" s="198">
        <v>0</v>
      </c>
      <c r="BR104" s="198">
        <v>0</v>
      </c>
      <c r="BS104" s="198">
        <v>0</v>
      </c>
      <c r="BT104" s="198">
        <v>0</v>
      </c>
      <c r="BU104" s="49">
        <v>0</v>
      </c>
      <c r="BV104" s="430">
        <v>0</v>
      </c>
      <c r="BW104" s="56">
        <f t="shared" si="56"/>
        <v>0</v>
      </c>
      <c r="BX104" s="48">
        <f t="shared" si="57"/>
        <v>0</v>
      </c>
      <c r="BY104" s="35">
        <v>0</v>
      </c>
      <c r="BZ104" s="198">
        <v>0</v>
      </c>
      <c r="CA104" s="198">
        <v>0</v>
      </c>
      <c r="CB104" s="198">
        <v>0</v>
      </c>
      <c r="CC104" s="198">
        <v>0</v>
      </c>
      <c r="CD104" s="198">
        <v>0</v>
      </c>
      <c r="CE104" s="49">
        <v>0</v>
      </c>
      <c r="CF104" s="430">
        <v>0</v>
      </c>
      <c r="CG104" s="56">
        <f t="shared" si="58"/>
        <v>0</v>
      </c>
      <c r="CH104" s="48">
        <f t="shared" si="59"/>
        <v>0</v>
      </c>
      <c r="CI104" s="35">
        <v>0</v>
      </c>
      <c r="CJ104" s="198">
        <v>0</v>
      </c>
      <c r="CK104" s="198">
        <v>0</v>
      </c>
      <c r="CL104" s="198">
        <v>0</v>
      </c>
      <c r="CM104" s="198">
        <v>0</v>
      </c>
      <c r="CN104" s="198">
        <v>0</v>
      </c>
      <c r="CO104" s="49">
        <v>0</v>
      </c>
      <c r="CP104" s="430">
        <v>0</v>
      </c>
      <c r="CQ104" s="56">
        <f t="shared" si="60"/>
        <v>0</v>
      </c>
      <c r="CR104" s="48">
        <f t="shared" si="61"/>
        <v>0</v>
      </c>
      <c r="CS104" s="35">
        <v>0</v>
      </c>
      <c r="CT104" s="198">
        <v>0</v>
      </c>
      <c r="CU104" s="198">
        <v>0</v>
      </c>
      <c r="CV104" s="198">
        <v>0</v>
      </c>
      <c r="CW104" s="198">
        <v>0</v>
      </c>
      <c r="CX104" s="198">
        <v>0</v>
      </c>
      <c r="CY104" s="49">
        <v>0</v>
      </c>
      <c r="CZ104" s="430">
        <v>0</v>
      </c>
      <c r="DA104" s="56">
        <f t="shared" si="62"/>
        <v>0</v>
      </c>
      <c r="DB104" s="48">
        <f t="shared" si="63"/>
        <v>0</v>
      </c>
      <c r="DC104" s="221">
        <v>0</v>
      </c>
      <c r="DD104" s="223">
        <v>0</v>
      </c>
      <c r="DE104" s="218">
        <v>0</v>
      </c>
      <c r="DF104" s="223">
        <v>0</v>
      </c>
      <c r="DG104" s="223">
        <v>0</v>
      </c>
      <c r="DH104" s="223">
        <v>0</v>
      </c>
      <c r="DI104" s="49">
        <v>0</v>
      </c>
      <c r="DJ104" s="430">
        <v>0</v>
      </c>
      <c r="DK104" s="219">
        <f t="shared" si="64"/>
        <v>0</v>
      </c>
      <c r="DL104" s="220">
        <f t="shared" si="65"/>
        <v>0</v>
      </c>
      <c r="DM104" s="35">
        <v>0</v>
      </c>
      <c r="DN104" s="198">
        <v>0</v>
      </c>
      <c r="DO104" s="198">
        <v>0</v>
      </c>
      <c r="DP104" s="198">
        <v>0</v>
      </c>
      <c r="DQ104" s="198">
        <v>0</v>
      </c>
      <c r="DR104" s="198">
        <v>0</v>
      </c>
      <c r="DS104" s="49">
        <v>0</v>
      </c>
      <c r="DT104" s="430">
        <v>0</v>
      </c>
      <c r="DU104" s="56">
        <f t="shared" si="66"/>
        <v>0</v>
      </c>
      <c r="DV104" s="48">
        <f t="shared" si="67"/>
        <v>0</v>
      </c>
      <c r="DW104" s="35">
        <v>0</v>
      </c>
      <c r="DX104" s="198">
        <v>0</v>
      </c>
      <c r="DY104" s="198">
        <v>0</v>
      </c>
      <c r="DZ104" s="198">
        <v>0</v>
      </c>
      <c r="EA104" s="198">
        <v>0</v>
      </c>
      <c r="EB104" s="198">
        <v>0</v>
      </c>
      <c r="EC104" s="49">
        <v>0</v>
      </c>
      <c r="ED104" s="430">
        <v>0</v>
      </c>
      <c r="EE104" s="56">
        <f t="shared" si="68"/>
        <v>0</v>
      </c>
      <c r="EF104" s="48">
        <f t="shared" si="69"/>
        <v>0</v>
      </c>
      <c r="EK104" s="19">
        <f t="shared" si="36"/>
        <v>0</v>
      </c>
      <c r="EL104" s="5" t="e">
        <f>IF(#REF!=0,"Not Moving","OK")</f>
        <v>#REF!</v>
      </c>
    </row>
    <row r="105" spans="1:142" s="5" customFormat="1" ht="16.5" thickTop="1" thickBot="1">
      <c r="A105" s="45">
        <v>94</v>
      </c>
      <c r="B105" s="17">
        <v>734970</v>
      </c>
      <c r="C105" s="17" t="s">
        <v>225</v>
      </c>
      <c r="D105" s="17" t="s">
        <v>226</v>
      </c>
      <c r="E105" s="189">
        <v>24.5</v>
      </c>
      <c r="F105" s="59">
        <v>49</v>
      </c>
      <c r="G105" s="38">
        <f t="shared" si="37"/>
        <v>0</v>
      </c>
      <c r="H105" s="38">
        <f t="shared" si="38"/>
        <v>0</v>
      </c>
      <c r="I105" s="38">
        <f t="shared" si="39"/>
        <v>0</v>
      </c>
      <c r="J105" s="38">
        <f t="shared" si="40"/>
        <v>0</v>
      </c>
      <c r="K105" s="38">
        <f t="shared" si="41"/>
        <v>0</v>
      </c>
      <c r="L105" s="38">
        <f t="shared" si="42"/>
        <v>0</v>
      </c>
      <c r="M105" s="39">
        <f t="shared" si="43"/>
        <v>0</v>
      </c>
      <c r="N105" s="39">
        <v>0</v>
      </c>
      <c r="O105" s="39">
        <f t="shared" si="44"/>
        <v>0</v>
      </c>
      <c r="P105" s="40">
        <f t="shared" si="45"/>
        <v>0</v>
      </c>
      <c r="Q105" s="58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30">
        <v>0</v>
      </c>
      <c r="Y105" s="260">
        <f t="shared" si="46"/>
        <v>0</v>
      </c>
      <c r="Z105" s="34">
        <f t="shared" si="47"/>
        <v>0</v>
      </c>
      <c r="AA105" s="35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49">
        <v>0</v>
      </c>
      <c r="AH105" s="430">
        <v>0</v>
      </c>
      <c r="AI105" s="56">
        <f t="shared" si="48"/>
        <v>0</v>
      </c>
      <c r="AJ105" s="48">
        <f t="shared" si="49"/>
        <v>0</v>
      </c>
      <c r="AK105" s="35">
        <v>0</v>
      </c>
      <c r="AL105" s="36">
        <v>0</v>
      </c>
      <c r="AM105" s="36">
        <v>0</v>
      </c>
      <c r="AN105" s="36">
        <v>0</v>
      </c>
      <c r="AO105" s="36">
        <v>0</v>
      </c>
      <c r="AP105" s="36">
        <v>0</v>
      </c>
      <c r="AQ105" s="49">
        <v>0</v>
      </c>
      <c r="AR105" s="430">
        <v>0</v>
      </c>
      <c r="AS105" s="56">
        <f t="shared" si="50"/>
        <v>0</v>
      </c>
      <c r="AT105" s="48">
        <f t="shared" si="51"/>
        <v>0</v>
      </c>
      <c r="AU105" s="35">
        <v>0</v>
      </c>
      <c r="AV105" s="198">
        <v>0</v>
      </c>
      <c r="AW105" s="198">
        <v>0</v>
      </c>
      <c r="AX105" s="198">
        <v>0</v>
      </c>
      <c r="AY105" s="198">
        <v>0</v>
      </c>
      <c r="AZ105" s="198">
        <v>0</v>
      </c>
      <c r="BA105" s="49">
        <v>0</v>
      </c>
      <c r="BB105" s="430">
        <v>0</v>
      </c>
      <c r="BC105" s="56">
        <f t="shared" si="52"/>
        <v>0</v>
      </c>
      <c r="BD105" s="48">
        <f t="shared" si="53"/>
        <v>0</v>
      </c>
      <c r="BE105" s="35">
        <v>0</v>
      </c>
      <c r="BF105" s="198">
        <v>0</v>
      </c>
      <c r="BG105" s="198">
        <v>0</v>
      </c>
      <c r="BH105" s="198">
        <v>0</v>
      </c>
      <c r="BI105" s="198">
        <v>0</v>
      </c>
      <c r="BJ105" s="198">
        <v>0</v>
      </c>
      <c r="BK105" s="49">
        <v>0</v>
      </c>
      <c r="BL105" s="430">
        <v>0</v>
      </c>
      <c r="BM105" s="56">
        <f t="shared" si="54"/>
        <v>0</v>
      </c>
      <c r="BN105" s="48">
        <f t="shared" si="55"/>
        <v>0</v>
      </c>
      <c r="BO105" s="35">
        <v>0</v>
      </c>
      <c r="BP105" s="198">
        <v>0</v>
      </c>
      <c r="BQ105" s="198">
        <v>0</v>
      </c>
      <c r="BR105" s="198">
        <v>0</v>
      </c>
      <c r="BS105" s="198">
        <v>0</v>
      </c>
      <c r="BT105" s="198">
        <v>0</v>
      </c>
      <c r="BU105" s="49">
        <v>0</v>
      </c>
      <c r="BV105" s="430">
        <v>0</v>
      </c>
      <c r="BW105" s="56">
        <f t="shared" si="56"/>
        <v>0</v>
      </c>
      <c r="BX105" s="48">
        <f t="shared" si="57"/>
        <v>0</v>
      </c>
      <c r="BY105" s="35">
        <v>0</v>
      </c>
      <c r="BZ105" s="198">
        <v>0</v>
      </c>
      <c r="CA105" s="198">
        <v>0</v>
      </c>
      <c r="CB105" s="198">
        <v>0</v>
      </c>
      <c r="CC105" s="198">
        <v>0</v>
      </c>
      <c r="CD105" s="198">
        <v>0</v>
      </c>
      <c r="CE105" s="49">
        <v>0</v>
      </c>
      <c r="CF105" s="430">
        <v>0</v>
      </c>
      <c r="CG105" s="56">
        <f t="shared" si="58"/>
        <v>0</v>
      </c>
      <c r="CH105" s="48">
        <f t="shared" si="59"/>
        <v>0</v>
      </c>
      <c r="CI105" s="35">
        <v>0</v>
      </c>
      <c r="CJ105" s="198">
        <v>0</v>
      </c>
      <c r="CK105" s="198">
        <v>0</v>
      </c>
      <c r="CL105" s="198">
        <v>0</v>
      </c>
      <c r="CM105" s="198">
        <v>0</v>
      </c>
      <c r="CN105" s="198">
        <v>0</v>
      </c>
      <c r="CO105" s="49">
        <v>0</v>
      </c>
      <c r="CP105" s="430">
        <v>0</v>
      </c>
      <c r="CQ105" s="56">
        <f t="shared" si="60"/>
        <v>0</v>
      </c>
      <c r="CR105" s="48">
        <f t="shared" si="61"/>
        <v>0</v>
      </c>
      <c r="CS105" s="35">
        <v>0</v>
      </c>
      <c r="CT105" s="198">
        <v>0</v>
      </c>
      <c r="CU105" s="198">
        <v>0</v>
      </c>
      <c r="CV105" s="198">
        <v>0</v>
      </c>
      <c r="CW105" s="198">
        <v>0</v>
      </c>
      <c r="CX105" s="198">
        <v>0</v>
      </c>
      <c r="CY105" s="49">
        <v>0</v>
      </c>
      <c r="CZ105" s="430">
        <v>0</v>
      </c>
      <c r="DA105" s="56">
        <f t="shared" si="62"/>
        <v>0</v>
      </c>
      <c r="DB105" s="48">
        <f t="shared" si="63"/>
        <v>0</v>
      </c>
      <c r="DC105" s="221">
        <v>0</v>
      </c>
      <c r="DD105" s="223">
        <v>0</v>
      </c>
      <c r="DE105" s="218">
        <v>0</v>
      </c>
      <c r="DF105" s="223">
        <v>0</v>
      </c>
      <c r="DG105" s="223">
        <v>0</v>
      </c>
      <c r="DH105" s="223">
        <v>0</v>
      </c>
      <c r="DI105" s="49">
        <v>0</v>
      </c>
      <c r="DJ105" s="430">
        <v>0</v>
      </c>
      <c r="DK105" s="219">
        <f t="shared" si="64"/>
        <v>0</v>
      </c>
      <c r="DL105" s="220">
        <f t="shared" si="65"/>
        <v>0</v>
      </c>
      <c r="DM105" s="35">
        <v>0</v>
      </c>
      <c r="DN105" s="198">
        <v>0</v>
      </c>
      <c r="DO105" s="198">
        <v>0</v>
      </c>
      <c r="DP105" s="198">
        <v>0</v>
      </c>
      <c r="DQ105" s="198">
        <v>0</v>
      </c>
      <c r="DR105" s="198">
        <v>0</v>
      </c>
      <c r="DS105" s="49">
        <v>0</v>
      </c>
      <c r="DT105" s="430">
        <v>0</v>
      </c>
      <c r="DU105" s="56">
        <f t="shared" si="66"/>
        <v>0</v>
      </c>
      <c r="DV105" s="48">
        <f t="shared" si="67"/>
        <v>0</v>
      </c>
      <c r="DW105" s="35">
        <v>0</v>
      </c>
      <c r="DX105" s="198">
        <v>0</v>
      </c>
      <c r="DY105" s="198">
        <v>0</v>
      </c>
      <c r="DZ105" s="198">
        <v>0</v>
      </c>
      <c r="EA105" s="198">
        <v>0</v>
      </c>
      <c r="EB105" s="198">
        <v>0</v>
      </c>
      <c r="EC105" s="49">
        <v>0</v>
      </c>
      <c r="ED105" s="430">
        <v>0</v>
      </c>
      <c r="EE105" s="56">
        <f t="shared" si="68"/>
        <v>0</v>
      </c>
      <c r="EF105" s="48">
        <f t="shared" si="69"/>
        <v>0</v>
      </c>
      <c r="EK105" s="19">
        <f t="shared" si="36"/>
        <v>0</v>
      </c>
      <c r="EL105" s="5" t="e">
        <f>IF(#REF!=0,"Not Moving","OK")</f>
        <v>#REF!</v>
      </c>
    </row>
    <row r="106" spans="1:142" s="5" customFormat="1" ht="16.5" thickTop="1" thickBot="1">
      <c r="A106" s="45">
        <v>95</v>
      </c>
      <c r="B106" s="17">
        <v>734971</v>
      </c>
      <c r="C106" s="17" t="s">
        <v>227</v>
      </c>
      <c r="D106" s="17" t="s">
        <v>228</v>
      </c>
      <c r="E106" s="189">
        <v>24.5</v>
      </c>
      <c r="F106" s="59">
        <v>49</v>
      </c>
      <c r="G106" s="38">
        <f t="shared" si="37"/>
        <v>0</v>
      </c>
      <c r="H106" s="38">
        <f t="shared" si="38"/>
        <v>0</v>
      </c>
      <c r="I106" s="38">
        <f t="shared" si="39"/>
        <v>0</v>
      </c>
      <c r="J106" s="38">
        <f t="shared" si="40"/>
        <v>0</v>
      </c>
      <c r="K106" s="38">
        <f t="shared" si="41"/>
        <v>0</v>
      </c>
      <c r="L106" s="38">
        <f t="shared" si="42"/>
        <v>0</v>
      </c>
      <c r="M106" s="39">
        <f t="shared" si="43"/>
        <v>0</v>
      </c>
      <c r="N106" s="39">
        <v>0</v>
      </c>
      <c r="O106" s="39">
        <f t="shared" si="44"/>
        <v>0</v>
      </c>
      <c r="P106" s="40">
        <f t="shared" si="45"/>
        <v>0</v>
      </c>
      <c r="Q106" s="58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30">
        <v>0</v>
      </c>
      <c r="Y106" s="260">
        <f t="shared" si="46"/>
        <v>0</v>
      </c>
      <c r="Z106" s="34">
        <f t="shared" si="47"/>
        <v>0</v>
      </c>
      <c r="AA106" s="35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49">
        <v>0</v>
      </c>
      <c r="AH106" s="430">
        <v>0</v>
      </c>
      <c r="AI106" s="56">
        <f t="shared" si="48"/>
        <v>0</v>
      </c>
      <c r="AJ106" s="48">
        <f t="shared" si="49"/>
        <v>0</v>
      </c>
      <c r="AK106" s="35">
        <v>0</v>
      </c>
      <c r="AL106" s="36">
        <v>0</v>
      </c>
      <c r="AM106" s="36">
        <v>0</v>
      </c>
      <c r="AN106" s="36">
        <v>0</v>
      </c>
      <c r="AO106" s="36">
        <v>0</v>
      </c>
      <c r="AP106" s="36">
        <v>0</v>
      </c>
      <c r="AQ106" s="49">
        <v>0</v>
      </c>
      <c r="AR106" s="430">
        <v>0</v>
      </c>
      <c r="AS106" s="56">
        <f t="shared" si="50"/>
        <v>0</v>
      </c>
      <c r="AT106" s="48">
        <f t="shared" si="51"/>
        <v>0</v>
      </c>
      <c r="AU106" s="35">
        <v>0</v>
      </c>
      <c r="AV106" s="198">
        <v>0</v>
      </c>
      <c r="AW106" s="198">
        <v>0</v>
      </c>
      <c r="AX106" s="198">
        <v>0</v>
      </c>
      <c r="AY106" s="198">
        <v>0</v>
      </c>
      <c r="AZ106" s="198">
        <v>0</v>
      </c>
      <c r="BA106" s="49">
        <v>0</v>
      </c>
      <c r="BB106" s="430">
        <v>0</v>
      </c>
      <c r="BC106" s="56">
        <f t="shared" si="52"/>
        <v>0</v>
      </c>
      <c r="BD106" s="48">
        <f t="shared" si="53"/>
        <v>0</v>
      </c>
      <c r="BE106" s="35">
        <v>0</v>
      </c>
      <c r="BF106" s="198">
        <v>0</v>
      </c>
      <c r="BG106" s="198">
        <v>0</v>
      </c>
      <c r="BH106" s="198">
        <v>0</v>
      </c>
      <c r="BI106" s="198">
        <v>0</v>
      </c>
      <c r="BJ106" s="198">
        <v>0</v>
      </c>
      <c r="BK106" s="49">
        <v>0</v>
      </c>
      <c r="BL106" s="430">
        <v>0</v>
      </c>
      <c r="BM106" s="56">
        <f t="shared" si="54"/>
        <v>0</v>
      </c>
      <c r="BN106" s="48">
        <f t="shared" si="55"/>
        <v>0</v>
      </c>
      <c r="BO106" s="35">
        <v>0</v>
      </c>
      <c r="BP106" s="198">
        <v>0</v>
      </c>
      <c r="BQ106" s="198">
        <v>0</v>
      </c>
      <c r="BR106" s="198">
        <v>0</v>
      </c>
      <c r="BS106" s="198">
        <v>0</v>
      </c>
      <c r="BT106" s="198">
        <v>0</v>
      </c>
      <c r="BU106" s="49">
        <v>0</v>
      </c>
      <c r="BV106" s="430">
        <v>0</v>
      </c>
      <c r="BW106" s="56">
        <f t="shared" si="56"/>
        <v>0</v>
      </c>
      <c r="BX106" s="48">
        <f t="shared" si="57"/>
        <v>0</v>
      </c>
      <c r="BY106" s="35">
        <v>0</v>
      </c>
      <c r="BZ106" s="198">
        <v>0</v>
      </c>
      <c r="CA106" s="198">
        <v>0</v>
      </c>
      <c r="CB106" s="198">
        <v>0</v>
      </c>
      <c r="CC106" s="198">
        <v>0</v>
      </c>
      <c r="CD106" s="198">
        <v>0</v>
      </c>
      <c r="CE106" s="49">
        <v>0</v>
      </c>
      <c r="CF106" s="430">
        <v>0</v>
      </c>
      <c r="CG106" s="56">
        <f t="shared" si="58"/>
        <v>0</v>
      </c>
      <c r="CH106" s="48">
        <f t="shared" si="59"/>
        <v>0</v>
      </c>
      <c r="CI106" s="35">
        <v>0</v>
      </c>
      <c r="CJ106" s="198">
        <v>0</v>
      </c>
      <c r="CK106" s="198">
        <v>0</v>
      </c>
      <c r="CL106" s="198">
        <v>0</v>
      </c>
      <c r="CM106" s="198">
        <v>0</v>
      </c>
      <c r="CN106" s="198">
        <v>0</v>
      </c>
      <c r="CO106" s="49">
        <v>0</v>
      </c>
      <c r="CP106" s="430">
        <v>0</v>
      </c>
      <c r="CQ106" s="56">
        <f t="shared" si="60"/>
        <v>0</v>
      </c>
      <c r="CR106" s="48">
        <f t="shared" si="61"/>
        <v>0</v>
      </c>
      <c r="CS106" s="35">
        <v>0</v>
      </c>
      <c r="CT106" s="198">
        <v>0</v>
      </c>
      <c r="CU106" s="198">
        <v>0</v>
      </c>
      <c r="CV106" s="198">
        <v>0</v>
      </c>
      <c r="CW106" s="198">
        <v>0</v>
      </c>
      <c r="CX106" s="198">
        <v>0</v>
      </c>
      <c r="CY106" s="49">
        <v>0</v>
      </c>
      <c r="CZ106" s="430">
        <v>0</v>
      </c>
      <c r="DA106" s="56">
        <f t="shared" si="62"/>
        <v>0</v>
      </c>
      <c r="DB106" s="48">
        <f t="shared" si="63"/>
        <v>0</v>
      </c>
      <c r="DC106" s="221">
        <v>0</v>
      </c>
      <c r="DD106" s="223">
        <v>0</v>
      </c>
      <c r="DE106" s="218">
        <v>0</v>
      </c>
      <c r="DF106" s="223">
        <v>0</v>
      </c>
      <c r="DG106" s="223">
        <v>0</v>
      </c>
      <c r="DH106" s="223">
        <v>0</v>
      </c>
      <c r="DI106" s="49">
        <v>0</v>
      </c>
      <c r="DJ106" s="430">
        <v>0</v>
      </c>
      <c r="DK106" s="219">
        <f t="shared" si="64"/>
        <v>0</v>
      </c>
      <c r="DL106" s="220">
        <f t="shared" si="65"/>
        <v>0</v>
      </c>
      <c r="DM106" s="35">
        <v>0</v>
      </c>
      <c r="DN106" s="198">
        <v>0</v>
      </c>
      <c r="DO106" s="198">
        <v>0</v>
      </c>
      <c r="DP106" s="198">
        <v>0</v>
      </c>
      <c r="DQ106" s="198">
        <v>0</v>
      </c>
      <c r="DR106" s="198">
        <v>0</v>
      </c>
      <c r="DS106" s="49">
        <v>0</v>
      </c>
      <c r="DT106" s="430">
        <v>0</v>
      </c>
      <c r="DU106" s="56">
        <f t="shared" si="66"/>
        <v>0</v>
      </c>
      <c r="DV106" s="48">
        <f t="shared" si="67"/>
        <v>0</v>
      </c>
      <c r="DW106" s="35">
        <v>0</v>
      </c>
      <c r="DX106" s="198">
        <v>0</v>
      </c>
      <c r="DY106" s="198">
        <v>0</v>
      </c>
      <c r="DZ106" s="198">
        <v>0</v>
      </c>
      <c r="EA106" s="198">
        <v>0</v>
      </c>
      <c r="EB106" s="198">
        <v>0</v>
      </c>
      <c r="EC106" s="49">
        <v>0</v>
      </c>
      <c r="ED106" s="430">
        <v>0</v>
      </c>
      <c r="EE106" s="56">
        <f t="shared" si="68"/>
        <v>0</v>
      </c>
      <c r="EF106" s="48">
        <f t="shared" si="69"/>
        <v>0</v>
      </c>
      <c r="EK106" s="19">
        <f t="shared" si="36"/>
        <v>0</v>
      </c>
      <c r="EL106" s="5" t="e">
        <f>IF(#REF!=0,"Not Moving","OK")</f>
        <v>#REF!</v>
      </c>
    </row>
    <row r="107" spans="1:142" s="5" customFormat="1" ht="16.5" thickTop="1" thickBot="1">
      <c r="A107" s="45">
        <v>96</v>
      </c>
      <c r="B107" s="17">
        <v>734973</v>
      </c>
      <c r="C107" s="17" t="s">
        <v>229</v>
      </c>
      <c r="D107" s="17" t="s">
        <v>230</v>
      </c>
      <c r="E107" s="189">
        <v>24.5</v>
      </c>
      <c r="F107" s="59">
        <v>49</v>
      </c>
      <c r="G107" s="38">
        <f t="shared" si="37"/>
        <v>0</v>
      </c>
      <c r="H107" s="38">
        <f t="shared" si="38"/>
        <v>0</v>
      </c>
      <c r="I107" s="38">
        <f t="shared" si="39"/>
        <v>0</v>
      </c>
      <c r="J107" s="38">
        <f t="shared" si="40"/>
        <v>0</v>
      </c>
      <c r="K107" s="38">
        <f t="shared" si="41"/>
        <v>0</v>
      </c>
      <c r="L107" s="38">
        <f t="shared" si="42"/>
        <v>0</v>
      </c>
      <c r="M107" s="39">
        <f t="shared" si="43"/>
        <v>0</v>
      </c>
      <c r="N107" s="39">
        <v>0</v>
      </c>
      <c r="O107" s="39">
        <f t="shared" si="44"/>
        <v>0</v>
      </c>
      <c r="P107" s="40">
        <f t="shared" si="45"/>
        <v>0</v>
      </c>
      <c r="Q107" s="58">
        <v>0</v>
      </c>
      <c r="R107" s="49">
        <v>0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30">
        <v>0</v>
      </c>
      <c r="Y107" s="260">
        <f t="shared" si="46"/>
        <v>0</v>
      </c>
      <c r="Z107" s="34">
        <f t="shared" si="47"/>
        <v>0</v>
      </c>
      <c r="AA107" s="35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49">
        <v>0</v>
      </c>
      <c r="AH107" s="430">
        <v>0</v>
      </c>
      <c r="AI107" s="56">
        <f t="shared" si="48"/>
        <v>0</v>
      </c>
      <c r="AJ107" s="48">
        <f t="shared" si="49"/>
        <v>0</v>
      </c>
      <c r="AK107" s="35">
        <v>0</v>
      </c>
      <c r="AL107" s="36">
        <v>0</v>
      </c>
      <c r="AM107" s="36">
        <v>0</v>
      </c>
      <c r="AN107" s="36">
        <v>0</v>
      </c>
      <c r="AO107" s="36">
        <v>0</v>
      </c>
      <c r="AP107" s="36">
        <v>0</v>
      </c>
      <c r="AQ107" s="49">
        <v>0</v>
      </c>
      <c r="AR107" s="430">
        <v>0</v>
      </c>
      <c r="AS107" s="56">
        <f t="shared" si="50"/>
        <v>0</v>
      </c>
      <c r="AT107" s="48">
        <f t="shared" si="51"/>
        <v>0</v>
      </c>
      <c r="AU107" s="35">
        <v>0</v>
      </c>
      <c r="AV107" s="198">
        <v>0</v>
      </c>
      <c r="AW107" s="198">
        <v>0</v>
      </c>
      <c r="AX107" s="198">
        <v>0</v>
      </c>
      <c r="AY107" s="198">
        <v>0</v>
      </c>
      <c r="AZ107" s="198">
        <v>0</v>
      </c>
      <c r="BA107" s="49">
        <v>0</v>
      </c>
      <c r="BB107" s="430">
        <v>0</v>
      </c>
      <c r="BC107" s="56">
        <f t="shared" si="52"/>
        <v>0</v>
      </c>
      <c r="BD107" s="48">
        <f t="shared" si="53"/>
        <v>0</v>
      </c>
      <c r="BE107" s="35">
        <v>0</v>
      </c>
      <c r="BF107" s="198">
        <v>0</v>
      </c>
      <c r="BG107" s="198">
        <v>0</v>
      </c>
      <c r="BH107" s="198">
        <v>0</v>
      </c>
      <c r="BI107" s="198">
        <v>0</v>
      </c>
      <c r="BJ107" s="198">
        <v>0</v>
      </c>
      <c r="BK107" s="49">
        <v>0</v>
      </c>
      <c r="BL107" s="430">
        <v>0</v>
      </c>
      <c r="BM107" s="56">
        <f t="shared" si="54"/>
        <v>0</v>
      </c>
      <c r="BN107" s="48">
        <f t="shared" si="55"/>
        <v>0</v>
      </c>
      <c r="BO107" s="35">
        <v>0</v>
      </c>
      <c r="BP107" s="198">
        <v>0</v>
      </c>
      <c r="BQ107" s="198">
        <v>0</v>
      </c>
      <c r="BR107" s="198">
        <v>0</v>
      </c>
      <c r="BS107" s="198">
        <v>0</v>
      </c>
      <c r="BT107" s="198">
        <v>0</v>
      </c>
      <c r="BU107" s="49">
        <v>0</v>
      </c>
      <c r="BV107" s="430">
        <v>0</v>
      </c>
      <c r="BW107" s="56">
        <f t="shared" si="56"/>
        <v>0</v>
      </c>
      <c r="BX107" s="48">
        <f t="shared" si="57"/>
        <v>0</v>
      </c>
      <c r="BY107" s="35">
        <v>0</v>
      </c>
      <c r="BZ107" s="198">
        <v>0</v>
      </c>
      <c r="CA107" s="198">
        <v>0</v>
      </c>
      <c r="CB107" s="198">
        <v>0</v>
      </c>
      <c r="CC107" s="198">
        <v>0</v>
      </c>
      <c r="CD107" s="198">
        <v>0</v>
      </c>
      <c r="CE107" s="49">
        <v>0</v>
      </c>
      <c r="CF107" s="430">
        <v>0</v>
      </c>
      <c r="CG107" s="56">
        <f t="shared" si="58"/>
        <v>0</v>
      </c>
      <c r="CH107" s="48">
        <f t="shared" si="59"/>
        <v>0</v>
      </c>
      <c r="CI107" s="35">
        <v>0</v>
      </c>
      <c r="CJ107" s="198">
        <v>0</v>
      </c>
      <c r="CK107" s="198">
        <v>0</v>
      </c>
      <c r="CL107" s="198">
        <v>0</v>
      </c>
      <c r="CM107" s="198">
        <v>0</v>
      </c>
      <c r="CN107" s="198">
        <v>0</v>
      </c>
      <c r="CO107" s="49">
        <v>0</v>
      </c>
      <c r="CP107" s="430">
        <v>0</v>
      </c>
      <c r="CQ107" s="56">
        <f t="shared" si="60"/>
        <v>0</v>
      </c>
      <c r="CR107" s="48">
        <f t="shared" si="61"/>
        <v>0</v>
      </c>
      <c r="CS107" s="35">
        <v>0</v>
      </c>
      <c r="CT107" s="198">
        <v>0</v>
      </c>
      <c r="CU107" s="198">
        <v>0</v>
      </c>
      <c r="CV107" s="198">
        <v>0</v>
      </c>
      <c r="CW107" s="198">
        <v>0</v>
      </c>
      <c r="CX107" s="198">
        <v>0</v>
      </c>
      <c r="CY107" s="49">
        <v>0</v>
      </c>
      <c r="CZ107" s="430">
        <v>0</v>
      </c>
      <c r="DA107" s="56">
        <f t="shared" si="62"/>
        <v>0</v>
      </c>
      <c r="DB107" s="48">
        <f t="shared" si="63"/>
        <v>0</v>
      </c>
      <c r="DC107" s="221">
        <v>0</v>
      </c>
      <c r="DD107" s="223">
        <v>0</v>
      </c>
      <c r="DE107" s="218">
        <v>0</v>
      </c>
      <c r="DF107" s="223">
        <v>0</v>
      </c>
      <c r="DG107" s="223">
        <v>0</v>
      </c>
      <c r="DH107" s="223">
        <v>0</v>
      </c>
      <c r="DI107" s="49">
        <v>0</v>
      </c>
      <c r="DJ107" s="430">
        <v>0</v>
      </c>
      <c r="DK107" s="219">
        <f t="shared" si="64"/>
        <v>0</v>
      </c>
      <c r="DL107" s="220">
        <f t="shared" si="65"/>
        <v>0</v>
      </c>
      <c r="DM107" s="35">
        <v>0</v>
      </c>
      <c r="DN107" s="198">
        <v>0</v>
      </c>
      <c r="DO107" s="198">
        <v>0</v>
      </c>
      <c r="DP107" s="198">
        <v>0</v>
      </c>
      <c r="DQ107" s="198">
        <v>0</v>
      </c>
      <c r="DR107" s="198">
        <v>0</v>
      </c>
      <c r="DS107" s="49">
        <v>0</v>
      </c>
      <c r="DT107" s="430">
        <v>0</v>
      </c>
      <c r="DU107" s="56">
        <f t="shared" si="66"/>
        <v>0</v>
      </c>
      <c r="DV107" s="48">
        <f t="shared" si="67"/>
        <v>0</v>
      </c>
      <c r="DW107" s="35">
        <v>0</v>
      </c>
      <c r="DX107" s="198">
        <v>0</v>
      </c>
      <c r="DY107" s="198">
        <v>0</v>
      </c>
      <c r="DZ107" s="198">
        <v>0</v>
      </c>
      <c r="EA107" s="198">
        <v>0</v>
      </c>
      <c r="EB107" s="198">
        <v>0</v>
      </c>
      <c r="EC107" s="49">
        <v>0</v>
      </c>
      <c r="ED107" s="430">
        <v>0</v>
      </c>
      <c r="EE107" s="56">
        <f t="shared" si="68"/>
        <v>0</v>
      </c>
      <c r="EF107" s="48">
        <f t="shared" si="69"/>
        <v>0</v>
      </c>
      <c r="EK107" s="19">
        <f t="shared" si="36"/>
        <v>0</v>
      </c>
      <c r="EL107" s="5" t="e">
        <f>IF(#REF!=0,"Not Moving","OK")</f>
        <v>#REF!</v>
      </c>
    </row>
    <row r="108" spans="1:142" s="5" customFormat="1" ht="16.5" thickTop="1" thickBot="1">
      <c r="A108" s="45">
        <v>97</v>
      </c>
      <c r="B108" s="17">
        <v>734975</v>
      </c>
      <c r="C108" s="17" t="s">
        <v>231</v>
      </c>
      <c r="D108" s="17" t="s">
        <v>232</v>
      </c>
      <c r="E108" s="189">
        <v>24.5</v>
      </c>
      <c r="F108" s="59">
        <v>49</v>
      </c>
      <c r="G108" s="38">
        <f t="shared" si="37"/>
        <v>0</v>
      </c>
      <c r="H108" s="38">
        <f t="shared" si="38"/>
        <v>0</v>
      </c>
      <c r="I108" s="38">
        <f t="shared" si="39"/>
        <v>0</v>
      </c>
      <c r="J108" s="38">
        <f t="shared" si="40"/>
        <v>0</v>
      </c>
      <c r="K108" s="38">
        <f t="shared" si="41"/>
        <v>0</v>
      </c>
      <c r="L108" s="38">
        <f t="shared" si="42"/>
        <v>0</v>
      </c>
      <c r="M108" s="39">
        <f t="shared" si="43"/>
        <v>0</v>
      </c>
      <c r="N108" s="39">
        <v>0</v>
      </c>
      <c r="O108" s="39">
        <f t="shared" si="44"/>
        <v>0</v>
      </c>
      <c r="P108" s="40">
        <f t="shared" si="45"/>
        <v>0</v>
      </c>
      <c r="Q108" s="58">
        <v>0</v>
      </c>
      <c r="R108" s="49">
        <v>0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30">
        <v>0</v>
      </c>
      <c r="Y108" s="260">
        <f t="shared" si="46"/>
        <v>0</v>
      </c>
      <c r="Z108" s="34">
        <f t="shared" si="47"/>
        <v>0</v>
      </c>
      <c r="AA108" s="35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49">
        <v>0</v>
      </c>
      <c r="AH108" s="430">
        <v>0</v>
      </c>
      <c r="AI108" s="56">
        <f t="shared" si="48"/>
        <v>0</v>
      </c>
      <c r="AJ108" s="48">
        <f t="shared" si="49"/>
        <v>0</v>
      </c>
      <c r="AK108" s="35">
        <v>0</v>
      </c>
      <c r="AL108" s="36">
        <v>0</v>
      </c>
      <c r="AM108" s="36">
        <v>0</v>
      </c>
      <c r="AN108" s="36">
        <v>0</v>
      </c>
      <c r="AO108" s="36">
        <v>0</v>
      </c>
      <c r="AP108" s="36">
        <v>0</v>
      </c>
      <c r="AQ108" s="49">
        <v>0</v>
      </c>
      <c r="AR108" s="430">
        <v>0</v>
      </c>
      <c r="AS108" s="56">
        <f t="shared" si="50"/>
        <v>0</v>
      </c>
      <c r="AT108" s="48">
        <f t="shared" si="51"/>
        <v>0</v>
      </c>
      <c r="AU108" s="35">
        <v>0</v>
      </c>
      <c r="AV108" s="198">
        <v>0</v>
      </c>
      <c r="AW108" s="198">
        <v>0</v>
      </c>
      <c r="AX108" s="198">
        <v>0</v>
      </c>
      <c r="AY108" s="198">
        <v>0</v>
      </c>
      <c r="AZ108" s="198">
        <v>0</v>
      </c>
      <c r="BA108" s="49">
        <v>0</v>
      </c>
      <c r="BB108" s="430">
        <v>0</v>
      </c>
      <c r="BC108" s="56">
        <f t="shared" si="52"/>
        <v>0</v>
      </c>
      <c r="BD108" s="48">
        <f t="shared" si="53"/>
        <v>0</v>
      </c>
      <c r="BE108" s="35">
        <v>0</v>
      </c>
      <c r="BF108" s="198">
        <v>0</v>
      </c>
      <c r="BG108" s="198">
        <v>0</v>
      </c>
      <c r="BH108" s="198">
        <v>0</v>
      </c>
      <c r="BI108" s="198">
        <v>0</v>
      </c>
      <c r="BJ108" s="198">
        <v>0</v>
      </c>
      <c r="BK108" s="49">
        <v>0</v>
      </c>
      <c r="BL108" s="430">
        <v>0</v>
      </c>
      <c r="BM108" s="56">
        <f t="shared" si="54"/>
        <v>0</v>
      </c>
      <c r="BN108" s="48">
        <f t="shared" si="55"/>
        <v>0</v>
      </c>
      <c r="BO108" s="35">
        <v>0</v>
      </c>
      <c r="BP108" s="198">
        <v>0</v>
      </c>
      <c r="BQ108" s="198">
        <v>0</v>
      </c>
      <c r="BR108" s="198">
        <v>0</v>
      </c>
      <c r="BS108" s="198">
        <v>0</v>
      </c>
      <c r="BT108" s="198">
        <v>0</v>
      </c>
      <c r="BU108" s="49">
        <v>0</v>
      </c>
      <c r="BV108" s="430">
        <v>0</v>
      </c>
      <c r="BW108" s="56">
        <f t="shared" si="56"/>
        <v>0</v>
      </c>
      <c r="BX108" s="48">
        <f t="shared" si="57"/>
        <v>0</v>
      </c>
      <c r="BY108" s="35">
        <v>0</v>
      </c>
      <c r="BZ108" s="198">
        <v>0</v>
      </c>
      <c r="CA108" s="198">
        <v>0</v>
      </c>
      <c r="CB108" s="198">
        <v>0</v>
      </c>
      <c r="CC108" s="198">
        <v>0</v>
      </c>
      <c r="CD108" s="198">
        <v>0</v>
      </c>
      <c r="CE108" s="49">
        <v>0</v>
      </c>
      <c r="CF108" s="430">
        <v>0</v>
      </c>
      <c r="CG108" s="56">
        <f t="shared" si="58"/>
        <v>0</v>
      </c>
      <c r="CH108" s="48">
        <f t="shared" si="59"/>
        <v>0</v>
      </c>
      <c r="CI108" s="35">
        <v>0</v>
      </c>
      <c r="CJ108" s="198">
        <v>0</v>
      </c>
      <c r="CK108" s="198">
        <v>0</v>
      </c>
      <c r="CL108" s="198">
        <v>0</v>
      </c>
      <c r="CM108" s="198">
        <v>0</v>
      </c>
      <c r="CN108" s="198">
        <v>0</v>
      </c>
      <c r="CO108" s="49">
        <v>0</v>
      </c>
      <c r="CP108" s="430">
        <v>0</v>
      </c>
      <c r="CQ108" s="56">
        <f t="shared" si="60"/>
        <v>0</v>
      </c>
      <c r="CR108" s="48">
        <f t="shared" si="61"/>
        <v>0</v>
      </c>
      <c r="CS108" s="35">
        <v>0</v>
      </c>
      <c r="CT108" s="198">
        <v>0</v>
      </c>
      <c r="CU108" s="198">
        <v>0</v>
      </c>
      <c r="CV108" s="198">
        <v>0</v>
      </c>
      <c r="CW108" s="198">
        <v>0</v>
      </c>
      <c r="CX108" s="198">
        <v>0</v>
      </c>
      <c r="CY108" s="49">
        <v>0</v>
      </c>
      <c r="CZ108" s="430">
        <v>0</v>
      </c>
      <c r="DA108" s="56">
        <f t="shared" si="62"/>
        <v>0</v>
      </c>
      <c r="DB108" s="48">
        <f t="shared" si="63"/>
        <v>0</v>
      </c>
      <c r="DC108" s="221">
        <v>0</v>
      </c>
      <c r="DD108" s="223">
        <v>0</v>
      </c>
      <c r="DE108" s="218">
        <v>0</v>
      </c>
      <c r="DF108" s="223">
        <v>0</v>
      </c>
      <c r="DG108" s="223">
        <v>0</v>
      </c>
      <c r="DH108" s="223">
        <v>0</v>
      </c>
      <c r="DI108" s="49">
        <v>0</v>
      </c>
      <c r="DJ108" s="430">
        <v>0</v>
      </c>
      <c r="DK108" s="219">
        <f t="shared" si="64"/>
        <v>0</v>
      </c>
      <c r="DL108" s="220">
        <f t="shared" si="65"/>
        <v>0</v>
      </c>
      <c r="DM108" s="35">
        <v>0</v>
      </c>
      <c r="DN108" s="198">
        <v>0</v>
      </c>
      <c r="DO108" s="198">
        <v>0</v>
      </c>
      <c r="DP108" s="198">
        <v>0</v>
      </c>
      <c r="DQ108" s="198">
        <v>0</v>
      </c>
      <c r="DR108" s="198">
        <v>0</v>
      </c>
      <c r="DS108" s="49">
        <v>0</v>
      </c>
      <c r="DT108" s="430">
        <v>0</v>
      </c>
      <c r="DU108" s="56">
        <f t="shared" si="66"/>
        <v>0</v>
      </c>
      <c r="DV108" s="48">
        <f t="shared" si="67"/>
        <v>0</v>
      </c>
      <c r="DW108" s="35">
        <v>0</v>
      </c>
      <c r="DX108" s="198">
        <v>0</v>
      </c>
      <c r="DY108" s="198">
        <v>0</v>
      </c>
      <c r="DZ108" s="198">
        <v>0</v>
      </c>
      <c r="EA108" s="198">
        <v>0</v>
      </c>
      <c r="EB108" s="198">
        <v>0</v>
      </c>
      <c r="EC108" s="49">
        <v>0</v>
      </c>
      <c r="ED108" s="430">
        <v>0</v>
      </c>
      <c r="EE108" s="56">
        <f t="shared" si="68"/>
        <v>0</v>
      </c>
      <c r="EF108" s="48">
        <f t="shared" si="69"/>
        <v>0</v>
      </c>
      <c r="EK108" s="19">
        <f t="shared" ref="EK108:EK127" si="70">MAX(DW108:DY108,DM108:DO108,DD108:DF108,CS108:CU108,CI108:CK108,BY108:CA108,BO108:BQ108,BE108:BG108,AU108:AW108,AK108:AM108,AA108:AC108,Q108:S108)</f>
        <v>0</v>
      </c>
      <c r="EL108" s="5" t="e">
        <f>IF(#REF!=0,"Not Moving","OK")</f>
        <v>#REF!</v>
      </c>
    </row>
    <row r="109" spans="1:142" s="5" customFormat="1" ht="16.5" thickTop="1" thickBot="1">
      <c r="A109" s="45">
        <v>98</v>
      </c>
      <c r="B109" s="17">
        <v>734976</v>
      </c>
      <c r="C109" s="17" t="s">
        <v>233</v>
      </c>
      <c r="D109" s="17" t="s">
        <v>234</v>
      </c>
      <c r="E109" s="189">
        <v>39.5</v>
      </c>
      <c r="F109" s="59">
        <v>79</v>
      </c>
      <c r="G109" s="38">
        <f t="shared" si="37"/>
        <v>0</v>
      </c>
      <c r="H109" s="38">
        <f t="shared" si="38"/>
        <v>0</v>
      </c>
      <c r="I109" s="38">
        <f t="shared" si="39"/>
        <v>0</v>
      </c>
      <c r="J109" s="38">
        <f t="shared" si="40"/>
        <v>0</v>
      </c>
      <c r="K109" s="38">
        <f t="shared" si="41"/>
        <v>0</v>
      </c>
      <c r="L109" s="38">
        <f t="shared" si="42"/>
        <v>0</v>
      </c>
      <c r="M109" s="39">
        <f t="shared" si="43"/>
        <v>0</v>
      </c>
      <c r="N109" s="39">
        <v>0</v>
      </c>
      <c r="O109" s="39">
        <f t="shared" si="44"/>
        <v>0</v>
      </c>
      <c r="P109" s="40">
        <f t="shared" si="45"/>
        <v>0</v>
      </c>
      <c r="Q109" s="58">
        <v>0</v>
      </c>
      <c r="R109" s="49">
        <v>0</v>
      </c>
      <c r="S109" s="49">
        <v>0</v>
      </c>
      <c r="T109" s="49">
        <v>0</v>
      </c>
      <c r="U109" s="49">
        <v>0</v>
      </c>
      <c r="V109" s="49">
        <v>0</v>
      </c>
      <c r="W109" s="49">
        <v>0</v>
      </c>
      <c r="X109" s="430">
        <v>0</v>
      </c>
      <c r="Y109" s="260">
        <f t="shared" si="46"/>
        <v>0</v>
      </c>
      <c r="Z109" s="34">
        <f t="shared" si="47"/>
        <v>0</v>
      </c>
      <c r="AA109" s="35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49">
        <v>0</v>
      </c>
      <c r="AH109" s="430">
        <v>0</v>
      </c>
      <c r="AI109" s="56">
        <f t="shared" si="48"/>
        <v>0</v>
      </c>
      <c r="AJ109" s="48">
        <f t="shared" si="49"/>
        <v>0</v>
      </c>
      <c r="AK109" s="35">
        <v>0</v>
      </c>
      <c r="AL109" s="36">
        <v>0</v>
      </c>
      <c r="AM109" s="36">
        <v>0</v>
      </c>
      <c r="AN109" s="36">
        <v>0</v>
      </c>
      <c r="AO109" s="36">
        <v>0</v>
      </c>
      <c r="AP109" s="36">
        <v>0</v>
      </c>
      <c r="AQ109" s="49">
        <v>0</v>
      </c>
      <c r="AR109" s="430">
        <v>0</v>
      </c>
      <c r="AS109" s="56">
        <f t="shared" si="50"/>
        <v>0</v>
      </c>
      <c r="AT109" s="48">
        <f t="shared" si="51"/>
        <v>0</v>
      </c>
      <c r="AU109" s="35">
        <v>0</v>
      </c>
      <c r="AV109" s="198">
        <v>0</v>
      </c>
      <c r="AW109" s="198">
        <v>0</v>
      </c>
      <c r="AX109" s="198">
        <v>0</v>
      </c>
      <c r="AY109" s="198">
        <v>0</v>
      </c>
      <c r="AZ109" s="198">
        <v>0</v>
      </c>
      <c r="BA109" s="49">
        <v>0</v>
      </c>
      <c r="BB109" s="430">
        <v>0</v>
      </c>
      <c r="BC109" s="56">
        <f t="shared" si="52"/>
        <v>0</v>
      </c>
      <c r="BD109" s="48">
        <f t="shared" si="53"/>
        <v>0</v>
      </c>
      <c r="BE109" s="35">
        <v>0</v>
      </c>
      <c r="BF109" s="198">
        <v>0</v>
      </c>
      <c r="BG109" s="198">
        <v>0</v>
      </c>
      <c r="BH109" s="198">
        <v>0</v>
      </c>
      <c r="BI109" s="198">
        <v>0</v>
      </c>
      <c r="BJ109" s="198">
        <v>0</v>
      </c>
      <c r="BK109" s="49">
        <v>0</v>
      </c>
      <c r="BL109" s="430">
        <v>0</v>
      </c>
      <c r="BM109" s="56">
        <f t="shared" si="54"/>
        <v>0</v>
      </c>
      <c r="BN109" s="48">
        <f t="shared" si="55"/>
        <v>0</v>
      </c>
      <c r="BO109" s="35">
        <v>0</v>
      </c>
      <c r="BP109" s="198">
        <v>0</v>
      </c>
      <c r="BQ109" s="198">
        <v>0</v>
      </c>
      <c r="BR109" s="198">
        <v>0</v>
      </c>
      <c r="BS109" s="198">
        <v>0</v>
      </c>
      <c r="BT109" s="198">
        <v>0</v>
      </c>
      <c r="BU109" s="49">
        <v>0</v>
      </c>
      <c r="BV109" s="430">
        <v>0</v>
      </c>
      <c r="BW109" s="56">
        <f t="shared" si="56"/>
        <v>0</v>
      </c>
      <c r="BX109" s="48">
        <f t="shared" si="57"/>
        <v>0</v>
      </c>
      <c r="BY109" s="35">
        <v>0</v>
      </c>
      <c r="BZ109" s="198">
        <v>0</v>
      </c>
      <c r="CA109" s="198">
        <v>0</v>
      </c>
      <c r="CB109" s="198">
        <v>0</v>
      </c>
      <c r="CC109" s="198">
        <v>0</v>
      </c>
      <c r="CD109" s="198">
        <v>0</v>
      </c>
      <c r="CE109" s="49">
        <v>0</v>
      </c>
      <c r="CF109" s="430">
        <v>0</v>
      </c>
      <c r="CG109" s="56">
        <f t="shared" si="58"/>
        <v>0</v>
      </c>
      <c r="CH109" s="48">
        <f t="shared" si="59"/>
        <v>0</v>
      </c>
      <c r="CI109" s="35">
        <v>0</v>
      </c>
      <c r="CJ109" s="198">
        <v>0</v>
      </c>
      <c r="CK109" s="198">
        <v>0</v>
      </c>
      <c r="CL109" s="198">
        <v>0</v>
      </c>
      <c r="CM109" s="198">
        <v>0</v>
      </c>
      <c r="CN109" s="198">
        <v>0</v>
      </c>
      <c r="CO109" s="49">
        <v>0</v>
      </c>
      <c r="CP109" s="430">
        <v>0</v>
      </c>
      <c r="CQ109" s="56">
        <f t="shared" si="60"/>
        <v>0</v>
      </c>
      <c r="CR109" s="48">
        <f t="shared" si="61"/>
        <v>0</v>
      </c>
      <c r="CS109" s="35">
        <v>0</v>
      </c>
      <c r="CT109" s="198">
        <v>0</v>
      </c>
      <c r="CU109" s="198">
        <v>0</v>
      </c>
      <c r="CV109" s="198">
        <v>0</v>
      </c>
      <c r="CW109" s="198">
        <v>0</v>
      </c>
      <c r="CX109" s="198">
        <v>0</v>
      </c>
      <c r="CY109" s="49">
        <v>0</v>
      </c>
      <c r="CZ109" s="430">
        <v>0</v>
      </c>
      <c r="DA109" s="56">
        <f t="shared" si="62"/>
        <v>0</v>
      </c>
      <c r="DB109" s="48">
        <f t="shared" si="63"/>
        <v>0</v>
      </c>
      <c r="DC109" s="221">
        <v>0</v>
      </c>
      <c r="DD109" s="223">
        <v>0</v>
      </c>
      <c r="DE109" s="218">
        <v>0</v>
      </c>
      <c r="DF109" s="223">
        <v>0</v>
      </c>
      <c r="DG109" s="223">
        <v>0</v>
      </c>
      <c r="DH109" s="223">
        <v>0</v>
      </c>
      <c r="DI109" s="49">
        <v>0</v>
      </c>
      <c r="DJ109" s="430">
        <v>0</v>
      </c>
      <c r="DK109" s="219">
        <f t="shared" si="64"/>
        <v>0</v>
      </c>
      <c r="DL109" s="220">
        <f t="shared" si="65"/>
        <v>0</v>
      </c>
      <c r="DM109" s="35">
        <v>0</v>
      </c>
      <c r="DN109" s="198">
        <v>0</v>
      </c>
      <c r="DO109" s="198">
        <v>0</v>
      </c>
      <c r="DP109" s="198">
        <v>0</v>
      </c>
      <c r="DQ109" s="198">
        <v>0</v>
      </c>
      <c r="DR109" s="198">
        <v>0</v>
      </c>
      <c r="DS109" s="49">
        <v>0</v>
      </c>
      <c r="DT109" s="430">
        <v>0</v>
      </c>
      <c r="DU109" s="56">
        <f t="shared" si="66"/>
        <v>0</v>
      </c>
      <c r="DV109" s="48">
        <f t="shared" si="67"/>
        <v>0</v>
      </c>
      <c r="DW109" s="35">
        <v>0</v>
      </c>
      <c r="DX109" s="198">
        <v>0</v>
      </c>
      <c r="DY109" s="198">
        <v>0</v>
      </c>
      <c r="DZ109" s="198">
        <v>0</v>
      </c>
      <c r="EA109" s="198">
        <v>0</v>
      </c>
      <c r="EB109" s="198">
        <v>0</v>
      </c>
      <c r="EC109" s="49">
        <v>0</v>
      </c>
      <c r="ED109" s="430">
        <v>0</v>
      </c>
      <c r="EE109" s="56">
        <f t="shared" si="68"/>
        <v>0</v>
      </c>
      <c r="EF109" s="48">
        <f t="shared" si="69"/>
        <v>0</v>
      </c>
      <c r="EK109" s="19">
        <f t="shared" si="70"/>
        <v>0</v>
      </c>
      <c r="EL109" s="5" t="e">
        <f>IF(#REF!=0,"Not Moving","OK")</f>
        <v>#REF!</v>
      </c>
    </row>
    <row r="110" spans="1:142" s="5" customFormat="1" ht="16.5" thickTop="1" thickBot="1">
      <c r="A110" s="45">
        <v>99</v>
      </c>
      <c r="B110" s="17">
        <v>734981</v>
      </c>
      <c r="C110" s="17" t="s">
        <v>235</v>
      </c>
      <c r="D110" s="17" t="s">
        <v>236</v>
      </c>
      <c r="E110" s="189">
        <v>39.5</v>
      </c>
      <c r="F110" s="59">
        <v>79</v>
      </c>
      <c r="G110" s="38">
        <f t="shared" si="37"/>
        <v>0</v>
      </c>
      <c r="H110" s="38">
        <f t="shared" si="38"/>
        <v>0</v>
      </c>
      <c r="I110" s="38">
        <f t="shared" si="39"/>
        <v>0</v>
      </c>
      <c r="J110" s="38">
        <f t="shared" si="40"/>
        <v>0</v>
      </c>
      <c r="K110" s="38">
        <f t="shared" si="41"/>
        <v>0</v>
      </c>
      <c r="L110" s="38">
        <f t="shared" si="42"/>
        <v>0</v>
      </c>
      <c r="M110" s="39">
        <f t="shared" si="43"/>
        <v>0</v>
      </c>
      <c r="N110" s="39">
        <v>0</v>
      </c>
      <c r="O110" s="39">
        <f t="shared" si="44"/>
        <v>0</v>
      </c>
      <c r="P110" s="40">
        <f t="shared" si="45"/>
        <v>0</v>
      </c>
      <c r="Q110" s="58">
        <v>0</v>
      </c>
      <c r="R110" s="49">
        <v>0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30">
        <v>0</v>
      </c>
      <c r="Y110" s="260">
        <f t="shared" si="46"/>
        <v>0</v>
      </c>
      <c r="Z110" s="34">
        <f t="shared" si="47"/>
        <v>0</v>
      </c>
      <c r="AA110" s="35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49">
        <v>0</v>
      </c>
      <c r="AH110" s="430">
        <v>0</v>
      </c>
      <c r="AI110" s="56">
        <f t="shared" si="48"/>
        <v>0</v>
      </c>
      <c r="AJ110" s="48">
        <f t="shared" si="49"/>
        <v>0</v>
      </c>
      <c r="AK110" s="35">
        <v>0</v>
      </c>
      <c r="AL110" s="36">
        <v>0</v>
      </c>
      <c r="AM110" s="36">
        <v>0</v>
      </c>
      <c r="AN110" s="36">
        <v>0</v>
      </c>
      <c r="AO110" s="36">
        <v>0</v>
      </c>
      <c r="AP110" s="36">
        <v>0</v>
      </c>
      <c r="AQ110" s="49">
        <v>0</v>
      </c>
      <c r="AR110" s="430">
        <v>0</v>
      </c>
      <c r="AS110" s="56">
        <f t="shared" si="50"/>
        <v>0</v>
      </c>
      <c r="AT110" s="48">
        <f t="shared" si="51"/>
        <v>0</v>
      </c>
      <c r="AU110" s="35">
        <v>0</v>
      </c>
      <c r="AV110" s="198">
        <v>0</v>
      </c>
      <c r="AW110" s="198">
        <v>0</v>
      </c>
      <c r="AX110" s="198">
        <v>0</v>
      </c>
      <c r="AY110" s="198">
        <v>0</v>
      </c>
      <c r="AZ110" s="198">
        <v>0</v>
      </c>
      <c r="BA110" s="49">
        <v>0</v>
      </c>
      <c r="BB110" s="430">
        <v>0</v>
      </c>
      <c r="BC110" s="56">
        <f t="shared" si="52"/>
        <v>0</v>
      </c>
      <c r="BD110" s="48">
        <f t="shared" si="53"/>
        <v>0</v>
      </c>
      <c r="BE110" s="35">
        <v>0</v>
      </c>
      <c r="BF110" s="198">
        <v>0</v>
      </c>
      <c r="BG110" s="198">
        <v>0</v>
      </c>
      <c r="BH110" s="198">
        <v>0</v>
      </c>
      <c r="BI110" s="198">
        <v>0</v>
      </c>
      <c r="BJ110" s="198">
        <v>0</v>
      </c>
      <c r="BK110" s="49">
        <v>0</v>
      </c>
      <c r="BL110" s="430">
        <v>0</v>
      </c>
      <c r="BM110" s="56">
        <f t="shared" si="54"/>
        <v>0</v>
      </c>
      <c r="BN110" s="48">
        <f t="shared" si="55"/>
        <v>0</v>
      </c>
      <c r="BO110" s="35">
        <v>0</v>
      </c>
      <c r="BP110" s="198">
        <v>0</v>
      </c>
      <c r="BQ110" s="198">
        <v>0</v>
      </c>
      <c r="BR110" s="198">
        <v>0</v>
      </c>
      <c r="BS110" s="198">
        <v>0</v>
      </c>
      <c r="BT110" s="198">
        <v>0</v>
      </c>
      <c r="BU110" s="49">
        <v>0</v>
      </c>
      <c r="BV110" s="430">
        <v>0</v>
      </c>
      <c r="BW110" s="56">
        <f t="shared" si="56"/>
        <v>0</v>
      </c>
      <c r="BX110" s="48">
        <f t="shared" si="57"/>
        <v>0</v>
      </c>
      <c r="BY110" s="35">
        <v>0</v>
      </c>
      <c r="BZ110" s="198">
        <v>0</v>
      </c>
      <c r="CA110" s="198">
        <v>0</v>
      </c>
      <c r="CB110" s="198">
        <v>0</v>
      </c>
      <c r="CC110" s="198">
        <v>0</v>
      </c>
      <c r="CD110" s="198">
        <v>0</v>
      </c>
      <c r="CE110" s="49">
        <v>0</v>
      </c>
      <c r="CF110" s="430">
        <v>0</v>
      </c>
      <c r="CG110" s="56">
        <f t="shared" si="58"/>
        <v>0</v>
      </c>
      <c r="CH110" s="48">
        <f t="shared" si="59"/>
        <v>0</v>
      </c>
      <c r="CI110" s="35">
        <v>0</v>
      </c>
      <c r="CJ110" s="198">
        <v>0</v>
      </c>
      <c r="CK110" s="198">
        <v>0</v>
      </c>
      <c r="CL110" s="198">
        <v>0</v>
      </c>
      <c r="CM110" s="198">
        <v>0</v>
      </c>
      <c r="CN110" s="198">
        <v>0</v>
      </c>
      <c r="CO110" s="49">
        <v>0</v>
      </c>
      <c r="CP110" s="430">
        <v>0</v>
      </c>
      <c r="CQ110" s="56">
        <f t="shared" si="60"/>
        <v>0</v>
      </c>
      <c r="CR110" s="48">
        <f t="shared" si="61"/>
        <v>0</v>
      </c>
      <c r="CS110" s="35">
        <v>0</v>
      </c>
      <c r="CT110" s="198">
        <v>0</v>
      </c>
      <c r="CU110" s="198">
        <v>0</v>
      </c>
      <c r="CV110" s="198">
        <v>0</v>
      </c>
      <c r="CW110" s="198">
        <v>0</v>
      </c>
      <c r="CX110" s="198">
        <v>0</v>
      </c>
      <c r="CY110" s="49">
        <v>0</v>
      </c>
      <c r="CZ110" s="430">
        <v>0</v>
      </c>
      <c r="DA110" s="56">
        <f t="shared" si="62"/>
        <v>0</v>
      </c>
      <c r="DB110" s="48">
        <f t="shared" si="63"/>
        <v>0</v>
      </c>
      <c r="DC110" s="221">
        <v>0</v>
      </c>
      <c r="DD110" s="223">
        <v>0</v>
      </c>
      <c r="DE110" s="218">
        <v>0</v>
      </c>
      <c r="DF110" s="223">
        <v>0</v>
      </c>
      <c r="DG110" s="223">
        <v>0</v>
      </c>
      <c r="DH110" s="223">
        <v>0</v>
      </c>
      <c r="DI110" s="49">
        <v>0</v>
      </c>
      <c r="DJ110" s="430">
        <v>0</v>
      </c>
      <c r="DK110" s="219">
        <f t="shared" si="64"/>
        <v>0</v>
      </c>
      <c r="DL110" s="220">
        <f t="shared" si="65"/>
        <v>0</v>
      </c>
      <c r="DM110" s="35">
        <v>0</v>
      </c>
      <c r="DN110" s="198">
        <v>0</v>
      </c>
      <c r="DO110" s="198">
        <v>0</v>
      </c>
      <c r="DP110" s="198">
        <v>0</v>
      </c>
      <c r="DQ110" s="198">
        <v>0</v>
      </c>
      <c r="DR110" s="198">
        <v>0</v>
      </c>
      <c r="DS110" s="49">
        <v>0</v>
      </c>
      <c r="DT110" s="430">
        <v>0</v>
      </c>
      <c r="DU110" s="56">
        <f t="shared" si="66"/>
        <v>0</v>
      </c>
      <c r="DV110" s="48">
        <f t="shared" si="67"/>
        <v>0</v>
      </c>
      <c r="DW110" s="35">
        <v>0</v>
      </c>
      <c r="DX110" s="198">
        <v>0</v>
      </c>
      <c r="DY110" s="198">
        <v>0</v>
      </c>
      <c r="DZ110" s="198">
        <v>0</v>
      </c>
      <c r="EA110" s="198">
        <v>0</v>
      </c>
      <c r="EB110" s="198">
        <v>0</v>
      </c>
      <c r="EC110" s="49">
        <v>0</v>
      </c>
      <c r="ED110" s="430">
        <v>0</v>
      </c>
      <c r="EE110" s="56">
        <f t="shared" si="68"/>
        <v>0</v>
      </c>
      <c r="EF110" s="48">
        <f t="shared" si="69"/>
        <v>0</v>
      </c>
      <c r="EK110" s="19">
        <f t="shared" si="70"/>
        <v>0</v>
      </c>
      <c r="EL110" s="5" t="e">
        <f>IF(#REF!=0,"Not Moving","OK")</f>
        <v>#REF!</v>
      </c>
    </row>
    <row r="111" spans="1:142" s="5" customFormat="1" ht="16.5" thickTop="1" thickBot="1">
      <c r="A111" s="45">
        <v>100</v>
      </c>
      <c r="B111" s="17">
        <v>735669</v>
      </c>
      <c r="C111" s="17" t="s">
        <v>237</v>
      </c>
      <c r="D111" s="17" t="s">
        <v>188</v>
      </c>
      <c r="E111" s="189">
        <v>24.5</v>
      </c>
      <c r="F111" s="59">
        <v>49</v>
      </c>
      <c r="G111" s="38">
        <f t="shared" si="37"/>
        <v>0</v>
      </c>
      <c r="H111" s="38">
        <f t="shared" si="38"/>
        <v>0</v>
      </c>
      <c r="I111" s="38">
        <f t="shared" si="39"/>
        <v>147</v>
      </c>
      <c r="J111" s="38">
        <f t="shared" si="40"/>
        <v>49</v>
      </c>
      <c r="K111" s="38">
        <f t="shared" si="41"/>
        <v>0</v>
      </c>
      <c r="L111" s="38">
        <f t="shared" si="42"/>
        <v>0</v>
      </c>
      <c r="M111" s="39">
        <f t="shared" si="43"/>
        <v>0</v>
      </c>
      <c r="N111" s="39">
        <v>147</v>
      </c>
      <c r="O111" s="39">
        <f t="shared" si="44"/>
        <v>343</v>
      </c>
      <c r="P111" s="40">
        <f t="shared" si="45"/>
        <v>42.875</v>
      </c>
      <c r="Q111" s="58">
        <v>0</v>
      </c>
      <c r="R111" s="49">
        <v>0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30">
        <v>49</v>
      </c>
      <c r="Y111" s="260">
        <f t="shared" si="46"/>
        <v>49</v>
      </c>
      <c r="Z111" s="34">
        <f t="shared" si="47"/>
        <v>6.125</v>
      </c>
      <c r="AA111" s="35">
        <v>0</v>
      </c>
      <c r="AB111" s="36">
        <v>0</v>
      </c>
      <c r="AC111" s="36">
        <v>0</v>
      </c>
      <c r="AD111" s="36">
        <v>49</v>
      </c>
      <c r="AE111" s="36">
        <v>0</v>
      </c>
      <c r="AF111" s="36">
        <v>0</v>
      </c>
      <c r="AG111" s="49">
        <v>0</v>
      </c>
      <c r="AH111" s="430">
        <v>0</v>
      </c>
      <c r="AI111" s="56">
        <f t="shared" si="48"/>
        <v>49</v>
      </c>
      <c r="AJ111" s="48">
        <f t="shared" si="49"/>
        <v>6.125</v>
      </c>
      <c r="AK111" s="35">
        <v>0</v>
      </c>
      <c r="AL111" s="36">
        <v>0</v>
      </c>
      <c r="AM111" s="36">
        <v>98</v>
      </c>
      <c r="AN111" s="36">
        <v>0</v>
      </c>
      <c r="AO111" s="36">
        <v>0</v>
      </c>
      <c r="AP111" s="36">
        <v>0</v>
      </c>
      <c r="AQ111" s="49">
        <v>0</v>
      </c>
      <c r="AR111" s="430">
        <v>0</v>
      </c>
      <c r="AS111" s="56">
        <f t="shared" si="50"/>
        <v>98</v>
      </c>
      <c r="AT111" s="48">
        <f t="shared" si="51"/>
        <v>12.25</v>
      </c>
      <c r="AU111" s="35">
        <v>0</v>
      </c>
      <c r="AV111" s="198">
        <v>0</v>
      </c>
      <c r="AW111" s="198">
        <v>0</v>
      </c>
      <c r="AX111" s="198">
        <v>0</v>
      </c>
      <c r="AY111" s="198">
        <v>0</v>
      </c>
      <c r="AZ111" s="198">
        <v>0</v>
      </c>
      <c r="BA111" s="49">
        <v>0</v>
      </c>
      <c r="BB111" s="430">
        <v>98</v>
      </c>
      <c r="BC111" s="56">
        <f t="shared" si="52"/>
        <v>98</v>
      </c>
      <c r="BD111" s="48">
        <f t="shared" si="53"/>
        <v>12.25</v>
      </c>
      <c r="BE111" s="35">
        <v>0</v>
      </c>
      <c r="BF111" s="198">
        <v>0</v>
      </c>
      <c r="BG111" s="198">
        <v>49</v>
      </c>
      <c r="BH111" s="198">
        <v>0</v>
      </c>
      <c r="BI111" s="198">
        <v>0</v>
      </c>
      <c r="BJ111" s="198">
        <v>0</v>
      </c>
      <c r="BK111" s="49">
        <v>0</v>
      </c>
      <c r="BL111" s="430">
        <v>0</v>
      </c>
      <c r="BM111" s="56">
        <f t="shared" si="54"/>
        <v>49</v>
      </c>
      <c r="BN111" s="48">
        <f t="shared" si="55"/>
        <v>6.125</v>
      </c>
      <c r="BO111" s="35">
        <v>0</v>
      </c>
      <c r="BP111" s="198">
        <v>0</v>
      </c>
      <c r="BQ111" s="198">
        <v>0</v>
      </c>
      <c r="BR111" s="198">
        <v>0</v>
      </c>
      <c r="BS111" s="198">
        <v>0</v>
      </c>
      <c r="BT111" s="198">
        <v>0</v>
      </c>
      <c r="BU111" s="49">
        <v>0</v>
      </c>
      <c r="BV111" s="430">
        <v>0</v>
      </c>
      <c r="BW111" s="56">
        <f t="shared" si="56"/>
        <v>0</v>
      </c>
      <c r="BX111" s="48">
        <f t="shared" si="57"/>
        <v>0</v>
      </c>
      <c r="BY111" s="35">
        <v>0</v>
      </c>
      <c r="BZ111" s="198">
        <v>0</v>
      </c>
      <c r="CA111" s="198">
        <v>0</v>
      </c>
      <c r="CB111" s="198">
        <v>0</v>
      </c>
      <c r="CC111" s="198">
        <v>0</v>
      </c>
      <c r="CD111" s="198">
        <v>0</v>
      </c>
      <c r="CE111" s="49">
        <v>0</v>
      </c>
      <c r="CF111" s="430">
        <v>0</v>
      </c>
      <c r="CG111" s="56">
        <f t="shared" si="58"/>
        <v>0</v>
      </c>
      <c r="CH111" s="48">
        <f t="shared" si="59"/>
        <v>0</v>
      </c>
      <c r="CI111" s="35">
        <v>0</v>
      </c>
      <c r="CJ111" s="198">
        <v>0</v>
      </c>
      <c r="CK111" s="198">
        <v>0</v>
      </c>
      <c r="CL111" s="198">
        <v>0</v>
      </c>
      <c r="CM111" s="198">
        <v>0</v>
      </c>
      <c r="CN111" s="198">
        <v>0</v>
      </c>
      <c r="CO111" s="49">
        <v>0</v>
      </c>
      <c r="CP111" s="430">
        <v>0</v>
      </c>
      <c r="CQ111" s="56">
        <f t="shared" si="60"/>
        <v>0</v>
      </c>
      <c r="CR111" s="48">
        <f t="shared" si="61"/>
        <v>0</v>
      </c>
      <c r="CS111" s="35">
        <v>0</v>
      </c>
      <c r="CT111" s="198">
        <v>0</v>
      </c>
      <c r="CU111" s="198">
        <v>0</v>
      </c>
      <c r="CV111" s="198">
        <v>0</v>
      </c>
      <c r="CW111" s="198">
        <v>0</v>
      </c>
      <c r="CX111" s="198">
        <v>0</v>
      </c>
      <c r="CY111" s="49">
        <v>0</v>
      </c>
      <c r="CZ111" s="430">
        <v>0</v>
      </c>
      <c r="DA111" s="56">
        <f t="shared" si="62"/>
        <v>0</v>
      </c>
      <c r="DB111" s="48">
        <f t="shared" si="63"/>
        <v>0</v>
      </c>
      <c r="DC111" s="221">
        <v>0</v>
      </c>
      <c r="DD111" s="223">
        <v>0</v>
      </c>
      <c r="DE111" s="218">
        <v>0</v>
      </c>
      <c r="DF111" s="223">
        <v>0</v>
      </c>
      <c r="DG111" s="223">
        <v>0</v>
      </c>
      <c r="DH111" s="223">
        <v>0</v>
      </c>
      <c r="DI111" s="49">
        <v>0</v>
      </c>
      <c r="DJ111" s="430">
        <v>0</v>
      </c>
      <c r="DK111" s="219">
        <f t="shared" si="64"/>
        <v>0</v>
      </c>
      <c r="DL111" s="220">
        <f t="shared" si="65"/>
        <v>0</v>
      </c>
      <c r="DM111" s="35">
        <v>0</v>
      </c>
      <c r="DN111" s="198">
        <v>0</v>
      </c>
      <c r="DO111" s="198">
        <v>0</v>
      </c>
      <c r="DP111" s="198">
        <v>0</v>
      </c>
      <c r="DQ111" s="198">
        <v>0</v>
      </c>
      <c r="DR111" s="198">
        <v>0</v>
      </c>
      <c r="DS111" s="49">
        <v>0</v>
      </c>
      <c r="DT111" s="430">
        <v>0</v>
      </c>
      <c r="DU111" s="56">
        <f t="shared" si="66"/>
        <v>0</v>
      </c>
      <c r="DV111" s="48">
        <f t="shared" si="67"/>
        <v>0</v>
      </c>
      <c r="DW111" s="35">
        <v>0</v>
      </c>
      <c r="DX111" s="198">
        <v>0</v>
      </c>
      <c r="DY111" s="198">
        <v>0</v>
      </c>
      <c r="DZ111" s="198">
        <v>0</v>
      </c>
      <c r="EA111" s="198">
        <v>0</v>
      </c>
      <c r="EB111" s="198">
        <v>0</v>
      </c>
      <c r="EC111" s="49">
        <v>0</v>
      </c>
      <c r="ED111" s="430">
        <v>0</v>
      </c>
      <c r="EE111" s="56">
        <f t="shared" si="68"/>
        <v>0</v>
      </c>
      <c r="EF111" s="48">
        <f t="shared" si="69"/>
        <v>0</v>
      </c>
      <c r="EK111" s="19">
        <f t="shared" si="70"/>
        <v>98</v>
      </c>
      <c r="EL111" s="5" t="e">
        <f>IF(#REF!=0,"Not Moving","OK")</f>
        <v>#REF!</v>
      </c>
    </row>
    <row r="112" spans="1:142" s="5" customFormat="1" ht="16.5" thickTop="1" thickBot="1">
      <c r="A112" s="45">
        <v>101</v>
      </c>
      <c r="B112" s="17">
        <v>735670</v>
      </c>
      <c r="C112" s="17" t="s">
        <v>238</v>
      </c>
      <c r="D112" s="17" t="s">
        <v>239</v>
      </c>
      <c r="E112" s="189">
        <v>44.5</v>
      </c>
      <c r="F112" s="59">
        <v>99</v>
      </c>
      <c r="G112" s="38">
        <f t="shared" si="37"/>
        <v>198</v>
      </c>
      <c r="H112" s="38">
        <f t="shared" si="38"/>
        <v>0</v>
      </c>
      <c r="I112" s="38">
        <f t="shared" si="39"/>
        <v>198</v>
      </c>
      <c r="J112" s="38">
        <f t="shared" si="40"/>
        <v>99</v>
      </c>
      <c r="K112" s="38">
        <f t="shared" si="41"/>
        <v>0</v>
      </c>
      <c r="L112" s="38">
        <f t="shared" si="42"/>
        <v>99</v>
      </c>
      <c r="M112" s="39">
        <f t="shared" si="43"/>
        <v>99</v>
      </c>
      <c r="N112" s="39">
        <v>297</v>
      </c>
      <c r="O112" s="39">
        <f t="shared" si="44"/>
        <v>990</v>
      </c>
      <c r="P112" s="40">
        <f t="shared" si="45"/>
        <v>123.75</v>
      </c>
      <c r="Q112" s="58">
        <v>99</v>
      </c>
      <c r="R112" s="49">
        <v>0</v>
      </c>
      <c r="S112" s="49">
        <v>99</v>
      </c>
      <c r="T112" s="49">
        <v>0</v>
      </c>
      <c r="U112" s="49">
        <v>0</v>
      </c>
      <c r="V112" s="49">
        <v>0</v>
      </c>
      <c r="W112" s="49">
        <v>0</v>
      </c>
      <c r="X112" s="430">
        <v>0</v>
      </c>
      <c r="Y112" s="260">
        <f t="shared" si="46"/>
        <v>198</v>
      </c>
      <c r="Z112" s="34">
        <f t="shared" si="47"/>
        <v>24.75</v>
      </c>
      <c r="AA112" s="35">
        <v>0</v>
      </c>
      <c r="AB112" s="36">
        <v>0</v>
      </c>
      <c r="AC112" s="36">
        <v>99</v>
      </c>
      <c r="AD112" s="36">
        <v>99</v>
      </c>
      <c r="AE112" s="36">
        <v>0</v>
      </c>
      <c r="AF112" s="36">
        <v>99</v>
      </c>
      <c r="AG112" s="49">
        <v>0</v>
      </c>
      <c r="AH112" s="430">
        <v>0</v>
      </c>
      <c r="AI112" s="56">
        <f t="shared" si="48"/>
        <v>297</v>
      </c>
      <c r="AJ112" s="48">
        <f t="shared" si="49"/>
        <v>37.125</v>
      </c>
      <c r="AK112" s="35">
        <v>99</v>
      </c>
      <c r="AL112" s="36">
        <v>0</v>
      </c>
      <c r="AM112" s="36">
        <v>0</v>
      </c>
      <c r="AN112" s="36">
        <v>0</v>
      </c>
      <c r="AO112" s="36">
        <v>0</v>
      </c>
      <c r="AP112" s="36">
        <v>0</v>
      </c>
      <c r="AQ112" s="49">
        <v>0</v>
      </c>
      <c r="AR112" s="430">
        <v>0</v>
      </c>
      <c r="AS112" s="56">
        <f t="shared" si="50"/>
        <v>99</v>
      </c>
      <c r="AT112" s="48">
        <f t="shared" si="51"/>
        <v>12.375</v>
      </c>
      <c r="AU112" s="35">
        <v>0</v>
      </c>
      <c r="AV112" s="198">
        <v>0</v>
      </c>
      <c r="AW112" s="198">
        <v>0</v>
      </c>
      <c r="AX112" s="198">
        <v>0</v>
      </c>
      <c r="AY112" s="198">
        <v>0</v>
      </c>
      <c r="AZ112" s="198">
        <v>0</v>
      </c>
      <c r="BA112" s="49">
        <v>0</v>
      </c>
      <c r="BB112" s="430">
        <v>0</v>
      </c>
      <c r="BC112" s="56">
        <f t="shared" si="52"/>
        <v>0</v>
      </c>
      <c r="BD112" s="48">
        <f t="shared" si="53"/>
        <v>0</v>
      </c>
      <c r="BE112" s="35">
        <v>0</v>
      </c>
      <c r="BF112" s="198">
        <v>0</v>
      </c>
      <c r="BG112" s="198">
        <v>0</v>
      </c>
      <c r="BH112" s="198">
        <v>0</v>
      </c>
      <c r="BI112" s="198">
        <v>0</v>
      </c>
      <c r="BJ112" s="198">
        <v>0</v>
      </c>
      <c r="BK112" s="49">
        <v>0</v>
      </c>
      <c r="BL112" s="430">
        <v>0</v>
      </c>
      <c r="BM112" s="56">
        <f t="shared" si="54"/>
        <v>0</v>
      </c>
      <c r="BN112" s="48">
        <f t="shared" si="55"/>
        <v>0</v>
      </c>
      <c r="BO112" s="35">
        <v>0</v>
      </c>
      <c r="BP112" s="198">
        <v>0</v>
      </c>
      <c r="BQ112" s="198">
        <v>0</v>
      </c>
      <c r="BR112" s="198">
        <v>0</v>
      </c>
      <c r="BS112" s="198">
        <v>0</v>
      </c>
      <c r="BT112" s="198">
        <v>0</v>
      </c>
      <c r="BU112" s="49">
        <v>0</v>
      </c>
      <c r="BV112" s="430">
        <v>0</v>
      </c>
      <c r="BW112" s="56">
        <f t="shared" si="56"/>
        <v>0</v>
      </c>
      <c r="BX112" s="48">
        <f t="shared" si="57"/>
        <v>0</v>
      </c>
      <c r="BY112" s="35">
        <v>0</v>
      </c>
      <c r="BZ112" s="198">
        <v>0</v>
      </c>
      <c r="CA112" s="198">
        <v>0</v>
      </c>
      <c r="CB112" s="198">
        <v>0</v>
      </c>
      <c r="CC112" s="198">
        <v>0</v>
      </c>
      <c r="CD112" s="198">
        <v>0</v>
      </c>
      <c r="CE112" s="49">
        <v>0</v>
      </c>
      <c r="CF112" s="430">
        <v>0</v>
      </c>
      <c r="CG112" s="56">
        <f t="shared" si="58"/>
        <v>0</v>
      </c>
      <c r="CH112" s="48">
        <f t="shared" si="59"/>
        <v>0</v>
      </c>
      <c r="CI112" s="35">
        <v>0</v>
      </c>
      <c r="CJ112" s="198">
        <v>0</v>
      </c>
      <c r="CK112" s="198">
        <v>0</v>
      </c>
      <c r="CL112" s="198">
        <v>0</v>
      </c>
      <c r="CM112" s="198">
        <v>0</v>
      </c>
      <c r="CN112" s="198">
        <v>0</v>
      </c>
      <c r="CO112" s="49">
        <v>99</v>
      </c>
      <c r="CP112" s="430">
        <v>99</v>
      </c>
      <c r="CQ112" s="56">
        <f t="shared" si="60"/>
        <v>198</v>
      </c>
      <c r="CR112" s="48">
        <f t="shared" si="61"/>
        <v>24.75</v>
      </c>
      <c r="CS112" s="35">
        <v>0</v>
      </c>
      <c r="CT112" s="198">
        <v>0</v>
      </c>
      <c r="CU112" s="198">
        <v>0</v>
      </c>
      <c r="CV112" s="198">
        <v>0</v>
      </c>
      <c r="CW112" s="198">
        <v>0</v>
      </c>
      <c r="CX112" s="198">
        <v>0</v>
      </c>
      <c r="CY112" s="49">
        <v>0</v>
      </c>
      <c r="CZ112" s="430">
        <v>0</v>
      </c>
      <c r="DA112" s="56">
        <f t="shared" si="62"/>
        <v>0</v>
      </c>
      <c r="DB112" s="48">
        <f t="shared" si="63"/>
        <v>0</v>
      </c>
      <c r="DC112" s="221">
        <v>0</v>
      </c>
      <c r="DD112" s="223">
        <v>0</v>
      </c>
      <c r="DE112" s="218">
        <v>0</v>
      </c>
      <c r="DF112" s="223">
        <v>0</v>
      </c>
      <c r="DG112" s="223">
        <v>0</v>
      </c>
      <c r="DH112" s="223">
        <v>0</v>
      </c>
      <c r="DI112" s="49">
        <v>0</v>
      </c>
      <c r="DJ112" s="430">
        <v>99</v>
      </c>
      <c r="DK112" s="219">
        <f t="shared" si="64"/>
        <v>99</v>
      </c>
      <c r="DL112" s="220">
        <f t="shared" si="65"/>
        <v>12.375</v>
      </c>
      <c r="DM112" s="35">
        <v>0</v>
      </c>
      <c r="DN112" s="198">
        <v>0</v>
      </c>
      <c r="DO112" s="198">
        <v>0</v>
      </c>
      <c r="DP112" s="198">
        <v>0</v>
      </c>
      <c r="DQ112" s="198">
        <v>0</v>
      </c>
      <c r="DR112" s="198">
        <v>0</v>
      </c>
      <c r="DS112" s="49">
        <v>0</v>
      </c>
      <c r="DT112" s="430">
        <v>0</v>
      </c>
      <c r="DU112" s="56">
        <f t="shared" si="66"/>
        <v>0</v>
      </c>
      <c r="DV112" s="48">
        <f t="shared" si="67"/>
        <v>0</v>
      </c>
      <c r="DW112" s="35">
        <v>0</v>
      </c>
      <c r="DX112" s="198">
        <v>0</v>
      </c>
      <c r="DY112" s="198">
        <v>0</v>
      </c>
      <c r="DZ112" s="198">
        <v>0</v>
      </c>
      <c r="EA112" s="198">
        <v>0</v>
      </c>
      <c r="EB112" s="198">
        <v>0</v>
      </c>
      <c r="EC112" s="49">
        <v>0</v>
      </c>
      <c r="ED112" s="430">
        <v>99</v>
      </c>
      <c r="EE112" s="56">
        <f t="shared" si="68"/>
        <v>99</v>
      </c>
      <c r="EF112" s="48">
        <f t="shared" si="69"/>
        <v>12.375</v>
      </c>
      <c r="EK112" s="19">
        <f t="shared" si="70"/>
        <v>99</v>
      </c>
      <c r="EL112" s="5" t="e">
        <f>IF(#REF!=0,"Not Moving","OK")</f>
        <v>#REF!</v>
      </c>
    </row>
    <row r="113" spans="1:142" s="5" customFormat="1" ht="16.5" thickTop="1" thickBot="1">
      <c r="A113" s="45">
        <v>102</v>
      </c>
      <c r="B113" s="17">
        <v>738068</v>
      </c>
      <c r="C113" s="17" t="s">
        <v>240</v>
      </c>
      <c r="D113" s="17" t="s">
        <v>241</v>
      </c>
      <c r="E113" s="189">
        <v>59.5</v>
      </c>
      <c r="F113" s="59">
        <v>129</v>
      </c>
      <c r="G113" s="38">
        <f t="shared" si="37"/>
        <v>0</v>
      </c>
      <c r="H113" s="38">
        <f t="shared" si="38"/>
        <v>0</v>
      </c>
      <c r="I113" s="38">
        <f t="shared" si="39"/>
        <v>0</v>
      </c>
      <c r="J113" s="38">
        <f t="shared" si="40"/>
        <v>129</v>
      </c>
      <c r="K113" s="38">
        <f t="shared" si="41"/>
        <v>0</v>
      </c>
      <c r="L113" s="38">
        <f t="shared" si="42"/>
        <v>0</v>
      </c>
      <c r="M113" s="39">
        <f t="shared" si="43"/>
        <v>0</v>
      </c>
      <c r="N113" s="39">
        <v>0</v>
      </c>
      <c r="O113" s="39">
        <f t="shared" si="44"/>
        <v>129</v>
      </c>
      <c r="P113" s="40">
        <f t="shared" si="45"/>
        <v>16.125</v>
      </c>
      <c r="Q113" s="58">
        <v>0</v>
      </c>
      <c r="R113" s="49">
        <v>0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30">
        <v>0</v>
      </c>
      <c r="Y113" s="260">
        <f t="shared" si="46"/>
        <v>0</v>
      </c>
      <c r="Z113" s="34">
        <f t="shared" si="47"/>
        <v>0</v>
      </c>
      <c r="AA113" s="35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49">
        <v>0</v>
      </c>
      <c r="AH113" s="430">
        <v>0</v>
      </c>
      <c r="AI113" s="56">
        <f t="shared" si="48"/>
        <v>0</v>
      </c>
      <c r="AJ113" s="48">
        <f t="shared" si="49"/>
        <v>0</v>
      </c>
      <c r="AK113" s="35">
        <v>0</v>
      </c>
      <c r="AL113" s="36">
        <v>0</v>
      </c>
      <c r="AM113" s="36">
        <v>0</v>
      </c>
      <c r="AN113" s="36">
        <v>0</v>
      </c>
      <c r="AO113" s="36">
        <v>0</v>
      </c>
      <c r="AP113" s="36">
        <v>0</v>
      </c>
      <c r="AQ113" s="49">
        <v>0</v>
      </c>
      <c r="AR113" s="430">
        <v>0</v>
      </c>
      <c r="AS113" s="56">
        <f t="shared" si="50"/>
        <v>0</v>
      </c>
      <c r="AT113" s="48">
        <f t="shared" si="51"/>
        <v>0</v>
      </c>
      <c r="AU113" s="35">
        <v>0</v>
      </c>
      <c r="AV113" s="198">
        <v>0</v>
      </c>
      <c r="AW113" s="198">
        <v>0</v>
      </c>
      <c r="AX113" s="198">
        <v>0</v>
      </c>
      <c r="AY113" s="198">
        <v>0</v>
      </c>
      <c r="AZ113" s="198">
        <v>0</v>
      </c>
      <c r="BA113" s="49">
        <v>0</v>
      </c>
      <c r="BB113" s="430">
        <v>0</v>
      </c>
      <c r="BC113" s="56">
        <f t="shared" si="52"/>
        <v>0</v>
      </c>
      <c r="BD113" s="48">
        <f t="shared" si="53"/>
        <v>0</v>
      </c>
      <c r="BE113" s="35">
        <v>0</v>
      </c>
      <c r="BF113" s="198">
        <v>0</v>
      </c>
      <c r="BG113" s="198">
        <v>0</v>
      </c>
      <c r="BH113" s="198">
        <v>0</v>
      </c>
      <c r="BI113" s="198">
        <v>0</v>
      </c>
      <c r="BJ113" s="198">
        <v>0</v>
      </c>
      <c r="BK113" s="49">
        <v>0</v>
      </c>
      <c r="BL113" s="430">
        <v>0</v>
      </c>
      <c r="BM113" s="56">
        <f t="shared" si="54"/>
        <v>0</v>
      </c>
      <c r="BN113" s="48">
        <f t="shared" si="55"/>
        <v>0</v>
      </c>
      <c r="BO113" s="35">
        <v>0</v>
      </c>
      <c r="BP113" s="198">
        <v>0</v>
      </c>
      <c r="BQ113" s="198">
        <v>0</v>
      </c>
      <c r="BR113" s="198">
        <v>0</v>
      </c>
      <c r="BS113" s="198">
        <v>0</v>
      </c>
      <c r="BT113" s="198">
        <v>0</v>
      </c>
      <c r="BU113" s="49">
        <v>0</v>
      </c>
      <c r="BV113" s="430">
        <v>0</v>
      </c>
      <c r="BW113" s="56">
        <f t="shared" si="56"/>
        <v>0</v>
      </c>
      <c r="BX113" s="48">
        <f t="shared" si="57"/>
        <v>0</v>
      </c>
      <c r="BY113" s="35">
        <v>0</v>
      </c>
      <c r="BZ113" s="198">
        <v>0</v>
      </c>
      <c r="CA113" s="198">
        <v>0</v>
      </c>
      <c r="CB113" s="198">
        <v>129</v>
      </c>
      <c r="CC113" s="198">
        <v>0</v>
      </c>
      <c r="CD113" s="198">
        <v>0</v>
      </c>
      <c r="CE113" s="49">
        <v>0</v>
      </c>
      <c r="CF113" s="430">
        <v>0</v>
      </c>
      <c r="CG113" s="56">
        <f t="shared" si="58"/>
        <v>129</v>
      </c>
      <c r="CH113" s="48">
        <f t="shared" si="59"/>
        <v>16.125</v>
      </c>
      <c r="CI113" s="35">
        <v>0</v>
      </c>
      <c r="CJ113" s="198">
        <v>0</v>
      </c>
      <c r="CK113" s="198">
        <v>0</v>
      </c>
      <c r="CL113" s="198">
        <v>0</v>
      </c>
      <c r="CM113" s="198">
        <v>0</v>
      </c>
      <c r="CN113" s="198">
        <v>0</v>
      </c>
      <c r="CO113" s="49">
        <v>0</v>
      </c>
      <c r="CP113" s="430">
        <v>0</v>
      </c>
      <c r="CQ113" s="56">
        <f t="shared" si="60"/>
        <v>0</v>
      </c>
      <c r="CR113" s="48">
        <f t="shared" si="61"/>
        <v>0</v>
      </c>
      <c r="CS113" s="35">
        <v>0</v>
      </c>
      <c r="CT113" s="198">
        <v>0</v>
      </c>
      <c r="CU113" s="198">
        <v>0</v>
      </c>
      <c r="CV113" s="198">
        <v>0</v>
      </c>
      <c r="CW113" s="198">
        <v>0</v>
      </c>
      <c r="CX113" s="198">
        <v>0</v>
      </c>
      <c r="CY113" s="49">
        <v>0</v>
      </c>
      <c r="CZ113" s="430">
        <v>0</v>
      </c>
      <c r="DA113" s="56">
        <f t="shared" si="62"/>
        <v>0</v>
      </c>
      <c r="DB113" s="48">
        <f t="shared" si="63"/>
        <v>0</v>
      </c>
      <c r="DC113" s="221">
        <v>0</v>
      </c>
      <c r="DD113" s="223">
        <v>0</v>
      </c>
      <c r="DE113" s="218">
        <v>0</v>
      </c>
      <c r="DF113" s="223">
        <v>0</v>
      </c>
      <c r="DG113" s="223">
        <v>0</v>
      </c>
      <c r="DH113" s="223">
        <v>0</v>
      </c>
      <c r="DI113" s="49">
        <v>0</v>
      </c>
      <c r="DJ113" s="430">
        <v>0</v>
      </c>
      <c r="DK113" s="219">
        <f t="shared" si="64"/>
        <v>0</v>
      </c>
      <c r="DL113" s="220">
        <f t="shared" si="65"/>
        <v>0</v>
      </c>
      <c r="DM113" s="35">
        <v>0</v>
      </c>
      <c r="DN113" s="198">
        <v>0</v>
      </c>
      <c r="DO113" s="198">
        <v>0</v>
      </c>
      <c r="DP113" s="198">
        <v>0</v>
      </c>
      <c r="DQ113" s="198">
        <v>0</v>
      </c>
      <c r="DR113" s="198">
        <v>0</v>
      </c>
      <c r="DS113" s="49">
        <v>0</v>
      </c>
      <c r="DT113" s="430">
        <v>0</v>
      </c>
      <c r="DU113" s="56">
        <f t="shared" si="66"/>
        <v>0</v>
      </c>
      <c r="DV113" s="48">
        <f t="shared" si="67"/>
        <v>0</v>
      </c>
      <c r="DW113" s="35">
        <v>0</v>
      </c>
      <c r="DX113" s="198">
        <v>0</v>
      </c>
      <c r="DY113" s="198">
        <v>0</v>
      </c>
      <c r="DZ113" s="198">
        <v>0</v>
      </c>
      <c r="EA113" s="198">
        <v>0</v>
      </c>
      <c r="EB113" s="198">
        <v>0</v>
      </c>
      <c r="EC113" s="49">
        <v>0</v>
      </c>
      <c r="ED113" s="430">
        <v>0</v>
      </c>
      <c r="EE113" s="56">
        <f t="shared" si="68"/>
        <v>0</v>
      </c>
      <c r="EF113" s="48">
        <f t="shared" si="69"/>
        <v>0</v>
      </c>
      <c r="EK113" s="19">
        <f t="shared" si="70"/>
        <v>0</v>
      </c>
      <c r="EL113" s="5" t="e">
        <f>IF(#REF!=0,"Not Moving","OK")</f>
        <v>#REF!</v>
      </c>
    </row>
    <row r="114" spans="1:142" s="5" customFormat="1" ht="16.5" thickTop="1" thickBot="1">
      <c r="A114" s="45">
        <v>103</v>
      </c>
      <c r="B114" s="17">
        <v>738069</v>
      </c>
      <c r="C114" s="17" t="s">
        <v>242</v>
      </c>
      <c r="D114" s="17" t="s">
        <v>243</v>
      </c>
      <c r="E114" s="189">
        <v>59.5</v>
      </c>
      <c r="F114" s="59">
        <v>129</v>
      </c>
      <c r="G114" s="38">
        <f t="shared" si="37"/>
        <v>129</v>
      </c>
      <c r="H114" s="38">
        <f t="shared" si="38"/>
        <v>129</v>
      </c>
      <c r="I114" s="38">
        <f t="shared" si="39"/>
        <v>129</v>
      </c>
      <c r="J114" s="38">
        <f t="shared" si="40"/>
        <v>0</v>
      </c>
      <c r="K114" s="38">
        <f t="shared" si="41"/>
        <v>0</v>
      </c>
      <c r="L114" s="38">
        <f t="shared" si="42"/>
        <v>0</v>
      </c>
      <c r="M114" s="39">
        <f t="shared" si="43"/>
        <v>0</v>
      </c>
      <c r="N114" s="39">
        <v>0</v>
      </c>
      <c r="O114" s="39">
        <f t="shared" si="44"/>
        <v>387</v>
      </c>
      <c r="P114" s="40">
        <f t="shared" si="45"/>
        <v>48.375</v>
      </c>
      <c r="Q114" s="58">
        <v>0</v>
      </c>
      <c r="R114" s="49">
        <v>0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30">
        <v>0</v>
      </c>
      <c r="Y114" s="260">
        <f t="shared" si="46"/>
        <v>0</v>
      </c>
      <c r="Z114" s="34">
        <f t="shared" si="47"/>
        <v>0</v>
      </c>
      <c r="AA114" s="35">
        <v>129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49">
        <v>0</v>
      </c>
      <c r="AH114" s="430">
        <v>0</v>
      </c>
      <c r="AI114" s="56">
        <f t="shared" si="48"/>
        <v>129</v>
      </c>
      <c r="AJ114" s="48">
        <f t="shared" si="49"/>
        <v>16.125</v>
      </c>
      <c r="AK114" s="35">
        <v>0</v>
      </c>
      <c r="AL114" s="36">
        <v>0</v>
      </c>
      <c r="AM114" s="36">
        <v>0</v>
      </c>
      <c r="AN114" s="36">
        <v>0</v>
      </c>
      <c r="AO114" s="36">
        <v>0</v>
      </c>
      <c r="AP114" s="36">
        <v>0</v>
      </c>
      <c r="AQ114" s="49">
        <v>0</v>
      </c>
      <c r="AR114" s="430">
        <v>0</v>
      </c>
      <c r="AS114" s="56">
        <f t="shared" si="50"/>
        <v>0</v>
      </c>
      <c r="AT114" s="48">
        <f t="shared" si="51"/>
        <v>0</v>
      </c>
      <c r="AU114" s="35">
        <v>0</v>
      </c>
      <c r="AV114" s="198">
        <v>0</v>
      </c>
      <c r="AW114" s="198">
        <v>0</v>
      </c>
      <c r="AX114" s="198">
        <v>0</v>
      </c>
      <c r="AY114" s="198">
        <v>0</v>
      </c>
      <c r="AZ114" s="198">
        <v>0</v>
      </c>
      <c r="BA114" s="49">
        <v>0</v>
      </c>
      <c r="BB114" s="430">
        <v>0</v>
      </c>
      <c r="BC114" s="56">
        <f t="shared" si="52"/>
        <v>0</v>
      </c>
      <c r="BD114" s="48">
        <f t="shared" si="53"/>
        <v>0</v>
      </c>
      <c r="BE114" s="35">
        <v>0</v>
      </c>
      <c r="BF114" s="198">
        <v>0</v>
      </c>
      <c r="BG114" s="198">
        <v>0</v>
      </c>
      <c r="BH114" s="198">
        <v>0</v>
      </c>
      <c r="BI114" s="198">
        <v>0</v>
      </c>
      <c r="BJ114" s="198">
        <v>0</v>
      </c>
      <c r="BK114" s="49">
        <v>0</v>
      </c>
      <c r="BL114" s="430">
        <v>0</v>
      </c>
      <c r="BM114" s="56">
        <f t="shared" si="54"/>
        <v>0</v>
      </c>
      <c r="BN114" s="48">
        <f t="shared" si="55"/>
        <v>0</v>
      </c>
      <c r="BO114" s="35">
        <v>0</v>
      </c>
      <c r="BP114" s="198">
        <v>129</v>
      </c>
      <c r="BQ114" s="198">
        <v>0</v>
      </c>
      <c r="BR114" s="198">
        <v>0</v>
      </c>
      <c r="BS114" s="198">
        <v>0</v>
      </c>
      <c r="BT114" s="198">
        <v>0</v>
      </c>
      <c r="BU114" s="49">
        <v>0</v>
      </c>
      <c r="BV114" s="430">
        <v>0</v>
      </c>
      <c r="BW114" s="56">
        <f t="shared" si="56"/>
        <v>129</v>
      </c>
      <c r="BX114" s="48">
        <f t="shared" si="57"/>
        <v>16.125</v>
      </c>
      <c r="BY114" s="35">
        <v>0</v>
      </c>
      <c r="BZ114" s="198">
        <v>0</v>
      </c>
      <c r="CA114" s="198">
        <v>129</v>
      </c>
      <c r="CB114" s="198">
        <v>0</v>
      </c>
      <c r="CC114" s="198">
        <v>0</v>
      </c>
      <c r="CD114" s="198">
        <v>0</v>
      </c>
      <c r="CE114" s="49">
        <v>0</v>
      </c>
      <c r="CF114" s="430">
        <v>0</v>
      </c>
      <c r="CG114" s="56">
        <f t="shared" si="58"/>
        <v>129</v>
      </c>
      <c r="CH114" s="48">
        <f t="shared" si="59"/>
        <v>16.125</v>
      </c>
      <c r="CI114" s="35">
        <v>0</v>
      </c>
      <c r="CJ114" s="198">
        <v>0</v>
      </c>
      <c r="CK114" s="198">
        <v>0</v>
      </c>
      <c r="CL114" s="198">
        <v>0</v>
      </c>
      <c r="CM114" s="198">
        <v>0</v>
      </c>
      <c r="CN114" s="198">
        <v>0</v>
      </c>
      <c r="CO114" s="49">
        <v>0</v>
      </c>
      <c r="CP114" s="430">
        <v>0</v>
      </c>
      <c r="CQ114" s="56">
        <f t="shared" si="60"/>
        <v>0</v>
      </c>
      <c r="CR114" s="48">
        <f t="shared" si="61"/>
        <v>0</v>
      </c>
      <c r="CS114" s="35">
        <v>0</v>
      </c>
      <c r="CT114" s="198">
        <v>0</v>
      </c>
      <c r="CU114" s="198">
        <v>0</v>
      </c>
      <c r="CV114" s="198">
        <v>0</v>
      </c>
      <c r="CW114" s="198">
        <v>0</v>
      </c>
      <c r="CX114" s="198">
        <v>0</v>
      </c>
      <c r="CY114" s="49">
        <v>0</v>
      </c>
      <c r="CZ114" s="430">
        <v>0</v>
      </c>
      <c r="DA114" s="56">
        <f t="shared" si="62"/>
        <v>0</v>
      </c>
      <c r="DB114" s="48">
        <f t="shared" si="63"/>
        <v>0</v>
      </c>
      <c r="DC114" s="221">
        <v>0</v>
      </c>
      <c r="DD114" s="223">
        <v>0</v>
      </c>
      <c r="DE114" s="218">
        <v>0</v>
      </c>
      <c r="DF114" s="223">
        <v>0</v>
      </c>
      <c r="DG114" s="223">
        <v>0</v>
      </c>
      <c r="DH114" s="223">
        <v>0</v>
      </c>
      <c r="DI114" s="49">
        <v>0</v>
      </c>
      <c r="DJ114" s="430">
        <v>0</v>
      </c>
      <c r="DK114" s="219">
        <f t="shared" si="64"/>
        <v>0</v>
      </c>
      <c r="DL114" s="220">
        <f t="shared" si="65"/>
        <v>0</v>
      </c>
      <c r="DM114" s="35">
        <v>0</v>
      </c>
      <c r="DN114" s="198">
        <v>0</v>
      </c>
      <c r="DO114" s="198">
        <v>0</v>
      </c>
      <c r="DP114" s="198">
        <v>0</v>
      </c>
      <c r="DQ114" s="198">
        <v>0</v>
      </c>
      <c r="DR114" s="198">
        <v>0</v>
      </c>
      <c r="DS114" s="49">
        <v>0</v>
      </c>
      <c r="DT114" s="430">
        <v>0</v>
      </c>
      <c r="DU114" s="56">
        <f t="shared" si="66"/>
        <v>0</v>
      </c>
      <c r="DV114" s="48">
        <f t="shared" si="67"/>
        <v>0</v>
      </c>
      <c r="DW114" s="35">
        <v>0</v>
      </c>
      <c r="DX114" s="198">
        <v>0</v>
      </c>
      <c r="DY114" s="198">
        <v>0</v>
      </c>
      <c r="DZ114" s="198">
        <v>0</v>
      </c>
      <c r="EA114" s="198">
        <v>0</v>
      </c>
      <c r="EB114" s="198">
        <v>0</v>
      </c>
      <c r="EC114" s="49">
        <v>0</v>
      </c>
      <c r="ED114" s="430">
        <v>0</v>
      </c>
      <c r="EE114" s="56">
        <f t="shared" si="68"/>
        <v>0</v>
      </c>
      <c r="EF114" s="48">
        <f t="shared" si="69"/>
        <v>0</v>
      </c>
      <c r="EK114" s="19">
        <f t="shared" si="70"/>
        <v>129</v>
      </c>
      <c r="EL114" s="5" t="e">
        <f>IF(#REF!=0,"Not Moving","OK")</f>
        <v>#REF!</v>
      </c>
    </row>
    <row r="115" spans="1:142" s="5" customFormat="1" ht="16.5" thickTop="1" thickBot="1">
      <c r="A115" s="45">
        <v>104</v>
      </c>
      <c r="B115" s="17">
        <v>738071</v>
      </c>
      <c r="C115" s="17" t="s">
        <v>244</v>
      </c>
      <c r="D115" s="17" t="s">
        <v>245</v>
      </c>
      <c r="E115" s="189">
        <v>24.5</v>
      </c>
      <c r="F115" s="59">
        <v>49</v>
      </c>
      <c r="G115" s="38">
        <f t="shared" si="37"/>
        <v>0</v>
      </c>
      <c r="H115" s="38">
        <f t="shared" si="38"/>
        <v>0</v>
      </c>
      <c r="I115" s="38">
        <f t="shared" si="39"/>
        <v>49</v>
      </c>
      <c r="J115" s="38">
        <f t="shared" si="40"/>
        <v>49</v>
      </c>
      <c r="K115" s="38">
        <f t="shared" si="41"/>
        <v>0</v>
      </c>
      <c r="L115" s="38">
        <f t="shared" si="42"/>
        <v>0</v>
      </c>
      <c r="M115" s="39">
        <f t="shared" si="43"/>
        <v>0</v>
      </c>
      <c r="N115" s="39">
        <v>0</v>
      </c>
      <c r="O115" s="39">
        <f t="shared" si="44"/>
        <v>98</v>
      </c>
      <c r="P115" s="40">
        <f t="shared" si="45"/>
        <v>12.25</v>
      </c>
      <c r="Q115" s="58">
        <v>0</v>
      </c>
      <c r="R115" s="49">
        <v>0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30">
        <v>0</v>
      </c>
      <c r="Y115" s="260">
        <f t="shared" si="46"/>
        <v>0</v>
      </c>
      <c r="Z115" s="34">
        <f t="shared" si="47"/>
        <v>0</v>
      </c>
      <c r="AA115" s="35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49">
        <v>0</v>
      </c>
      <c r="AH115" s="430">
        <v>0</v>
      </c>
      <c r="AI115" s="56">
        <f t="shared" si="48"/>
        <v>0</v>
      </c>
      <c r="AJ115" s="48">
        <f t="shared" si="49"/>
        <v>0</v>
      </c>
      <c r="AK115" s="35">
        <v>0</v>
      </c>
      <c r="AL115" s="36">
        <v>0</v>
      </c>
      <c r="AM115" s="36">
        <v>49</v>
      </c>
      <c r="AN115" s="36">
        <v>0</v>
      </c>
      <c r="AO115" s="36">
        <v>0</v>
      </c>
      <c r="AP115" s="36">
        <v>0</v>
      </c>
      <c r="AQ115" s="49">
        <v>0</v>
      </c>
      <c r="AR115" s="430">
        <v>0</v>
      </c>
      <c r="AS115" s="56">
        <f t="shared" si="50"/>
        <v>49</v>
      </c>
      <c r="AT115" s="48">
        <f t="shared" si="51"/>
        <v>6.125</v>
      </c>
      <c r="AU115" s="35">
        <v>0</v>
      </c>
      <c r="AV115" s="198">
        <v>0</v>
      </c>
      <c r="AW115" s="198">
        <v>0</v>
      </c>
      <c r="AX115" s="198">
        <v>0</v>
      </c>
      <c r="AY115" s="198">
        <v>0</v>
      </c>
      <c r="AZ115" s="198">
        <v>0</v>
      </c>
      <c r="BA115" s="49">
        <v>0</v>
      </c>
      <c r="BB115" s="430">
        <v>0</v>
      </c>
      <c r="BC115" s="56">
        <f t="shared" si="52"/>
        <v>0</v>
      </c>
      <c r="BD115" s="48">
        <f t="shared" si="53"/>
        <v>0</v>
      </c>
      <c r="BE115" s="35">
        <v>0</v>
      </c>
      <c r="BF115" s="198">
        <v>0</v>
      </c>
      <c r="BG115" s="198">
        <v>0</v>
      </c>
      <c r="BH115" s="198">
        <v>49</v>
      </c>
      <c r="BI115" s="198">
        <v>0</v>
      </c>
      <c r="BJ115" s="198">
        <v>0</v>
      </c>
      <c r="BK115" s="49">
        <v>0</v>
      </c>
      <c r="BL115" s="430">
        <v>0</v>
      </c>
      <c r="BM115" s="56">
        <f t="shared" si="54"/>
        <v>49</v>
      </c>
      <c r="BN115" s="48">
        <f t="shared" si="55"/>
        <v>6.125</v>
      </c>
      <c r="BO115" s="35">
        <v>0</v>
      </c>
      <c r="BP115" s="198">
        <v>0</v>
      </c>
      <c r="BQ115" s="198">
        <v>0</v>
      </c>
      <c r="BR115" s="198">
        <v>0</v>
      </c>
      <c r="BS115" s="198">
        <v>0</v>
      </c>
      <c r="BT115" s="198">
        <v>0</v>
      </c>
      <c r="BU115" s="49">
        <v>0</v>
      </c>
      <c r="BV115" s="430">
        <v>0</v>
      </c>
      <c r="BW115" s="56">
        <f t="shared" si="56"/>
        <v>0</v>
      </c>
      <c r="BX115" s="48">
        <f t="shared" si="57"/>
        <v>0</v>
      </c>
      <c r="BY115" s="35">
        <v>0</v>
      </c>
      <c r="BZ115" s="198">
        <v>0</v>
      </c>
      <c r="CA115" s="198">
        <v>0</v>
      </c>
      <c r="CB115" s="198">
        <v>0</v>
      </c>
      <c r="CC115" s="198">
        <v>0</v>
      </c>
      <c r="CD115" s="198">
        <v>0</v>
      </c>
      <c r="CE115" s="49">
        <v>0</v>
      </c>
      <c r="CF115" s="430">
        <v>0</v>
      </c>
      <c r="CG115" s="56">
        <f t="shared" si="58"/>
        <v>0</v>
      </c>
      <c r="CH115" s="48">
        <f t="shared" si="59"/>
        <v>0</v>
      </c>
      <c r="CI115" s="35">
        <v>0</v>
      </c>
      <c r="CJ115" s="198">
        <v>0</v>
      </c>
      <c r="CK115" s="198">
        <v>0</v>
      </c>
      <c r="CL115" s="198">
        <v>0</v>
      </c>
      <c r="CM115" s="198">
        <v>0</v>
      </c>
      <c r="CN115" s="198">
        <v>0</v>
      </c>
      <c r="CO115" s="49">
        <v>0</v>
      </c>
      <c r="CP115" s="430">
        <v>0</v>
      </c>
      <c r="CQ115" s="56">
        <f t="shared" si="60"/>
        <v>0</v>
      </c>
      <c r="CR115" s="48">
        <f t="shared" si="61"/>
        <v>0</v>
      </c>
      <c r="CS115" s="35">
        <v>0</v>
      </c>
      <c r="CT115" s="198">
        <v>0</v>
      </c>
      <c r="CU115" s="198">
        <v>0</v>
      </c>
      <c r="CV115" s="198">
        <v>0</v>
      </c>
      <c r="CW115" s="198">
        <v>0</v>
      </c>
      <c r="CX115" s="198">
        <v>0</v>
      </c>
      <c r="CY115" s="49">
        <v>0</v>
      </c>
      <c r="CZ115" s="430">
        <v>0</v>
      </c>
      <c r="DA115" s="56">
        <f t="shared" si="62"/>
        <v>0</v>
      </c>
      <c r="DB115" s="48">
        <f t="shared" si="63"/>
        <v>0</v>
      </c>
      <c r="DC115" s="221">
        <v>0</v>
      </c>
      <c r="DD115" s="223">
        <v>0</v>
      </c>
      <c r="DE115" s="218">
        <v>0</v>
      </c>
      <c r="DF115" s="223">
        <v>0</v>
      </c>
      <c r="DG115" s="223">
        <v>0</v>
      </c>
      <c r="DH115" s="223">
        <v>0</v>
      </c>
      <c r="DI115" s="49">
        <v>0</v>
      </c>
      <c r="DJ115" s="430">
        <v>0</v>
      </c>
      <c r="DK115" s="219">
        <f t="shared" si="64"/>
        <v>0</v>
      </c>
      <c r="DL115" s="220">
        <f t="shared" si="65"/>
        <v>0</v>
      </c>
      <c r="DM115" s="35">
        <v>0</v>
      </c>
      <c r="DN115" s="198">
        <v>0</v>
      </c>
      <c r="DO115" s="198">
        <v>0</v>
      </c>
      <c r="DP115" s="198">
        <v>0</v>
      </c>
      <c r="DQ115" s="198">
        <v>0</v>
      </c>
      <c r="DR115" s="198">
        <v>0</v>
      </c>
      <c r="DS115" s="49">
        <v>0</v>
      </c>
      <c r="DT115" s="430">
        <v>0</v>
      </c>
      <c r="DU115" s="56">
        <f t="shared" si="66"/>
        <v>0</v>
      </c>
      <c r="DV115" s="48">
        <f t="shared" si="67"/>
        <v>0</v>
      </c>
      <c r="DW115" s="35">
        <v>0</v>
      </c>
      <c r="DX115" s="198">
        <v>0</v>
      </c>
      <c r="DY115" s="198">
        <v>0</v>
      </c>
      <c r="DZ115" s="198">
        <v>0</v>
      </c>
      <c r="EA115" s="198">
        <v>0</v>
      </c>
      <c r="EB115" s="198">
        <v>0</v>
      </c>
      <c r="EC115" s="49">
        <v>0</v>
      </c>
      <c r="ED115" s="430">
        <v>0</v>
      </c>
      <c r="EE115" s="56">
        <f t="shared" si="68"/>
        <v>0</v>
      </c>
      <c r="EF115" s="48">
        <f t="shared" si="69"/>
        <v>0</v>
      </c>
      <c r="EK115" s="19">
        <f t="shared" si="70"/>
        <v>49</v>
      </c>
      <c r="EL115" s="5" t="e">
        <f>IF(#REF!=0,"Not Moving","OK")</f>
        <v>#REF!</v>
      </c>
    </row>
    <row r="116" spans="1:142" s="5" customFormat="1" ht="16.5" thickTop="1" thickBot="1">
      <c r="A116" s="45">
        <v>105</v>
      </c>
      <c r="B116" s="17">
        <v>738072</v>
      </c>
      <c r="C116" s="17" t="s">
        <v>246</v>
      </c>
      <c r="D116" s="17" t="s">
        <v>247</v>
      </c>
      <c r="E116" s="189">
        <v>24.5</v>
      </c>
      <c r="F116" s="59">
        <v>49</v>
      </c>
      <c r="G116" s="38">
        <f t="shared" si="37"/>
        <v>49</v>
      </c>
      <c r="H116" s="38">
        <f t="shared" si="38"/>
        <v>0</v>
      </c>
      <c r="I116" s="38">
        <f t="shared" si="39"/>
        <v>49</v>
      </c>
      <c r="J116" s="38">
        <f t="shared" si="40"/>
        <v>76</v>
      </c>
      <c r="K116" s="38">
        <f t="shared" si="41"/>
        <v>0</v>
      </c>
      <c r="L116" s="38">
        <f t="shared" si="42"/>
        <v>0</v>
      </c>
      <c r="M116" s="39">
        <f t="shared" si="43"/>
        <v>0</v>
      </c>
      <c r="N116" s="39">
        <v>0</v>
      </c>
      <c r="O116" s="39">
        <f t="shared" si="44"/>
        <v>174</v>
      </c>
      <c r="P116" s="40">
        <f t="shared" si="45"/>
        <v>21.75</v>
      </c>
      <c r="Q116" s="58">
        <v>49</v>
      </c>
      <c r="R116" s="49">
        <v>0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30">
        <v>0</v>
      </c>
      <c r="Y116" s="260">
        <f t="shared" si="46"/>
        <v>49</v>
      </c>
      <c r="Z116" s="34">
        <f t="shared" si="47"/>
        <v>6.125</v>
      </c>
      <c r="AA116" s="35">
        <v>0</v>
      </c>
      <c r="AB116" s="36">
        <v>0</v>
      </c>
      <c r="AC116" s="36">
        <v>49</v>
      </c>
      <c r="AD116" s="36">
        <v>0</v>
      </c>
      <c r="AE116" s="36">
        <v>0</v>
      </c>
      <c r="AF116" s="36">
        <v>0</v>
      </c>
      <c r="AG116" s="49">
        <v>0</v>
      </c>
      <c r="AH116" s="430">
        <v>0</v>
      </c>
      <c r="AI116" s="56">
        <f t="shared" si="48"/>
        <v>49</v>
      </c>
      <c r="AJ116" s="48">
        <f t="shared" si="49"/>
        <v>6.125</v>
      </c>
      <c r="AK116" s="35">
        <v>0</v>
      </c>
      <c r="AL116" s="36">
        <v>0</v>
      </c>
      <c r="AM116" s="36">
        <v>0</v>
      </c>
      <c r="AN116" s="36">
        <v>0</v>
      </c>
      <c r="AO116" s="36">
        <v>0</v>
      </c>
      <c r="AP116" s="36">
        <v>0</v>
      </c>
      <c r="AQ116" s="49">
        <v>0</v>
      </c>
      <c r="AR116" s="430">
        <v>0</v>
      </c>
      <c r="AS116" s="56">
        <f t="shared" si="50"/>
        <v>0</v>
      </c>
      <c r="AT116" s="48">
        <f t="shared" si="51"/>
        <v>0</v>
      </c>
      <c r="AU116" s="35">
        <v>0</v>
      </c>
      <c r="AV116" s="198">
        <v>0</v>
      </c>
      <c r="AW116" s="198">
        <v>0</v>
      </c>
      <c r="AX116" s="198">
        <v>0</v>
      </c>
      <c r="AY116" s="198">
        <v>0</v>
      </c>
      <c r="AZ116" s="198">
        <v>0</v>
      </c>
      <c r="BA116" s="49">
        <v>0</v>
      </c>
      <c r="BB116" s="430">
        <v>0</v>
      </c>
      <c r="BC116" s="56">
        <f t="shared" si="52"/>
        <v>0</v>
      </c>
      <c r="BD116" s="48">
        <f t="shared" si="53"/>
        <v>0</v>
      </c>
      <c r="BE116" s="35">
        <v>0</v>
      </c>
      <c r="BF116" s="198">
        <v>0</v>
      </c>
      <c r="BG116" s="198">
        <v>0</v>
      </c>
      <c r="BH116" s="198">
        <v>76</v>
      </c>
      <c r="BI116" s="198">
        <v>0</v>
      </c>
      <c r="BJ116" s="198">
        <v>0</v>
      </c>
      <c r="BK116" s="49">
        <v>0</v>
      </c>
      <c r="BL116" s="430">
        <v>0</v>
      </c>
      <c r="BM116" s="56">
        <f t="shared" si="54"/>
        <v>76</v>
      </c>
      <c r="BN116" s="48">
        <f t="shared" si="55"/>
        <v>9.5</v>
      </c>
      <c r="BO116" s="35">
        <v>0</v>
      </c>
      <c r="BP116" s="198">
        <v>0</v>
      </c>
      <c r="BQ116" s="198">
        <v>0</v>
      </c>
      <c r="BR116" s="198">
        <v>0</v>
      </c>
      <c r="BS116" s="198">
        <v>0</v>
      </c>
      <c r="BT116" s="198">
        <v>0</v>
      </c>
      <c r="BU116" s="49">
        <v>0</v>
      </c>
      <c r="BV116" s="430">
        <v>0</v>
      </c>
      <c r="BW116" s="56">
        <f t="shared" si="56"/>
        <v>0</v>
      </c>
      <c r="BX116" s="48">
        <f t="shared" si="57"/>
        <v>0</v>
      </c>
      <c r="BY116" s="35">
        <v>0</v>
      </c>
      <c r="BZ116" s="198">
        <v>0</v>
      </c>
      <c r="CA116" s="198">
        <v>0</v>
      </c>
      <c r="CB116" s="198">
        <v>0</v>
      </c>
      <c r="CC116" s="198">
        <v>0</v>
      </c>
      <c r="CD116" s="198">
        <v>0</v>
      </c>
      <c r="CE116" s="49">
        <v>0</v>
      </c>
      <c r="CF116" s="430">
        <v>0</v>
      </c>
      <c r="CG116" s="56">
        <f t="shared" si="58"/>
        <v>0</v>
      </c>
      <c r="CH116" s="48">
        <f t="shared" si="59"/>
        <v>0</v>
      </c>
      <c r="CI116" s="35">
        <v>0</v>
      </c>
      <c r="CJ116" s="198">
        <v>0</v>
      </c>
      <c r="CK116" s="198">
        <v>0</v>
      </c>
      <c r="CL116" s="198">
        <v>0</v>
      </c>
      <c r="CM116" s="198">
        <v>0</v>
      </c>
      <c r="CN116" s="198">
        <v>0</v>
      </c>
      <c r="CO116" s="49">
        <v>0</v>
      </c>
      <c r="CP116" s="430">
        <v>0</v>
      </c>
      <c r="CQ116" s="56">
        <f t="shared" si="60"/>
        <v>0</v>
      </c>
      <c r="CR116" s="48">
        <f t="shared" si="61"/>
        <v>0</v>
      </c>
      <c r="CS116" s="35">
        <v>0</v>
      </c>
      <c r="CT116" s="198">
        <v>0</v>
      </c>
      <c r="CU116" s="198">
        <v>0</v>
      </c>
      <c r="CV116" s="198">
        <v>0</v>
      </c>
      <c r="CW116" s="198">
        <v>0</v>
      </c>
      <c r="CX116" s="198">
        <v>0</v>
      </c>
      <c r="CY116" s="49">
        <v>0</v>
      </c>
      <c r="CZ116" s="430">
        <v>0</v>
      </c>
      <c r="DA116" s="56">
        <f t="shared" si="62"/>
        <v>0</v>
      </c>
      <c r="DB116" s="48">
        <f t="shared" si="63"/>
        <v>0</v>
      </c>
      <c r="DC116" s="221">
        <v>0</v>
      </c>
      <c r="DD116" s="223">
        <v>0</v>
      </c>
      <c r="DE116" s="218">
        <v>0</v>
      </c>
      <c r="DF116" s="223">
        <v>0</v>
      </c>
      <c r="DG116" s="223">
        <v>0</v>
      </c>
      <c r="DH116" s="223">
        <v>0</v>
      </c>
      <c r="DI116" s="49">
        <v>0</v>
      </c>
      <c r="DJ116" s="430">
        <v>0</v>
      </c>
      <c r="DK116" s="219">
        <f t="shared" si="64"/>
        <v>0</v>
      </c>
      <c r="DL116" s="220">
        <f t="shared" si="65"/>
        <v>0</v>
      </c>
      <c r="DM116" s="35">
        <v>0</v>
      </c>
      <c r="DN116" s="198">
        <v>0</v>
      </c>
      <c r="DO116" s="198">
        <v>0</v>
      </c>
      <c r="DP116" s="198">
        <v>0</v>
      </c>
      <c r="DQ116" s="198">
        <v>0</v>
      </c>
      <c r="DR116" s="198">
        <v>0</v>
      </c>
      <c r="DS116" s="49">
        <v>0</v>
      </c>
      <c r="DT116" s="430">
        <v>0</v>
      </c>
      <c r="DU116" s="56">
        <f t="shared" si="66"/>
        <v>0</v>
      </c>
      <c r="DV116" s="48">
        <f t="shared" si="67"/>
        <v>0</v>
      </c>
      <c r="DW116" s="35">
        <v>0</v>
      </c>
      <c r="DX116" s="198">
        <v>0</v>
      </c>
      <c r="DY116" s="198">
        <v>0</v>
      </c>
      <c r="DZ116" s="198">
        <v>0</v>
      </c>
      <c r="EA116" s="198">
        <v>0</v>
      </c>
      <c r="EB116" s="198">
        <v>0</v>
      </c>
      <c r="EC116" s="49">
        <v>0</v>
      </c>
      <c r="ED116" s="430">
        <v>0</v>
      </c>
      <c r="EE116" s="56">
        <f t="shared" si="68"/>
        <v>0</v>
      </c>
      <c r="EF116" s="48">
        <f t="shared" si="69"/>
        <v>0</v>
      </c>
      <c r="EK116" s="19">
        <f t="shared" si="70"/>
        <v>49</v>
      </c>
      <c r="EL116" s="5" t="e">
        <f>IF(#REF!=0,"Not Moving","OK")</f>
        <v>#REF!</v>
      </c>
    </row>
    <row r="117" spans="1:142" s="5" customFormat="1" ht="16.5" thickTop="1" thickBot="1">
      <c r="A117" s="45">
        <v>106</v>
      </c>
      <c r="B117" s="17">
        <v>738073</v>
      </c>
      <c r="C117" s="17" t="s">
        <v>248</v>
      </c>
      <c r="D117" s="17" t="s">
        <v>249</v>
      </c>
      <c r="E117" s="189">
        <v>24.5</v>
      </c>
      <c r="F117" s="59">
        <v>49</v>
      </c>
      <c r="G117" s="38">
        <f t="shared" si="37"/>
        <v>0</v>
      </c>
      <c r="H117" s="38">
        <f t="shared" si="38"/>
        <v>0</v>
      </c>
      <c r="I117" s="38">
        <f t="shared" si="39"/>
        <v>49</v>
      </c>
      <c r="J117" s="38">
        <f t="shared" si="40"/>
        <v>125</v>
      </c>
      <c r="K117" s="38">
        <f t="shared" si="41"/>
        <v>0</v>
      </c>
      <c r="L117" s="38">
        <f t="shared" si="42"/>
        <v>0</v>
      </c>
      <c r="M117" s="39">
        <f t="shared" si="43"/>
        <v>0</v>
      </c>
      <c r="N117" s="39">
        <v>49</v>
      </c>
      <c r="O117" s="39">
        <f t="shared" si="44"/>
        <v>223</v>
      </c>
      <c r="P117" s="40">
        <f t="shared" si="45"/>
        <v>27.875</v>
      </c>
      <c r="Q117" s="58">
        <v>0</v>
      </c>
      <c r="R117" s="49">
        <v>0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30">
        <v>0</v>
      </c>
      <c r="Y117" s="260">
        <f t="shared" si="46"/>
        <v>0</v>
      </c>
      <c r="Z117" s="34">
        <f t="shared" si="47"/>
        <v>0</v>
      </c>
      <c r="AA117" s="35">
        <v>0</v>
      </c>
      <c r="AB117" s="36">
        <v>0</v>
      </c>
      <c r="AC117" s="36">
        <v>49</v>
      </c>
      <c r="AD117" s="36">
        <v>0</v>
      </c>
      <c r="AE117" s="36">
        <v>0</v>
      </c>
      <c r="AF117" s="36">
        <v>0</v>
      </c>
      <c r="AG117" s="49">
        <v>0</v>
      </c>
      <c r="AH117" s="430">
        <v>0</v>
      </c>
      <c r="AI117" s="56">
        <f t="shared" si="48"/>
        <v>49</v>
      </c>
      <c r="AJ117" s="48">
        <f t="shared" si="49"/>
        <v>6.125</v>
      </c>
      <c r="AK117" s="35">
        <v>0</v>
      </c>
      <c r="AL117" s="36">
        <v>0</v>
      </c>
      <c r="AM117" s="36">
        <v>0</v>
      </c>
      <c r="AN117" s="36">
        <v>0</v>
      </c>
      <c r="AO117" s="36">
        <v>0</v>
      </c>
      <c r="AP117" s="36">
        <v>0</v>
      </c>
      <c r="AQ117" s="49">
        <v>0</v>
      </c>
      <c r="AR117" s="430">
        <v>49</v>
      </c>
      <c r="AS117" s="56">
        <f t="shared" si="50"/>
        <v>49</v>
      </c>
      <c r="AT117" s="48">
        <f t="shared" si="51"/>
        <v>6.125</v>
      </c>
      <c r="AU117" s="35">
        <v>0</v>
      </c>
      <c r="AV117" s="198">
        <v>0</v>
      </c>
      <c r="AW117" s="198">
        <v>0</v>
      </c>
      <c r="AX117" s="198">
        <v>0</v>
      </c>
      <c r="AY117" s="198">
        <v>0</v>
      </c>
      <c r="AZ117" s="198">
        <v>0</v>
      </c>
      <c r="BA117" s="49">
        <v>0</v>
      </c>
      <c r="BB117" s="430">
        <v>0</v>
      </c>
      <c r="BC117" s="56">
        <f t="shared" si="52"/>
        <v>0</v>
      </c>
      <c r="BD117" s="48">
        <f t="shared" si="53"/>
        <v>0</v>
      </c>
      <c r="BE117" s="35">
        <v>0</v>
      </c>
      <c r="BF117" s="198">
        <v>0</v>
      </c>
      <c r="BG117" s="198">
        <v>0</v>
      </c>
      <c r="BH117" s="198">
        <v>125</v>
      </c>
      <c r="BI117" s="198">
        <v>0</v>
      </c>
      <c r="BJ117" s="198">
        <v>0</v>
      </c>
      <c r="BK117" s="49">
        <v>0</v>
      </c>
      <c r="BL117" s="430">
        <v>0</v>
      </c>
      <c r="BM117" s="56">
        <f t="shared" si="54"/>
        <v>125</v>
      </c>
      <c r="BN117" s="48">
        <f t="shared" si="55"/>
        <v>15.625</v>
      </c>
      <c r="BO117" s="35">
        <v>0</v>
      </c>
      <c r="BP117" s="198">
        <v>0</v>
      </c>
      <c r="BQ117" s="198">
        <v>0</v>
      </c>
      <c r="BR117" s="198">
        <v>0</v>
      </c>
      <c r="BS117" s="198">
        <v>0</v>
      </c>
      <c r="BT117" s="198">
        <v>0</v>
      </c>
      <c r="BU117" s="49">
        <v>0</v>
      </c>
      <c r="BV117" s="430">
        <v>0</v>
      </c>
      <c r="BW117" s="56">
        <f t="shared" si="56"/>
        <v>0</v>
      </c>
      <c r="BX117" s="48">
        <f t="shared" si="57"/>
        <v>0</v>
      </c>
      <c r="BY117" s="35">
        <v>0</v>
      </c>
      <c r="BZ117" s="198">
        <v>0</v>
      </c>
      <c r="CA117" s="198">
        <v>0</v>
      </c>
      <c r="CB117" s="198">
        <v>0</v>
      </c>
      <c r="CC117" s="198">
        <v>0</v>
      </c>
      <c r="CD117" s="198">
        <v>0</v>
      </c>
      <c r="CE117" s="49">
        <v>0</v>
      </c>
      <c r="CF117" s="430">
        <v>0</v>
      </c>
      <c r="CG117" s="56">
        <f t="shared" si="58"/>
        <v>0</v>
      </c>
      <c r="CH117" s="48">
        <f t="shared" si="59"/>
        <v>0</v>
      </c>
      <c r="CI117" s="35">
        <v>0</v>
      </c>
      <c r="CJ117" s="198">
        <v>0</v>
      </c>
      <c r="CK117" s="198">
        <v>0</v>
      </c>
      <c r="CL117" s="198">
        <v>0</v>
      </c>
      <c r="CM117" s="198">
        <v>0</v>
      </c>
      <c r="CN117" s="198">
        <v>0</v>
      </c>
      <c r="CO117" s="49">
        <v>0</v>
      </c>
      <c r="CP117" s="430">
        <v>0</v>
      </c>
      <c r="CQ117" s="56">
        <f t="shared" si="60"/>
        <v>0</v>
      </c>
      <c r="CR117" s="48">
        <f t="shared" si="61"/>
        <v>0</v>
      </c>
      <c r="CS117" s="35">
        <v>0</v>
      </c>
      <c r="CT117" s="198">
        <v>0</v>
      </c>
      <c r="CU117" s="198">
        <v>0</v>
      </c>
      <c r="CV117" s="198">
        <v>0</v>
      </c>
      <c r="CW117" s="198">
        <v>0</v>
      </c>
      <c r="CX117" s="198">
        <v>0</v>
      </c>
      <c r="CY117" s="49">
        <v>0</v>
      </c>
      <c r="CZ117" s="430">
        <v>0</v>
      </c>
      <c r="DA117" s="56">
        <f t="shared" si="62"/>
        <v>0</v>
      </c>
      <c r="DB117" s="48">
        <f t="shared" si="63"/>
        <v>0</v>
      </c>
      <c r="DC117" s="221">
        <v>0</v>
      </c>
      <c r="DD117" s="223">
        <v>0</v>
      </c>
      <c r="DE117" s="218">
        <v>0</v>
      </c>
      <c r="DF117" s="223">
        <v>0</v>
      </c>
      <c r="DG117" s="223">
        <v>0</v>
      </c>
      <c r="DH117" s="223">
        <v>0</v>
      </c>
      <c r="DI117" s="49">
        <v>0</v>
      </c>
      <c r="DJ117" s="430">
        <v>0</v>
      </c>
      <c r="DK117" s="219">
        <f t="shared" si="64"/>
        <v>0</v>
      </c>
      <c r="DL117" s="220">
        <f t="shared" si="65"/>
        <v>0</v>
      </c>
      <c r="DM117" s="35">
        <v>0</v>
      </c>
      <c r="DN117" s="198">
        <v>0</v>
      </c>
      <c r="DO117" s="198">
        <v>0</v>
      </c>
      <c r="DP117" s="198">
        <v>0</v>
      </c>
      <c r="DQ117" s="198">
        <v>0</v>
      </c>
      <c r="DR117" s="198">
        <v>0</v>
      </c>
      <c r="DS117" s="49">
        <v>0</v>
      </c>
      <c r="DT117" s="430">
        <v>0</v>
      </c>
      <c r="DU117" s="56">
        <f t="shared" si="66"/>
        <v>0</v>
      </c>
      <c r="DV117" s="48">
        <f t="shared" si="67"/>
        <v>0</v>
      </c>
      <c r="DW117" s="35">
        <v>0</v>
      </c>
      <c r="DX117" s="198">
        <v>0</v>
      </c>
      <c r="DY117" s="198">
        <v>0</v>
      </c>
      <c r="DZ117" s="198">
        <v>0</v>
      </c>
      <c r="EA117" s="198">
        <v>0</v>
      </c>
      <c r="EB117" s="198">
        <v>0</v>
      </c>
      <c r="EC117" s="49">
        <v>0</v>
      </c>
      <c r="ED117" s="430">
        <v>0</v>
      </c>
      <c r="EE117" s="56">
        <f t="shared" si="68"/>
        <v>0</v>
      </c>
      <c r="EF117" s="48">
        <f t="shared" si="69"/>
        <v>0</v>
      </c>
      <c r="EK117" s="19">
        <f t="shared" si="70"/>
        <v>49</v>
      </c>
      <c r="EL117" s="5" t="e">
        <f>IF(#REF!=0,"Not Moving","OK")</f>
        <v>#REF!</v>
      </c>
    </row>
    <row r="118" spans="1:142" s="5" customFormat="1" ht="16.5" thickTop="1" thickBot="1">
      <c r="A118" s="45">
        <v>107</v>
      </c>
      <c r="B118" s="17">
        <v>738074</v>
      </c>
      <c r="C118" s="17" t="s">
        <v>250</v>
      </c>
      <c r="D118" s="17" t="s">
        <v>251</v>
      </c>
      <c r="E118" s="189">
        <v>344.5</v>
      </c>
      <c r="F118" s="59">
        <v>719</v>
      </c>
      <c r="G118" s="38">
        <f t="shared" si="37"/>
        <v>0</v>
      </c>
      <c r="H118" s="38">
        <f t="shared" si="38"/>
        <v>1438</v>
      </c>
      <c r="I118" s="38">
        <f t="shared" si="39"/>
        <v>0</v>
      </c>
      <c r="J118" s="38">
        <f t="shared" si="40"/>
        <v>0</v>
      </c>
      <c r="K118" s="38">
        <f t="shared" si="41"/>
        <v>719</v>
      </c>
      <c r="L118" s="38">
        <f t="shared" si="42"/>
        <v>719</v>
      </c>
      <c r="M118" s="39">
        <f t="shared" si="43"/>
        <v>719</v>
      </c>
      <c r="N118" s="39">
        <v>719</v>
      </c>
      <c r="O118" s="39">
        <f t="shared" si="44"/>
        <v>4314</v>
      </c>
      <c r="P118" s="40">
        <f t="shared" si="45"/>
        <v>539.25</v>
      </c>
      <c r="Q118" s="58">
        <v>0</v>
      </c>
      <c r="R118" s="49">
        <v>1438</v>
      </c>
      <c r="S118" s="49">
        <v>0</v>
      </c>
      <c r="T118" s="49">
        <v>0</v>
      </c>
      <c r="U118" s="49">
        <v>0</v>
      </c>
      <c r="V118" s="49">
        <v>0</v>
      </c>
      <c r="W118" s="49">
        <v>719</v>
      </c>
      <c r="X118" s="430">
        <v>0</v>
      </c>
      <c r="Y118" s="260">
        <f t="shared" si="46"/>
        <v>2157</v>
      </c>
      <c r="Z118" s="34">
        <f t="shared" si="47"/>
        <v>269.625</v>
      </c>
      <c r="AA118" s="35">
        <v>0</v>
      </c>
      <c r="AB118" s="36">
        <v>0</v>
      </c>
      <c r="AC118" s="36">
        <v>0</v>
      </c>
      <c r="AD118" s="36">
        <v>0</v>
      </c>
      <c r="AE118" s="36">
        <v>719</v>
      </c>
      <c r="AF118" s="36">
        <v>719</v>
      </c>
      <c r="AG118" s="49">
        <v>0</v>
      </c>
      <c r="AH118" s="430">
        <v>0</v>
      </c>
      <c r="AI118" s="56">
        <f t="shared" si="48"/>
        <v>1438</v>
      </c>
      <c r="AJ118" s="48">
        <f t="shared" si="49"/>
        <v>179.75</v>
      </c>
      <c r="AK118" s="35">
        <v>0</v>
      </c>
      <c r="AL118" s="36">
        <v>0</v>
      </c>
      <c r="AM118" s="36">
        <v>0</v>
      </c>
      <c r="AN118" s="36">
        <v>0</v>
      </c>
      <c r="AO118" s="36">
        <v>0</v>
      </c>
      <c r="AP118" s="36">
        <v>0</v>
      </c>
      <c r="AQ118" s="49">
        <v>0</v>
      </c>
      <c r="AR118" s="430">
        <v>0</v>
      </c>
      <c r="AS118" s="56">
        <f t="shared" si="50"/>
        <v>0</v>
      </c>
      <c r="AT118" s="48">
        <f t="shared" si="51"/>
        <v>0</v>
      </c>
      <c r="AU118" s="35">
        <v>0</v>
      </c>
      <c r="AV118" s="198">
        <v>0</v>
      </c>
      <c r="AW118" s="198">
        <v>0</v>
      </c>
      <c r="AX118" s="198">
        <v>0</v>
      </c>
      <c r="AY118" s="198">
        <v>0</v>
      </c>
      <c r="AZ118" s="198">
        <v>0</v>
      </c>
      <c r="BA118" s="49">
        <v>0</v>
      </c>
      <c r="BB118" s="430">
        <v>0</v>
      </c>
      <c r="BC118" s="56">
        <f t="shared" si="52"/>
        <v>0</v>
      </c>
      <c r="BD118" s="48">
        <f t="shared" si="53"/>
        <v>0</v>
      </c>
      <c r="BE118" s="35">
        <v>0</v>
      </c>
      <c r="BF118" s="198">
        <v>0</v>
      </c>
      <c r="BG118" s="198">
        <v>0</v>
      </c>
      <c r="BH118" s="198">
        <v>0</v>
      </c>
      <c r="BI118" s="198">
        <v>0</v>
      </c>
      <c r="BJ118" s="198">
        <v>0</v>
      </c>
      <c r="BK118" s="49">
        <v>0</v>
      </c>
      <c r="BL118" s="430">
        <v>719</v>
      </c>
      <c r="BM118" s="56">
        <f t="shared" si="54"/>
        <v>719</v>
      </c>
      <c r="BN118" s="48">
        <f t="shared" si="55"/>
        <v>89.875</v>
      </c>
      <c r="BO118" s="35">
        <v>0</v>
      </c>
      <c r="BP118" s="198">
        <v>0</v>
      </c>
      <c r="BQ118" s="198">
        <v>0</v>
      </c>
      <c r="BR118" s="198">
        <v>0</v>
      </c>
      <c r="BS118" s="198">
        <v>0</v>
      </c>
      <c r="BT118" s="198">
        <v>0</v>
      </c>
      <c r="BU118" s="49">
        <v>0</v>
      </c>
      <c r="BV118" s="430">
        <v>0</v>
      </c>
      <c r="BW118" s="56">
        <f t="shared" si="56"/>
        <v>0</v>
      </c>
      <c r="BX118" s="48">
        <f t="shared" si="57"/>
        <v>0</v>
      </c>
      <c r="BY118" s="35">
        <v>0</v>
      </c>
      <c r="BZ118" s="198">
        <v>0</v>
      </c>
      <c r="CA118" s="198">
        <v>0</v>
      </c>
      <c r="CB118" s="198">
        <v>0</v>
      </c>
      <c r="CC118" s="198">
        <v>0</v>
      </c>
      <c r="CD118" s="198">
        <v>0</v>
      </c>
      <c r="CE118" s="49">
        <v>0</v>
      </c>
      <c r="CF118" s="430">
        <v>0</v>
      </c>
      <c r="CG118" s="56">
        <f t="shared" si="58"/>
        <v>0</v>
      </c>
      <c r="CH118" s="48">
        <f t="shared" si="59"/>
        <v>0</v>
      </c>
      <c r="CI118" s="35">
        <v>0</v>
      </c>
      <c r="CJ118" s="198">
        <v>0</v>
      </c>
      <c r="CK118" s="198">
        <v>0</v>
      </c>
      <c r="CL118" s="198">
        <v>0</v>
      </c>
      <c r="CM118" s="198">
        <v>0</v>
      </c>
      <c r="CN118" s="198">
        <v>0</v>
      </c>
      <c r="CO118" s="49">
        <v>0</v>
      </c>
      <c r="CP118" s="430">
        <v>0</v>
      </c>
      <c r="CQ118" s="56">
        <f t="shared" si="60"/>
        <v>0</v>
      </c>
      <c r="CR118" s="48">
        <f t="shared" si="61"/>
        <v>0</v>
      </c>
      <c r="CS118" s="35">
        <v>0</v>
      </c>
      <c r="CT118" s="198">
        <v>0</v>
      </c>
      <c r="CU118" s="198">
        <v>0</v>
      </c>
      <c r="CV118" s="198">
        <v>0</v>
      </c>
      <c r="CW118" s="198">
        <v>0</v>
      </c>
      <c r="CX118" s="198">
        <v>0</v>
      </c>
      <c r="CY118" s="49">
        <v>0</v>
      </c>
      <c r="CZ118" s="430">
        <v>0</v>
      </c>
      <c r="DA118" s="56">
        <f t="shared" si="62"/>
        <v>0</v>
      </c>
      <c r="DB118" s="48">
        <f t="shared" si="63"/>
        <v>0</v>
      </c>
      <c r="DC118" s="221">
        <v>0</v>
      </c>
      <c r="DD118" s="223">
        <v>0</v>
      </c>
      <c r="DE118" s="218">
        <v>0</v>
      </c>
      <c r="DF118" s="223">
        <v>0</v>
      </c>
      <c r="DG118" s="223">
        <v>0</v>
      </c>
      <c r="DH118" s="223">
        <v>0</v>
      </c>
      <c r="DI118" s="49">
        <v>0</v>
      </c>
      <c r="DJ118" s="430">
        <v>0</v>
      </c>
      <c r="DK118" s="219">
        <f t="shared" si="64"/>
        <v>0</v>
      </c>
      <c r="DL118" s="220">
        <f t="shared" si="65"/>
        <v>0</v>
      </c>
      <c r="DM118" s="35">
        <v>0</v>
      </c>
      <c r="DN118" s="198">
        <v>0</v>
      </c>
      <c r="DO118" s="198">
        <v>0</v>
      </c>
      <c r="DP118" s="198">
        <v>0</v>
      </c>
      <c r="DQ118" s="198">
        <v>0</v>
      </c>
      <c r="DR118" s="198">
        <v>0</v>
      </c>
      <c r="DS118" s="49">
        <v>0</v>
      </c>
      <c r="DT118" s="430">
        <v>0</v>
      </c>
      <c r="DU118" s="56">
        <f t="shared" si="66"/>
        <v>0</v>
      </c>
      <c r="DV118" s="48">
        <f t="shared" si="67"/>
        <v>0</v>
      </c>
      <c r="DW118" s="35">
        <v>0</v>
      </c>
      <c r="DX118" s="198">
        <v>0</v>
      </c>
      <c r="DY118" s="198">
        <v>0</v>
      </c>
      <c r="DZ118" s="198">
        <v>0</v>
      </c>
      <c r="EA118" s="198">
        <v>0</v>
      </c>
      <c r="EB118" s="198">
        <v>0</v>
      </c>
      <c r="EC118" s="49">
        <v>0</v>
      </c>
      <c r="ED118" s="430">
        <v>0</v>
      </c>
      <c r="EE118" s="56">
        <f t="shared" si="68"/>
        <v>0</v>
      </c>
      <c r="EF118" s="48">
        <f t="shared" si="69"/>
        <v>0</v>
      </c>
      <c r="EK118" s="19">
        <f t="shared" si="70"/>
        <v>1438</v>
      </c>
      <c r="EL118" s="5" t="e">
        <f>IF(#REF!=0,"Not Moving","OK")</f>
        <v>#REF!</v>
      </c>
    </row>
    <row r="119" spans="1:142" s="5" customFormat="1" ht="16.5" thickTop="1" thickBot="1">
      <c r="A119" s="45">
        <v>108</v>
      </c>
      <c r="B119" s="17">
        <v>738075</v>
      </c>
      <c r="C119" s="17" t="s">
        <v>252</v>
      </c>
      <c r="D119" s="17" t="s">
        <v>253</v>
      </c>
      <c r="E119" s="189">
        <v>129.5</v>
      </c>
      <c r="F119" s="59">
        <v>269</v>
      </c>
      <c r="G119" s="38">
        <f t="shared" si="37"/>
        <v>0</v>
      </c>
      <c r="H119" s="38">
        <f t="shared" si="38"/>
        <v>0</v>
      </c>
      <c r="I119" s="38">
        <f t="shared" si="39"/>
        <v>0</v>
      </c>
      <c r="J119" s="38">
        <f t="shared" si="40"/>
        <v>269</v>
      </c>
      <c r="K119" s="38">
        <f t="shared" si="41"/>
        <v>0</v>
      </c>
      <c r="L119" s="38">
        <f t="shared" si="42"/>
        <v>0</v>
      </c>
      <c r="M119" s="39">
        <f t="shared" si="43"/>
        <v>0</v>
      </c>
      <c r="N119" s="39">
        <v>0</v>
      </c>
      <c r="O119" s="39">
        <f t="shared" si="44"/>
        <v>269</v>
      </c>
      <c r="P119" s="40">
        <f t="shared" si="45"/>
        <v>33.625</v>
      </c>
      <c r="Q119" s="58">
        <v>0</v>
      </c>
      <c r="R119" s="49">
        <v>0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30">
        <v>0</v>
      </c>
      <c r="Y119" s="260">
        <f t="shared" si="46"/>
        <v>0</v>
      </c>
      <c r="Z119" s="34">
        <f t="shared" si="47"/>
        <v>0</v>
      </c>
      <c r="AA119" s="35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49">
        <v>0</v>
      </c>
      <c r="AH119" s="430">
        <v>0</v>
      </c>
      <c r="AI119" s="56">
        <f t="shared" si="48"/>
        <v>0</v>
      </c>
      <c r="AJ119" s="48">
        <f t="shared" si="49"/>
        <v>0</v>
      </c>
      <c r="AK119" s="35">
        <v>0</v>
      </c>
      <c r="AL119" s="36">
        <v>0</v>
      </c>
      <c r="AM119" s="36">
        <v>0</v>
      </c>
      <c r="AN119" s="36">
        <v>269</v>
      </c>
      <c r="AO119" s="36">
        <v>0</v>
      </c>
      <c r="AP119" s="36">
        <v>0</v>
      </c>
      <c r="AQ119" s="49">
        <v>0</v>
      </c>
      <c r="AR119" s="430">
        <v>0</v>
      </c>
      <c r="AS119" s="56">
        <f t="shared" si="50"/>
        <v>269</v>
      </c>
      <c r="AT119" s="48">
        <f t="shared" si="51"/>
        <v>33.625</v>
      </c>
      <c r="AU119" s="35">
        <v>0</v>
      </c>
      <c r="AV119" s="198">
        <v>0</v>
      </c>
      <c r="AW119" s="198">
        <v>0</v>
      </c>
      <c r="AX119" s="198">
        <v>0</v>
      </c>
      <c r="AY119" s="198">
        <v>0</v>
      </c>
      <c r="AZ119" s="198">
        <v>0</v>
      </c>
      <c r="BA119" s="49">
        <v>0</v>
      </c>
      <c r="BB119" s="430">
        <v>0</v>
      </c>
      <c r="BC119" s="56">
        <f t="shared" si="52"/>
        <v>0</v>
      </c>
      <c r="BD119" s="48">
        <f t="shared" si="53"/>
        <v>0</v>
      </c>
      <c r="BE119" s="35">
        <v>0</v>
      </c>
      <c r="BF119" s="198">
        <v>0</v>
      </c>
      <c r="BG119" s="198">
        <v>0</v>
      </c>
      <c r="BH119" s="198">
        <v>0</v>
      </c>
      <c r="BI119" s="198">
        <v>0</v>
      </c>
      <c r="BJ119" s="198">
        <v>0</v>
      </c>
      <c r="BK119" s="49">
        <v>0</v>
      </c>
      <c r="BL119" s="430">
        <v>0</v>
      </c>
      <c r="BM119" s="56">
        <f t="shared" si="54"/>
        <v>0</v>
      </c>
      <c r="BN119" s="48">
        <f t="shared" si="55"/>
        <v>0</v>
      </c>
      <c r="BO119" s="35">
        <v>0</v>
      </c>
      <c r="BP119" s="198">
        <v>0</v>
      </c>
      <c r="BQ119" s="198">
        <v>0</v>
      </c>
      <c r="BR119" s="198">
        <v>0</v>
      </c>
      <c r="BS119" s="198">
        <v>0</v>
      </c>
      <c r="BT119" s="198">
        <v>0</v>
      </c>
      <c r="BU119" s="49">
        <v>0</v>
      </c>
      <c r="BV119" s="430">
        <v>0</v>
      </c>
      <c r="BW119" s="56">
        <f t="shared" si="56"/>
        <v>0</v>
      </c>
      <c r="BX119" s="48">
        <f t="shared" si="57"/>
        <v>0</v>
      </c>
      <c r="BY119" s="35">
        <v>0</v>
      </c>
      <c r="BZ119" s="198">
        <v>0</v>
      </c>
      <c r="CA119" s="198">
        <v>0</v>
      </c>
      <c r="CB119" s="198">
        <v>0</v>
      </c>
      <c r="CC119" s="198">
        <v>0</v>
      </c>
      <c r="CD119" s="198">
        <v>0</v>
      </c>
      <c r="CE119" s="49">
        <v>0</v>
      </c>
      <c r="CF119" s="430">
        <v>0</v>
      </c>
      <c r="CG119" s="56">
        <f t="shared" si="58"/>
        <v>0</v>
      </c>
      <c r="CH119" s="48">
        <f t="shared" si="59"/>
        <v>0</v>
      </c>
      <c r="CI119" s="35">
        <v>0</v>
      </c>
      <c r="CJ119" s="198">
        <v>0</v>
      </c>
      <c r="CK119" s="198">
        <v>0</v>
      </c>
      <c r="CL119" s="198">
        <v>0</v>
      </c>
      <c r="CM119" s="198">
        <v>0</v>
      </c>
      <c r="CN119" s="198">
        <v>0</v>
      </c>
      <c r="CO119" s="49">
        <v>0</v>
      </c>
      <c r="CP119" s="430">
        <v>0</v>
      </c>
      <c r="CQ119" s="56">
        <f t="shared" si="60"/>
        <v>0</v>
      </c>
      <c r="CR119" s="48">
        <f t="shared" si="61"/>
        <v>0</v>
      </c>
      <c r="CS119" s="35">
        <v>0</v>
      </c>
      <c r="CT119" s="198">
        <v>0</v>
      </c>
      <c r="CU119" s="198">
        <v>0</v>
      </c>
      <c r="CV119" s="198">
        <v>0</v>
      </c>
      <c r="CW119" s="198">
        <v>0</v>
      </c>
      <c r="CX119" s="198">
        <v>0</v>
      </c>
      <c r="CY119" s="49">
        <v>0</v>
      </c>
      <c r="CZ119" s="430">
        <v>0</v>
      </c>
      <c r="DA119" s="56">
        <f t="shared" si="62"/>
        <v>0</v>
      </c>
      <c r="DB119" s="48">
        <f t="shared" si="63"/>
        <v>0</v>
      </c>
      <c r="DC119" s="221">
        <v>0</v>
      </c>
      <c r="DD119" s="223">
        <v>0</v>
      </c>
      <c r="DE119" s="218">
        <v>0</v>
      </c>
      <c r="DF119" s="223">
        <v>0</v>
      </c>
      <c r="DG119" s="223">
        <v>0</v>
      </c>
      <c r="DH119" s="223">
        <v>0</v>
      </c>
      <c r="DI119" s="49">
        <v>0</v>
      </c>
      <c r="DJ119" s="430">
        <v>0</v>
      </c>
      <c r="DK119" s="219">
        <f t="shared" si="64"/>
        <v>0</v>
      </c>
      <c r="DL119" s="220">
        <f t="shared" si="65"/>
        <v>0</v>
      </c>
      <c r="DM119" s="35">
        <v>0</v>
      </c>
      <c r="DN119" s="198">
        <v>0</v>
      </c>
      <c r="DO119" s="198">
        <v>0</v>
      </c>
      <c r="DP119" s="198">
        <v>0</v>
      </c>
      <c r="DQ119" s="198">
        <v>0</v>
      </c>
      <c r="DR119" s="198">
        <v>0</v>
      </c>
      <c r="DS119" s="49">
        <v>0</v>
      </c>
      <c r="DT119" s="430">
        <v>0</v>
      </c>
      <c r="DU119" s="56">
        <f t="shared" si="66"/>
        <v>0</v>
      </c>
      <c r="DV119" s="48">
        <f t="shared" si="67"/>
        <v>0</v>
      </c>
      <c r="DW119" s="35">
        <v>0</v>
      </c>
      <c r="DX119" s="198">
        <v>0</v>
      </c>
      <c r="DY119" s="198">
        <v>0</v>
      </c>
      <c r="DZ119" s="198">
        <v>0</v>
      </c>
      <c r="EA119" s="198">
        <v>0</v>
      </c>
      <c r="EB119" s="198">
        <v>0</v>
      </c>
      <c r="EC119" s="49">
        <v>0</v>
      </c>
      <c r="ED119" s="430">
        <v>0</v>
      </c>
      <c r="EE119" s="56">
        <f t="shared" si="68"/>
        <v>0</v>
      </c>
      <c r="EF119" s="48">
        <f t="shared" si="69"/>
        <v>0</v>
      </c>
      <c r="EK119" s="19">
        <f t="shared" si="70"/>
        <v>0</v>
      </c>
      <c r="EL119" s="5" t="e">
        <f>IF(#REF!=0,"Not Moving","OK")</f>
        <v>#REF!</v>
      </c>
    </row>
    <row r="120" spans="1:142" s="5" customFormat="1" ht="16.5" thickTop="1" thickBot="1">
      <c r="A120" s="45">
        <v>109</v>
      </c>
      <c r="B120" s="17">
        <v>738076</v>
      </c>
      <c r="C120" s="17" t="s">
        <v>254</v>
      </c>
      <c r="D120" s="17" t="s">
        <v>255</v>
      </c>
      <c r="E120" s="189">
        <v>124.5</v>
      </c>
      <c r="F120" s="59">
        <v>259</v>
      </c>
      <c r="G120" s="38">
        <f t="shared" si="37"/>
        <v>0</v>
      </c>
      <c r="H120" s="38">
        <f t="shared" si="38"/>
        <v>0</v>
      </c>
      <c r="I120" s="38">
        <f t="shared" si="39"/>
        <v>0</v>
      </c>
      <c r="J120" s="38">
        <f t="shared" si="40"/>
        <v>0</v>
      </c>
      <c r="K120" s="38">
        <f t="shared" si="41"/>
        <v>0</v>
      </c>
      <c r="L120" s="38">
        <f t="shared" si="42"/>
        <v>0</v>
      </c>
      <c r="M120" s="39">
        <f t="shared" si="43"/>
        <v>0</v>
      </c>
      <c r="N120" s="39">
        <v>0</v>
      </c>
      <c r="O120" s="39">
        <f t="shared" si="44"/>
        <v>0</v>
      </c>
      <c r="P120" s="40">
        <f t="shared" si="45"/>
        <v>0</v>
      </c>
      <c r="Q120" s="58">
        <v>0</v>
      </c>
      <c r="R120" s="49">
        <v>0</v>
      </c>
      <c r="S120" s="49">
        <v>0</v>
      </c>
      <c r="T120" s="49">
        <v>0</v>
      </c>
      <c r="U120" s="49">
        <v>0</v>
      </c>
      <c r="V120" s="49">
        <v>0</v>
      </c>
      <c r="W120" s="49">
        <v>0</v>
      </c>
      <c r="X120" s="430">
        <v>0</v>
      </c>
      <c r="Y120" s="260">
        <f t="shared" si="46"/>
        <v>0</v>
      </c>
      <c r="Z120" s="34">
        <f t="shared" si="47"/>
        <v>0</v>
      </c>
      <c r="AA120" s="35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49">
        <v>0</v>
      </c>
      <c r="AH120" s="430">
        <v>0</v>
      </c>
      <c r="AI120" s="56">
        <f t="shared" si="48"/>
        <v>0</v>
      </c>
      <c r="AJ120" s="48">
        <f t="shared" si="49"/>
        <v>0</v>
      </c>
      <c r="AK120" s="35">
        <v>0</v>
      </c>
      <c r="AL120" s="36">
        <v>0</v>
      </c>
      <c r="AM120" s="36">
        <v>0</v>
      </c>
      <c r="AN120" s="36">
        <v>0</v>
      </c>
      <c r="AO120" s="36">
        <v>0</v>
      </c>
      <c r="AP120" s="36">
        <v>0</v>
      </c>
      <c r="AQ120" s="49">
        <v>0</v>
      </c>
      <c r="AR120" s="430">
        <v>0</v>
      </c>
      <c r="AS120" s="56">
        <f t="shared" si="50"/>
        <v>0</v>
      </c>
      <c r="AT120" s="48">
        <f t="shared" si="51"/>
        <v>0</v>
      </c>
      <c r="AU120" s="35">
        <v>0</v>
      </c>
      <c r="AV120" s="198">
        <v>0</v>
      </c>
      <c r="AW120" s="198">
        <v>0</v>
      </c>
      <c r="AX120" s="198">
        <v>0</v>
      </c>
      <c r="AY120" s="198">
        <v>0</v>
      </c>
      <c r="AZ120" s="198">
        <v>0</v>
      </c>
      <c r="BA120" s="49">
        <v>0</v>
      </c>
      <c r="BB120" s="430">
        <v>0</v>
      </c>
      <c r="BC120" s="56">
        <f t="shared" si="52"/>
        <v>0</v>
      </c>
      <c r="BD120" s="48">
        <f t="shared" si="53"/>
        <v>0</v>
      </c>
      <c r="BE120" s="35">
        <v>0</v>
      </c>
      <c r="BF120" s="198">
        <v>0</v>
      </c>
      <c r="BG120" s="198">
        <v>0</v>
      </c>
      <c r="BH120" s="198">
        <v>0</v>
      </c>
      <c r="BI120" s="198">
        <v>0</v>
      </c>
      <c r="BJ120" s="198">
        <v>0</v>
      </c>
      <c r="BK120" s="49">
        <v>0</v>
      </c>
      <c r="BL120" s="430">
        <v>0</v>
      </c>
      <c r="BM120" s="56">
        <f t="shared" si="54"/>
        <v>0</v>
      </c>
      <c r="BN120" s="48">
        <f t="shared" si="55"/>
        <v>0</v>
      </c>
      <c r="BO120" s="35">
        <v>0</v>
      </c>
      <c r="BP120" s="198">
        <v>0</v>
      </c>
      <c r="BQ120" s="198">
        <v>0</v>
      </c>
      <c r="BR120" s="198">
        <v>0</v>
      </c>
      <c r="BS120" s="198">
        <v>0</v>
      </c>
      <c r="BT120" s="198">
        <v>0</v>
      </c>
      <c r="BU120" s="49">
        <v>0</v>
      </c>
      <c r="BV120" s="430">
        <v>0</v>
      </c>
      <c r="BW120" s="56">
        <f t="shared" si="56"/>
        <v>0</v>
      </c>
      <c r="BX120" s="48">
        <f t="shared" si="57"/>
        <v>0</v>
      </c>
      <c r="BY120" s="35">
        <v>0</v>
      </c>
      <c r="BZ120" s="198">
        <v>0</v>
      </c>
      <c r="CA120" s="198">
        <v>0</v>
      </c>
      <c r="CB120" s="198">
        <v>0</v>
      </c>
      <c r="CC120" s="198">
        <v>0</v>
      </c>
      <c r="CD120" s="198">
        <v>0</v>
      </c>
      <c r="CE120" s="49">
        <v>0</v>
      </c>
      <c r="CF120" s="430">
        <v>0</v>
      </c>
      <c r="CG120" s="56">
        <f t="shared" si="58"/>
        <v>0</v>
      </c>
      <c r="CH120" s="48">
        <f t="shared" si="59"/>
        <v>0</v>
      </c>
      <c r="CI120" s="35">
        <v>0</v>
      </c>
      <c r="CJ120" s="198">
        <v>0</v>
      </c>
      <c r="CK120" s="198">
        <v>0</v>
      </c>
      <c r="CL120" s="198">
        <v>0</v>
      </c>
      <c r="CM120" s="198">
        <v>0</v>
      </c>
      <c r="CN120" s="198">
        <v>0</v>
      </c>
      <c r="CO120" s="49">
        <v>0</v>
      </c>
      <c r="CP120" s="430">
        <v>0</v>
      </c>
      <c r="CQ120" s="56">
        <f t="shared" si="60"/>
        <v>0</v>
      </c>
      <c r="CR120" s="48">
        <f t="shared" si="61"/>
        <v>0</v>
      </c>
      <c r="CS120" s="35">
        <v>0</v>
      </c>
      <c r="CT120" s="198">
        <v>0</v>
      </c>
      <c r="CU120" s="198">
        <v>0</v>
      </c>
      <c r="CV120" s="198">
        <v>0</v>
      </c>
      <c r="CW120" s="198">
        <v>0</v>
      </c>
      <c r="CX120" s="198">
        <v>0</v>
      </c>
      <c r="CY120" s="49">
        <v>0</v>
      </c>
      <c r="CZ120" s="430">
        <v>0</v>
      </c>
      <c r="DA120" s="56">
        <f t="shared" si="62"/>
        <v>0</v>
      </c>
      <c r="DB120" s="48">
        <f t="shared" si="63"/>
        <v>0</v>
      </c>
      <c r="DC120" s="221">
        <v>0</v>
      </c>
      <c r="DD120" s="223">
        <v>0</v>
      </c>
      <c r="DE120" s="218">
        <v>0</v>
      </c>
      <c r="DF120" s="223">
        <v>0</v>
      </c>
      <c r="DG120" s="223">
        <v>0</v>
      </c>
      <c r="DH120" s="223">
        <v>0</v>
      </c>
      <c r="DI120" s="49">
        <v>0</v>
      </c>
      <c r="DJ120" s="430">
        <v>0</v>
      </c>
      <c r="DK120" s="219">
        <f t="shared" si="64"/>
        <v>0</v>
      </c>
      <c r="DL120" s="220">
        <f t="shared" si="65"/>
        <v>0</v>
      </c>
      <c r="DM120" s="35">
        <v>0</v>
      </c>
      <c r="DN120" s="198">
        <v>0</v>
      </c>
      <c r="DO120" s="198">
        <v>0</v>
      </c>
      <c r="DP120" s="198">
        <v>0</v>
      </c>
      <c r="DQ120" s="198">
        <v>0</v>
      </c>
      <c r="DR120" s="198">
        <v>0</v>
      </c>
      <c r="DS120" s="49">
        <v>0</v>
      </c>
      <c r="DT120" s="430">
        <v>0</v>
      </c>
      <c r="DU120" s="56">
        <f t="shared" si="66"/>
        <v>0</v>
      </c>
      <c r="DV120" s="48">
        <f t="shared" si="67"/>
        <v>0</v>
      </c>
      <c r="DW120" s="35">
        <v>0</v>
      </c>
      <c r="DX120" s="198">
        <v>0</v>
      </c>
      <c r="DY120" s="198">
        <v>0</v>
      </c>
      <c r="DZ120" s="198">
        <v>0</v>
      </c>
      <c r="EA120" s="198">
        <v>0</v>
      </c>
      <c r="EB120" s="198">
        <v>0</v>
      </c>
      <c r="EC120" s="49">
        <v>0</v>
      </c>
      <c r="ED120" s="430">
        <v>0</v>
      </c>
      <c r="EE120" s="56">
        <f t="shared" si="68"/>
        <v>0</v>
      </c>
      <c r="EF120" s="48">
        <f t="shared" si="69"/>
        <v>0</v>
      </c>
      <c r="EK120" s="19">
        <f t="shared" si="70"/>
        <v>0</v>
      </c>
      <c r="EL120" s="5" t="e">
        <f>IF(#REF!=0,"Not Moving","OK")</f>
        <v>#REF!</v>
      </c>
    </row>
    <row r="121" spans="1:142" s="5" customFormat="1" ht="16.5" thickTop="1" thickBot="1">
      <c r="A121" s="45">
        <v>110</v>
      </c>
      <c r="B121" s="17">
        <v>738077</v>
      </c>
      <c r="C121" s="17" t="s">
        <v>256</v>
      </c>
      <c r="D121" s="17" t="s">
        <v>257</v>
      </c>
      <c r="E121" s="189">
        <v>89.5</v>
      </c>
      <c r="F121" s="59">
        <v>189</v>
      </c>
      <c r="G121" s="38">
        <f t="shared" si="37"/>
        <v>0</v>
      </c>
      <c r="H121" s="38">
        <f t="shared" si="38"/>
        <v>0</v>
      </c>
      <c r="I121" s="38">
        <f t="shared" si="39"/>
        <v>189</v>
      </c>
      <c r="J121" s="38">
        <f t="shared" si="40"/>
        <v>0</v>
      </c>
      <c r="K121" s="38">
        <f t="shared" si="41"/>
        <v>0</v>
      </c>
      <c r="L121" s="38">
        <f t="shared" si="42"/>
        <v>189</v>
      </c>
      <c r="M121" s="39">
        <f t="shared" si="43"/>
        <v>189</v>
      </c>
      <c r="N121" s="39">
        <v>189</v>
      </c>
      <c r="O121" s="39">
        <f t="shared" si="44"/>
        <v>756</v>
      </c>
      <c r="P121" s="40">
        <f t="shared" si="45"/>
        <v>94.5</v>
      </c>
      <c r="Q121" s="58">
        <v>0</v>
      </c>
      <c r="R121" s="49">
        <v>0</v>
      </c>
      <c r="S121" s="49">
        <v>189</v>
      </c>
      <c r="T121" s="49">
        <v>0</v>
      </c>
      <c r="U121" s="49">
        <v>0</v>
      </c>
      <c r="V121" s="49">
        <v>0</v>
      </c>
      <c r="W121" s="49">
        <v>0</v>
      </c>
      <c r="X121" s="430">
        <v>189</v>
      </c>
      <c r="Y121" s="260">
        <f t="shared" si="46"/>
        <v>378</v>
      </c>
      <c r="Z121" s="34">
        <f t="shared" si="47"/>
        <v>47.25</v>
      </c>
      <c r="AA121" s="35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189</v>
      </c>
      <c r="AG121" s="49">
        <v>189</v>
      </c>
      <c r="AH121" s="430">
        <v>0</v>
      </c>
      <c r="AI121" s="56">
        <f t="shared" si="48"/>
        <v>378</v>
      </c>
      <c r="AJ121" s="48">
        <f t="shared" si="49"/>
        <v>47.25</v>
      </c>
      <c r="AK121" s="35">
        <v>0</v>
      </c>
      <c r="AL121" s="36">
        <v>0</v>
      </c>
      <c r="AM121" s="36">
        <v>0</v>
      </c>
      <c r="AN121" s="36">
        <v>0</v>
      </c>
      <c r="AO121" s="36">
        <v>0</v>
      </c>
      <c r="AP121" s="36">
        <v>0</v>
      </c>
      <c r="AQ121" s="49">
        <v>0</v>
      </c>
      <c r="AR121" s="430">
        <v>0</v>
      </c>
      <c r="AS121" s="56">
        <f t="shared" si="50"/>
        <v>0</v>
      </c>
      <c r="AT121" s="48">
        <f t="shared" si="51"/>
        <v>0</v>
      </c>
      <c r="AU121" s="35">
        <v>0</v>
      </c>
      <c r="AV121" s="198">
        <v>0</v>
      </c>
      <c r="AW121" s="198">
        <v>0</v>
      </c>
      <c r="AX121" s="198">
        <v>0</v>
      </c>
      <c r="AY121" s="198">
        <v>0</v>
      </c>
      <c r="AZ121" s="198">
        <v>0</v>
      </c>
      <c r="BA121" s="49">
        <v>0</v>
      </c>
      <c r="BB121" s="430">
        <v>0</v>
      </c>
      <c r="BC121" s="56">
        <f t="shared" si="52"/>
        <v>0</v>
      </c>
      <c r="BD121" s="48">
        <f t="shared" si="53"/>
        <v>0</v>
      </c>
      <c r="BE121" s="35">
        <v>0</v>
      </c>
      <c r="BF121" s="198">
        <v>0</v>
      </c>
      <c r="BG121" s="198">
        <v>0</v>
      </c>
      <c r="BH121" s="198">
        <v>0</v>
      </c>
      <c r="BI121" s="198">
        <v>0</v>
      </c>
      <c r="BJ121" s="198">
        <v>0</v>
      </c>
      <c r="BK121" s="49">
        <v>0</v>
      </c>
      <c r="BL121" s="430">
        <v>0</v>
      </c>
      <c r="BM121" s="56">
        <f t="shared" si="54"/>
        <v>0</v>
      </c>
      <c r="BN121" s="48">
        <f t="shared" si="55"/>
        <v>0</v>
      </c>
      <c r="BO121" s="35">
        <v>0</v>
      </c>
      <c r="BP121" s="198">
        <v>0</v>
      </c>
      <c r="BQ121" s="198">
        <v>0</v>
      </c>
      <c r="BR121" s="198">
        <v>0</v>
      </c>
      <c r="BS121" s="198">
        <v>0</v>
      </c>
      <c r="BT121" s="198">
        <v>0</v>
      </c>
      <c r="BU121" s="49">
        <v>0</v>
      </c>
      <c r="BV121" s="430">
        <v>0</v>
      </c>
      <c r="BW121" s="56">
        <f t="shared" si="56"/>
        <v>0</v>
      </c>
      <c r="BX121" s="48">
        <f t="shared" si="57"/>
        <v>0</v>
      </c>
      <c r="BY121" s="35">
        <v>0</v>
      </c>
      <c r="BZ121" s="198">
        <v>0</v>
      </c>
      <c r="CA121" s="198">
        <v>0</v>
      </c>
      <c r="CB121" s="198">
        <v>0</v>
      </c>
      <c r="CC121" s="198">
        <v>0</v>
      </c>
      <c r="CD121" s="198">
        <v>0</v>
      </c>
      <c r="CE121" s="49">
        <v>0</v>
      </c>
      <c r="CF121" s="430">
        <v>0</v>
      </c>
      <c r="CG121" s="56">
        <f t="shared" si="58"/>
        <v>0</v>
      </c>
      <c r="CH121" s="48">
        <f t="shared" si="59"/>
        <v>0</v>
      </c>
      <c r="CI121" s="35">
        <v>0</v>
      </c>
      <c r="CJ121" s="198">
        <v>0</v>
      </c>
      <c r="CK121" s="198">
        <v>0</v>
      </c>
      <c r="CL121" s="198">
        <v>0</v>
      </c>
      <c r="CM121" s="198">
        <v>0</v>
      </c>
      <c r="CN121" s="198">
        <v>0</v>
      </c>
      <c r="CO121" s="49">
        <v>0</v>
      </c>
      <c r="CP121" s="430">
        <v>0</v>
      </c>
      <c r="CQ121" s="56">
        <f t="shared" si="60"/>
        <v>0</v>
      </c>
      <c r="CR121" s="48">
        <f t="shared" si="61"/>
        <v>0</v>
      </c>
      <c r="CS121" s="35">
        <v>0</v>
      </c>
      <c r="CT121" s="198">
        <v>0</v>
      </c>
      <c r="CU121" s="198">
        <v>0</v>
      </c>
      <c r="CV121" s="198">
        <v>0</v>
      </c>
      <c r="CW121" s="198">
        <v>0</v>
      </c>
      <c r="CX121" s="198">
        <v>0</v>
      </c>
      <c r="CY121" s="49">
        <v>0</v>
      </c>
      <c r="CZ121" s="430">
        <v>0</v>
      </c>
      <c r="DA121" s="56">
        <f t="shared" si="62"/>
        <v>0</v>
      </c>
      <c r="DB121" s="48">
        <f t="shared" si="63"/>
        <v>0</v>
      </c>
      <c r="DC121" s="221">
        <v>0</v>
      </c>
      <c r="DD121" s="223">
        <v>0</v>
      </c>
      <c r="DE121" s="218">
        <v>0</v>
      </c>
      <c r="DF121" s="223">
        <v>0</v>
      </c>
      <c r="DG121" s="223">
        <v>0</v>
      </c>
      <c r="DH121" s="223">
        <v>0</v>
      </c>
      <c r="DI121" s="49">
        <v>0</v>
      </c>
      <c r="DJ121" s="430">
        <v>0</v>
      </c>
      <c r="DK121" s="219">
        <f t="shared" si="64"/>
        <v>0</v>
      </c>
      <c r="DL121" s="220">
        <f t="shared" si="65"/>
        <v>0</v>
      </c>
      <c r="DM121" s="35">
        <v>0</v>
      </c>
      <c r="DN121" s="198">
        <v>0</v>
      </c>
      <c r="DO121" s="198">
        <v>0</v>
      </c>
      <c r="DP121" s="198">
        <v>0</v>
      </c>
      <c r="DQ121" s="198">
        <v>0</v>
      </c>
      <c r="DR121" s="198">
        <v>0</v>
      </c>
      <c r="DS121" s="49">
        <v>0</v>
      </c>
      <c r="DT121" s="430">
        <v>0</v>
      </c>
      <c r="DU121" s="56">
        <f t="shared" si="66"/>
        <v>0</v>
      </c>
      <c r="DV121" s="48">
        <f t="shared" si="67"/>
        <v>0</v>
      </c>
      <c r="DW121" s="35">
        <v>0</v>
      </c>
      <c r="DX121" s="198">
        <v>0</v>
      </c>
      <c r="DY121" s="198">
        <v>0</v>
      </c>
      <c r="DZ121" s="198">
        <v>0</v>
      </c>
      <c r="EA121" s="198">
        <v>0</v>
      </c>
      <c r="EB121" s="198">
        <v>0</v>
      </c>
      <c r="EC121" s="49">
        <v>0</v>
      </c>
      <c r="ED121" s="430">
        <v>0</v>
      </c>
      <c r="EE121" s="56">
        <f t="shared" si="68"/>
        <v>0</v>
      </c>
      <c r="EF121" s="48">
        <f t="shared" si="69"/>
        <v>0</v>
      </c>
      <c r="EK121" s="19">
        <f t="shared" si="70"/>
        <v>189</v>
      </c>
      <c r="EL121" s="5" t="e">
        <f>IF(#REF!=0,"Not Moving","OK")</f>
        <v>#REF!</v>
      </c>
    </row>
    <row r="122" spans="1:142" s="5" customFormat="1" ht="16.5" thickTop="1" thickBot="1">
      <c r="A122" s="45">
        <v>111</v>
      </c>
      <c r="B122" s="17">
        <v>738078</v>
      </c>
      <c r="C122" s="17" t="s">
        <v>258</v>
      </c>
      <c r="D122" s="17" t="s">
        <v>259</v>
      </c>
      <c r="E122" s="189">
        <v>24.5</v>
      </c>
      <c r="F122" s="59">
        <v>49</v>
      </c>
      <c r="G122" s="38">
        <f t="shared" si="37"/>
        <v>1323</v>
      </c>
      <c r="H122" s="38">
        <f t="shared" si="38"/>
        <v>2499</v>
      </c>
      <c r="I122" s="38">
        <f t="shared" si="39"/>
        <v>1421</v>
      </c>
      <c r="J122" s="38">
        <f t="shared" si="40"/>
        <v>1568</v>
      </c>
      <c r="K122" s="38">
        <f t="shared" si="41"/>
        <v>1323</v>
      </c>
      <c r="L122" s="38">
        <f t="shared" si="42"/>
        <v>539</v>
      </c>
      <c r="M122" s="39">
        <f t="shared" si="43"/>
        <v>686</v>
      </c>
      <c r="N122" s="39">
        <v>931</v>
      </c>
      <c r="O122" s="39">
        <f t="shared" si="44"/>
        <v>10290</v>
      </c>
      <c r="P122" s="40">
        <f t="shared" si="45"/>
        <v>1286.25</v>
      </c>
      <c r="Q122" s="58">
        <v>196</v>
      </c>
      <c r="R122" s="49">
        <v>784</v>
      </c>
      <c r="S122" s="49">
        <v>245</v>
      </c>
      <c r="T122" s="49">
        <v>245</v>
      </c>
      <c r="U122" s="49">
        <v>294</v>
      </c>
      <c r="V122" s="49">
        <v>196</v>
      </c>
      <c r="W122" s="49">
        <v>147</v>
      </c>
      <c r="X122" s="430">
        <v>392</v>
      </c>
      <c r="Y122" s="260">
        <f t="shared" si="46"/>
        <v>2499</v>
      </c>
      <c r="Z122" s="34">
        <f t="shared" si="47"/>
        <v>312.375</v>
      </c>
      <c r="AA122" s="35">
        <v>441</v>
      </c>
      <c r="AB122" s="36">
        <v>343</v>
      </c>
      <c r="AC122" s="36">
        <v>392</v>
      </c>
      <c r="AD122" s="36">
        <v>441</v>
      </c>
      <c r="AE122" s="36">
        <v>147</v>
      </c>
      <c r="AF122" s="36">
        <v>98</v>
      </c>
      <c r="AG122" s="49">
        <v>147</v>
      </c>
      <c r="AH122" s="430">
        <v>147</v>
      </c>
      <c r="AI122" s="56">
        <f t="shared" si="48"/>
        <v>2156</v>
      </c>
      <c r="AJ122" s="48">
        <f t="shared" si="49"/>
        <v>269.5</v>
      </c>
      <c r="AK122" s="35">
        <v>245</v>
      </c>
      <c r="AL122" s="36">
        <v>637</v>
      </c>
      <c r="AM122" s="36">
        <v>147</v>
      </c>
      <c r="AN122" s="36">
        <v>343</v>
      </c>
      <c r="AO122" s="36">
        <v>294</v>
      </c>
      <c r="AP122" s="36">
        <v>0</v>
      </c>
      <c r="AQ122" s="49">
        <v>0</v>
      </c>
      <c r="AR122" s="430">
        <v>0</v>
      </c>
      <c r="AS122" s="56">
        <f t="shared" si="50"/>
        <v>1666</v>
      </c>
      <c r="AT122" s="48">
        <f t="shared" si="51"/>
        <v>208.25</v>
      </c>
      <c r="AU122" s="35">
        <v>0</v>
      </c>
      <c r="AV122" s="198">
        <v>0</v>
      </c>
      <c r="AW122" s="198">
        <v>0</v>
      </c>
      <c r="AX122" s="198">
        <v>0</v>
      </c>
      <c r="AY122" s="198">
        <v>0</v>
      </c>
      <c r="AZ122" s="198">
        <v>0</v>
      </c>
      <c r="BA122" s="49">
        <v>0</v>
      </c>
      <c r="BB122" s="430">
        <v>0</v>
      </c>
      <c r="BC122" s="56">
        <f t="shared" si="52"/>
        <v>0</v>
      </c>
      <c r="BD122" s="48">
        <f t="shared" si="53"/>
        <v>0</v>
      </c>
      <c r="BE122" s="35">
        <v>0</v>
      </c>
      <c r="BF122" s="198">
        <v>0</v>
      </c>
      <c r="BG122" s="198">
        <v>0</v>
      </c>
      <c r="BH122" s="198">
        <v>98</v>
      </c>
      <c r="BI122" s="198">
        <v>147</v>
      </c>
      <c r="BJ122" s="198">
        <v>-49</v>
      </c>
      <c r="BK122" s="49">
        <v>49</v>
      </c>
      <c r="BL122" s="430">
        <v>0</v>
      </c>
      <c r="BM122" s="56">
        <f t="shared" si="54"/>
        <v>245</v>
      </c>
      <c r="BN122" s="48">
        <f t="shared" si="55"/>
        <v>30.625</v>
      </c>
      <c r="BO122" s="35">
        <v>98</v>
      </c>
      <c r="BP122" s="198">
        <v>245</v>
      </c>
      <c r="BQ122" s="198">
        <v>49</v>
      </c>
      <c r="BR122" s="198">
        <v>98</v>
      </c>
      <c r="BS122" s="198">
        <v>98</v>
      </c>
      <c r="BT122" s="198">
        <v>196</v>
      </c>
      <c r="BU122" s="49">
        <v>49</v>
      </c>
      <c r="BV122" s="430">
        <v>196</v>
      </c>
      <c r="BW122" s="56">
        <f t="shared" si="56"/>
        <v>1029</v>
      </c>
      <c r="BX122" s="48">
        <f t="shared" si="57"/>
        <v>128.625</v>
      </c>
      <c r="BY122" s="35">
        <v>98</v>
      </c>
      <c r="BZ122" s="198">
        <v>49</v>
      </c>
      <c r="CA122" s="198">
        <v>196</v>
      </c>
      <c r="CB122" s="198">
        <v>147</v>
      </c>
      <c r="CC122" s="198">
        <v>0</v>
      </c>
      <c r="CD122" s="198">
        <v>49</v>
      </c>
      <c r="CE122" s="49">
        <v>147</v>
      </c>
      <c r="CF122" s="430">
        <v>98</v>
      </c>
      <c r="CG122" s="56">
        <f t="shared" si="58"/>
        <v>784</v>
      </c>
      <c r="CH122" s="48">
        <f t="shared" si="59"/>
        <v>98</v>
      </c>
      <c r="CI122" s="35">
        <v>49</v>
      </c>
      <c r="CJ122" s="198">
        <v>196</v>
      </c>
      <c r="CK122" s="198">
        <v>98</v>
      </c>
      <c r="CL122" s="198">
        <v>98</v>
      </c>
      <c r="CM122" s="198">
        <v>49</v>
      </c>
      <c r="CN122" s="198">
        <v>0</v>
      </c>
      <c r="CO122" s="49">
        <v>49</v>
      </c>
      <c r="CP122" s="430">
        <v>49</v>
      </c>
      <c r="CQ122" s="56">
        <f t="shared" si="60"/>
        <v>588</v>
      </c>
      <c r="CR122" s="48">
        <f t="shared" si="61"/>
        <v>73.5</v>
      </c>
      <c r="CS122" s="35">
        <v>196</v>
      </c>
      <c r="CT122" s="198">
        <v>0</v>
      </c>
      <c r="CU122" s="198">
        <v>196</v>
      </c>
      <c r="CV122" s="198">
        <v>0</v>
      </c>
      <c r="CW122" s="198">
        <v>49</v>
      </c>
      <c r="CX122" s="198">
        <v>0</v>
      </c>
      <c r="CY122" s="49">
        <v>0</v>
      </c>
      <c r="CZ122" s="430">
        <v>49</v>
      </c>
      <c r="DA122" s="56">
        <f t="shared" si="62"/>
        <v>490</v>
      </c>
      <c r="DB122" s="48">
        <f t="shared" si="63"/>
        <v>61.25</v>
      </c>
      <c r="DC122" s="221">
        <v>0</v>
      </c>
      <c r="DD122" s="223">
        <v>98</v>
      </c>
      <c r="DE122" s="218">
        <v>0</v>
      </c>
      <c r="DF122" s="223">
        <v>98</v>
      </c>
      <c r="DG122" s="223">
        <v>49</v>
      </c>
      <c r="DH122" s="223">
        <v>49</v>
      </c>
      <c r="DI122" s="49">
        <v>0</v>
      </c>
      <c r="DJ122" s="430">
        <v>0</v>
      </c>
      <c r="DK122" s="219">
        <f t="shared" si="64"/>
        <v>294</v>
      </c>
      <c r="DL122" s="220">
        <f t="shared" si="65"/>
        <v>36.75</v>
      </c>
      <c r="DM122" s="35">
        <v>0</v>
      </c>
      <c r="DN122" s="198">
        <v>49</v>
      </c>
      <c r="DO122" s="198">
        <v>49</v>
      </c>
      <c r="DP122" s="198">
        <v>0</v>
      </c>
      <c r="DQ122" s="198">
        <v>196</v>
      </c>
      <c r="DR122" s="198">
        <v>0</v>
      </c>
      <c r="DS122" s="49">
        <v>98</v>
      </c>
      <c r="DT122" s="430">
        <v>0</v>
      </c>
      <c r="DU122" s="56">
        <f t="shared" si="66"/>
        <v>392</v>
      </c>
      <c r="DV122" s="48">
        <f t="shared" si="67"/>
        <v>49</v>
      </c>
      <c r="DW122" s="35">
        <v>0</v>
      </c>
      <c r="DX122" s="198">
        <v>98</v>
      </c>
      <c r="DY122" s="198">
        <v>49</v>
      </c>
      <c r="DZ122" s="198">
        <v>0</v>
      </c>
      <c r="EA122" s="198">
        <v>0</v>
      </c>
      <c r="EB122" s="198">
        <v>0</v>
      </c>
      <c r="EC122" s="49">
        <v>0</v>
      </c>
      <c r="ED122" s="430">
        <v>0</v>
      </c>
      <c r="EE122" s="56">
        <f t="shared" si="68"/>
        <v>147</v>
      </c>
      <c r="EF122" s="48">
        <f t="shared" si="69"/>
        <v>18.375</v>
      </c>
      <c r="EK122" s="19">
        <f t="shared" si="70"/>
        <v>784</v>
      </c>
      <c r="EL122" s="5" t="e">
        <f>IF(#REF!=0,"Not Moving","OK")</f>
        <v>#REF!</v>
      </c>
    </row>
    <row r="123" spans="1:142" s="5" customFormat="1" ht="16.5" thickTop="1" thickBot="1">
      <c r="A123" s="45">
        <v>112</v>
      </c>
      <c r="B123" s="17">
        <v>738079</v>
      </c>
      <c r="C123" s="17" t="s">
        <v>260</v>
      </c>
      <c r="D123" s="17" t="s">
        <v>261</v>
      </c>
      <c r="E123" s="189">
        <v>49.5</v>
      </c>
      <c r="F123" s="59">
        <v>99</v>
      </c>
      <c r="G123" s="38">
        <f t="shared" si="37"/>
        <v>0</v>
      </c>
      <c r="H123" s="38">
        <f t="shared" si="38"/>
        <v>0</v>
      </c>
      <c r="I123" s="38">
        <f t="shared" si="39"/>
        <v>0</v>
      </c>
      <c r="J123" s="38">
        <f t="shared" si="40"/>
        <v>99</v>
      </c>
      <c r="K123" s="38">
        <f t="shared" si="41"/>
        <v>99</v>
      </c>
      <c r="L123" s="38">
        <f t="shared" si="42"/>
        <v>198</v>
      </c>
      <c r="M123" s="39">
        <f t="shared" si="43"/>
        <v>99</v>
      </c>
      <c r="N123" s="39">
        <v>0</v>
      </c>
      <c r="O123" s="39">
        <f t="shared" si="44"/>
        <v>495</v>
      </c>
      <c r="P123" s="40">
        <f t="shared" si="45"/>
        <v>61.875</v>
      </c>
      <c r="Q123" s="58">
        <v>0</v>
      </c>
      <c r="R123" s="49">
        <v>0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30">
        <v>0</v>
      </c>
      <c r="Y123" s="260">
        <f t="shared" si="46"/>
        <v>0</v>
      </c>
      <c r="Z123" s="34">
        <f t="shared" si="47"/>
        <v>0</v>
      </c>
      <c r="AA123" s="35">
        <v>0</v>
      </c>
      <c r="AB123" s="36">
        <v>0</v>
      </c>
      <c r="AC123" s="36">
        <v>0</v>
      </c>
      <c r="AD123" s="36">
        <v>0</v>
      </c>
      <c r="AE123" s="36">
        <v>99</v>
      </c>
      <c r="AF123" s="36">
        <v>99</v>
      </c>
      <c r="AG123" s="49">
        <v>99</v>
      </c>
      <c r="AH123" s="430">
        <v>0</v>
      </c>
      <c r="AI123" s="56">
        <f t="shared" si="48"/>
        <v>297</v>
      </c>
      <c r="AJ123" s="48">
        <f t="shared" si="49"/>
        <v>37.125</v>
      </c>
      <c r="AK123" s="35">
        <v>0</v>
      </c>
      <c r="AL123" s="36">
        <v>0</v>
      </c>
      <c r="AM123" s="36">
        <v>0</v>
      </c>
      <c r="AN123" s="36">
        <v>99</v>
      </c>
      <c r="AO123" s="36">
        <v>0</v>
      </c>
      <c r="AP123" s="36">
        <v>0</v>
      </c>
      <c r="AQ123" s="49">
        <v>0</v>
      </c>
      <c r="AR123" s="430">
        <v>0</v>
      </c>
      <c r="AS123" s="56">
        <f t="shared" si="50"/>
        <v>99</v>
      </c>
      <c r="AT123" s="48">
        <f t="shared" si="51"/>
        <v>12.375</v>
      </c>
      <c r="AU123" s="35">
        <v>0</v>
      </c>
      <c r="AV123" s="198">
        <v>0</v>
      </c>
      <c r="AW123" s="198">
        <v>0</v>
      </c>
      <c r="AX123" s="198">
        <v>0</v>
      </c>
      <c r="AY123" s="198">
        <v>0</v>
      </c>
      <c r="AZ123" s="198">
        <v>0</v>
      </c>
      <c r="BA123" s="49">
        <v>0</v>
      </c>
      <c r="BB123" s="430">
        <v>0</v>
      </c>
      <c r="BC123" s="56">
        <f t="shared" si="52"/>
        <v>0</v>
      </c>
      <c r="BD123" s="48">
        <f t="shared" si="53"/>
        <v>0</v>
      </c>
      <c r="BE123" s="35">
        <v>0</v>
      </c>
      <c r="BF123" s="198">
        <v>0</v>
      </c>
      <c r="BG123" s="198">
        <v>0</v>
      </c>
      <c r="BH123" s="198">
        <v>0</v>
      </c>
      <c r="BI123" s="198">
        <v>0</v>
      </c>
      <c r="BJ123" s="198">
        <v>0</v>
      </c>
      <c r="BK123" s="49">
        <v>0</v>
      </c>
      <c r="BL123" s="430">
        <v>0</v>
      </c>
      <c r="BM123" s="56">
        <f t="shared" si="54"/>
        <v>0</v>
      </c>
      <c r="BN123" s="48">
        <f t="shared" si="55"/>
        <v>0</v>
      </c>
      <c r="BO123" s="35">
        <v>0</v>
      </c>
      <c r="BP123" s="198">
        <v>0</v>
      </c>
      <c r="BQ123" s="198">
        <v>0</v>
      </c>
      <c r="BR123" s="198">
        <v>0</v>
      </c>
      <c r="BS123" s="198">
        <v>0</v>
      </c>
      <c r="BT123" s="198">
        <v>0</v>
      </c>
      <c r="BU123" s="49">
        <v>0</v>
      </c>
      <c r="BV123" s="430">
        <v>0</v>
      </c>
      <c r="BW123" s="56">
        <f t="shared" si="56"/>
        <v>0</v>
      </c>
      <c r="BX123" s="48">
        <f t="shared" si="57"/>
        <v>0</v>
      </c>
      <c r="BY123" s="35">
        <v>0</v>
      </c>
      <c r="BZ123" s="198">
        <v>0</v>
      </c>
      <c r="CA123" s="198">
        <v>0</v>
      </c>
      <c r="CB123" s="198">
        <v>0</v>
      </c>
      <c r="CC123" s="198">
        <v>0</v>
      </c>
      <c r="CD123" s="198">
        <v>99</v>
      </c>
      <c r="CE123" s="49">
        <v>0</v>
      </c>
      <c r="CF123" s="430">
        <v>0</v>
      </c>
      <c r="CG123" s="56">
        <f t="shared" si="58"/>
        <v>99</v>
      </c>
      <c r="CH123" s="48">
        <f t="shared" si="59"/>
        <v>12.375</v>
      </c>
      <c r="CI123" s="35">
        <v>0</v>
      </c>
      <c r="CJ123" s="198">
        <v>0</v>
      </c>
      <c r="CK123" s="198">
        <v>0</v>
      </c>
      <c r="CL123" s="198">
        <v>0</v>
      </c>
      <c r="CM123" s="198">
        <v>0</v>
      </c>
      <c r="CN123" s="198">
        <v>0</v>
      </c>
      <c r="CO123" s="49">
        <v>0</v>
      </c>
      <c r="CP123" s="430">
        <v>0</v>
      </c>
      <c r="CQ123" s="56">
        <f t="shared" si="60"/>
        <v>0</v>
      </c>
      <c r="CR123" s="48">
        <f t="shared" si="61"/>
        <v>0</v>
      </c>
      <c r="CS123" s="35">
        <v>0</v>
      </c>
      <c r="CT123" s="198">
        <v>0</v>
      </c>
      <c r="CU123" s="198">
        <v>0</v>
      </c>
      <c r="CV123" s="198">
        <v>0</v>
      </c>
      <c r="CW123" s="198">
        <v>0</v>
      </c>
      <c r="CX123" s="198">
        <v>0</v>
      </c>
      <c r="CY123" s="49">
        <v>0</v>
      </c>
      <c r="CZ123" s="430">
        <v>0</v>
      </c>
      <c r="DA123" s="56">
        <f t="shared" si="62"/>
        <v>0</v>
      </c>
      <c r="DB123" s="48">
        <f t="shared" si="63"/>
        <v>0</v>
      </c>
      <c r="DC123" s="221">
        <v>0</v>
      </c>
      <c r="DD123" s="223">
        <v>0</v>
      </c>
      <c r="DE123" s="218">
        <v>0</v>
      </c>
      <c r="DF123" s="223">
        <v>0</v>
      </c>
      <c r="DG123" s="223">
        <v>0</v>
      </c>
      <c r="DH123" s="223">
        <v>0</v>
      </c>
      <c r="DI123" s="49">
        <v>0</v>
      </c>
      <c r="DJ123" s="430">
        <v>0</v>
      </c>
      <c r="DK123" s="219">
        <f t="shared" si="64"/>
        <v>0</v>
      </c>
      <c r="DL123" s="220">
        <f t="shared" si="65"/>
        <v>0</v>
      </c>
      <c r="DM123" s="35">
        <v>0</v>
      </c>
      <c r="DN123" s="198">
        <v>0</v>
      </c>
      <c r="DO123" s="198">
        <v>0</v>
      </c>
      <c r="DP123" s="198">
        <v>0</v>
      </c>
      <c r="DQ123" s="198">
        <v>0</v>
      </c>
      <c r="DR123" s="198">
        <v>0</v>
      </c>
      <c r="DS123" s="49">
        <v>0</v>
      </c>
      <c r="DT123" s="430">
        <v>0</v>
      </c>
      <c r="DU123" s="56">
        <f t="shared" si="66"/>
        <v>0</v>
      </c>
      <c r="DV123" s="48">
        <f t="shared" si="67"/>
        <v>0</v>
      </c>
      <c r="DW123" s="35">
        <v>0</v>
      </c>
      <c r="DX123" s="198">
        <v>0</v>
      </c>
      <c r="DY123" s="198">
        <v>0</v>
      </c>
      <c r="DZ123" s="198">
        <v>0</v>
      </c>
      <c r="EA123" s="198">
        <v>0</v>
      </c>
      <c r="EB123" s="198">
        <v>0</v>
      </c>
      <c r="EC123" s="49">
        <v>0</v>
      </c>
      <c r="ED123" s="430">
        <v>0</v>
      </c>
      <c r="EE123" s="56">
        <f t="shared" si="68"/>
        <v>0</v>
      </c>
      <c r="EF123" s="48">
        <f t="shared" si="69"/>
        <v>0</v>
      </c>
      <c r="EK123" s="19">
        <f t="shared" si="70"/>
        <v>0</v>
      </c>
      <c r="EL123" s="5" t="e">
        <f>IF(#REF!=0,"Not Moving","OK")</f>
        <v>#REF!</v>
      </c>
    </row>
    <row r="124" spans="1:142" s="5" customFormat="1" ht="16.5" thickTop="1" thickBot="1">
      <c r="A124" s="45">
        <v>113</v>
      </c>
      <c r="B124" s="17">
        <v>738080</v>
      </c>
      <c r="C124" s="17" t="s">
        <v>262</v>
      </c>
      <c r="D124" s="17" t="s">
        <v>263</v>
      </c>
      <c r="E124" s="189">
        <v>49.5</v>
      </c>
      <c r="F124" s="59">
        <v>99</v>
      </c>
      <c r="G124" s="38">
        <f t="shared" si="37"/>
        <v>99</v>
      </c>
      <c r="H124" s="38">
        <f t="shared" si="38"/>
        <v>198</v>
      </c>
      <c r="I124" s="38">
        <f t="shared" si="39"/>
        <v>99</v>
      </c>
      <c r="J124" s="38">
        <f t="shared" si="40"/>
        <v>60</v>
      </c>
      <c r="K124" s="38">
        <f t="shared" si="41"/>
        <v>-60</v>
      </c>
      <c r="L124" s="38">
        <f t="shared" si="42"/>
        <v>198</v>
      </c>
      <c r="M124" s="39">
        <f t="shared" si="43"/>
        <v>99</v>
      </c>
      <c r="N124" s="39">
        <v>0</v>
      </c>
      <c r="O124" s="39">
        <f t="shared" si="44"/>
        <v>693</v>
      </c>
      <c r="P124" s="40">
        <f t="shared" si="45"/>
        <v>86.625</v>
      </c>
      <c r="Q124" s="58">
        <v>0</v>
      </c>
      <c r="R124" s="49">
        <v>0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30">
        <v>0</v>
      </c>
      <c r="Y124" s="260">
        <f t="shared" si="46"/>
        <v>0</v>
      </c>
      <c r="Z124" s="34">
        <f t="shared" si="47"/>
        <v>0</v>
      </c>
      <c r="AA124" s="35">
        <v>0</v>
      </c>
      <c r="AB124" s="36">
        <v>198</v>
      </c>
      <c r="AC124" s="36">
        <v>0</v>
      </c>
      <c r="AD124" s="36">
        <v>0</v>
      </c>
      <c r="AE124" s="36">
        <v>0</v>
      </c>
      <c r="AF124" s="36">
        <v>198</v>
      </c>
      <c r="AG124" s="49">
        <v>0</v>
      </c>
      <c r="AH124" s="430">
        <v>0</v>
      </c>
      <c r="AI124" s="56">
        <f t="shared" si="48"/>
        <v>396</v>
      </c>
      <c r="AJ124" s="48">
        <f t="shared" si="49"/>
        <v>49.5</v>
      </c>
      <c r="AK124" s="35">
        <v>99</v>
      </c>
      <c r="AL124" s="36">
        <v>0</v>
      </c>
      <c r="AM124" s="36">
        <v>99</v>
      </c>
      <c r="AN124" s="36">
        <v>60</v>
      </c>
      <c r="AO124" s="36">
        <v>-60</v>
      </c>
      <c r="AP124" s="36">
        <v>0</v>
      </c>
      <c r="AQ124" s="49">
        <v>99</v>
      </c>
      <c r="AR124" s="430">
        <v>0</v>
      </c>
      <c r="AS124" s="56">
        <f t="shared" si="50"/>
        <v>297</v>
      </c>
      <c r="AT124" s="48">
        <f t="shared" si="51"/>
        <v>37.125</v>
      </c>
      <c r="AU124" s="35">
        <v>0</v>
      </c>
      <c r="AV124" s="198">
        <v>0</v>
      </c>
      <c r="AW124" s="198">
        <v>0</v>
      </c>
      <c r="AX124" s="198">
        <v>0</v>
      </c>
      <c r="AY124" s="198">
        <v>0</v>
      </c>
      <c r="AZ124" s="198">
        <v>0</v>
      </c>
      <c r="BA124" s="49">
        <v>0</v>
      </c>
      <c r="BB124" s="430">
        <v>0</v>
      </c>
      <c r="BC124" s="56">
        <f t="shared" si="52"/>
        <v>0</v>
      </c>
      <c r="BD124" s="48">
        <f t="shared" si="53"/>
        <v>0</v>
      </c>
      <c r="BE124" s="35">
        <v>0</v>
      </c>
      <c r="BF124" s="198">
        <v>0</v>
      </c>
      <c r="BG124" s="198">
        <v>0</v>
      </c>
      <c r="BH124" s="198">
        <v>0</v>
      </c>
      <c r="BI124" s="198">
        <v>0</v>
      </c>
      <c r="BJ124" s="198">
        <v>0</v>
      </c>
      <c r="BK124" s="49">
        <v>0</v>
      </c>
      <c r="BL124" s="430">
        <v>0</v>
      </c>
      <c r="BM124" s="56">
        <f t="shared" si="54"/>
        <v>0</v>
      </c>
      <c r="BN124" s="48">
        <f t="shared" si="55"/>
        <v>0</v>
      </c>
      <c r="BO124" s="35">
        <v>0</v>
      </c>
      <c r="BP124" s="198">
        <v>0</v>
      </c>
      <c r="BQ124" s="198">
        <v>0</v>
      </c>
      <c r="BR124" s="198">
        <v>0</v>
      </c>
      <c r="BS124" s="198">
        <v>0</v>
      </c>
      <c r="BT124" s="198">
        <v>0</v>
      </c>
      <c r="BU124" s="49">
        <v>0</v>
      </c>
      <c r="BV124" s="430">
        <v>0</v>
      </c>
      <c r="BW124" s="56">
        <f t="shared" si="56"/>
        <v>0</v>
      </c>
      <c r="BX124" s="48">
        <f t="shared" si="57"/>
        <v>0</v>
      </c>
      <c r="BY124" s="35">
        <v>0</v>
      </c>
      <c r="BZ124" s="198">
        <v>0</v>
      </c>
      <c r="CA124" s="198">
        <v>0</v>
      </c>
      <c r="CB124" s="198">
        <v>0</v>
      </c>
      <c r="CC124" s="198">
        <v>0</v>
      </c>
      <c r="CD124" s="198">
        <v>0</v>
      </c>
      <c r="CE124" s="49">
        <v>0</v>
      </c>
      <c r="CF124" s="430">
        <v>0</v>
      </c>
      <c r="CG124" s="56">
        <f t="shared" si="58"/>
        <v>0</v>
      </c>
      <c r="CH124" s="48">
        <f t="shared" si="59"/>
        <v>0</v>
      </c>
      <c r="CI124" s="35">
        <v>0</v>
      </c>
      <c r="CJ124" s="198">
        <v>0</v>
      </c>
      <c r="CK124" s="198">
        <v>0</v>
      </c>
      <c r="CL124" s="198">
        <v>0</v>
      </c>
      <c r="CM124" s="198">
        <v>0</v>
      </c>
      <c r="CN124" s="198">
        <v>0</v>
      </c>
      <c r="CO124" s="49">
        <v>0</v>
      </c>
      <c r="CP124" s="430">
        <v>0</v>
      </c>
      <c r="CQ124" s="56">
        <f t="shared" si="60"/>
        <v>0</v>
      </c>
      <c r="CR124" s="48">
        <f t="shared" si="61"/>
        <v>0</v>
      </c>
      <c r="CS124" s="35">
        <v>0</v>
      </c>
      <c r="CT124" s="198">
        <v>0</v>
      </c>
      <c r="CU124" s="198">
        <v>0</v>
      </c>
      <c r="CV124" s="198">
        <v>0</v>
      </c>
      <c r="CW124" s="198">
        <v>0</v>
      </c>
      <c r="CX124" s="198">
        <v>0</v>
      </c>
      <c r="CY124" s="49">
        <v>0</v>
      </c>
      <c r="CZ124" s="430">
        <v>0</v>
      </c>
      <c r="DA124" s="56">
        <f t="shared" si="62"/>
        <v>0</v>
      </c>
      <c r="DB124" s="48">
        <f t="shared" si="63"/>
        <v>0</v>
      </c>
      <c r="DC124" s="221">
        <v>0</v>
      </c>
      <c r="DD124" s="223">
        <v>0</v>
      </c>
      <c r="DE124" s="218">
        <v>0</v>
      </c>
      <c r="DF124" s="223">
        <v>0</v>
      </c>
      <c r="DG124" s="223">
        <v>0</v>
      </c>
      <c r="DH124" s="223">
        <v>0</v>
      </c>
      <c r="DI124" s="49">
        <v>0</v>
      </c>
      <c r="DJ124" s="430">
        <v>0</v>
      </c>
      <c r="DK124" s="219">
        <f t="shared" si="64"/>
        <v>0</v>
      </c>
      <c r="DL124" s="220">
        <f t="shared" si="65"/>
        <v>0</v>
      </c>
      <c r="DM124" s="35">
        <v>0</v>
      </c>
      <c r="DN124" s="198">
        <v>0</v>
      </c>
      <c r="DO124" s="198">
        <v>0</v>
      </c>
      <c r="DP124" s="198">
        <v>0</v>
      </c>
      <c r="DQ124" s="198">
        <v>0</v>
      </c>
      <c r="DR124" s="198">
        <v>0</v>
      </c>
      <c r="DS124" s="49">
        <v>0</v>
      </c>
      <c r="DT124" s="430">
        <v>0</v>
      </c>
      <c r="DU124" s="56">
        <f t="shared" si="66"/>
        <v>0</v>
      </c>
      <c r="DV124" s="48">
        <f t="shared" si="67"/>
        <v>0</v>
      </c>
      <c r="DW124" s="35">
        <v>0</v>
      </c>
      <c r="DX124" s="198">
        <v>0</v>
      </c>
      <c r="DY124" s="198">
        <v>0</v>
      </c>
      <c r="DZ124" s="198">
        <v>0</v>
      </c>
      <c r="EA124" s="198">
        <v>0</v>
      </c>
      <c r="EB124" s="198">
        <v>0</v>
      </c>
      <c r="EC124" s="49">
        <v>0</v>
      </c>
      <c r="ED124" s="430">
        <v>0</v>
      </c>
      <c r="EE124" s="56">
        <f t="shared" si="68"/>
        <v>0</v>
      </c>
      <c r="EF124" s="48">
        <f t="shared" si="69"/>
        <v>0</v>
      </c>
      <c r="EK124" s="19">
        <f t="shared" si="70"/>
        <v>198</v>
      </c>
      <c r="EL124" s="5" t="e">
        <f>IF(#REF!=0,"Not Moving","OK")</f>
        <v>#REF!</v>
      </c>
    </row>
    <row r="125" spans="1:142" s="5" customFormat="1" ht="16.5" thickTop="1" thickBot="1">
      <c r="A125" s="45">
        <v>114</v>
      </c>
      <c r="B125" s="17">
        <v>738081</v>
      </c>
      <c r="C125" s="17" t="s">
        <v>264</v>
      </c>
      <c r="D125" s="17" t="s">
        <v>265</v>
      </c>
      <c r="E125" s="189">
        <v>64.5</v>
      </c>
      <c r="F125" s="59">
        <v>139</v>
      </c>
      <c r="G125" s="38">
        <f t="shared" si="37"/>
        <v>0</v>
      </c>
      <c r="H125" s="38">
        <f t="shared" si="38"/>
        <v>0</v>
      </c>
      <c r="I125" s="38">
        <f t="shared" si="39"/>
        <v>0</v>
      </c>
      <c r="J125" s="38">
        <f t="shared" si="40"/>
        <v>139</v>
      </c>
      <c r="K125" s="38">
        <f t="shared" si="41"/>
        <v>139</v>
      </c>
      <c r="L125" s="38">
        <f t="shared" si="42"/>
        <v>139</v>
      </c>
      <c r="M125" s="39">
        <f t="shared" si="43"/>
        <v>278</v>
      </c>
      <c r="N125" s="39">
        <v>278</v>
      </c>
      <c r="O125" s="39">
        <f t="shared" si="44"/>
        <v>973</v>
      </c>
      <c r="P125" s="40">
        <f t="shared" si="45"/>
        <v>121.625</v>
      </c>
      <c r="Q125" s="58">
        <v>0</v>
      </c>
      <c r="R125" s="49">
        <v>0</v>
      </c>
      <c r="S125" s="49">
        <v>0</v>
      </c>
      <c r="T125" s="49">
        <v>0</v>
      </c>
      <c r="U125" s="49">
        <v>0</v>
      </c>
      <c r="V125" s="49">
        <v>139</v>
      </c>
      <c r="W125" s="49">
        <v>139</v>
      </c>
      <c r="X125" s="430">
        <v>0</v>
      </c>
      <c r="Y125" s="260">
        <f t="shared" si="46"/>
        <v>278</v>
      </c>
      <c r="Z125" s="34">
        <f t="shared" si="47"/>
        <v>34.75</v>
      </c>
      <c r="AA125" s="35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49">
        <v>139</v>
      </c>
      <c r="AH125" s="430">
        <v>278</v>
      </c>
      <c r="AI125" s="56">
        <f t="shared" si="48"/>
        <v>417</v>
      </c>
      <c r="AJ125" s="48">
        <f t="shared" si="49"/>
        <v>52.125</v>
      </c>
      <c r="AK125" s="35">
        <v>0</v>
      </c>
      <c r="AL125" s="36">
        <v>0</v>
      </c>
      <c r="AM125" s="36">
        <v>0</v>
      </c>
      <c r="AN125" s="36">
        <v>139</v>
      </c>
      <c r="AO125" s="36">
        <v>0</v>
      </c>
      <c r="AP125" s="36">
        <v>0</v>
      </c>
      <c r="AQ125" s="49">
        <v>0</v>
      </c>
      <c r="AR125" s="430">
        <v>0</v>
      </c>
      <c r="AS125" s="56">
        <f t="shared" si="50"/>
        <v>139</v>
      </c>
      <c r="AT125" s="48">
        <f t="shared" si="51"/>
        <v>17.375</v>
      </c>
      <c r="AU125" s="35">
        <v>0</v>
      </c>
      <c r="AV125" s="198">
        <v>0</v>
      </c>
      <c r="AW125" s="198">
        <v>0</v>
      </c>
      <c r="AX125" s="198">
        <v>0</v>
      </c>
      <c r="AY125" s="198">
        <v>0</v>
      </c>
      <c r="AZ125" s="198">
        <v>0</v>
      </c>
      <c r="BA125" s="49">
        <v>0</v>
      </c>
      <c r="BB125" s="430">
        <v>0</v>
      </c>
      <c r="BC125" s="56">
        <f t="shared" si="52"/>
        <v>0</v>
      </c>
      <c r="BD125" s="48">
        <f t="shared" si="53"/>
        <v>0</v>
      </c>
      <c r="BE125" s="35">
        <v>0</v>
      </c>
      <c r="BF125" s="198">
        <v>0</v>
      </c>
      <c r="BG125" s="198">
        <v>0</v>
      </c>
      <c r="BH125" s="198">
        <v>0</v>
      </c>
      <c r="BI125" s="198">
        <v>0</v>
      </c>
      <c r="BJ125" s="198">
        <v>0</v>
      </c>
      <c r="BK125" s="49">
        <v>0</v>
      </c>
      <c r="BL125" s="430">
        <v>0</v>
      </c>
      <c r="BM125" s="56">
        <f t="shared" si="54"/>
        <v>0</v>
      </c>
      <c r="BN125" s="48">
        <f t="shared" si="55"/>
        <v>0</v>
      </c>
      <c r="BO125" s="35">
        <v>0</v>
      </c>
      <c r="BP125" s="198">
        <v>0</v>
      </c>
      <c r="BQ125" s="198">
        <v>0</v>
      </c>
      <c r="BR125" s="198">
        <v>0</v>
      </c>
      <c r="BS125" s="198">
        <v>0</v>
      </c>
      <c r="BT125" s="198">
        <v>0</v>
      </c>
      <c r="BU125" s="49">
        <v>0</v>
      </c>
      <c r="BV125" s="430">
        <v>0</v>
      </c>
      <c r="BW125" s="56">
        <f t="shared" si="56"/>
        <v>0</v>
      </c>
      <c r="BX125" s="48">
        <f t="shared" si="57"/>
        <v>0</v>
      </c>
      <c r="BY125" s="35">
        <v>0</v>
      </c>
      <c r="BZ125" s="198">
        <v>0</v>
      </c>
      <c r="CA125" s="198">
        <v>0</v>
      </c>
      <c r="CB125" s="198">
        <v>0</v>
      </c>
      <c r="CC125" s="198">
        <v>0</v>
      </c>
      <c r="CD125" s="198">
        <v>0</v>
      </c>
      <c r="CE125" s="49">
        <v>0</v>
      </c>
      <c r="CF125" s="430">
        <v>0</v>
      </c>
      <c r="CG125" s="56">
        <f t="shared" si="58"/>
        <v>0</v>
      </c>
      <c r="CH125" s="48">
        <f t="shared" si="59"/>
        <v>0</v>
      </c>
      <c r="CI125" s="35">
        <v>0</v>
      </c>
      <c r="CJ125" s="198">
        <v>0</v>
      </c>
      <c r="CK125" s="198">
        <v>0</v>
      </c>
      <c r="CL125" s="198">
        <v>0</v>
      </c>
      <c r="CM125" s="198">
        <v>139</v>
      </c>
      <c r="CN125" s="198">
        <v>0</v>
      </c>
      <c r="CO125" s="49">
        <v>0</v>
      </c>
      <c r="CP125" s="430">
        <v>0</v>
      </c>
      <c r="CQ125" s="56">
        <f t="shared" si="60"/>
        <v>139</v>
      </c>
      <c r="CR125" s="48">
        <f t="shared" si="61"/>
        <v>17.375</v>
      </c>
      <c r="CS125" s="35">
        <v>0</v>
      </c>
      <c r="CT125" s="198">
        <v>0</v>
      </c>
      <c r="CU125" s="198">
        <v>0</v>
      </c>
      <c r="CV125" s="198">
        <v>0</v>
      </c>
      <c r="CW125" s="198">
        <v>0</v>
      </c>
      <c r="CX125" s="198">
        <v>0</v>
      </c>
      <c r="CY125" s="49">
        <v>0</v>
      </c>
      <c r="CZ125" s="430">
        <v>0</v>
      </c>
      <c r="DA125" s="56">
        <f t="shared" si="62"/>
        <v>0</v>
      </c>
      <c r="DB125" s="48">
        <f t="shared" si="63"/>
        <v>0</v>
      </c>
      <c r="DC125" s="221">
        <v>0</v>
      </c>
      <c r="DD125" s="223">
        <v>0</v>
      </c>
      <c r="DE125" s="218">
        <v>0</v>
      </c>
      <c r="DF125" s="223">
        <v>0</v>
      </c>
      <c r="DG125" s="223">
        <v>0</v>
      </c>
      <c r="DH125" s="223">
        <v>0</v>
      </c>
      <c r="DI125" s="49">
        <v>0</v>
      </c>
      <c r="DJ125" s="430">
        <v>0</v>
      </c>
      <c r="DK125" s="219">
        <f t="shared" si="64"/>
        <v>0</v>
      </c>
      <c r="DL125" s="220">
        <f t="shared" si="65"/>
        <v>0</v>
      </c>
      <c r="DM125" s="35">
        <v>0</v>
      </c>
      <c r="DN125" s="198">
        <v>0</v>
      </c>
      <c r="DO125" s="198">
        <v>0</v>
      </c>
      <c r="DP125" s="198">
        <v>0</v>
      </c>
      <c r="DQ125" s="198">
        <v>0</v>
      </c>
      <c r="DR125" s="198">
        <v>0</v>
      </c>
      <c r="DS125" s="49">
        <v>0</v>
      </c>
      <c r="DT125" s="430">
        <v>0</v>
      </c>
      <c r="DU125" s="56">
        <f t="shared" si="66"/>
        <v>0</v>
      </c>
      <c r="DV125" s="48">
        <f t="shared" si="67"/>
        <v>0</v>
      </c>
      <c r="DW125" s="35">
        <v>0</v>
      </c>
      <c r="DX125" s="198">
        <v>0</v>
      </c>
      <c r="DY125" s="198">
        <v>0</v>
      </c>
      <c r="DZ125" s="198">
        <v>0</v>
      </c>
      <c r="EA125" s="198">
        <v>0</v>
      </c>
      <c r="EB125" s="198">
        <v>0</v>
      </c>
      <c r="EC125" s="49">
        <v>0</v>
      </c>
      <c r="ED125" s="430">
        <v>0</v>
      </c>
      <c r="EE125" s="56">
        <f t="shared" si="68"/>
        <v>0</v>
      </c>
      <c r="EF125" s="48">
        <f t="shared" si="69"/>
        <v>0</v>
      </c>
      <c r="EK125" s="19">
        <f t="shared" si="70"/>
        <v>0</v>
      </c>
      <c r="EL125" s="5" t="e">
        <f>IF(#REF!=0,"Not Moving","OK")</f>
        <v>#REF!</v>
      </c>
    </row>
    <row r="126" spans="1:142" s="5" customFormat="1" ht="16.5" thickTop="1" thickBot="1">
      <c r="A126" s="45">
        <v>115</v>
      </c>
      <c r="B126" s="20">
        <v>739727</v>
      </c>
      <c r="C126" s="17" t="s">
        <v>266</v>
      </c>
      <c r="D126" s="17" t="s">
        <v>267</v>
      </c>
      <c r="E126" s="189">
        <v>44.5</v>
      </c>
      <c r="F126" s="59">
        <v>99</v>
      </c>
      <c r="G126" s="38">
        <f t="shared" si="37"/>
        <v>0</v>
      </c>
      <c r="H126" s="38">
        <f t="shared" si="38"/>
        <v>0</v>
      </c>
      <c r="I126" s="38">
        <f t="shared" si="39"/>
        <v>0</v>
      </c>
      <c r="J126" s="38">
        <f t="shared" si="40"/>
        <v>1188</v>
      </c>
      <c r="K126" s="38">
        <f t="shared" si="41"/>
        <v>792</v>
      </c>
      <c r="L126" s="38">
        <f t="shared" si="42"/>
        <v>1287</v>
      </c>
      <c r="M126" s="39">
        <f t="shared" si="43"/>
        <v>1386</v>
      </c>
      <c r="N126" s="39">
        <v>1584</v>
      </c>
      <c r="O126" s="39">
        <f t="shared" si="44"/>
        <v>6237</v>
      </c>
      <c r="P126" s="40">
        <f t="shared" si="45"/>
        <v>779.625</v>
      </c>
      <c r="Q126" s="58">
        <v>0</v>
      </c>
      <c r="R126" s="49">
        <v>0</v>
      </c>
      <c r="S126" s="49">
        <v>0</v>
      </c>
      <c r="T126" s="49">
        <v>396</v>
      </c>
      <c r="U126" s="49">
        <v>396</v>
      </c>
      <c r="V126" s="49">
        <v>693</v>
      </c>
      <c r="W126" s="49">
        <v>693</v>
      </c>
      <c r="X126" s="430">
        <v>594</v>
      </c>
      <c r="Y126" s="260">
        <f t="shared" si="46"/>
        <v>2772</v>
      </c>
      <c r="Z126" s="34">
        <f t="shared" si="47"/>
        <v>346.5</v>
      </c>
      <c r="AA126" s="35">
        <v>0</v>
      </c>
      <c r="AB126" s="36">
        <v>0</v>
      </c>
      <c r="AC126" s="36">
        <v>0</v>
      </c>
      <c r="AD126" s="36">
        <v>198</v>
      </c>
      <c r="AE126" s="36">
        <v>0</v>
      </c>
      <c r="AF126" s="36">
        <v>99</v>
      </c>
      <c r="AG126" s="49">
        <v>99</v>
      </c>
      <c r="AH126" s="430">
        <v>198</v>
      </c>
      <c r="AI126" s="56">
        <f t="shared" si="48"/>
        <v>594</v>
      </c>
      <c r="AJ126" s="48">
        <f t="shared" si="49"/>
        <v>74.25</v>
      </c>
      <c r="AK126" s="35">
        <v>0</v>
      </c>
      <c r="AL126" s="36">
        <v>0</v>
      </c>
      <c r="AM126" s="36">
        <v>0</v>
      </c>
      <c r="AN126" s="36">
        <v>594</v>
      </c>
      <c r="AO126" s="36">
        <v>297</v>
      </c>
      <c r="AP126" s="36">
        <v>99</v>
      </c>
      <c r="AQ126" s="49">
        <v>396</v>
      </c>
      <c r="AR126" s="430">
        <v>0</v>
      </c>
      <c r="AS126" s="56">
        <f t="shared" si="50"/>
        <v>1386</v>
      </c>
      <c r="AT126" s="48">
        <f t="shared" si="51"/>
        <v>173.25</v>
      </c>
      <c r="AU126" s="35">
        <v>0</v>
      </c>
      <c r="AV126" s="198">
        <v>0</v>
      </c>
      <c r="AW126" s="198">
        <v>0</v>
      </c>
      <c r="AX126" s="198">
        <v>0</v>
      </c>
      <c r="AY126" s="198">
        <v>99</v>
      </c>
      <c r="AZ126" s="198">
        <v>0</v>
      </c>
      <c r="BA126" s="49">
        <v>0</v>
      </c>
      <c r="BB126" s="430">
        <v>396</v>
      </c>
      <c r="BC126" s="56">
        <f t="shared" si="52"/>
        <v>495</v>
      </c>
      <c r="BD126" s="48">
        <f t="shared" si="53"/>
        <v>61.875</v>
      </c>
      <c r="BE126" s="35">
        <v>0</v>
      </c>
      <c r="BF126" s="198">
        <v>0</v>
      </c>
      <c r="BG126" s="198">
        <v>0</v>
      </c>
      <c r="BH126" s="198">
        <v>0</v>
      </c>
      <c r="BI126" s="198">
        <v>0</v>
      </c>
      <c r="BJ126" s="198">
        <v>0</v>
      </c>
      <c r="BK126" s="49">
        <v>0</v>
      </c>
      <c r="BL126" s="430">
        <v>0</v>
      </c>
      <c r="BM126" s="56">
        <f t="shared" si="54"/>
        <v>0</v>
      </c>
      <c r="BN126" s="48">
        <f t="shared" si="55"/>
        <v>0</v>
      </c>
      <c r="BO126" s="35">
        <v>0</v>
      </c>
      <c r="BP126" s="198">
        <v>0</v>
      </c>
      <c r="BQ126" s="198">
        <v>0</v>
      </c>
      <c r="BR126" s="198">
        <v>0</v>
      </c>
      <c r="BS126" s="198">
        <v>0</v>
      </c>
      <c r="BT126" s="198">
        <v>198</v>
      </c>
      <c r="BU126" s="49">
        <v>99</v>
      </c>
      <c r="BV126" s="430">
        <v>99</v>
      </c>
      <c r="BW126" s="56">
        <f t="shared" si="56"/>
        <v>396</v>
      </c>
      <c r="BX126" s="48">
        <f t="shared" si="57"/>
        <v>49.5</v>
      </c>
      <c r="BY126" s="35">
        <v>0</v>
      </c>
      <c r="BZ126" s="198">
        <v>0</v>
      </c>
      <c r="CA126" s="198">
        <v>0</v>
      </c>
      <c r="CB126" s="198">
        <v>0</v>
      </c>
      <c r="CC126" s="198">
        <v>0</v>
      </c>
      <c r="CD126" s="198">
        <v>198</v>
      </c>
      <c r="CE126" s="49">
        <v>0</v>
      </c>
      <c r="CF126" s="430">
        <v>0</v>
      </c>
      <c r="CG126" s="56">
        <f t="shared" si="58"/>
        <v>198</v>
      </c>
      <c r="CH126" s="48">
        <f t="shared" si="59"/>
        <v>24.75</v>
      </c>
      <c r="CI126" s="35">
        <v>0</v>
      </c>
      <c r="CJ126" s="198">
        <v>0</v>
      </c>
      <c r="CK126" s="198">
        <v>0</v>
      </c>
      <c r="CL126" s="198">
        <v>0</v>
      </c>
      <c r="CM126" s="198">
        <v>0</v>
      </c>
      <c r="CN126" s="198">
        <v>0</v>
      </c>
      <c r="CO126" s="49">
        <v>99</v>
      </c>
      <c r="CP126" s="430">
        <v>99</v>
      </c>
      <c r="CQ126" s="56">
        <f t="shared" si="60"/>
        <v>198</v>
      </c>
      <c r="CR126" s="48">
        <f t="shared" si="61"/>
        <v>24.75</v>
      </c>
      <c r="CS126" s="35">
        <v>0</v>
      </c>
      <c r="CT126" s="198">
        <v>0</v>
      </c>
      <c r="CU126" s="198">
        <v>0</v>
      </c>
      <c r="CV126" s="198">
        <v>0</v>
      </c>
      <c r="CW126" s="198">
        <v>0</v>
      </c>
      <c r="CX126" s="198">
        <v>0</v>
      </c>
      <c r="CY126" s="49">
        <v>0</v>
      </c>
      <c r="CZ126" s="430">
        <v>99</v>
      </c>
      <c r="DA126" s="56">
        <f t="shared" si="62"/>
        <v>99</v>
      </c>
      <c r="DB126" s="48">
        <f t="shared" si="63"/>
        <v>12.375</v>
      </c>
      <c r="DC126" s="221">
        <v>0</v>
      </c>
      <c r="DD126" s="223">
        <v>0</v>
      </c>
      <c r="DE126" s="218">
        <v>0</v>
      </c>
      <c r="DF126" s="223">
        <v>0</v>
      </c>
      <c r="DG126" s="223">
        <v>0</v>
      </c>
      <c r="DH126" s="223">
        <v>0</v>
      </c>
      <c r="DI126" s="49">
        <v>0</v>
      </c>
      <c r="DJ126" s="430">
        <v>0</v>
      </c>
      <c r="DK126" s="219">
        <f t="shared" si="64"/>
        <v>0</v>
      </c>
      <c r="DL126" s="220">
        <f t="shared" si="65"/>
        <v>0</v>
      </c>
      <c r="DM126" s="35">
        <v>0</v>
      </c>
      <c r="DN126" s="198">
        <v>0</v>
      </c>
      <c r="DO126" s="198">
        <v>0</v>
      </c>
      <c r="DP126" s="198">
        <v>0</v>
      </c>
      <c r="DQ126" s="198">
        <v>0</v>
      </c>
      <c r="DR126" s="198">
        <v>0</v>
      </c>
      <c r="DS126" s="49">
        <v>0</v>
      </c>
      <c r="DT126" s="430">
        <v>0</v>
      </c>
      <c r="DU126" s="56">
        <f t="shared" si="66"/>
        <v>0</v>
      </c>
      <c r="DV126" s="48">
        <f t="shared" si="67"/>
        <v>0</v>
      </c>
      <c r="DW126" s="35">
        <v>0</v>
      </c>
      <c r="DX126" s="198">
        <v>0</v>
      </c>
      <c r="DY126" s="198">
        <v>0</v>
      </c>
      <c r="DZ126" s="198">
        <v>0</v>
      </c>
      <c r="EA126" s="198">
        <v>0</v>
      </c>
      <c r="EB126" s="198">
        <v>0</v>
      </c>
      <c r="EC126" s="49">
        <v>0</v>
      </c>
      <c r="ED126" s="430">
        <v>99</v>
      </c>
      <c r="EE126" s="56">
        <f t="shared" si="68"/>
        <v>99</v>
      </c>
      <c r="EF126" s="48">
        <f t="shared" si="69"/>
        <v>12.375</v>
      </c>
      <c r="EK126" s="19">
        <f t="shared" si="70"/>
        <v>0</v>
      </c>
      <c r="EL126" s="5" t="e">
        <f>IF(#REF!=0,"Not Moving","OK")</f>
        <v>#REF!</v>
      </c>
    </row>
    <row r="127" spans="1:142" s="5" customFormat="1" ht="16.5" thickTop="1" thickBot="1">
      <c r="A127" s="45">
        <v>116</v>
      </c>
      <c r="B127" s="20">
        <v>739728</v>
      </c>
      <c r="C127" s="17" t="s">
        <v>268</v>
      </c>
      <c r="D127" s="17" t="s">
        <v>269</v>
      </c>
      <c r="E127" s="189">
        <v>44.5</v>
      </c>
      <c r="F127" s="59">
        <v>99</v>
      </c>
      <c r="G127" s="38">
        <f t="shared" si="37"/>
        <v>0</v>
      </c>
      <c r="H127" s="38">
        <f t="shared" si="38"/>
        <v>0</v>
      </c>
      <c r="I127" s="38">
        <f t="shared" si="39"/>
        <v>0</v>
      </c>
      <c r="J127" s="38">
        <f t="shared" si="40"/>
        <v>495</v>
      </c>
      <c r="K127" s="38">
        <f t="shared" si="41"/>
        <v>297</v>
      </c>
      <c r="L127" s="38">
        <f t="shared" si="42"/>
        <v>396</v>
      </c>
      <c r="M127" s="39">
        <f t="shared" si="43"/>
        <v>693</v>
      </c>
      <c r="N127" s="39">
        <v>990</v>
      </c>
      <c r="O127" s="39">
        <f t="shared" si="44"/>
        <v>2871</v>
      </c>
      <c r="P127" s="40">
        <f t="shared" si="45"/>
        <v>358.875</v>
      </c>
      <c r="Q127" s="58">
        <v>0</v>
      </c>
      <c r="R127" s="49">
        <v>0</v>
      </c>
      <c r="S127" s="49">
        <v>0</v>
      </c>
      <c r="T127" s="49">
        <v>0</v>
      </c>
      <c r="U127" s="49">
        <v>99</v>
      </c>
      <c r="V127" s="49">
        <v>198</v>
      </c>
      <c r="W127" s="49">
        <v>0</v>
      </c>
      <c r="X127" s="430">
        <v>0</v>
      </c>
      <c r="Y127" s="260">
        <f t="shared" si="46"/>
        <v>297</v>
      </c>
      <c r="Z127" s="34">
        <f t="shared" si="47"/>
        <v>37.125</v>
      </c>
      <c r="AA127" s="35">
        <v>0</v>
      </c>
      <c r="AB127" s="36">
        <v>0</v>
      </c>
      <c r="AC127" s="36">
        <v>0</v>
      </c>
      <c r="AD127" s="36">
        <v>198</v>
      </c>
      <c r="AE127" s="36">
        <v>0</v>
      </c>
      <c r="AF127" s="36">
        <v>99</v>
      </c>
      <c r="AG127" s="49">
        <v>396</v>
      </c>
      <c r="AH127" s="430">
        <v>396</v>
      </c>
      <c r="AI127" s="56">
        <f t="shared" si="48"/>
        <v>1089</v>
      </c>
      <c r="AJ127" s="48">
        <f t="shared" si="49"/>
        <v>136.125</v>
      </c>
      <c r="AK127" s="35">
        <v>0</v>
      </c>
      <c r="AL127" s="36">
        <v>0</v>
      </c>
      <c r="AM127" s="36">
        <v>0</v>
      </c>
      <c r="AN127" s="36">
        <v>198</v>
      </c>
      <c r="AO127" s="36">
        <v>0</v>
      </c>
      <c r="AP127" s="36">
        <v>99</v>
      </c>
      <c r="AQ127" s="49">
        <v>99</v>
      </c>
      <c r="AR127" s="430">
        <v>99</v>
      </c>
      <c r="AS127" s="56">
        <f t="shared" si="50"/>
        <v>495</v>
      </c>
      <c r="AT127" s="48">
        <f t="shared" si="51"/>
        <v>61.875</v>
      </c>
      <c r="AU127" s="35">
        <v>0</v>
      </c>
      <c r="AV127" s="198">
        <v>0</v>
      </c>
      <c r="AW127" s="198">
        <v>0</v>
      </c>
      <c r="AX127" s="198">
        <v>0</v>
      </c>
      <c r="AY127" s="198">
        <v>0</v>
      </c>
      <c r="AZ127" s="198">
        <v>0</v>
      </c>
      <c r="BA127" s="49">
        <v>0</v>
      </c>
      <c r="BB127" s="430">
        <v>198</v>
      </c>
      <c r="BC127" s="56">
        <f t="shared" si="52"/>
        <v>198</v>
      </c>
      <c r="BD127" s="48">
        <f t="shared" si="53"/>
        <v>24.75</v>
      </c>
      <c r="BE127" s="35">
        <v>0</v>
      </c>
      <c r="BF127" s="198">
        <v>0</v>
      </c>
      <c r="BG127" s="198">
        <v>0</v>
      </c>
      <c r="BH127" s="198">
        <v>0</v>
      </c>
      <c r="BI127" s="198">
        <v>0</v>
      </c>
      <c r="BJ127" s="198">
        <v>0</v>
      </c>
      <c r="BK127" s="49">
        <v>0</v>
      </c>
      <c r="BL127" s="430">
        <v>0</v>
      </c>
      <c r="BM127" s="56">
        <f t="shared" si="54"/>
        <v>0</v>
      </c>
      <c r="BN127" s="48">
        <f t="shared" si="55"/>
        <v>0</v>
      </c>
      <c r="BO127" s="35">
        <v>0</v>
      </c>
      <c r="BP127" s="198">
        <v>0</v>
      </c>
      <c r="BQ127" s="198">
        <v>0</v>
      </c>
      <c r="BR127" s="198">
        <v>99</v>
      </c>
      <c r="BS127" s="198">
        <v>99</v>
      </c>
      <c r="BT127" s="198">
        <v>0</v>
      </c>
      <c r="BU127" s="49">
        <v>0</v>
      </c>
      <c r="BV127" s="430">
        <v>0</v>
      </c>
      <c r="BW127" s="56">
        <f t="shared" si="56"/>
        <v>198</v>
      </c>
      <c r="BX127" s="48">
        <f t="shared" si="57"/>
        <v>24.75</v>
      </c>
      <c r="BY127" s="35">
        <v>0</v>
      </c>
      <c r="BZ127" s="198">
        <v>0</v>
      </c>
      <c r="CA127" s="198">
        <v>0</v>
      </c>
      <c r="CB127" s="198">
        <v>0</v>
      </c>
      <c r="CC127" s="198">
        <v>0</v>
      </c>
      <c r="CD127" s="198">
        <v>0</v>
      </c>
      <c r="CE127" s="49">
        <v>0</v>
      </c>
      <c r="CF127" s="430">
        <v>0</v>
      </c>
      <c r="CG127" s="56">
        <f t="shared" si="58"/>
        <v>0</v>
      </c>
      <c r="CH127" s="48">
        <f t="shared" si="59"/>
        <v>0</v>
      </c>
      <c r="CI127" s="35">
        <v>0</v>
      </c>
      <c r="CJ127" s="198">
        <v>0</v>
      </c>
      <c r="CK127" s="198">
        <v>0</v>
      </c>
      <c r="CL127" s="198">
        <v>0</v>
      </c>
      <c r="CM127" s="198">
        <v>0</v>
      </c>
      <c r="CN127" s="198">
        <v>0</v>
      </c>
      <c r="CO127" s="49">
        <v>0</v>
      </c>
      <c r="CP127" s="430">
        <v>198</v>
      </c>
      <c r="CQ127" s="56">
        <f t="shared" si="60"/>
        <v>198</v>
      </c>
      <c r="CR127" s="48">
        <f t="shared" si="61"/>
        <v>24.75</v>
      </c>
      <c r="CS127" s="35">
        <v>0</v>
      </c>
      <c r="CT127" s="198">
        <v>0</v>
      </c>
      <c r="CU127" s="198">
        <v>0</v>
      </c>
      <c r="CV127" s="198">
        <v>0</v>
      </c>
      <c r="CW127" s="198">
        <v>0</v>
      </c>
      <c r="CX127" s="198">
        <v>0</v>
      </c>
      <c r="CY127" s="49">
        <v>0</v>
      </c>
      <c r="CZ127" s="430">
        <v>99</v>
      </c>
      <c r="DA127" s="56">
        <f t="shared" si="62"/>
        <v>99</v>
      </c>
      <c r="DB127" s="48">
        <f t="shared" si="63"/>
        <v>12.375</v>
      </c>
      <c r="DC127" s="221">
        <v>0</v>
      </c>
      <c r="DD127" s="223">
        <v>0</v>
      </c>
      <c r="DE127" s="218">
        <v>0</v>
      </c>
      <c r="DF127" s="223">
        <v>0</v>
      </c>
      <c r="DG127" s="223">
        <v>0</v>
      </c>
      <c r="DH127" s="223">
        <v>0</v>
      </c>
      <c r="DI127" s="49">
        <v>0</v>
      </c>
      <c r="DJ127" s="430">
        <v>0</v>
      </c>
      <c r="DK127" s="219">
        <f t="shared" si="64"/>
        <v>0</v>
      </c>
      <c r="DL127" s="220">
        <f t="shared" si="65"/>
        <v>0</v>
      </c>
      <c r="DM127" s="35">
        <v>0</v>
      </c>
      <c r="DN127" s="198">
        <v>0</v>
      </c>
      <c r="DO127" s="198">
        <v>0</v>
      </c>
      <c r="DP127" s="198">
        <v>0</v>
      </c>
      <c r="DQ127" s="198">
        <v>99</v>
      </c>
      <c r="DR127" s="198">
        <v>0</v>
      </c>
      <c r="DS127" s="49">
        <v>99</v>
      </c>
      <c r="DT127" s="430">
        <v>0</v>
      </c>
      <c r="DU127" s="56">
        <f t="shared" si="66"/>
        <v>198</v>
      </c>
      <c r="DV127" s="48">
        <f t="shared" si="67"/>
        <v>24.75</v>
      </c>
      <c r="DW127" s="35">
        <v>0</v>
      </c>
      <c r="DX127" s="198">
        <v>0</v>
      </c>
      <c r="DY127" s="198">
        <v>0</v>
      </c>
      <c r="DZ127" s="198">
        <v>0</v>
      </c>
      <c r="EA127" s="198">
        <v>0</v>
      </c>
      <c r="EB127" s="198">
        <v>0</v>
      </c>
      <c r="EC127" s="49">
        <v>99</v>
      </c>
      <c r="ED127" s="430">
        <v>0</v>
      </c>
      <c r="EE127" s="56">
        <f t="shared" si="68"/>
        <v>99</v>
      </c>
      <c r="EF127" s="48">
        <f t="shared" si="69"/>
        <v>12.375</v>
      </c>
      <c r="EK127" s="19">
        <f t="shared" si="70"/>
        <v>0</v>
      </c>
      <c r="EL127" s="5" t="e">
        <f>IF(#REF!=0,"Not Moving","OK")</f>
        <v>#REF!</v>
      </c>
    </row>
    <row r="128" spans="1:142" s="5" customFormat="1" ht="16.5" thickTop="1" thickBot="1">
      <c r="A128" s="45">
        <v>117</v>
      </c>
      <c r="B128" s="20">
        <v>742244</v>
      </c>
      <c r="C128" s="17" t="s">
        <v>325</v>
      </c>
      <c r="D128" s="17" t="s">
        <v>326</v>
      </c>
      <c r="E128" s="189">
        <v>29.5</v>
      </c>
      <c r="F128" s="59">
        <v>59</v>
      </c>
      <c r="G128" s="38">
        <f t="shared" si="37"/>
        <v>0</v>
      </c>
      <c r="H128" s="38">
        <f t="shared" si="38"/>
        <v>0</v>
      </c>
      <c r="I128" s="38">
        <f t="shared" si="39"/>
        <v>0</v>
      </c>
      <c r="J128" s="38">
        <f t="shared" si="40"/>
        <v>0</v>
      </c>
      <c r="K128" s="38">
        <f t="shared" si="41"/>
        <v>0</v>
      </c>
      <c r="L128" s="38">
        <f t="shared" si="42"/>
        <v>0</v>
      </c>
      <c r="M128" s="39">
        <f t="shared" si="43"/>
        <v>0</v>
      </c>
      <c r="N128" s="39">
        <v>0</v>
      </c>
      <c r="O128" s="39">
        <f t="shared" si="44"/>
        <v>0</v>
      </c>
      <c r="P128" s="40">
        <f t="shared" si="45"/>
        <v>0</v>
      </c>
      <c r="Q128" s="58">
        <v>0</v>
      </c>
      <c r="R128" s="49">
        <v>0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30">
        <v>0</v>
      </c>
      <c r="Y128" s="260">
        <f t="shared" si="46"/>
        <v>0</v>
      </c>
      <c r="Z128" s="34">
        <f t="shared" si="47"/>
        <v>0</v>
      </c>
      <c r="AA128" s="35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49">
        <v>0</v>
      </c>
      <c r="AH128" s="430">
        <v>0</v>
      </c>
      <c r="AI128" s="56">
        <f t="shared" si="48"/>
        <v>0</v>
      </c>
      <c r="AJ128" s="48">
        <f t="shared" si="49"/>
        <v>0</v>
      </c>
      <c r="AK128" s="35">
        <v>0</v>
      </c>
      <c r="AL128" s="36">
        <v>0</v>
      </c>
      <c r="AM128" s="36">
        <v>0</v>
      </c>
      <c r="AN128" s="36">
        <v>0</v>
      </c>
      <c r="AO128" s="36">
        <v>0</v>
      </c>
      <c r="AP128" s="36">
        <v>0</v>
      </c>
      <c r="AQ128" s="49">
        <v>0</v>
      </c>
      <c r="AR128" s="430">
        <v>0</v>
      </c>
      <c r="AS128" s="56">
        <f t="shared" si="50"/>
        <v>0</v>
      </c>
      <c r="AT128" s="48">
        <f t="shared" si="51"/>
        <v>0</v>
      </c>
      <c r="AU128" s="35">
        <v>0</v>
      </c>
      <c r="AV128" s="198">
        <v>0</v>
      </c>
      <c r="AW128" s="198">
        <v>0</v>
      </c>
      <c r="AX128" s="198">
        <v>0</v>
      </c>
      <c r="AY128" s="198">
        <v>0</v>
      </c>
      <c r="AZ128" s="198">
        <v>0</v>
      </c>
      <c r="BA128" s="49">
        <v>0</v>
      </c>
      <c r="BB128" s="430">
        <v>0</v>
      </c>
      <c r="BC128" s="56">
        <f t="shared" si="52"/>
        <v>0</v>
      </c>
      <c r="BD128" s="48">
        <f t="shared" si="53"/>
        <v>0</v>
      </c>
      <c r="BE128" s="35">
        <v>0</v>
      </c>
      <c r="BF128" s="198">
        <v>0</v>
      </c>
      <c r="BG128" s="198">
        <v>0</v>
      </c>
      <c r="BH128" s="198">
        <v>0</v>
      </c>
      <c r="BI128" s="198">
        <v>0</v>
      </c>
      <c r="BJ128" s="198">
        <v>0</v>
      </c>
      <c r="BK128" s="49">
        <v>0</v>
      </c>
      <c r="BL128" s="430">
        <v>0</v>
      </c>
      <c r="BM128" s="56">
        <f t="shared" si="54"/>
        <v>0</v>
      </c>
      <c r="BN128" s="48">
        <f t="shared" si="55"/>
        <v>0</v>
      </c>
      <c r="BO128" s="35">
        <v>0</v>
      </c>
      <c r="BP128" s="198">
        <v>0</v>
      </c>
      <c r="BQ128" s="198">
        <v>0</v>
      </c>
      <c r="BR128" s="198">
        <v>0</v>
      </c>
      <c r="BS128" s="198">
        <v>0</v>
      </c>
      <c r="BT128" s="198">
        <v>0</v>
      </c>
      <c r="BU128" s="49">
        <v>0</v>
      </c>
      <c r="BV128" s="430">
        <v>0</v>
      </c>
      <c r="BW128" s="56">
        <f t="shared" si="56"/>
        <v>0</v>
      </c>
      <c r="BX128" s="48">
        <f t="shared" si="57"/>
        <v>0</v>
      </c>
      <c r="BY128" s="35">
        <v>0</v>
      </c>
      <c r="BZ128" s="198">
        <v>0</v>
      </c>
      <c r="CA128" s="198">
        <v>0</v>
      </c>
      <c r="CB128" s="198">
        <v>0</v>
      </c>
      <c r="CC128" s="198">
        <v>0</v>
      </c>
      <c r="CD128" s="198">
        <v>0</v>
      </c>
      <c r="CE128" s="49">
        <v>0</v>
      </c>
      <c r="CF128" s="430">
        <v>0</v>
      </c>
      <c r="CG128" s="56">
        <f t="shared" si="58"/>
        <v>0</v>
      </c>
      <c r="CH128" s="48">
        <f t="shared" si="59"/>
        <v>0</v>
      </c>
      <c r="CI128" s="35">
        <v>0</v>
      </c>
      <c r="CJ128" s="198">
        <v>0</v>
      </c>
      <c r="CK128" s="198">
        <v>0</v>
      </c>
      <c r="CL128" s="198">
        <v>0</v>
      </c>
      <c r="CM128" s="198">
        <v>0</v>
      </c>
      <c r="CN128" s="198">
        <v>0</v>
      </c>
      <c r="CO128" s="49">
        <v>0</v>
      </c>
      <c r="CP128" s="430">
        <v>0</v>
      </c>
      <c r="CQ128" s="56">
        <f t="shared" si="60"/>
        <v>0</v>
      </c>
      <c r="CR128" s="48">
        <f t="shared" si="61"/>
        <v>0</v>
      </c>
      <c r="CS128" s="35">
        <v>0</v>
      </c>
      <c r="CT128" s="198">
        <v>0</v>
      </c>
      <c r="CU128" s="198">
        <v>0</v>
      </c>
      <c r="CV128" s="198">
        <v>0</v>
      </c>
      <c r="CW128" s="198">
        <v>0</v>
      </c>
      <c r="CX128" s="198">
        <v>0</v>
      </c>
      <c r="CY128" s="49">
        <v>0</v>
      </c>
      <c r="CZ128" s="430">
        <v>0</v>
      </c>
      <c r="DA128" s="56">
        <f t="shared" si="62"/>
        <v>0</v>
      </c>
      <c r="DB128" s="48">
        <f t="shared" si="63"/>
        <v>0</v>
      </c>
      <c r="DC128" s="221">
        <v>0</v>
      </c>
      <c r="DD128" s="223">
        <v>0</v>
      </c>
      <c r="DE128" s="218">
        <v>0</v>
      </c>
      <c r="DF128" s="223">
        <v>0</v>
      </c>
      <c r="DG128" s="223">
        <v>0</v>
      </c>
      <c r="DH128" s="223">
        <v>0</v>
      </c>
      <c r="DI128" s="49">
        <v>0</v>
      </c>
      <c r="DJ128" s="430">
        <v>0</v>
      </c>
      <c r="DK128" s="219">
        <f t="shared" si="64"/>
        <v>0</v>
      </c>
      <c r="DL128" s="220">
        <f t="shared" si="65"/>
        <v>0</v>
      </c>
      <c r="DM128" s="35">
        <v>0</v>
      </c>
      <c r="DN128" s="198">
        <v>0</v>
      </c>
      <c r="DO128" s="198">
        <v>0</v>
      </c>
      <c r="DP128" s="198">
        <v>0</v>
      </c>
      <c r="DQ128" s="198">
        <v>0</v>
      </c>
      <c r="DR128" s="198">
        <v>0</v>
      </c>
      <c r="DS128" s="49">
        <v>0</v>
      </c>
      <c r="DT128" s="430">
        <v>0</v>
      </c>
      <c r="DU128" s="56">
        <f t="shared" si="66"/>
        <v>0</v>
      </c>
      <c r="DV128" s="48">
        <f t="shared" si="67"/>
        <v>0</v>
      </c>
      <c r="DW128" s="35">
        <v>0</v>
      </c>
      <c r="DX128" s="198">
        <v>0</v>
      </c>
      <c r="DY128" s="198">
        <v>0</v>
      </c>
      <c r="DZ128" s="198">
        <v>0</v>
      </c>
      <c r="EA128" s="198">
        <v>0</v>
      </c>
      <c r="EB128" s="198">
        <v>0</v>
      </c>
      <c r="EC128" s="49">
        <v>0</v>
      </c>
      <c r="ED128" s="430">
        <v>0</v>
      </c>
      <c r="EE128" s="56">
        <f t="shared" si="68"/>
        <v>0</v>
      </c>
      <c r="EF128" s="48">
        <f t="shared" si="69"/>
        <v>0</v>
      </c>
      <c r="EK128" s="19"/>
    </row>
    <row r="129" spans="1:141" s="5" customFormat="1" ht="16.5" thickTop="1" thickBot="1">
      <c r="A129" s="45">
        <v>118</v>
      </c>
      <c r="B129" s="20">
        <v>742245</v>
      </c>
      <c r="C129" s="17" t="s">
        <v>327</v>
      </c>
      <c r="D129" s="17" t="s">
        <v>328</v>
      </c>
      <c r="E129" s="189">
        <v>29.5</v>
      </c>
      <c r="F129" s="59">
        <v>59</v>
      </c>
      <c r="G129" s="38">
        <f t="shared" si="37"/>
        <v>0</v>
      </c>
      <c r="H129" s="38">
        <f t="shared" si="38"/>
        <v>0</v>
      </c>
      <c r="I129" s="38">
        <f t="shared" si="39"/>
        <v>0</v>
      </c>
      <c r="J129" s="38">
        <f t="shared" si="40"/>
        <v>0</v>
      </c>
      <c r="K129" s="38">
        <f t="shared" si="41"/>
        <v>0</v>
      </c>
      <c r="L129" s="38">
        <f t="shared" si="42"/>
        <v>0</v>
      </c>
      <c r="M129" s="39">
        <f t="shared" si="43"/>
        <v>0</v>
      </c>
      <c r="N129" s="39">
        <v>0</v>
      </c>
      <c r="O129" s="39">
        <f t="shared" si="44"/>
        <v>0</v>
      </c>
      <c r="P129" s="40">
        <f t="shared" si="45"/>
        <v>0</v>
      </c>
      <c r="Q129" s="58">
        <v>0</v>
      </c>
      <c r="R129" s="49">
        <v>0</v>
      </c>
      <c r="S129" s="49">
        <v>0</v>
      </c>
      <c r="T129" s="49">
        <v>0</v>
      </c>
      <c r="U129" s="49">
        <v>0</v>
      </c>
      <c r="V129" s="49">
        <v>0</v>
      </c>
      <c r="W129" s="49">
        <v>0</v>
      </c>
      <c r="X129" s="430">
        <v>0</v>
      </c>
      <c r="Y129" s="260">
        <f t="shared" si="46"/>
        <v>0</v>
      </c>
      <c r="Z129" s="34">
        <f t="shared" si="47"/>
        <v>0</v>
      </c>
      <c r="AA129" s="35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49">
        <v>0</v>
      </c>
      <c r="AH129" s="430">
        <v>0</v>
      </c>
      <c r="AI129" s="56">
        <f t="shared" si="48"/>
        <v>0</v>
      </c>
      <c r="AJ129" s="48">
        <f t="shared" si="49"/>
        <v>0</v>
      </c>
      <c r="AK129" s="35">
        <v>0</v>
      </c>
      <c r="AL129" s="36">
        <v>0</v>
      </c>
      <c r="AM129" s="36">
        <v>0</v>
      </c>
      <c r="AN129" s="36">
        <v>0</v>
      </c>
      <c r="AO129" s="36">
        <v>0</v>
      </c>
      <c r="AP129" s="36">
        <v>0</v>
      </c>
      <c r="AQ129" s="49">
        <v>0</v>
      </c>
      <c r="AR129" s="430">
        <v>0</v>
      </c>
      <c r="AS129" s="56">
        <f t="shared" si="50"/>
        <v>0</v>
      </c>
      <c r="AT129" s="48">
        <f t="shared" si="51"/>
        <v>0</v>
      </c>
      <c r="AU129" s="35">
        <v>0</v>
      </c>
      <c r="AV129" s="198">
        <v>0</v>
      </c>
      <c r="AW129" s="198">
        <v>0</v>
      </c>
      <c r="AX129" s="198">
        <v>0</v>
      </c>
      <c r="AY129" s="198">
        <v>0</v>
      </c>
      <c r="AZ129" s="198">
        <v>0</v>
      </c>
      <c r="BA129" s="49">
        <v>0</v>
      </c>
      <c r="BB129" s="430">
        <v>0</v>
      </c>
      <c r="BC129" s="56">
        <f t="shared" si="52"/>
        <v>0</v>
      </c>
      <c r="BD129" s="48">
        <f t="shared" si="53"/>
        <v>0</v>
      </c>
      <c r="BE129" s="35">
        <v>0</v>
      </c>
      <c r="BF129" s="198">
        <v>0</v>
      </c>
      <c r="BG129" s="198">
        <v>0</v>
      </c>
      <c r="BH129" s="198">
        <v>0</v>
      </c>
      <c r="BI129" s="198">
        <v>0</v>
      </c>
      <c r="BJ129" s="198">
        <v>0</v>
      </c>
      <c r="BK129" s="49">
        <v>0</v>
      </c>
      <c r="BL129" s="430">
        <v>0</v>
      </c>
      <c r="BM129" s="56">
        <f t="shared" si="54"/>
        <v>0</v>
      </c>
      <c r="BN129" s="48">
        <f t="shared" si="55"/>
        <v>0</v>
      </c>
      <c r="BO129" s="35">
        <v>0</v>
      </c>
      <c r="BP129" s="198">
        <v>0</v>
      </c>
      <c r="BQ129" s="198">
        <v>0</v>
      </c>
      <c r="BR129" s="198">
        <v>0</v>
      </c>
      <c r="BS129" s="198">
        <v>0</v>
      </c>
      <c r="BT129" s="198">
        <v>0</v>
      </c>
      <c r="BU129" s="49">
        <v>0</v>
      </c>
      <c r="BV129" s="430">
        <v>0</v>
      </c>
      <c r="BW129" s="56">
        <f t="shared" si="56"/>
        <v>0</v>
      </c>
      <c r="BX129" s="48">
        <f t="shared" si="57"/>
        <v>0</v>
      </c>
      <c r="BY129" s="35">
        <v>0</v>
      </c>
      <c r="BZ129" s="198">
        <v>0</v>
      </c>
      <c r="CA129" s="198">
        <v>0</v>
      </c>
      <c r="CB129" s="198">
        <v>0</v>
      </c>
      <c r="CC129" s="198">
        <v>0</v>
      </c>
      <c r="CD129" s="198">
        <v>0</v>
      </c>
      <c r="CE129" s="49">
        <v>0</v>
      </c>
      <c r="CF129" s="430">
        <v>0</v>
      </c>
      <c r="CG129" s="56">
        <f t="shared" si="58"/>
        <v>0</v>
      </c>
      <c r="CH129" s="48">
        <f t="shared" si="59"/>
        <v>0</v>
      </c>
      <c r="CI129" s="35">
        <v>0</v>
      </c>
      <c r="CJ129" s="198">
        <v>0</v>
      </c>
      <c r="CK129" s="198">
        <v>0</v>
      </c>
      <c r="CL129" s="198">
        <v>0</v>
      </c>
      <c r="CM129" s="198">
        <v>0</v>
      </c>
      <c r="CN129" s="198">
        <v>0</v>
      </c>
      <c r="CO129" s="49">
        <v>0</v>
      </c>
      <c r="CP129" s="430">
        <v>0</v>
      </c>
      <c r="CQ129" s="56">
        <f t="shared" si="60"/>
        <v>0</v>
      </c>
      <c r="CR129" s="48">
        <f t="shared" si="61"/>
        <v>0</v>
      </c>
      <c r="CS129" s="35">
        <v>0</v>
      </c>
      <c r="CT129" s="198">
        <v>0</v>
      </c>
      <c r="CU129" s="198">
        <v>0</v>
      </c>
      <c r="CV129" s="198">
        <v>0</v>
      </c>
      <c r="CW129" s="198">
        <v>0</v>
      </c>
      <c r="CX129" s="198">
        <v>0</v>
      </c>
      <c r="CY129" s="49">
        <v>0</v>
      </c>
      <c r="CZ129" s="430">
        <v>0</v>
      </c>
      <c r="DA129" s="56">
        <f t="shared" si="62"/>
        <v>0</v>
      </c>
      <c r="DB129" s="48">
        <f t="shared" si="63"/>
        <v>0</v>
      </c>
      <c r="DC129" s="221">
        <v>0</v>
      </c>
      <c r="DD129" s="223">
        <v>0</v>
      </c>
      <c r="DE129" s="218">
        <v>0</v>
      </c>
      <c r="DF129" s="223">
        <v>0</v>
      </c>
      <c r="DG129" s="223">
        <v>0</v>
      </c>
      <c r="DH129" s="223">
        <v>0</v>
      </c>
      <c r="DI129" s="49">
        <v>0</v>
      </c>
      <c r="DJ129" s="430">
        <v>0</v>
      </c>
      <c r="DK129" s="219">
        <f t="shared" si="64"/>
        <v>0</v>
      </c>
      <c r="DL129" s="220">
        <f t="shared" si="65"/>
        <v>0</v>
      </c>
      <c r="DM129" s="35">
        <v>0</v>
      </c>
      <c r="DN129" s="198">
        <v>0</v>
      </c>
      <c r="DO129" s="198">
        <v>0</v>
      </c>
      <c r="DP129" s="198">
        <v>0</v>
      </c>
      <c r="DQ129" s="198">
        <v>0</v>
      </c>
      <c r="DR129" s="198">
        <v>0</v>
      </c>
      <c r="DS129" s="49">
        <v>0</v>
      </c>
      <c r="DT129" s="430">
        <v>0</v>
      </c>
      <c r="DU129" s="56">
        <f t="shared" si="66"/>
        <v>0</v>
      </c>
      <c r="DV129" s="48">
        <f t="shared" si="67"/>
        <v>0</v>
      </c>
      <c r="DW129" s="35">
        <v>0</v>
      </c>
      <c r="DX129" s="198">
        <v>0</v>
      </c>
      <c r="DY129" s="198">
        <v>0</v>
      </c>
      <c r="DZ129" s="198">
        <v>0</v>
      </c>
      <c r="EA129" s="198">
        <v>0</v>
      </c>
      <c r="EB129" s="198">
        <v>0</v>
      </c>
      <c r="EC129" s="49">
        <v>0</v>
      </c>
      <c r="ED129" s="430">
        <v>0</v>
      </c>
      <c r="EE129" s="56">
        <f t="shared" si="68"/>
        <v>0</v>
      </c>
      <c r="EF129" s="48">
        <f t="shared" si="69"/>
        <v>0</v>
      </c>
      <c r="EK129" s="19"/>
    </row>
    <row r="130" spans="1:141" s="5" customFormat="1" ht="16.5" thickTop="1" thickBot="1">
      <c r="A130" s="45">
        <v>119</v>
      </c>
      <c r="B130" s="20">
        <v>742247</v>
      </c>
      <c r="C130" s="17" t="s">
        <v>329</v>
      </c>
      <c r="D130" s="17" t="s">
        <v>330</v>
      </c>
      <c r="E130" s="189">
        <v>29.5</v>
      </c>
      <c r="F130" s="59">
        <v>59</v>
      </c>
      <c r="G130" s="38">
        <f t="shared" si="37"/>
        <v>0</v>
      </c>
      <c r="H130" s="38">
        <f t="shared" si="38"/>
        <v>0</v>
      </c>
      <c r="I130" s="38">
        <f t="shared" si="39"/>
        <v>0</v>
      </c>
      <c r="J130" s="38">
        <f t="shared" si="40"/>
        <v>0</v>
      </c>
      <c r="K130" s="38">
        <f t="shared" si="41"/>
        <v>0</v>
      </c>
      <c r="L130" s="38">
        <f t="shared" si="42"/>
        <v>0</v>
      </c>
      <c r="M130" s="39">
        <f t="shared" si="43"/>
        <v>59</v>
      </c>
      <c r="N130" s="39">
        <v>0</v>
      </c>
      <c r="O130" s="39">
        <f t="shared" si="44"/>
        <v>59</v>
      </c>
      <c r="P130" s="40">
        <f t="shared" si="45"/>
        <v>7.375</v>
      </c>
      <c r="Q130" s="58">
        <v>0</v>
      </c>
      <c r="R130" s="49">
        <v>0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30">
        <v>0</v>
      </c>
      <c r="Y130" s="260">
        <f t="shared" si="46"/>
        <v>0</v>
      </c>
      <c r="Z130" s="34">
        <f t="shared" si="47"/>
        <v>0</v>
      </c>
      <c r="AA130" s="35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49">
        <v>59</v>
      </c>
      <c r="AH130" s="430">
        <v>0</v>
      </c>
      <c r="AI130" s="56">
        <f t="shared" si="48"/>
        <v>59</v>
      </c>
      <c r="AJ130" s="48">
        <f t="shared" si="49"/>
        <v>7.375</v>
      </c>
      <c r="AK130" s="35">
        <v>0</v>
      </c>
      <c r="AL130" s="36">
        <v>0</v>
      </c>
      <c r="AM130" s="36">
        <v>0</v>
      </c>
      <c r="AN130" s="36">
        <v>0</v>
      </c>
      <c r="AO130" s="36">
        <v>0</v>
      </c>
      <c r="AP130" s="36">
        <v>0</v>
      </c>
      <c r="AQ130" s="49">
        <v>0</v>
      </c>
      <c r="AR130" s="430">
        <v>0</v>
      </c>
      <c r="AS130" s="56">
        <f t="shared" si="50"/>
        <v>0</v>
      </c>
      <c r="AT130" s="48">
        <f t="shared" si="51"/>
        <v>0</v>
      </c>
      <c r="AU130" s="35">
        <v>0</v>
      </c>
      <c r="AV130" s="198">
        <v>0</v>
      </c>
      <c r="AW130" s="198">
        <v>0</v>
      </c>
      <c r="AX130" s="198">
        <v>0</v>
      </c>
      <c r="AY130" s="198">
        <v>0</v>
      </c>
      <c r="AZ130" s="198">
        <v>0</v>
      </c>
      <c r="BA130" s="49">
        <v>0</v>
      </c>
      <c r="BB130" s="430">
        <v>0</v>
      </c>
      <c r="BC130" s="56">
        <f t="shared" si="52"/>
        <v>0</v>
      </c>
      <c r="BD130" s="48">
        <f t="shared" si="53"/>
        <v>0</v>
      </c>
      <c r="BE130" s="35">
        <v>0</v>
      </c>
      <c r="BF130" s="198">
        <v>0</v>
      </c>
      <c r="BG130" s="198">
        <v>0</v>
      </c>
      <c r="BH130" s="198">
        <v>0</v>
      </c>
      <c r="BI130" s="198">
        <v>0</v>
      </c>
      <c r="BJ130" s="198">
        <v>0</v>
      </c>
      <c r="BK130" s="49">
        <v>0</v>
      </c>
      <c r="BL130" s="430">
        <v>0</v>
      </c>
      <c r="BM130" s="56">
        <f t="shared" si="54"/>
        <v>0</v>
      </c>
      <c r="BN130" s="48">
        <f t="shared" si="55"/>
        <v>0</v>
      </c>
      <c r="BO130" s="35">
        <v>0</v>
      </c>
      <c r="BP130" s="198">
        <v>0</v>
      </c>
      <c r="BQ130" s="198">
        <v>0</v>
      </c>
      <c r="BR130" s="198">
        <v>0</v>
      </c>
      <c r="BS130" s="198">
        <v>0</v>
      </c>
      <c r="BT130" s="198">
        <v>0</v>
      </c>
      <c r="BU130" s="49">
        <v>0</v>
      </c>
      <c r="BV130" s="430">
        <v>0</v>
      </c>
      <c r="BW130" s="56">
        <f t="shared" si="56"/>
        <v>0</v>
      </c>
      <c r="BX130" s="48">
        <f t="shared" si="57"/>
        <v>0</v>
      </c>
      <c r="BY130" s="35">
        <v>0</v>
      </c>
      <c r="BZ130" s="198">
        <v>0</v>
      </c>
      <c r="CA130" s="198">
        <v>0</v>
      </c>
      <c r="CB130" s="198">
        <v>0</v>
      </c>
      <c r="CC130" s="198">
        <v>0</v>
      </c>
      <c r="CD130" s="198">
        <v>0</v>
      </c>
      <c r="CE130" s="49">
        <v>0</v>
      </c>
      <c r="CF130" s="430">
        <v>0</v>
      </c>
      <c r="CG130" s="56">
        <f t="shared" si="58"/>
        <v>0</v>
      </c>
      <c r="CH130" s="48">
        <f t="shared" si="59"/>
        <v>0</v>
      </c>
      <c r="CI130" s="35">
        <v>0</v>
      </c>
      <c r="CJ130" s="198">
        <v>0</v>
      </c>
      <c r="CK130" s="198">
        <v>0</v>
      </c>
      <c r="CL130" s="198">
        <v>0</v>
      </c>
      <c r="CM130" s="198">
        <v>0</v>
      </c>
      <c r="CN130" s="198">
        <v>0</v>
      </c>
      <c r="CO130" s="49">
        <v>0</v>
      </c>
      <c r="CP130" s="430">
        <v>0</v>
      </c>
      <c r="CQ130" s="56">
        <f t="shared" si="60"/>
        <v>0</v>
      </c>
      <c r="CR130" s="48">
        <f t="shared" si="61"/>
        <v>0</v>
      </c>
      <c r="CS130" s="35">
        <v>0</v>
      </c>
      <c r="CT130" s="198">
        <v>0</v>
      </c>
      <c r="CU130" s="198">
        <v>0</v>
      </c>
      <c r="CV130" s="198">
        <v>0</v>
      </c>
      <c r="CW130" s="198">
        <v>0</v>
      </c>
      <c r="CX130" s="198">
        <v>0</v>
      </c>
      <c r="CY130" s="49">
        <v>0</v>
      </c>
      <c r="CZ130" s="430">
        <v>0</v>
      </c>
      <c r="DA130" s="56">
        <f t="shared" si="62"/>
        <v>0</v>
      </c>
      <c r="DB130" s="48">
        <f t="shared" si="63"/>
        <v>0</v>
      </c>
      <c r="DC130" s="221">
        <v>0</v>
      </c>
      <c r="DD130" s="223">
        <v>0</v>
      </c>
      <c r="DE130" s="218">
        <v>0</v>
      </c>
      <c r="DF130" s="223">
        <v>0</v>
      </c>
      <c r="DG130" s="223">
        <v>0</v>
      </c>
      <c r="DH130" s="223">
        <v>0</v>
      </c>
      <c r="DI130" s="49">
        <v>0</v>
      </c>
      <c r="DJ130" s="430">
        <v>0</v>
      </c>
      <c r="DK130" s="219">
        <f t="shared" si="64"/>
        <v>0</v>
      </c>
      <c r="DL130" s="220">
        <f t="shared" si="65"/>
        <v>0</v>
      </c>
      <c r="DM130" s="35">
        <v>0</v>
      </c>
      <c r="DN130" s="198">
        <v>0</v>
      </c>
      <c r="DO130" s="198">
        <v>0</v>
      </c>
      <c r="DP130" s="198">
        <v>0</v>
      </c>
      <c r="DQ130" s="198">
        <v>0</v>
      </c>
      <c r="DR130" s="198">
        <v>0</v>
      </c>
      <c r="DS130" s="49">
        <v>0</v>
      </c>
      <c r="DT130" s="430">
        <v>0</v>
      </c>
      <c r="DU130" s="56">
        <f t="shared" si="66"/>
        <v>0</v>
      </c>
      <c r="DV130" s="48">
        <f t="shared" si="67"/>
        <v>0</v>
      </c>
      <c r="DW130" s="35">
        <v>0</v>
      </c>
      <c r="DX130" s="198">
        <v>0</v>
      </c>
      <c r="DY130" s="198">
        <v>0</v>
      </c>
      <c r="DZ130" s="198">
        <v>0</v>
      </c>
      <c r="EA130" s="198">
        <v>0</v>
      </c>
      <c r="EB130" s="198">
        <v>0</v>
      </c>
      <c r="EC130" s="49">
        <v>0</v>
      </c>
      <c r="ED130" s="430">
        <v>0</v>
      </c>
      <c r="EE130" s="56">
        <f t="shared" si="68"/>
        <v>0</v>
      </c>
      <c r="EF130" s="48">
        <f t="shared" si="69"/>
        <v>0</v>
      </c>
      <c r="EK130" s="19"/>
    </row>
    <row r="131" spans="1:141" s="5" customFormat="1" ht="16.5" thickTop="1" thickBot="1">
      <c r="A131" s="45">
        <v>120</v>
      </c>
      <c r="B131" s="20">
        <v>742248</v>
      </c>
      <c r="C131" s="17" t="s">
        <v>331</v>
      </c>
      <c r="D131" s="17" t="s">
        <v>332</v>
      </c>
      <c r="E131" s="189">
        <v>24.5</v>
      </c>
      <c r="F131" s="59">
        <v>49</v>
      </c>
      <c r="G131" s="38">
        <f t="shared" si="37"/>
        <v>0</v>
      </c>
      <c r="H131" s="38">
        <f t="shared" si="38"/>
        <v>0</v>
      </c>
      <c r="I131" s="38">
        <f t="shared" si="39"/>
        <v>0</v>
      </c>
      <c r="J131" s="38">
        <f t="shared" si="40"/>
        <v>0</v>
      </c>
      <c r="K131" s="38">
        <f t="shared" si="41"/>
        <v>980</v>
      </c>
      <c r="L131" s="38">
        <f t="shared" si="42"/>
        <v>784</v>
      </c>
      <c r="M131" s="39">
        <f t="shared" si="43"/>
        <v>833</v>
      </c>
      <c r="N131" s="39">
        <v>931</v>
      </c>
      <c r="O131" s="39">
        <f t="shared" si="44"/>
        <v>3528</v>
      </c>
      <c r="P131" s="40">
        <f t="shared" si="45"/>
        <v>441</v>
      </c>
      <c r="Q131" s="58">
        <v>0</v>
      </c>
      <c r="R131" s="49">
        <v>0</v>
      </c>
      <c r="S131" s="49">
        <v>0</v>
      </c>
      <c r="T131" s="49">
        <v>0</v>
      </c>
      <c r="U131" s="49">
        <v>0</v>
      </c>
      <c r="V131" s="49">
        <v>98</v>
      </c>
      <c r="W131" s="49">
        <v>0</v>
      </c>
      <c r="X131" s="430">
        <v>98</v>
      </c>
      <c r="Y131" s="260">
        <f t="shared" si="46"/>
        <v>196</v>
      </c>
      <c r="Z131" s="34">
        <f t="shared" si="47"/>
        <v>24.5</v>
      </c>
      <c r="AA131" s="35">
        <v>0</v>
      </c>
      <c r="AB131" s="36">
        <v>0</v>
      </c>
      <c r="AC131" s="36">
        <v>0</v>
      </c>
      <c r="AD131" s="36">
        <v>0</v>
      </c>
      <c r="AE131" s="36">
        <v>441</v>
      </c>
      <c r="AF131" s="36">
        <v>294</v>
      </c>
      <c r="AG131" s="49">
        <v>343</v>
      </c>
      <c r="AH131" s="430">
        <v>147</v>
      </c>
      <c r="AI131" s="56">
        <f t="shared" si="48"/>
        <v>1225</v>
      </c>
      <c r="AJ131" s="48">
        <f t="shared" si="49"/>
        <v>153.125</v>
      </c>
      <c r="AK131" s="35">
        <v>0</v>
      </c>
      <c r="AL131" s="36">
        <v>0</v>
      </c>
      <c r="AM131" s="36">
        <v>0</v>
      </c>
      <c r="AN131" s="36">
        <v>0</v>
      </c>
      <c r="AO131" s="36">
        <v>490</v>
      </c>
      <c r="AP131" s="36">
        <v>49</v>
      </c>
      <c r="AQ131" s="49">
        <v>49</v>
      </c>
      <c r="AR131" s="430">
        <v>196</v>
      </c>
      <c r="AS131" s="56">
        <f t="shared" si="50"/>
        <v>784</v>
      </c>
      <c r="AT131" s="48">
        <f t="shared" si="51"/>
        <v>98</v>
      </c>
      <c r="AU131" s="35">
        <v>0</v>
      </c>
      <c r="AV131" s="198">
        <v>0</v>
      </c>
      <c r="AW131" s="198">
        <v>0</v>
      </c>
      <c r="AX131" s="198">
        <v>0</v>
      </c>
      <c r="AY131" s="198">
        <v>0</v>
      </c>
      <c r="AZ131" s="198">
        <v>0</v>
      </c>
      <c r="BA131" s="49">
        <v>0</v>
      </c>
      <c r="BB131" s="430">
        <v>98</v>
      </c>
      <c r="BC131" s="56">
        <f t="shared" si="52"/>
        <v>98</v>
      </c>
      <c r="BD131" s="48">
        <f t="shared" si="53"/>
        <v>12.25</v>
      </c>
      <c r="BE131" s="35">
        <v>0</v>
      </c>
      <c r="BF131" s="198">
        <v>0</v>
      </c>
      <c r="BG131" s="198">
        <v>0</v>
      </c>
      <c r="BH131" s="198">
        <v>0</v>
      </c>
      <c r="BI131" s="198">
        <v>0</v>
      </c>
      <c r="BJ131" s="198">
        <v>0</v>
      </c>
      <c r="BK131" s="49">
        <v>98</v>
      </c>
      <c r="BL131" s="430">
        <v>98</v>
      </c>
      <c r="BM131" s="56">
        <f t="shared" si="54"/>
        <v>196</v>
      </c>
      <c r="BN131" s="48">
        <f t="shared" si="55"/>
        <v>24.5</v>
      </c>
      <c r="BO131" s="35">
        <v>0</v>
      </c>
      <c r="BP131" s="198">
        <v>0</v>
      </c>
      <c r="BQ131" s="198">
        <v>0</v>
      </c>
      <c r="BR131" s="198">
        <v>0</v>
      </c>
      <c r="BS131" s="198">
        <v>0</v>
      </c>
      <c r="BT131" s="198">
        <v>98</v>
      </c>
      <c r="BU131" s="49">
        <v>49</v>
      </c>
      <c r="BV131" s="430">
        <v>49</v>
      </c>
      <c r="BW131" s="56">
        <f t="shared" si="56"/>
        <v>196</v>
      </c>
      <c r="BX131" s="48">
        <f t="shared" si="57"/>
        <v>24.5</v>
      </c>
      <c r="BY131" s="35">
        <v>0</v>
      </c>
      <c r="BZ131" s="198">
        <v>0</v>
      </c>
      <c r="CA131" s="198">
        <v>0</v>
      </c>
      <c r="CB131" s="198">
        <v>0</v>
      </c>
      <c r="CC131" s="198">
        <v>0</v>
      </c>
      <c r="CD131" s="198">
        <v>147</v>
      </c>
      <c r="CE131" s="49">
        <v>98</v>
      </c>
      <c r="CF131" s="430">
        <v>98</v>
      </c>
      <c r="CG131" s="56">
        <f t="shared" si="58"/>
        <v>343</v>
      </c>
      <c r="CH131" s="48">
        <f t="shared" si="59"/>
        <v>42.875</v>
      </c>
      <c r="CI131" s="35">
        <v>0</v>
      </c>
      <c r="CJ131" s="198">
        <v>0</v>
      </c>
      <c r="CK131" s="198">
        <v>0</v>
      </c>
      <c r="CL131" s="198">
        <v>0</v>
      </c>
      <c r="CM131" s="198">
        <v>0</v>
      </c>
      <c r="CN131" s="198">
        <v>0</v>
      </c>
      <c r="CO131" s="49">
        <v>0</v>
      </c>
      <c r="CP131" s="430">
        <v>98</v>
      </c>
      <c r="CQ131" s="56">
        <f t="shared" si="60"/>
        <v>98</v>
      </c>
      <c r="CR131" s="48">
        <f t="shared" si="61"/>
        <v>12.25</v>
      </c>
      <c r="CS131" s="35">
        <v>0</v>
      </c>
      <c r="CT131" s="198">
        <v>0</v>
      </c>
      <c r="CU131" s="198">
        <v>0</v>
      </c>
      <c r="CV131" s="198">
        <v>0</v>
      </c>
      <c r="CW131" s="198">
        <v>49</v>
      </c>
      <c r="CX131" s="198">
        <v>0</v>
      </c>
      <c r="CY131" s="49">
        <v>49</v>
      </c>
      <c r="CZ131" s="430">
        <v>49</v>
      </c>
      <c r="DA131" s="56">
        <f t="shared" si="62"/>
        <v>147</v>
      </c>
      <c r="DB131" s="48">
        <f t="shared" si="63"/>
        <v>18.375</v>
      </c>
      <c r="DC131" s="221">
        <v>0</v>
      </c>
      <c r="DD131" s="223">
        <v>0</v>
      </c>
      <c r="DE131" s="218">
        <v>0</v>
      </c>
      <c r="DF131" s="223">
        <v>0</v>
      </c>
      <c r="DG131" s="223">
        <v>0</v>
      </c>
      <c r="DH131" s="223">
        <v>98</v>
      </c>
      <c r="DI131" s="49">
        <v>0</v>
      </c>
      <c r="DJ131" s="430">
        <v>0</v>
      </c>
      <c r="DK131" s="219">
        <f t="shared" si="64"/>
        <v>98</v>
      </c>
      <c r="DL131" s="220">
        <f t="shared" si="65"/>
        <v>12.25</v>
      </c>
      <c r="DM131" s="35">
        <v>0</v>
      </c>
      <c r="DN131" s="198">
        <v>0</v>
      </c>
      <c r="DO131" s="198">
        <v>0</v>
      </c>
      <c r="DP131" s="198">
        <v>0</v>
      </c>
      <c r="DQ131" s="198">
        <v>0</v>
      </c>
      <c r="DR131" s="198">
        <v>0</v>
      </c>
      <c r="DS131" s="49">
        <v>147</v>
      </c>
      <c r="DT131" s="430">
        <v>0</v>
      </c>
      <c r="DU131" s="56">
        <f t="shared" si="66"/>
        <v>147</v>
      </c>
      <c r="DV131" s="48">
        <f t="shared" si="67"/>
        <v>18.375</v>
      </c>
      <c r="DW131" s="35">
        <v>0</v>
      </c>
      <c r="DX131" s="198">
        <v>0</v>
      </c>
      <c r="DY131" s="198">
        <v>0</v>
      </c>
      <c r="DZ131" s="198">
        <v>0</v>
      </c>
      <c r="EA131" s="198">
        <v>0</v>
      </c>
      <c r="EB131" s="198">
        <v>0</v>
      </c>
      <c r="EC131" s="49">
        <v>0</v>
      </c>
      <c r="ED131" s="430">
        <v>0</v>
      </c>
      <c r="EE131" s="56">
        <f t="shared" si="68"/>
        <v>0</v>
      </c>
      <c r="EF131" s="48">
        <f t="shared" si="69"/>
        <v>0</v>
      </c>
      <c r="EK131" s="19"/>
    </row>
    <row r="132" spans="1:141" s="5" customFormat="1" ht="16.5" thickTop="1" thickBot="1">
      <c r="A132" s="45">
        <v>121</v>
      </c>
      <c r="B132" s="20">
        <v>742249</v>
      </c>
      <c r="C132" s="17" t="s">
        <v>333</v>
      </c>
      <c r="D132" s="17" t="s">
        <v>334</v>
      </c>
      <c r="E132" s="189">
        <v>44.5</v>
      </c>
      <c r="F132" s="59">
        <v>99</v>
      </c>
      <c r="G132" s="38">
        <f t="shared" si="37"/>
        <v>0</v>
      </c>
      <c r="H132" s="38">
        <f t="shared" si="38"/>
        <v>0</v>
      </c>
      <c r="I132" s="38">
        <f t="shared" si="39"/>
        <v>0</v>
      </c>
      <c r="J132" s="38">
        <f t="shared" si="40"/>
        <v>0</v>
      </c>
      <c r="K132" s="38">
        <f t="shared" si="41"/>
        <v>0</v>
      </c>
      <c r="L132" s="38">
        <f t="shared" si="42"/>
        <v>99</v>
      </c>
      <c r="M132" s="39">
        <f t="shared" si="43"/>
        <v>495</v>
      </c>
      <c r="N132" s="39">
        <v>396</v>
      </c>
      <c r="O132" s="39">
        <f t="shared" si="44"/>
        <v>990</v>
      </c>
      <c r="P132" s="40">
        <f t="shared" si="45"/>
        <v>123.75</v>
      </c>
      <c r="Q132" s="58">
        <v>0</v>
      </c>
      <c r="R132" s="49">
        <v>0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30">
        <v>99</v>
      </c>
      <c r="Y132" s="260">
        <f t="shared" si="46"/>
        <v>99</v>
      </c>
      <c r="Z132" s="34">
        <f t="shared" si="47"/>
        <v>12.375</v>
      </c>
      <c r="AA132" s="35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49">
        <v>297</v>
      </c>
      <c r="AH132" s="430">
        <v>198</v>
      </c>
      <c r="AI132" s="56">
        <f t="shared" si="48"/>
        <v>495</v>
      </c>
      <c r="AJ132" s="48">
        <f t="shared" si="49"/>
        <v>61.875</v>
      </c>
      <c r="AK132" s="35">
        <v>0</v>
      </c>
      <c r="AL132" s="36">
        <v>0</v>
      </c>
      <c r="AM132" s="36">
        <v>0</v>
      </c>
      <c r="AN132" s="36">
        <v>0</v>
      </c>
      <c r="AO132" s="36">
        <v>0</v>
      </c>
      <c r="AP132" s="36">
        <v>0</v>
      </c>
      <c r="AQ132" s="49">
        <v>99</v>
      </c>
      <c r="AR132" s="430">
        <v>0</v>
      </c>
      <c r="AS132" s="56">
        <f t="shared" si="50"/>
        <v>99</v>
      </c>
      <c r="AT132" s="48">
        <f t="shared" si="51"/>
        <v>12.375</v>
      </c>
      <c r="AU132" s="35">
        <v>0</v>
      </c>
      <c r="AV132" s="198">
        <v>0</v>
      </c>
      <c r="AW132" s="198">
        <v>0</v>
      </c>
      <c r="AX132" s="198">
        <v>0</v>
      </c>
      <c r="AY132" s="198">
        <v>0</v>
      </c>
      <c r="AZ132" s="198">
        <v>0</v>
      </c>
      <c r="BA132" s="49">
        <v>0</v>
      </c>
      <c r="BB132" s="430">
        <v>0</v>
      </c>
      <c r="BC132" s="56">
        <f t="shared" si="52"/>
        <v>0</v>
      </c>
      <c r="BD132" s="48">
        <f t="shared" si="53"/>
        <v>0</v>
      </c>
      <c r="BE132" s="35">
        <v>0</v>
      </c>
      <c r="BF132" s="198">
        <v>0</v>
      </c>
      <c r="BG132" s="198">
        <v>0</v>
      </c>
      <c r="BH132" s="198">
        <v>0</v>
      </c>
      <c r="BI132" s="198">
        <v>0</v>
      </c>
      <c r="BJ132" s="198">
        <v>0</v>
      </c>
      <c r="BK132" s="49">
        <v>0</v>
      </c>
      <c r="BL132" s="430">
        <v>99</v>
      </c>
      <c r="BM132" s="56">
        <f t="shared" si="54"/>
        <v>99</v>
      </c>
      <c r="BN132" s="48">
        <f t="shared" si="55"/>
        <v>12.375</v>
      </c>
      <c r="BO132" s="35">
        <v>0</v>
      </c>
      <c r="BP132" s="198">
        <v>0</v>
      </c>
      <c r="BQ132" s="198">
        <v>0</v>
      </c>
      <c r="BR132" s="198">
        <v>0</v>
      </c>
      <c r="BS132" s="198">
        <v>0</v>
      </c>
      <c r="BT132" s="198">
        <v>99</v>
      </c>
      <c r="BU132" s="49">
        <v>0</v>
      </c>
      <c r="BV132" s="430">
        <v>0</v>
      </c>
      <c r="BW132" s="56">
        <f t="shared" si="56"/>
        <v>99</v>
      </c>
      <c r="BX132" s="48">
        <f t="shared" si="57"/>
        <v>12.375</v>
      </c>
      <c r="BY132" s="35">
        <v>0</v>
      </c>
      <c r="BZ132" s="198">
        <v>0</v>
      </c>
      <c r="CA132" s="198">
        <v>0</v>
      </c>
      <c r="CB132" s="198">
        <v>0</v>
      </c>
      <c r="CC132" s="198">
        <v>0</v>
      </c>
      <c r="CD132" s="198">
        <v>0</v>
      </c>
      <c r="CE132" s="49">
        <v>0</v>
      </c>
      <c r="CF132" s="430">
        <v>0</v>
      </c>
      <c r="CG132" s="56">
        <f t="shared" si="58"/>
        <v>0</v>
      </c>
      <c r="CH132" s="48">
        <f t="shared" si="59"/>
        <v>0</v>
      </c>
      <c r="CI132" s="35">
        <v>0</v>
      </c>
      <c r="CJ132" s="198">
        <v>0</v>
      </c>
      <c r="CK132" s="198">
        <v>0</v>
      </c>
      <c r="CL132" s="198">
        <v>0</v>
      </c>
      <c r="CM132" s="198">
        <v>0</v>
      </c>
      <c r="CN132" s="198">
        <v>0</v>
      </c>
      <c r="CO132" s="49">
        <v>0</v>
      </c>
      <c r="CP132" s="430">
        <v>0</v>
      </c>
      <c r="CQ132" s="56">
        <f t="shared" si="60"/>
        <v>0</v>
      </c>
      <c r="CR132" s="48">
        <f t="shared" si="61"/>
        <v>0</v>
      </c>
      <c r="CS132" s="35">
        <v>0</v>
      </c>
      <c r="CT132" s="198">
        <v>0</v>
      </c>
      <c r="CU132" s="198">
        <v>0</v>
      </c>
      <c r="CV132" s="198">
        <v>0</v>
      </c>
      <c r="CW132" s="198">
        <v>0</v>
      </c>
      <c r="CX132" s="198">
        <v>0</v>
      </c>
      <c r="CY132" s="49">
        <v>0</v>
      </c>
      <c r="CZ132" s="430">
        <v>0</v>
      </c>
      <c r="DA132" s="56">
        <f t="shared" si="62"/>
        <v>0</v>
      </c>
      <c r="DB132" s="48">
        <f t="shared" si="63"/>
        <v>0</v>
      </c>
      <c r="DC132" s="221">
        <v>0</v>
      </c>
      <c r="DD132" s="223">
        <v>0</v>
      </c>
      <c r="DE132" s="218">
        <v>0</v>
      </c>
      <c r="DF132" s="223">
        <v>0</v>
      </c>
      <c r="DG132" s="223">
        <v>0</v>
      </c>
      <c r="DH132" s="223">
        <v>0</v>
      </c>
      <c r="DI132" s="49">
        <v>99</v>
      </c>
      <c r="DJ132" s="430">
        <v>0</v>
      </c>
      <c r="DK132" s="219">
        <f t="shared" si="64"/>
        <v>99</v>
      </c>
      <c r="DL132" s="220">
        <f t="shared" si="65"/>
        <v>12.375</v>
      </c>
      <c r="DM132" s="35">
        <v>0</v>
      </c>
      <c r="DN132" s="198">
        <v>0</v>
      </c>
      <c r="DO132" s="198">
        <v>0</v>
      </c>
      <c r="DP132" s="198">
        <v>0</v>
      </c>
      <c r="DQ132" s="198">
        <v>0</v>
      </c>
      <c r="DR132" s="198">
        <v>0</v>
      </c>
      <c r="DS132" s="49">
        <v>0</v>
      </c>
      <c r="DT132" s="430">
        <v>0</v>
      </c>
      <c r="DU132" s="56">
        <f t="shared" si="66"/>
        <v>0</v>
      </c>
      <c r="DV132" s="48">
        <f t="shared" si="67"/>
        <v>0</v>
      </c>
      <c r="DW132" s="35">
        <v>0</v>
      </c>
      <c r="DX132" s="198">
        <v>0</v>
      </c>
      <c r="DY132" s="198">
        <v>0</v>
      </c>
      <c r="DZ132" s="198">
        <v>0</v>
      </c>
      <c r="EA132" s="198">
        <v>0</v>
      </c>
      <c r="EB132" s="198">
        <v>0</v>
      </c>
      <c r="EC132" s="49">
        <v>0</v>
      </c>
      <c r="ED132" s="430">
        <v>0</v>
      </c>
      <c r="EE132" s="56">
        <f t="shared" si="68"/>
        <v>0</v>
      </c>
      <c r="EF132" s="48">
        <f t="shared" si="69"/>
        <v>0</v>
      </c>
      <c r="EK132" s="19"/>
    </row>
    <row r="133" spans="1:141" s="5" customFormat="1" ht="16.5" thickTop="1" thickBot="1">
      <c r="A133" s="45">
        <v>122</v>
      </c>
      <c r="B133" s="20">
        <v>742292</v>
      </c>
      <c r="C133" s="17" t="s">
        <v>335</v>
      </c>
      <c r="D133" s="17" t="s">
        <v>336</v>
      </c>
      <c r="E133" s="189">
        <v>39.5</v>
      </c>
      <c r="F133" s="59">
        <v>79</v>
      </c>
      <c r="G133" s="38">
        <f t="shared" si="37"/>
        <v>0</v>
      </c>
      <c r="H133" s="38">
        <f t="shared" si="38"/>
        <v>0</v>
      </c>
      <c r="I133" s="38">
        <f t="shared" si="39"/>
        <v>0</v>
      </c>
      <c r="J133" s="38">
        <f t="shared" si="40"/>
        <v>0</v>
      </c>
      <c r="K133" s="38">
        <f t="shared" si="41"/>
        <v>395</v>
      </c>
      <c r="L133" s="38">
        <f t="shared" si="42"/>
        <v>711</v>
      </c>
      <c r="M133" s="39">
        <f t="shared" si="43"/>
        <v>158</v>
      </c>
      <c r="N133" s="39">
        <v>158</v>
      </c>
      <c r="O133" s="39">
        <f t="shared" si="44"/>
        <v>1422</v>
      </c>
      <c r="P133" s="40">
        <f t="shared" si="45"/>
        <v>177.75</v>
      </c>
      <c r="Q133" s="58">
        <v>0</v>
      </c>
      <c r="R133" s="49">
        <v>0</v>
      </c>
      <c r="S133" s="49">
        <v>0</v>
      </c>
      <c r="T133" s="49">
        <v>0</v>
      </c>
      <c r="U133" s="49">
        <v>0</v>
      </c>
      <c r="V133" s="49">
        <v>79</v>
      </c>
      <c r="W133" s="49">
        <v>0</v>
      </c>
      <c r="X133" s="430">
        <v>0</v>
      </c>
      <c r="Y133" s="260">
        <f t="shared" si="46"/>
        <v>79</v>
      </c>
      <c r="Z133" s="34">
        <f t="shared" si="47"/>
        <v>9.875</v>
      </c>
      <c r="AA133" s="35">
        <v>0</v>
      </c>
      <c r="AB133" s="36">
        <v>0</v>
      </c>
      <c r="AC133" s="36">
        <v>0</v>
      </c>
      <c r="AD133" s="36">
        <v>0</v>
      </c>
      <c r="AE133" s="36">
        <v>395</v>
      </c>
      <c r="AF133" s="36">
        <v>553</v>
      </c>
      <c r="AG133" s="49">
        <v>0</v>
      </c>
      <c r="AH133" s="430">
        <v>158</v>
      </c>
      <c r="AI133" s="56">
        <f t="shared" si="48"/>
        <v>1106</v>
      </c>
      <c r="AJ133" s="48">
        <f t="shared" si="49"/>
        <v>138.25</v>
      </c>
      <c r="AK133" s="35">
        <v>0</v>
      </c>
      <c r="AL133" s="36">
        <v>0</v>
      </c>
      <c r="AM133" s="36">
        <v>0</v>
      </c>
      <c r="AN133" s="36">
        <v>0</v>
      </c>
      <c r="AO133" s="36">
        <v>0</v>
      </c>
      <c r="AP133" s="36">
        <v>0</v>
      </c>
      <c r="AQ133" s="49">
        <v>0</v>
      </c>
      <c r="AR133" s="430">
        <v>0</v>
      </c>
      <c r="AS133" s="56">
        <f t="shared" si="50"/>
        <v>0</v>
      </c>
      <c r="AT133" s="48">
        <f t="shared" si="51"/>
        <v>0</v>
      </c>
      <c r="AU133" s="35">
        <v>0</v>
      </c>
      <c r="AV133" s="198">
        <v>0</v>
      </c>
      <c r="AW133" s="198">
        <v>0</v>
      </c>
      <c r="AX133" s="198">
        <v>0</v>
      </c>
      <c r="AY133" s="198">
        <v>0</v>
      </c>
      <c r="AZ133" s="198">
        <v>0</v>
      </c>
      <c r="BA133" s="49">
        <v>0</v>
      </c>
      <c r="BB133" s="430">
        <v>0</v>
      </c>
      <c r="BC133" s="56">
        <f t="shared" si="52"/>
        <v>0</v>
      </c>
      <c r="BD133" s="48">
        <f t="shared" si="53"/>
        <v>0</v>
      </c>
      <c r="BE133" s="35">
        <v>0</v>
      </c>
      <c r="BF133" s="198">
        <v>0</v>
      </c>
      <c r="BG133" s="198">
        <v>0</v>
      </c>
      <c r="BH133" s="198">
        <v>0</v>
      </c>
      <c r="BI133" s="198">
        <v>0</v>
      </c>
      <c r="BJ133" s="198">
        <v>0</v>
      </c>
      <c r="BK133" s="49">
        <v>79</v>
      </c>
      <c r="BL133" s="430">
        <v>0</v>
      </c>
      <c r="BM133" s="56">
        <f t="shared" si="54"/>
        <v>79</v>
      </c>
      <c r="BN133" s="48">
        <f t="shared" si="55"/>
        <v>9.875</v>
      </c>
      <c r="BO133" s="35">
        <v>0</v>
      </c>
      <c r="BP133" s="198">
        <v>0</v>
      </c>
      <c r="BQ133" s="198">
        <v>0</v>
      </c>
      <c r="BR133" s="198">
        <v>0</v>
      </c>
      <c r="BS133" s="198">
        <v>0</v>
      </c>
      <c r="BT133" s="198">
        <v>0</v>
      </c>
      <c r="BU133" s="49">
        <v>0</v>
      </c>
      <c r="BV133" s="430">
        <v>0</v>
      </c>
      <c r="BW133" s="56">
        <f t="shared" si="56"/>
        <v>0</v>
      </c>
      <c r="BX133" s="48">
        <f t="shared" si="57"/>
        <v>0</v>
      </c>
      <c r="BY133" s="35">
        <v>0</v>
      </c>
      <c r="BZ133" s="198">
        <v>0</v>
      </c>
      <c r="CA133" s="198">
        <v>0</v>
      </c>
      <c r="CB133" s="198">
        <v>0</v>
      </c>
      <c r="CC133" s="198">
        <v>0</v>
      </c>
      <c r="CD133" s="198">
        <v>0</v>
      </c>
      <c r="CE133" s="49">
        <v>79</v>
      </c>
      <c r="CF133" s="430">
        <v>0</v>
      </c>
      <c r="CG133" s="56">
        <f t="shared" si="58"/>
        <v>79</v>
      </c>
      <c r="CH133" s="48">
        <f t="shared" si="59"/>
        <v>9.875</v>
      </c>
      <c r="CI133" s="35">
        <v>0</v>
      </c>
      <c r="CJ133" s="198">
        <v>0</v>
      </c>
      <c r="CK133" s="198">
        <v>0</v>
      </c>
      <c r="CL133" s="198">
        <v>0</v>
      </c>
      <c r="CM133" s="198">
        <v>0</v>
      </c>
      <c r="CN133" s="198">
        <v>0</v>
      </c>
      <c r="CO133" s="49">
        <v>0</v>
      </c>
      <c r="CP133" s="430">
        <v>0</v>
      </c>
      <c r="CQ133" s="56">
        <f t="shared" si="60"/>
        <v>0</v>
      </c>
      <c r="CR133" s="48">
        <f t="shared" si="61"/>
        <v>0</v>
      </c>
      <c r="CS133" s="35">
        <v>0</v>
      </c>
      <c r="CT133" s="198">
        <v>0</v>
      </c>
      <c r="CU133" s="198">
        <v>0</v>
      </c>
      <c r="CV133" s="198">
        <v>0</v>
      </c>
      <c r="CW133" s="198">
        <v>0</v>
      </c>
      <c r="CX133" s="198">
        <v>0</v>
      </c>
      <c r="CY133" s="49">
        <v>0</v>
      </c>
      <c r="CZ133" s="430">
        <v>0</v>
      </c>
      <c r="DA133" s="56">
        <f t="shared" si="62"/>
        <v>0</v>
      </c>
      <c r="DB133" s="48">
        <f t="shared" si="63"/>
        <v>0</v>
      </c>
      <c r="DC133" s="221">
        <v>0</v>
      </c>
      <c r="DD133" s="223">
        <v>0</v>
      </c>
      <c r="DE133" s="218">
        <v>0</v>
      </c>
      <c r="DF133" s="223">
        <v>0</v>
      </c>
      <c r="DG133" s="223">
        <v>0</v>
      </c>
      <c r="DH133" s="223">
        <v>0</v>
      </c>
      <c r="DI133" s="49">
        <v>0</v>
      </c>
      <c r="DJ133" s="430">
        <v>0</v>
      </c>
      <c r="DK133" s="219">
        <f t="shared" si="64"/>
        <v>0</v>
      </c>
      <c r="DL133" s="220">
        <f t="shared" si="65"/>
        <v>0</v>
      </c>
      <c r="DM133" s="35">
        <v>0</v>
      </c>
      <c r="DN133" s="198">
        <v>0</v>
      </c>
      <c r="DO133" s="198">
        <v>0</v>
      </c>
      <c r="DP133" s="198">
        <v>0</v>
      </c>
      <c r="DQ133" s="198">
        <v>0</v>
      </c>
      <c r="DR133" s="198">
        <v>79</v>
      </c>
      <c r="DS133" s="49">
        <v>0</v>
      </c>
      <c r="DT133" s="430">
        <v>0</v>
      </c>
      <c r="DU133" s="56">
        <f t="shared" si="66"/>
        <v>79</v>
      </c>
      <c r="DV133" s="48">
        <f t="shared" si="67"/>
        <v>9.875</v>
      </c>
      <c r="DW133" s="35">
        <v>0</v>
      </c>
      <c r="DX133" s="198">
        <v>0</v>
      </c>
      <c r="DY133" s="198">
        <v>0</v>
      </c>
      <c r="DZ133" s="198">
        <v>0</v>
      </c>
      <c r="EA133" s="198">
        <v>0</v>
      </c>
      <c r="EB133" s="198">
        <v>0</v>
      </c>
      <c r="EC133" s="49">
        <v>0</v>
      </c>
      <c r="ED133" s="430">
        <v>0</v>
      </c>
      <c r="EE133" s="56">
        <f t="shared" si="68"/>
        <v>0</v>
      </c>
      <c r="EF133" s="48">
        <f t="shared" si="69"/>
        <v>0</v>
      </c>
      <c r="EK133" s="19"/>
    </row>
    <row r="134" spans="1:141" s="5" customFormat="1" ht="16.5" thickTop="1" thickBot="1">
      <c r="A134" s="45">
        <v>123</v>
      </c>
      <c r="B134" s="20">
        <v>742293</v>
      </c>
      <c r="C134" s="17" t="s">
        <v>337</v>
      </c>
      <c r="D134" s="17" t="s">
        <v>338</v>
      </c>
      <c r="E134" s="189">
        <v>44.5</v>
      </c>
      <c r="F134" s="59">
        <v>89</v>
      </c>
      <c r="G134" s="38">
        <f t="shared" si="37"/>
        <v>0</v>
      </c>
      <c r="H134" s="38">
        <f t="shared" si="38"/>
        <v>0</v>
      </c>
      <c r="I134" s="38">
        <f t="shared" si="39"/>
        <v>0</v>
      </c>
      <c r="J134" s="38">
        <f t="shared" si="40"/>
        <v>0</v>
      </c>
      <c r="K134" s="38">
        <f t="shared" si="41"/>
        <v>178</v>
      </c>
      <c r="L134" s="38">
        <f t="shared" si="42"/>
        <v>712</v>
      </c>
      <c r="M134" s="39">
        <f t="shared" si="43"/>
        <v>178</v>
      </c>
      <c r="N134" s="39">
        <v>178</v>
      </c>
      <c r="O134" s="39">
        <f t="shared" si="44"/>
        <v>1246</v>
      </c>
      <c r="P134" s="40">
        <f t="shared" si="45"/>
        <v>155.75</v>
      </c>
      <c r="Q134" s="58">
        <v>0</v>
      </c>
      <c r="R134" s="49">
        <v>0</v>
      </c>
      <c r="S134" s="49">
        <v>0</v>
      </c>
      <c r="T134" s="49">
        <v>0</v>
      </c>
      <c r="U134" s="49">
        <v>0</v>
      </c>
      <c r="V134" s="49">
        <v>356</v>
      </c>
      <c r="W134" s="49">
        <v>0</v>
      </c>
      <c r="X134" s="430">
        <v>89</v>
      </c>
      <c r="Y134" s="260">
        <f t="shared" si="46"/>
        <v>445</v>
      </c>
      <c r="Z134" s="34">
        <f t="shared" si="47"/>
        <v>55.625</v>
      </c>
      <c r="AA134" s="35">
        <v>0</v>
      </c>
      <c r="AB134" s="36">
        <v>0</v>
      </c>
      <c r="AC134" s="36">
        <v>0</v>
      </c>
      <c r="AD134" s="36">
        <v>0</v>
      </c>
      <c r="AE134" s="36">
        <v>178</v>
      </c>
      <c r="AF134" s="36">
        <v>356</v>
      </c>
      <c r="AG134" s="49">
        <v>89</v>
      </c>
      <c r="AH134" s="430">
        <v>89</v>
      </c>
      <c r="AI134" s="56">
        <f t="shared" si="48"/>
        <v>712</v>
      </c>
      <c r="AJ134" s="48">
        <f t="shared" si="49"/>
        <v>89</v>
      </c>
      <c r="AK134" s="35">
        <v>0</v>
      </c>
      <c r="AL134" s="36">
        <v>0</v>
      </c>
      <c r="AM134" s="36">
        <v>0</v>
      </c>
      <c r="AN134" s="36">
        <v>0</v>
      </c>
      <c r="AO134" s="36">
        <v>0</v>
      </c>
      <c r="AP134" s="36">
        <v>0</v>
      </c>
      <c r="AQ134" s="49">
        <v>0</v>
      </c>
      <c r="AR134" s="430">
        <v>0</v>
      </c>
      <c r="AS134" s="56">
        <f t="shared" si="50"/>
        <v>0</v>
      </c>
      <c r="AT134" s="48">
        <f t="shared" si="51"/>
        <v>0</v>
      </c>
      <c r="AU134" s="35">
        <v>0</v>
      </c>
      <c r="AV134" s="198">
        <v>0</v>
      </c>
      <c r="AW134" s="198">
        <v>0</v>
      </c>
      <c r="AX134" s="198">
        <v>0</v>
      </c>
      <c r="AY134" s="198">
        <v>0</v>
      </c>
      <c r="AZ134" s="198">
        <v>0</v>
      </c>
      <c r="BA134" s="49">
        <v>0</v>
      </c>
      <c r="BB134" s="430">
        <v>0</v>
      </c>
      <c r="BC134" s="56">
        <f t="shared" si="52"/>
        <v>0</v>
      </c>
      <c r="BD134" s="48">
        <f t="shared" si="53"/>
        <v>0</v>
      </c>
      <c r="BE134" s="35">
        <v>0</v>
      </c>
      <c r="BF134" s="198">
        <v>0</v>
      </c>
      <c r="BG134" s="198">
        <v>0</v>
      </c>
      <c r="BH134" s="198">
        <v>0</v>
      </c>
      <c r="BI134" s="198">
        <v>0</v>
      </c>
      <c r="BJ134" s="198">
        <v>0</v>
      </c>
      <c r="BK134" s="49">
        <v>0</v>
      </c>
      <c r="BL134" s="430">
        <v>0</v>
      </c>
      <c r="BM134" s="56">
        <f t="shared" si="54"/>
        <v>0</v>
      </c>
      <c r="BN134" s="48">
        <f t="shared" si="55"/>
        <v>0</v>
      </c>
      <c r="BO134" s="35">
        <v>0</v>
      </c>
      <c r="BP134" s="198">
        <v>0</v>
      </c>
      <c r="BQ134" s="198">
        <v>0</v>
      </c>
      <c r="BR134" s="198">
        <v>0</v>
      </c>
      <c r="BS134" s="198">
        <v>0</v>
      </c>
      <c r="BT134" s="198">
        <v>0</v>
      </c>
      <c r="BU134" s="49">
        <v>0</v>
      </c>
      <c r="BV134" s="430">
        <v>0</v>
      </c>
      <c r="BW134" s="56">
        <f t="shared" si="56"/>
        <v>0</v>
      </c>
      <c r="BX134" s="48">
        <f t="shared" si="57"/>
        <v>0</v>
      </c>
      <c r="BY134" s="35">
        <v>0</v>
      </c>
      <c r="BZ134" s="198">
        <v>0</v>
      </c>
      <c r="CA134" s="198">
        <v>0</v>
      </c>
      <c r="CB134" s="198">
        <v>0</v>
      </c>
      <c r="CC134" s="198">
        <v>0</v>
      </c>
      <c r="CD134" s="198">
        <v>0</v>
      </c>
      <c r="CE134" s="49">
        <v>89</v>
      </c>
      <c r="CF134" s="430">
        <v>0</v>
      </c>
      <c r="CG134" s="56">
        <f t="shared" si="58"/>
        <v>89</v>
      </c>
      <c r="CH134" s="48">
        <f t="shared" si="59"/>
        <v>11.125</v>
      </c>
      <c r="CI134" s="35">
        <v>0</v>
      </c>
      <c r="CJ134" s="198">
        <v>0</v>
      </c>
      <c r="CK134" s="198">
        <v>0</v>
      </c>
      <c r="CL134" s="198">
        <v>0</v>
      </c>
      <c r="CM134" s="198">
        <v>0</v>
      </c>
      <c r="CN134" s="198">
        <v>0</v>
      </c>
      <c r="CO134" s="49">
        <v>0</v>
      </c>
      <c r="CP134" s="430">
        <v>0</v>
      </c>
      <c r="CQ134" s="56">
        <f t="shared" si="60"/>
        <v>0</v>
      </c>
      <c r="CR134" s="48">
        <f t="shared" si="61"/>
        <v>0</v>
      </c>
      <c r="CS134" s="35">
        <v>0</v>
      </c>
      <c r="CT134" s="198">
        <v>0</v>
      </c>
      <c r="CU134" s="198">
        <v>0</v>
      </c>
      <c r="CV134" s="198">
        <v>0</v>
      </c>
      <c r="CW134" s="198">
        <v>0</v>
      </c>
      <c r="CX134" s="198">
        <v>0</v>
      </c>
      <c r="CY134" s="49">
        <v>0</v>
      </c>
      <c r="CZ134" s="430">
        <v>0</v>
      </c>
      <c r="DA134" s="56">
        <f t="shared" si="62"/>
        <v>0</v>
      </c>
      <c r="DB134" s="48">
        <f t="shared" si="63"/>
        <v>0</v>
      </c>
      <c r="DC134" s="221">
        <v>0</v>
      </c>
      <c r="DD134" s="223">
        <v>0</v>
      </c>
      <c r="DE134" s="218">
        <v>0</v>
      </c>
      <c r="DF134" s="223">
        <v>0</v>
      </c>
      <c r="DG134" s="223">
        <v>0</v>
      </c>
      <c r="DH134" s="223">
        <v>0</v>
      </c>
      <c r="DI134" s="49">
        <v>0</v>
      </c>
      <c r="DJ134" s="430">
        <v>0</v>
      </c>
      <c r="DK134" s="219">
        <f t="shared" si="64"/>
        <v>0</v>
      </c>
      <c r="DL134" s="220">
        <f t="shared" si="65"/>
        <v>0</v>
      </c>
      <c r="DM134" s="35">
        <v>0</v>
      </c>
      <c r="DN134" s="198">
        <v>0</v>
      </c>
      <c r="DO134" s="198">
        <v>0</v>
      </c>
      <c r="DP134" s="198">
        <v>0</v>
      </c>
      <c r="DQ134" s="198">
        <v>0</v>
      </c>
      <c r="DR134" s="198">
        <v>0</v>
      </c>
      <c r="DS134" s="49">
        <v>0</v>
      </c>
      <c r="DT134" s="430">
        <v>0</v>
      </c>
      <c r="DU134" s="56">
        <f t="shared" si="66"/>
        <v>0</v>
      </c>
      <c r="DV134" s="48">
        <f t="shared" si="67"/>
        <v>0</v>
      </c>
      <c r="DW134" s="35">
        <v>0</v>
      </c>
      <c r="DX134" s="198">
        <v>0</v>
      </c>
      <c r="DY134" s="198">
        <v>0</v>
      </c>
      <c r="DZ134" s="198">
        <v>0</v>
      </c>
      <c r="EA134" s="198">
        <v>0</v>
      </c>
      <c r="EB134" s="198">
        <v>0</v>
      </c>
      <c r="EC134" s="49">
        <v>0</v>
      </c>
      <c r="ED134" s="430">
        <v>0</v>
      </c>
      <c r="EE134" s="56">
        <f t="shared" si="68"/>
        <v>0</v>
      </c>
      <c r="EF134" s="48">
        <f t="shared" si="69"/>
        <v>0</v>
      </c>
      <c r="EK134" s="19"/>
    </row>
    <row r="135" spans="1:141" s="5" customFormat="1" ht="16.5" thickTop="1" thickBot="1">
      <c r="A135" s="45">
        <v>124</v>
      </c>
      <c r="B135" s="20">
        <v>742294</v>
      </c>
      <c r="C135" s="17" t="s">
        <v>339</v>
      </c>
      <c r="D135" s="17" t="s">
        <v>340</v>
      </c>
      <c r="E135" s="189">
        <v>74.5</v>
      </c>
      <c r="F135" s="59">
        <v>159</v>
      </c>
      <c r="G135" s="38">
        <f t="shared" si="37"/>
        <v>0</v>
      </c>
      <c r="H135" s="38">
        <f t="shared" si="38"/>
        <v>0</v>
      </c>
      <c r="I135" s="38">
        <f t="shared" si="39"/>
        <v>0</v>
      </c>
      <c r="J135" s="38">
        <f t="shared" si="40"/>
        <v>0</v>
      </c>
      <c r="K135" s="38">
        <f t="shared" si="41"/>
        <v>1272</v>
      </c>
      <c r="L135" s="38">
        <f t="shared" si="42"/>
        <v>1749</v>
      </c>
      <c r="M135" s="39">
        <f t="shared" si="43"/>
        <v>159</v>
      </c>
      <c r="N135" s="39">
        <v>636</v>
      </c>
      <c r="O135" s="39">
        <f t="shared" si="44"/>
        <v>3816</v>
      </c>
      <c r="P135" s="40">
        <f t="shared" si="45"/>
        <v>477</v>
      </c>
      <c r="Q135" s="58">
        <v>0</v>
      </c>
      <c r="R135" s="49">
        <v>0</v>
      </c>
      <c r="S135" s="49">
        <v>0</v>
      </c>
      <c r="T135" s="49">
        <v>0</v>
      </c>
      <c r="U135" s="49">
        <v>0</v>
      </c>
      <c r="V135" s="49">
        <v>636</v>
      </c>
      <c r="W135" s="49">
        <v>159</v>
      </c>
      <c r="X135" s="430">
        <v>0</v>
      </c>
      <c r="Y135" s="260">
        <f t="shared" si="46"/>
        <v>795</v>
      </c>
      <c r="Z135" s="34">
        <f t="shared" si="47"/>
        <v>99.375</v>
      </c>
      <c r="AA135" s="35">
        <v>0</v>
      </c>
      <c r="AB135" s="36">
        <v>0</v>
      </c>
      <c r="AC135" s="36">
        <v>0</v>
      </c>
      <c r="AD135" s="36">
        <v>0</v>
      </c>
      <c r="AE135" s="36">
        <v>795</v>
      </c>
      <c r="AF135" s="36">
        <v>159</v>
      </c>
      <c r="AG135" s="49">
        <v>0</v>
      </c>
      <c r="AH135" s="430">
        <v>0</v>
      </c>
      <c r="AI135" s="56">
        <f t="shared" si="48"/>
        <v>954</v>
      </c>
      <c r="AJ135" s="48">
        <f t="shared" si="49"/>
        <v>119.25</v>
      </c>
      <c r="AK135" s="35">
        <v>0</v>
      </c>
      <c r="AL135" s="36">
        <v>0</v>
      </c>
      <c r="AM135" s="36">
        <v>0</v>
      </c>
      <c r="AN135" s="36">
        <v>0</v>
      </c>
      <c r="AO135" s="36">
        <v>159</v>
      </c>
      <c r="AP135" s="36">
        <v>318</v>
      </c>
      <c r="AQ135" s="49">
        <v>0</v>
      </c>
      <c r="AR135" s="430">
        <v>0</v>
      </c>
      <c r="AS135" s="56">
        <f t="shared" si="50"/>
        <v>477</v>
      </c>
      <c r="AT135" s="48">
        <f t="shared" si="51"/>
        <v>59.625</v>
      </c>
      <c r="AU135" s="35">
        <v>0</v>
      </c>
      <c r="AV135" s="198">
        <v>0</v>
      </c>
      <c r="AW135" s="198">
        <v>0</v>
      </c>
      <c r="AX135" s="198">
        <v>0</v>
      </c>
      <c r="AY135" s="198">
        <v>0</v>
      </c>
      <c r="AZ135" s="198">
        <v>0</v>
      </c>
      <c r="BA135" s="49">
        <v>0</v>
      </c>
      <c r="BB135" s="430">
        <v>159</v>
      </c>
      <c r="BC135" s="56">
        <f t="shared" si="52"/>
        <v>159</v>
      </c>
      <c r="BD135" s="48">
        <f t="shared" si="53"/>
        <v>19.875</v>
      </c>
      <c r="BE135" s="35">
        <v>0</v>
      </c>
      <c r="BF135" s="198">
        <v>0</v>
      </c>
      <c r="BG135" s="198">
        <v>0</v>
      </c>
      <c r="BH135" s="198">
        <v>0</v>
      </c>
      <c r="BI135" s="198">
        <v>0</v>
      </c>
      <c r="BJ135" s="198">
        <v>0</v>
      </c>
      <c r="BK135" s="49">
        <v>0</v>
      </c>
      <c r="BL135" s="430">
        <v>0</v>
      </c>
      <c r="BM135" s="56">
        <f t="shared" si="54"/>
        <v>0</v>
      </c>
      <c r="BN135" s="48">
        <f t="shared" si="55"/>
        <v>0</v>
      </c>
      <c r="BO135" s="35">
        <v>0</v>
      </c>
      <c r="BP135" s="198">
        <v>0</v>
      </c>
      <c r="BQ135" s="198">
        <v>0</v>
      </c>
      <c r="BR135" s="198">
        <v>0</v>
      </c>
      <c r="BS135" s="198">
        <v>159</v>
      </c>
      <c r="BT135" s="198">
        <v>159</v>
      </c>
      <c r="BU135" s="49">
        <v>0</v>
      </c>
      <c r="BV135" s="430">
        <v>0</v>
      </c>
      <c r="BW135" s="56">
        <f t="shared" si="56"/>
        <v>318</v>
      </c>
      <c r="BX135" s="48">
        <f t="shared" si="57"/>
        <v>39.75</v>
      </c>
      <c r="BY135" s="35">
        <v>0</v>
      </c>
      <c r="BZ135" s="198">
        <v>0</v>
      </c>
      <c r="CA135" s="198">
        <v>0</v>
      </c>
      <c r="CB135" s="198">
        <v>0</v>
      </c>
      <c r="CC135" s="198">
        <v>0</v>
      </c>
      <c r="CD135" s="198">
        <v>318</v>
      </c>
      <c r="CE135" s="49">
        <v>0</v>
      </c>
      <c r="CF135" s="430">
        <v>318</v>
      </c>
      <c r="CG135" s="56">
        <f t="shared" si="58"/>
        <v>636</v>
      </c>
      <c r="CH135" s="48">
        <f t="shared" si="59"/>
        <v>79.5</v>
      </c>
      <c r="CI135" s="35">
        <v>0</v>
      </c>
      <c r="CJ135" s="198">
        <v>0</v>
      </c>
      <c r="CK135" s="198">
        <v>0</v>
      </c>
      <c r="CL135" s="198">
        <v>0</v>
      </c>
      <c r="CM135" s="198">
        <v>159</v>
      </c>
      <c r="CN135" s="198">
        <v>0</v>
      </c>
      <c r="CO135" s="49">
        <v>0</v>
      </c>
      <c r="CP135" s="430">
        <v>159</v>
      </c>
      <c r="CQ135" s="56">
        <f t="shared" si="60"/>
        <v>318</v>
      </c>
      <c r="CR135" s="48">
        <f t="shared" si="61"/>
        <v>39.75</v>
      </c>
      <c r="CS135" s="35">
        <v>0</v>
      </c>
      <c r="CT135" s="198">
        <v>0</v>
      </c>
      <c r="CU135" s="198">
        <v>0</v>
      </c>
      <c r="CV135" s="198">
        <v>0</v>
      </c>
      <c r="CW135" s="198">
        <v>0</v>
      </c>
      <c r="CX135" s="198">
        <v>0</v>
      </c>
      <c r="CY135" s="49">
        <v>0</v>
      </c>
      <c r="CZ135" s="430">
        <v>0</v>
      </c>
      <c r="DA135" s="56">
        <f t="shared" si="62"/>
        <v>0</v>
      </c>
      <c r="DB135" s="48">
        <f t="shared" si="63"/>
        <v>0</v>
      </c>
      <c r="DC135" s="221">
        <v>0</v>
      </c>
      <c r="DD135" s="223">
        <v>0</v>
      </c>
      <c r="DE135" s="218">
        <v>0</v>
      </c>
      <c r="DF135" s="223">
        <v>0</v>
      </c>
      <c r="DG135" s="223">
        <v>0</v>
      </c>
      <c r="DH135" s="223">
        <v>0</v>
      </c>
      <c r="DI135" s="49">
        <v>0</v>
      </c>
      <c r="DJ135" s="430">
        <v>0</v>
      </c>
      <c r="DK135" s="219">
        <f t="shared" si="64"/>
        <v>0</v>
      </c>
      <c r="DL135" s="220">
        <f t="shared" si="65"/>
        <v>0</v>
      </c>
      <c r="DM135" s="35">
        <v>0</v>
      </c>
      <c r="DN135" s="198">
        <v>0</v>
      </c>
      <c r="DO135" s="198">
        <v>0</v>
      </c>
      <c r="DP135" s="198">
        <v>0</v>
      </c>
      <c r="DQ135" s="198">
        <v>0</v>
      </c>
      <c r="DR135" s="198">
        <v>159</v>
      </c>
      <c r="DS135" s="49">
        <v>0</v>
      </c>
      <c r="DT135" s="430">
        <v>0</v>
      </c>
      <c r="DU135" s="56">
        <f t="shared" si="66"/>
        <v>159</v>
      </c>
      <c r="DV135" s="48">
        <f t="shared" si="67"/>
        <v>19.875</v>
      </c>
      <c r="DW135" s="35">
        <v>0</v>
      </c>
      <c r="DX135" s="198">
        <v>0</v>
      </c>
      <c r="DY135" s="198">
        <v>0</v>
      </c>
      <c r="DZ135" s="198">
        <v>0</v>
      </c>
      <c r="EA135" s="198">
        <v>0</v>
      </c>
      <c r="EB135" s="198">
        <v>0</v>
      </c>
      <c r="EC135" s="49">
        <v>0</v>
      </c>
      <c r="ED135" s="430">
        <v>0</v>
      </c>
      <c r="EE135" s="56">
        <f t="shared" si="68"/>
        <v>0</v>
      </c>
      <c r="EF135" s="48">
        <f t="shared" si="69"/>
        <v>0</v>
      </c>
      <c r="EK135" s="19"/>
    </row>
    <row r="136" spans="1:141" s="5" customFormat="1" ht="16.5" thickTop="1" thickBot="1">
      <c r="A136" s="45">
        <v>125</v>
      </c>
      <c r="B136" s="20">
        <v>742295</v>
      </c>
      <c r="C136" s="17" t="s">
        <v>341</v>
      </c>
      <c r="D136" s="17" t="s">
        <v>342</v>
      </c>
      <c r="E136" s="189">
        <v>39.5</v>
      </c>
      <c r="F136" s="59">
        <v>79</v>
      </c>
      <c r="G136" s="38">
        <f t="shared" si="37"/>
        <v>0</v>
      </c>
      <c r="H136" s="38">
        <f t="shared" si="38"/>
        <v>0</v>
      </c>
      <c r="I136" s="38">
        <f t="shared" si="39"/>
        <v>0</v>
      </c>
      <c r="J136" s="38">
        <f t="shared" si="40"/>
        <v>0</v>
      </c>
      <c r="K136" s="38">
        <f t="shared" si="41"/>
        <v>0</v>
      </c>
      <c r="L136" s="38">
        <f t="shared" si="42"/>
        <v>79</v>
      </c>
      <c r="M136" s="39">
        <f t="shared" si="43"/>
        <v>237</v>
      </c>
      <c r="N136" s="39">
        <v>79</v>
      </c>
      <c r="O136" s="39">
        <f t="shared" si="44"/>
        <v>395</v>
      </c>
      <c r="P136" s="40">
        <f t="shared" si="45"/>
        <v>49.375</v>
      </c>
      <c r="Q136" s="58">
        <v>0</v>
      </c>
      <c r="R136" s="49">
        <v>0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30">
        <v>79</v>
      </c>
      <c r="Y136" s="260">
        <f t="shared" si="46"/>
        <v>79</v>
      </c>
      <c r="Z136" s="34">
        <f t="shared" si="47"/>
        <v>9.875</v>
      </c>
      <c r="AA136" s="35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49">
        <v>158</v>
      </c>
      <c r="AH136" s="430">
        <v>0</v>
      </c>
      <c r="AI136" s="56">
        <f t="shared" si="48"/>
        <v>158</v>
      </c>
      <c r="AJ136" s="48">
        <f t="shared" si="49"/>
        <v>19.75</v>
      </c>
      <c r="AK136" s="35">
        <v>0</v>
      </c>
      <c r="AL136" s="36">
        <v>0</v>
      </c>
      <c r="AM136" s="36">
        <v>0</v>
      </c>
      <c r="AN136" s="36">
        <v>0</v>
      </c>
      <c r="AO136" s="36">
        <v>0</v>
      </c>
      <c r="AP136" s="36">
        <v>79</v>
      </c>
      <c r="AQ136" s="49">
        <v>79</v>
      </c>
      <c r="AR136" s="430">
        <v>0</v>
      </c>
      <c r="AS136" s="56">
        <f t="shared" si="50"/>
        <v>158</v>
      </c>
      <c r="AT136" s="48">
        <f t="shared" si="51"/>
        <v>19.75</v>
      </c>
      <c r="AU136" s="35">
        <v>0</v>
      </c>
      <c r="AV136" s="198">
        <v>0</v>
      </c>
      <c r="AW136" s="198">
        <v>0</v>
      </c>
      <c r="AX136" s="198">
        <v>0</v>
      </c>
      <c r="AY136" s="198">
        <v>0</v>
      </c>
      <c r="AZ136" s="198">
        <v>0</v>
      </c>
      <c r="BA136" s="49">
        <v>0</v>
      </c>
      <c r="BB136" s="430">
        <v>0</v>
      </c>
      <c r="BC136" s="56">
        <f t="shared" si="52"/>
        <v>0</v>
      </c>
      <c r="BD136" s="48">
        <f t="shared" si="53"/>
        <v>0</v>
      </c>
      <c r="BE136" s="35">
        <v>0</v>
      </c>
      <c r="BF136" s="198">
        <v>0</v>
      </c>
      <c r="BG136" s="198">
        <v>0</v>
      </c>
      <c r="BH136" s="198">
        <v>0</v>
      </c>
      <c r="BI136" s="198">
        <v>0</v>
      </c>
      <c r="BJ136" s="198">
        <v>0</v>
      </c>
      <c r="BK136" s="49">
        <v>0</v>
      </c>
      <c r="BL136" s="430">
        <v>0</v>
      </c>
      <c r="BM136" s="56">
        <f t="shared" si="54"/>
        <v>0</v>
      </c>
      <c r="BN136" s="48">
        <f t="shared" si="55"/>
        <v>0</v>
      </c>
      <c r="BO136" s="35">
        <v>0</v>
      </c>
      <c r="BP136" s="198">
        <v>0</v>
      </c>
      <c r="BQ136" s="198">
        <v>0</v>
      </c>
      <c r="BR136" s="198">
        <v>0</v>
      </c>
      <c r="BS136" s="198">
        <v>0</v>
      </c>
      <c r="BT136" s="198">
        <v>0</v>
      </c>
      <c r="BU136" s="49">
        <v>0</v>
      </c>
      <c r="BV136" s="430">
        <v>0</v>
      </c>
      <c r="BW136" s="56">
        <f t="shared" si="56"/>
        <v>0</v>
      </c>
      <c r="BX136" s="48">
        <f t="shared" si="57"/>
        <v>0</v>
      </c>
      <c r="BY136" s="35">
        <v>0</v>
      </c>
      <c r="BZ136" s="198">
        <v>0</v>
      </c>
      <c r="CA136" s="198">
        <v>0</v>
      </c>
      <c r="CB136" s="198">
        <v>0</v>
      </c>
      <c r="CC136" s="198">
        <v>0</v>
      </c>
      <c r="CD136" s="198">
        <v>0</v>
      </c>
      <c r="CE136" s="49">
        <v>0</v>
      </c>
      <c r="CF136" s="430">
        <v>0</v>
      </c>
      <c r="CG136" s="56">
        <f t="shared" si="58"/>
        <v>0</v>
      </c>
      <c r="CH136" s="48">
        <f t="shared" si="59"/>
        <v>0</v>
      </c>
      <c r="CI136" s="35">
        <v>0</v>
      </c>
      <c r="CJ136" s="198">
        <v>0</v>
      </c>
      <c r="CK136" s="198">
        <v>0</v>
      </c>
      <c r="CL136" s="198">
        <v>0</v>
      </c>
      <c r="CM136" s="198">
        <v>0</v>
      </c>
      <c r="CN136" s="198">
        <v>0</v>
      </c>
      <c r="CO136" s="49">
        <v>0</v>
      </c>
      <c r="CP136" s="430">
        <v>0</v>
      </c>
      <c r="CQ136" s="56">
        <f t="shared" si="60"/>
        <v>0</v>
      </c>
      <c r="CR136" s="48">
        <f t="shared" si="61"/>
        <v>0</v>
      </c>
      <c r="CS136" s="35">
        <v>0</v>
      </c>
      <c r="CT136" s="198">
        <v>0</v>
      </c>
      <c r="CU136" s="198">
        <v>0</v>
      </c>
      <c r="CV136" s="198">
        <v>0</v>
      </c>
      <c r="CW136" s="198">
        <v>0</v>
      </c>
      <c r="CX136" s="198">
        <v>0</v>
      </c>
      <c r="CY136" s="49">
        <v>0</v>
      </c>
      <c r="CZ136" s="430">
        <v>0</v>
      </c>
      <c r="DA136" s="56">
        <f t="shared" si="62"/>
        <v>0</v>
      </c>
      <c r="DB136" s="48">
        <f t="shared" si="63"/>
        <v>0</v>
      </c>
      <c r="DC136" s="221">
        <v>0</v>
      </c>
      <c r="DD136" s="223">
        <v>0</v>
      </c>
      <c r="DE136" s="218">
        <v>0</v>
      </c>
      <c r="DF136" s="223">
        <v>0</v>
      </c>
      <c r="DG136" s="223">
        <v>0</v>
      </c>
      <c r="DH136" s="223">
        <v>0</v>
      </c>
      <c r="DI136" s="49">
        <v>0</v>
      </c>
      <c r="DJ136" s="430">
        <v>0</v>
      </c>
      <c r="DK136" s="219">
        <f t="shared" si="64"/>
        <v>0</v>
      </c>
      <c r="DL136" s="220">
        <f t="shared" si="65"/>
        <v>0</v>
      </c>
      <c r="DM136" s="35">
        <v>0</v>
      </c>
      <c r="DN136" s="198">
        <v>0</v>
      </c>
      <c r="DO136" s="198">
        <v>0</v>
      </c>
      <c r="DP136" s="198">
        <v>0</v>
      </c>
      <c r="DQ136" s="198">
        <v>0</v>
      </c>
      <c r="DR136" s="198">
        <v>0</v>
      </c>
      <c r="DS136" s="49">
        <v>0</v>
      </c>
      <c r="DT136" s="430">
        <v>0</v>
      </c>
      <c r="DU136" s="56">
        <f t="shared" si="66"/>
        <v>0</v>
      </c>
      <c r="DV136" s="48">
        <f t="shared" si="67"/>
        <v>0</v>
      </c>
      <c r="DW136" s="35">
        <v>0</v>
      </c>
      <c r="DX136" s="198">
        <v>0</v>
      </c>
      <c r="DY136" s="198">
        <v>0</v>
      </c>
      <c r="DZ136" s="198">
        <v>0</v>
      </c>
      <c r="EA136" s="198">
        <v>0</v>
      </c>
      <c r="EB136" s="198">
        <v>0</v>
      </c>
      <c r="EC136" s="49">
        <v>0</v>
      </c>
      <c r="ED136" s="430">
        <v>0</v>
      </c>
      <c r="EE136" s="56">
        <f t="shared" si="68"/>
        <v>0</v>
      </c>
      <c r="EF136" s="48">
        <f t="shared" si="69"/>
        <v>0</v>
      </c>
      <c r="EK136" s="19"/>
    </row>
    <row r="137" spans="1:141" s="5" customFormat="1" ht="16.5" thickTop="1" thickBot="1">
      <c r="A137" s="45">
        <v>126</v>
      </c>
      <c r="B137" s="20">
        <v>742296</v>
      </c>
      <c r="C137" s="17" t="s">
        <v>343</v>
      </c>
      <c r="D137" s="17" t="s">
        <v>344</v>
      </c>
      <c r="E137" s="189">
        <v>39.5</v>
      </c>
      <c r="F137" s="59">
        <v>79</v>
      </c>
      <c r="G137" s="38">
        <f t="shared" si="37"/>
        <v>0</v>
      </c>
      <c r="H137" s="38">
        <f t="shared" si="38"/>
        <v>0</v>
      </c>
      <c r="I137" s="38">
        <f t="shared" si="39"/>
        <v>0</v>
      </c>
      <c r="J137" s="38">
        <f t="shared" si="40"/>
        <v>0</v>
      </c>
      <c r="K137" s="38">
        <f t="shared" si="41"/>
        <v>0</v>
      </c>
      <c r="L137" s="38">
        <f t="shared" si="42"/>
        <v>474</v>
      </c>
      <c r="M137" s="39">
        <f t="shared" si="43"/>
        <v>79</v>
      </c>
      <c r="N137" s="39">
        <v>316</v>
      </c>
      <c r="O137" s="39">
        <f t="shared" si="44"/>
        <v>869</v>
      </c>
      <c r="P137" s="40">
        <f t="shared" si="45"/>
        <v>108.625</v>
      </c>
      <c r="Q137" s="58">
        <v>0</v>
      </c>
      <c r="R137" s="49">
        <v>0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30">
        <v>79</v>
      </c>
      <c r="Y137" s="260">
        <f t="shared" si="46"/>
        <v>79</v>
      </c>
      <c r="Z137" s="34">
        <f t="shared" si="47"/>
        <v>9.875</v>
      </c>
      <c r="AA137" s="35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158</v>
      </c>
      <c r="AG137" s="49">
        <v>79</v>
      </c>
      <c r="AH137" s="430">
        <v>237</v>
      </c>
      <c r="AI137" s="56">
        <f t="shared" si="48"/>
        <v>474</v>
      </c>
      <c r="AJ137" s="48">
        <f t="shared" si="49"/>
        <v>59.25</v>
      </c>
      <c r="AK137" s="35">
        <v>0</v>
      </c>
      <c r="AL137" s="36">
        <v>0</v>
      </c>
      <c r="AM137" s="36">
        <v>0</v>
      </c>
      <c r="AN137" s="36">
        <v>0</v>
      </c>
      <c r="AO137" s="36">
        <v>0</v>
      </c>
      <c r="AP137" s="36">
        <v>79</v>
      </c>
      <c r="AQ137" s="49">
        <v>0</v>
      </c>
      <c r="AR137" s="430">
        <v>0</v>
      </c>
      <c r="AS137" s="56">
        <f t="shared" si="50"/>
        <v>79</v>
      </c>
      <c r="AT137" s="48">
        <f t="shared" si="51"/>
        <v>9.875</v>
      </c>
      <c r="AU137" s="35">
        <v>0</v>
      </c>
      <c r="AV137" s="198">
        <v>0</v>
      </c>
      <c r="AW137" s="198">
        <v>0</v>
      </c>
      <c r="AX137" s="198">
        <v>0</v>
      </c>
      <c r="AY137" s="198">
        <v>0</v>
      </c>
      <c r="AZ137" s="198">
        <v>0</v>
      </c>
      <c r="BA137" s="49">
        <v>0</v>
      </c>
      <c r="BB137" s="430">
        <v>0</v>
      </c>
      <c r="BC137" s="56">
        <f t="shared" si="52"/>
        <v>0</v>
      </c>
      <c r="BD137" s="48">
        <f t="shared" si="53"/>
        <v>0</v>
      </c>
      <c r="BE137" s="35">
        <v>0</v>
      </c>
      <c r="BF137" s="198">
        <v>0</v>
      </c>
      <c r="BG137" s="198">
        <v>0</v>
      </c>
      <c r="BH137" s="198">
        <v>0</v>
      </c>
      <c r="BI137" s="198">
        <v>0</v>
      </c>
      <c r="BJ137" s="198">
        <v>0</v>
      </c>
      <c r="BK137" s="49">
        <v>0</v>
      </c>
      <c r="BL137" s="430">
        <v>0</v>
      </c>
      <c r="BM137" s="56">
        <f t="shared" si="54"/>
        <v>0</v>
      </c>
      <c r="BN137" s="48">
        <f t="shared" si="55"/>
        <v>0</v>
      </c>
      <c r="BO137" s="35">
        <v>0</v>
      </c>
      <c r="BP137" s="198">
        <v>0</v>
      </c>
      <c r="BQ137" s="198">
        <v>0</v>
      </c>
      <c r="BR137" s="198">
        <v>0</v>
      </c>
      <c r="BS137" s="198">
        <v>0</v>
      </c>
      <c r="BT137" s="198">
        <v>79</v>
      </c>
      <c r="BU137" s="49">
        <v>0</v>
      </c>
      <c r="BV137" s="430">
        <v>0</v>
      </c>
      <c r="BW137" s="56">
        <f t="shared" si="56"/>
        <v>79</v>
      </c>
      <c r="BX137" s="48">
        <f t="shared" si="57"/>
        <v>9.875</v>
      </c>
      <c r="BY137" s="35">
        <v>0</v>
      </c>
      <c r="BZ137" s="198">
        <v>0</v>
      </c>
      <c r="CA137" s="198">
        <v>0</v>
      </c>
      <c r="CB137" s="198">
        <v>0</v>
      </c>
      <c r="CC137" s="198">
        <v>0</v>
      </c>
      <c r="CD137" s="198">
        <v>79</v>
      </c>
      <c r="CE137" s="49">
        <v>0</v>
      </c>
      <c r="CF137" s="430">
        <v>0</v>
      </c>
      <c r="CG137" s="56">
        <f t="shared" si="58"/>
        <v>79</v>
      </c>
      <c r="CH137" s="48">
        <f t="shared" si="59"/>
        <v>9.875</v>
      </c>
      <c r="CI137" s="35">
        <v>0</v>
      </c>
      <c r="CJ137" s="198">
        <v>0</v>
      </c>
      <c r="CK137" s="198">
        <v>0</v>
      </c>
      <c r="CL137" s="198">
        <v>0</v>
      </c>
      <c r="CM137" s="198">
        <v>0</v>
      </c>
      <c r="CN137" s="198">
        <v>0</v>
      </c>
      <c r="CO137" s="49">
        <v>0</v>
      </c>
      <c r="CP137" s="430">
        <v>0</v>
      </c>
      <c r="CQ137" s="56">
        <f t="shared" si="60"/>
        <v>0</v>
      </c>
      <c r="CR137" s="48">
        <f t="shared" si="61"/>
        <v>0</v>
      </c>
      <c r="CS137" s="35">
        <v>0</v>
      </c>
      <c r="CT137" s="198">
        <v>0</v>
      </c>
      <c r="CU137" s="198">
        <v>0</v>
      </c>
      <c r="CV137" s="198">
        <v>0</v>
      </c>
      <c r="CW137" s="198">
        <v>0</v>
      </c>
      <c r="CX137" s="198">
        <v>79</v>
      </c>
      <c r="CY137" s="49">
        <v>0</v>
      </c>
      <c r="CZ137" s="430">
        <v>0</v>
      </c>
      <c r="DA137" s="56">
        <f t="shared" si="62"/>
        <v>79</v>
      </c>
      <c r="DB137" s="48">
        <f t="shared" si="63"/>
        <v>9.875</v>
      </c>
      <c r="DC137" s="221">
        <v>0</v>
      </c>
      <c r="DD137" s="223">
        <v>0</v>
      </c>
      <c r="DE137" s="218">
        <v>0</v>
      </c>
      <c r="DF137" s="223">
        <v>0</v>
      </c>
      <c r="DG137" s="223">
        <v>0</v>
      </c>
      <c r="DH137" s="223">
        <v>0</v>
      </c>
      <c r="DI137" s="49">
        <v>0</v>
      </c>
      <c r="DJ137" s="430">
        <v>0</v>
      </c>
      <c r="DK137" s="219">
        <f t="shared" si="64"/>
        <v>0</v>
      </c>
      <c r="DL137" s="220">
        <f t="shared" si="65"/>
        <v>0</v>
      </c>
      <c r="DM137" s="35">
        <v>0</v>
      </c>
      <c r="DN137" s="198">
        <v>0</v>
      </c>
      <c r="DO137" s="198">
        <v>0</v>
      </c>
      <c r="DP137" s="198">
        <v>0</v>
      </c>
      <c r="DQ137" s="198">
        <v>0</v>
      </c>
      <c r="DR137" s="198">
        <v>0</v>
      </c>
      <c r="DS137" s="49">
        <v>0</v>
      </c>
      <c r="DT137" s="430">
        <v>0</v>
      </c>
      <c r="DU137" s="56">
        <f t="shared" si="66"/>
        <v>0</v>
      </c>
      <c r="DV137" s="48">
        <f t="shared" si="67"/>
        <v>0</v>
      </c>
      <c r="DW137" s="35">
        <v>0</v>
      </c>
      <c r="DX137" s="198">
        <v>0</v>
      </c>
      <c r="DY137" s="198">
        <v>0</v>
      </c>
      <c r="DZ137" s="198">
        <v>0</v>
      </c>
      <c r="EA137" s="198">
        <v>0</v>
      </c>
      <c r="EB137" s="198">
        <v>0</v>
      </c>
      <c r="EC137" s="49">
        <v>0</v>
      </c>
      <c r="ED137" s="430">
        <v>0</v>
      </c>
      <c r="EE137" s="56">
        <f t="shared" si="68"/>
        <v>0</v>
      </c>
      <c r="EF137" s="48">
        <f t="shared" si="69"/>
        <v>0</v>
      </c>
      <c r="EK137" s="19"/>
    </row>
    <row r="138" spans="1:141" s="5" customFormat="1" ht="16.5" thickTop="1" thickBot="1">
      <c r="A138" s="45">
        <v>127</v>
      </c>
      <c r="B138" s="20">
        <v>742297</v>
      </c>
      <c r="C138" s="17" t="s">
        <v>345</v>
      </c>
      <c r="D138" s="17" t="s">
        <v>346</v>
      </c>
      <c r="E138" s="189">
        <v>119.5</v>
      </c>
      <c r="F138" s="59">
        <v>249</v>
      </c>
      <c r="G138" s="38">
        <f t="shared" si="37"/>
        <v>0</v>
      </c>
      <c r="H138" s="38">
        <f t="shared" si="38"/>
        <v>0</v>
      </c>
      <c r="I138" s="38">
        <f t="shared" si="39"/>
        <v>0</v>
      </c>
      <c r="J138" s="38">
        <f t="shared" si="40"/>
        <v>0</v>
      </c>
      <c r="K138" s="38">
        <f t="shared" si="41"/>
        <v>0</v>
      </c>
      <c r="L138" s="38">
        <f t="shared" si="42"/>
        <v>249</v>
      </c>
      <c r="M138" s="39">
        <f t="shared" si="43"/>
        <v>498</v>
      </c>
      <c r="N138" s="39">
        <v>0</v>
      </c>
      <c r="O138" s="39">
        <f t="shared" si="44"/>
        <v>747</v>
      </c>
      <c r="P138" s="40">
        <f t="shared" si="45"/>
        <v>93.375</v>
      </c>
      <c r="Q138" s="58">
        <v>0</v>
      </c>
      <c r="R138" s="49">
        <v>0</v>
      </c>
      <c r="S138" s="49">
        <v>0</v>
      </c>
      <c r="T138" s="49">
        <v>0</v>
      </c>
      <c r="U138" s="49">
        <v>0</v>
      </c>
      <c r="V138" s="49">
        <v>0</v>
      </c>
      <c r="W138" s="49">
        <v>249</v>
      </c>
      <c r="X138" s="430">
        <v>0</v>
      </c>
      <c r="Y138" s="260">
        <f t="shared" si="46"/>
        <v>249</v>
      </c>
      <c r="Z138" s="34">
        <f t="shared" si="47"/>
        <v>31.125</v>
      </c>
      <c r="AA138" s="35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49">
        <v>0</v>
      </c>
      <c r="AH138" s="430">
        <v>0</v>
      </c>
      <c r="AI138" s="56">
        <f t="shared" si="48"/>
        <v>0</v>
      </c>
      <c r="AJ138" s="48">
        <f t="shared" si="49"/>
        <v>0</v>
      </c>
      <c r="AK138" s="35">
        <v>0</v>
      </c>
      <c r="AL138" s="36">
        <v>0</v>
      </c>
      <c r="AM138" s="36">
        <v>0</v>
      </c>
      <c r="AN138" s="36">
        <v>0</v>
      </c>
      <c r="AO138" s="36">
        <v>0</v>
      </c>
      <c r="AP138" s="36">
        <v>0</v>
      </c>
      <c r="AQ138" s="49">
        <v>0</v>
      </c>
      <c r="AR138" s="430">
        <v>0</v>
      </c>
      <c r="AS138" s="56">
        <f t="shared" si="50"/>
        <v>0</v>
      </c>
      <c r="AT138" s="48">
        <f t="shared" si="51"/>
        <v>0</v>
      </c>
      <c r="AU138" s="35">
        <v>0</v>
      </c>
      <c r="AV138" s="198">
        <v>0</v>
      </c>
      <c r="AW138" s="198">
        <v>0</v>
      </c>
      <c r="AX138" s="198">
        <v>0</v>
      </c>
      <c r="AY138" s="198">
        <v>0</v>
      </c>
      <c r="AZ138" s="198">
        <v>0</v>
      </c>
      <c r="BA138" s="49">
        <v>0</v>
      </c>
      <c r="BB138" s="430">
        <v>0</v>
      </c>
      <c r="BC138" s="56">
        <f t="shared" si="52"/>
        <v>0</v>
      </c>
      <c r="BD138" s="48">
        <f t="shared" si="53"/>
        <v>0</v>
      </c>
      <c r="BE138" s="35">
        <v>0</v>
      </c>
      <c r="BF138" s="198">
        <v>0</v>
      </c>
      <c r="BG138" s="198">
        <v>0</v>
      </c>
      <c r="BH138" s="198">
        <v>0</v>
      </c>
      <c r="BI138" s="198">
        <v>0</v>
      </c>
      <c r="BJ138" s="198">
        <v>0</v>
      </c>
      <c r="BK138" s="49">
        <v>0</v>
      </c>
      <c r="BL138" s="430">
        <v>0</v>
      </c>
      <c r="BM138" s="56">
        <f t="shared" si="54"/>
        <v>0</v>
      </c>
      <c r="BN138" s="48">
        <f t="shared" si="55"/>
        <v>0</v>
      </c>
      <c r="BO138" s="35">
        <v>0</v>
      </c>
      <c r="BP138" s="198">
        <v>0</v>
      </c>
      <c r="BQ138" s="198">
        <v>0</v>
      </c>
      <c r="BR138" s="198">
        <v>0</v>
      </c>
      <c r="BS138" s="198">
        <v>0</v>
      </c>
      <c r="BT138" s="198">
        <v>0</v>
      </c>
      <c r="BU138" s="49">
        <v>0</v>
      </c>
      <c r="BV138" s="430">
        <v>0</v>
      </c>
      <c r="BW138" s="56">
        <f t="shared" si="56"/>
        <v>0</v>
      </c>
      <c r="BX138" s="48">
        <f t="shared" si="57"/>
        <v>0</v>
      </c>
      <c r="BY138" s="35">
        <v>0</v>
      </c>
      <c r="BZ138" s="198">
        <v>0</v>
      </c>
      <c r="CA138" s="198">
        <v>0</v>
      </c>
      <c r="CB138" s="198">
        <v>0</v>
      </c>
      <c r="CC138" s="198">
        <v>0</v>
      </c>
      <c r="CD138" s="198">
        <v>0</v>
      </c>
      <c r="CE138" s="49">
        <v>0</v>
      </c>
      <c r="CF138" s="430">
        <v>0</v>
      </c>
      <c r="CG138" s="56">
        <f t="shared" si="58"/>
        <v>0</v>
      </c>
      <c r="CH138" s="48">
        <f t="shared" si="59"/>
        <v>0</v>
      </c>
      <c r="CI138" s="35">
        <v>0</v>
      </c>
      <c r="CJ138" s="198">
        <v>0</v>
      </c>
      <c r="CK138" s="198">
        <v>0</v>
      </c>
      <c r="CL138" s="198">
        <v>0</v>
      </c>
      <c r="CM138" s="198">
        <v>0</v>
      </c>
      <c r="CN138" s="198">
        <v>249</v>
      </c>
      <c r="CO138" s="49">
        <v>249</v>
      </c>
      <c r="CP138" s="430">
        <v>0</v>
      </c>
      <c r="CQ138" s="56">
        <f t="shared" si="60"/>
        <v>498</v>
      </c>
      <c r="CR138" s="48">
        <f t="shared" si="61"/>
        <v>62.25</v>
      </c>
      <c r="CS138" s="35">
        <v>0</v>
      </c>
      <c r="CT138" s="198">
        <v>0</v>
      </c>
      <c r="CU138" s="198">
        <v>0</v>
      </c>
      <c r="CV138" s="198">
        <v>0</v>
      </c>
      <c r="CW138" s="198">
        <v>0</v>
      </c>
      <c r="CX138" s="198">
        <v>0</v>
      </c>
      <c r="CY138" s="49">
        <v>0</v>
      </c>
      <c r="CZ138" s="430">
        <v>0</v>
      </c>
      <c r="DA138" s="56">
        <f t="shared" si="62"/>
        <v>0</v>
      </c>
      <c r="DB138" s="48">
        <f t="shared" si="63"/>
        <v>0</v>
      </c>
      <c r="DC138" s="221">
        <v>0</v>
      </c>
      <c r="DD138" s="223">
        <v>0</v>
      </c>
      <c r="DE138" s="218">
        <v>0</v>
      </c>
      <c r="DF138" s="223">
        <v>0</v>
      </c>
      <c r="DG138" s="223">
        <v>0</v>
      </c>
      <c r="DH138" s="223">
        <v>0</v>
      </c>
      <c r="DI138" s="49">
        <v>0</v>
      </c>
      <c r="DJ138" s="430">
        <v>0</v>
      </c>
      <c r="DK138" s="219">
        <f t="shared" si="64"/>
        <v>0</v>
      </c>
      <c r="DL138" s="220">
        <f t="shared" si="65"/>
        <v>0</v>
      </c>
      <c r="DM138" s="35">
        <v>0</v>
      </c>
      <c r="DN138" s="198">
        <v>0</v>
      </c>
      <c r="DO138" s="198">
        <v>0</v>
      </c>
      <c r="DP138" s="198">
        <v>0</v>
      </c>
      <c r="DQ138" s="198">
        <v>0</v>
      </c>
      <c r="DR138" s="198">
        <v>0</v>
      </c>
      <c r="DS138" s="49">
        <v>0</v>
      </c>
      <c r="DT138" s="430">
        <v>0</v>
      </c>
      <c r="DU138" s="56">
        <f t="shared" si="66"/>
        <v>0</v>
      </c>
      <c r="DV138" s="48">
        <f t="shared" si="67"/>
        <v>0</v>
      </c>
      <c r="DW138" s="35">
        <v>0</v>
      </c>
      <c r="DX138" s="198">
        <v>0</v>
      </c>
      <c r="DY138" s="198">
        <v>0</v>
      </c>
      <c r="DZ138" s="198">
        <v>0</v>
      </c>
      <c r="EA138" s="198">
        <v>0</v>
      </c>
      <c r="EB138" s="198">
        <v>0</v>
      </c>
      <c r="EC138" s="49">
        <v>0</v>
      </c>
      <c r="ED138" s="430">
        <v>0</v>
      </c>
      <c r="EE138" s="56">
        <f t="shared" si="68"/>
        <v>0</v>
      </c>
      <c r="EF138" s="48">
        <f t="shared" si="69"/>
        <v>0</v>
      </c>
      <c r="EK138" s="19"/>
    </row>
    <row r="139" spans="1:141" s="5" customFormat="1" ht="16.5" thickTop="1" thickBot="1">
      <c r="A139" s="45">
        <v>128</v>
      </c>
      <c r="B139" s="20">
        <v>742298</v>
      </c>
      <c r="C139" s="17" t="s">
        <v>347</v>
      </c>
      <c r="D139" s="17" t="s">
        <v>348</v>
      </c>
      <c r="E139" s="189">
        <v>89.5</v>
      </c>
      <c r="F139" s="59">
        <v>189</v>
      </c>
      <c r="G139" s="38">
        <f t="shared" si="37"/>
        <v>0</v>
      </c>
      <c r="H139" s="38">
        <f t="shared" si="38"/>
        <v>0</v>
      </c>
      <c r="I139" s="38">
        <f t="shared" si="39"/>
        <v>0</v>
      </c>
      <c r="J139" s="38">
        <f t="shared" si="40"/>
        <v>0</v>
      </c>
      <c r="K139" s="38">
        <f t="shared" si="41"/>
        <v>756</v>
      </c>
      <c r="L139" s="38">
        <f t="shared" si="42"/>
        <v>756</v>
      </c>
      <c r="M139" s="39">
        <f t="shared" si="43"/>
        <v>567</v>
      </c>
      <c r="N139" s="39">
        <v>189</v>
      </c>
      <c r="O139" s="39">
        <f t="shared" si="44"/>
        <v>2268</v>
      </c>
      <c r="P139" s="40">
        <f t="shared" si="45"/>
        <v>283.5</v>
      </c>
      <c r="Q139" s="58">
        <v>0</v>
      </c>
      <c r="R139" s="49">
        <v>0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30">
        <v>0</v>
      </c>
      <c r="Y139" s="260">
        <f t="shared" si="46"/>
        <v>0</v>
      </c>
      <c r="Z139" s="34">
        <f t="shared" si="47"/>
        <v>0</v>
      </c>
      <c r="AA139" s="35">
        <v>0</v>
      </c>
      <c r="AB139" s="36">
        <v>0</v>
      </c>
      <c r="AC139" s="36">
        <v>0</v>
      </c>
      <c r="AD139" s="36">
        <v>0</v>
      </c>
      <c r="AE139" s="36">
        <v>378</v>
      </c>
      <c r="AF139" s="36">
        <v>567</v>
      </c>
      <c r="AG139" s="49">
        <v>378</v>
      </c>
      <c r="AH139" s="430">
        <v>189</v>
      </c>
      <c r="AI139" s="56">
        <f t="shared" si="48"/>
        <v>1512</v>
      </c>
      <c r="AJ139" s="48">
        <f t="shared" si="49"/>
        <v>189</v>
      </c>
      <c r="AK139" s="35">
        <v>0</v>
      </c>
      <c r="AL139" s="36">
        <v>0</v>
      </c>
      <c r="AM139" s="36">
        <v>0</v>
      </c>
      <c r="AN139" s="36">
        <v>0</v>
      </c>
      <c r="AO139" s="36">
        <v>378</v>
      </c>
      <c r="AP139" s="36">
        <v>0</v>
      </c>
      <c r="AQ139" s="49">
        <v>0</v>
      </c>
      <c r="AR139" s="430">
        <v>0</v>
      </c>
      <c r="AS139" s="56">
        <f t="shared" si="50"/>
        <v>378</v>
      </c>
      <c r="AT139" s="48">
        <f t="shared" si="51"/>
        <v>47.25</v>
      </c>
      <c r="AU139" s="35">
        <v>0</v>
      </c>
      <c r="AV139" s="198">
        <v>0</v>
      </c>
      <c r="AW139" s="198">
        <v>0</v>
      </c>
      <c r="AX139" s="198">
        <v>0</v>
      </c>
      <c r="AY139" s="198">
        <v>0</v>
      </c>
      <c r="AZ139" s="198">
        <v>0</v>
      </c>
      <c r="BA139" s="49">
        <v>0</v>
      </c>
      <c r="BB139" s="430">
        <v>0</v>
      </c>
      <c r="BC139" s="56">
        <f t="shared" si="52"/>
        <v>0</v>
      </c>
      <c r="BD139" s="48">
        <f t="shared" si="53"/>
        <v>0</v>
      </c>
      <c r="BE139" s="35">
        <v>0</v>
      </c>
      <c r="BF139" s="198">
        <v>0</v>
      </c>
      <c r="BG139" s="198">
        <v>0</v>
      </c>
      <c r="BH139" s="198">
        <v>0</v>
      </c>
      <c r="BI139" s="198">
        <v>0</v>
      </c>
      <c r="BJ139" s="198">
        <v>0</v>
      </c>
      <c r="BK139" s="49">
        <v>0</v>
      </c>
      <c r="BL139" s="430">
        <v>0</v>
      </c>
      <c r="BM139" s="56">
        <f t="shared" si="54"/>
        <v>0</v>
      </c>
      <c r="BN139" s="48">
        <f t="shared" si="55"/>
        <v>0</v>
      </c>
      <c r="BO139" s="35">
        <v>0</v>
      </c>
      <c r="BP139" s="198">
        <v>0</v>
      </c>
      <c r="BQ139" s="198">
        <v>0</v>
      </c>
      <c r="BR139" s="198">
        <v>0</v>
      </c>
      <c r="BS139" s="198">
        <v>0</v>
      </c>
      <c r="BT139" s="198">
        <v>0</v>
      </c>
      <c r="BU139" s="49">
        <v>0</v>
      </c>
      <c r="BV139" s="430">
        <v>0</v>
      </c>
      <c r="BW139" s="56">
        <f t="shared" si="56"/>
        <v>0</v>
      </c>
      <c r="BX139" s="48">
        <f t="shared" si="57"/>
        <v>0</v>
      </c>
      <c r="BY139" s="35">
        <v>0</v>
      </c>
      <c r="BZ139" s="198">
        <v>0</v>
      </c>
      <c r="CA139" s="198">
        <v>0</v>
      </c>
      <c r="CB139" s="198">
        <v>0</v>
      </c>
      <c r="CC139" s="198">
        <v>0</v>
      </c>
      <c r="CD139" s="198">
        <v>0</v>
      </c>
      <c r="CE139" s="49">
        <v>189</v>
      </c>
      <c r="CF139" s="430">
        <v>0</v>
      </c>
      <c r="CG139" s="56">
        <f t="shared" si="58"/>
        <v>189</v>
      </c>
      <c r="CH139" s="48">
        <f t="shared" si="59"/>
        <v>23.625</v>
      </c>
      <c r="CI139" s="35">
        <v>0</v>
      </c>
      <c r="CJ139" s="198">
        <v>0</v>
      </c>
      <c r="CK139" s="198">
        <v>0</v>
      </c>
      <c r="CL139" s="198">
        <v>0</v>
      </c>
      <c r="CM139" s="198">
        <v>0</v>
      </c>
      <c r="CN139" s="198">
        <v>0</v>
      </c>
      <c r="CO139" s="49">
        <v>0</v>
      </c>
      <c r="CP139" s="430">
        <v>0</v>
      </c>
      <c r="CQ139" s="56">
        <f t="shared" si="60"/>
        <v>0</v>
      </c>
      <c r="CR139" s="48">
        <f t="shared" si="61"/>
        <v>0</v>
      </c>
      <c r="CS139" s="35">
        <v>0</v>
      </c>
      <c r="CT139" s="198">
        <v>0</v>
      </c>
      <c r="CU139" s="198">
        <v>0</v>
      </c>
      <c r="CV139" s="198">
        <v>0</v>
      </c>
      <c r="CW139" s="198">
        <v>0</v>
      </c>
      <c r="CX139" s="198">
        <v>189</v>
      </c>
      <c r="CY139" s="49">
        <v>0</v>
      </c>
      <c r="CZ139" s="430">
        <v>0</v>
      </c>
      <c r="DA139" s="56">
        <f t="shared" si="62"/>
        <v>189</v>
      </c>
      <c r="DB139" s="48">
        <f t="shared" si="63"/>
        <v>23.625</v>
      </c>
      <c r="DC139" s="221">
        <v>0</v>
      </c>
      <c r="DD139" s="223">
        <v>0</v>
      </c>
      <c r="DE139" s="218">
        <v>0</v>
      </c>
      <c r="DF139" s="223">
        <v>0</v>
      </c>
      <c r="DG139" s="223">
        <v>0</v>
      </c>
      <c r="DH139" s="223">
        <v>0</v>
      </c>
      <c r="DI139" s="49">
        <v>0</v>
      </c>
      <c r="DJ139" s="430">
        <v>0</v>
      </c>
      <c r="DK139" s="219">
        <f t="shared" si="64"/>
        <v>0</v>
      </c>
      <c r="DL139" s="220">
        <f t="shared" si="65"/>
        <v>0</v>
      </c>
      <c r="DM139" s="35">
        <v>0</v>
      </c>
      <c r="DN139" s="198">
        <v>0</v>
      </c>
      <c r="DO139" s="198">
        <v>0</v>
      </c>
      <c r="DP139" s="198">
        <v>0</v>
      </c>
      <c r="DQ139" s="198">
        <v>0</v>
      </c>
      <c r="DR139" s="198">
        <v>0</v>
      </c>
      <c r="DS139" s="49">
        <v>0</v>
      </c>
      <c r="DT139" s="430">
        <v>0</v>
      </c>
      <c r="DU139" s="56">
        <f t="shared" si="66"/>
        <v>0</v>
      </c>
      <c r="DV139" s="48">
        <f t="shared" si="67"/>
        <v>0</v>
      </c>
      <c r="DW139" s="35">
        <v>0</v>
      </c>
      <c r="DX139" s="198">
        <v>0</v>
      </c>
      <c r="DY139" s="198">
        <v>0</v>
      </c>
      <c r="DZ139" s="198">
        <v>0</v>
      </c>
      <c r="EA139" s="198">
        <v>0</v>
      </c>
      <c r="EB139" s="198">
        <v>0</v>
      </c>
      <c r="EC139" s="49">
        <v>0</v>
      </c>
      <c r="ED139" s="430">
        <v>0</v>
      </c>
      <c r="EE139" s="56">
        <f t="shared" si="68"/>
        <v>0</v>
      </c>
      <c r="EF139" s="48">
        <f t="shared" si="69"/>
        <v>0</v>
      </c>
      <c r="EK139" s="19"/>
    </row>
    <row r="140" spans="1:141" s="5" customFormat="1" ht="16.5" thickTop="1" thickBot="1">
      <c r="A140" s="45">
        <v>129</v>
      </c>
      <c r="B140" s="20">
        <v>742300</v>
      </c>
      <c r="C140" s="17" t="s">
        <v>349</v>
      </c>
      <c r="D140" s="17" t="s">
        <v>350</v>
      </c>
      <c r="E140" s="189">
        <v>29.5</v>
      </c>
      <c r="F140" s="59">
        <v>59</v>
      </c>
      <c r="G140" s="38">
        <f t="shared" si="37"/>
        <v>0</v>
      </c>
      <c r="H140" s="38">
        <f t="shared" si="38"/>
        <v>0</v>
      </c>
      <c r="I140" s="38">
        <f t="shared" si="39"/>
        <v>0</v>
      </c>
      <c r="J140" s="38">
        <f t="shared" si="40"/>
        <v>0</v>
      </c>
      <c r="K140" s="38">
        <f t="shared" si="41"/>
        <v>236</v>
      </c>
      <c r="L140" s="38">
        <f t="shared" si="42"/>
        <v>295</v>
      </c>
      <c r="M140" s="39">
        <f t="shared" si="43"/>
        <v>236</v>
      </c>
      <c r="N140" s="39">
        <v>590</v>
      </c>
      <c r="O140" s="39">
        <f t="shared" si="44"/>
        <v>1357</v>
      </c>
      <c r="P140" s="40">
        <f t="shared" si="45"/>
        <v>169.625</v>
      </c>
      <c r="Q140" s="58">
        <v>0</v>
      </c>
      <c r="R140" s="49">
        <v>0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30">
        <v>59</v>
      </c>
      <c r="Y140" s="260">
        <f t="shared" si="46"/>
        <v>59</v>
      </c>
      <c r="Z140" s="34">
        <f t="shared" si="47"/>
        <v>7.375</v>
      </c>
      <c r="AA140" s="35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49">
        <v>118</v>
      </c>
      <c r="AH140" s="430">
        <v>236</v>
      </c>
      <c r="AI140" s="56">
        <f t="shared" si="48"/>
        <v>354</v>
      </c>
      <c r="AJ140" s="48">
        <f t="shared" si="49"/>
        <v>44.25</v>
      </c>
      <c r="AK140" s="35">
        <v>0</v>
      </c>
      <c r="AL140" s="36">
        <v>0</v>
      </c>
      <c r="AM140" s="36">
        <v>0</v>
      </c>
      <c r="AN140" s="36">
        <v>0</v>
      </c>
      <c r="AO140" s="36">
        <v>177</v>
      </c>
      <c r="AP140" s="36">
        <v>118</v>
      </c>
      <c r="AQ140" s="49">
        <v>0</v>
      </c>
      <c r="AR140" s="430">
        <v>118</v>
      </c>
      <c r="AS140" s="56">
        <f t="shared" si="50"/>
        <v>413</v>
      </c>
      <c r="AT140" s="48">
        <f t="shared" si="51"/>
        <v>51.625</v>
      </c>
      <c r="AU140" s="35">
        <v>0</v>
      </c>
      <c r="AV140" s="198">
        <v>0</v>
      </c>
      <c r="AW140" s="198">
        <v>0</v>
      </c>
      <c r="AX140" s="198">
        <v>0</v>
      </c>
      <c r="AY140" s="198">
        <v>0</v>
      </c>
      <c r="AZ140" s="198">
        <v>0</v>
      </c>
      <c r="BA140" s="49">
        <v>0</v>
      </c>
      <c r="BB140" s="430">
        <v>0</v>
      </c>
      <c r="BC140" s="56">
        <f t="shared" si="52"/>
        <v>0</v>
      </c>
      <c r="BD140" s="48">
        <f t="shared" si="53"/>
        <v>0</v>
      </c>
      <c r="BE140" s="35">
        <v>0</v>
      </c>
      <c r="BF140" s="198">
        <v>0</v>
      </c>
      <c r="BG140" s="198">
        <v>0</v>
      </c>
      <c r="BH140" s="198">
        <v>0</v>
      </c>
      <c r="BI140" s="198">
        <v>59</v>
      </c>
      <c r="BJ140" s="198">
        <v>0</v>
      </c>
      <c r="BK140" s="49">
        <v>0</v>
      </c>
      <c r="BL140" s="430">
        <v>59</v>
      </c>
      <c r="BM140" s="56">
        <f t="shared" si="54"/>
        <v>118</v>
      </c>
      <c r="BN140" s="48">
        <f t="shared" si="55"/>
        <v>14.75</v>
      </c>
      <c r="BO140" s="35">
        <v>0</v>
      </c>
      <c r="BP140" s="198">
        <v>0</v>
      </c>
      <c r="BQ140" s="198">
        <v>0</v>
      </c>
      <c r="BR140" s="198">
        <v>0</v>
      </c>
      <c r="BS140" s="198">
        <v>0</v>
      </c>
      <c r="BT140" s="198">
        <v>59</v>
      </c>
      <c r="BU140" s="49">
        <v>59</v>
      </c>
      <c r="BV140" s="430">
        <v>0</v>
      </c>
      <c r="BW140" s="56">
        <f t="shared" si="56"/>
        <v>118</v>
      </c>
      <c r="BX140" s="48">
        <f t="shared" si="57"/>
        <v>14.75</v>
      </c>
      <c r="BY140" s="35">
        <v>0</v>
      </c>
      <c r="BZ140" s="198">
        <v>0</v>
      </c>
      <c r="CA140" s="198">
        <v>0</v>
      </c>
      <c r="CB140" s="198">
        <v>0</v>
      </c>
      <c r="CC140" s="198">
        <v>0</v>
      </c>
      <c r="CD140" s="198">
        <v>0</v>
      </c>
      <c r="CE140" s="49">
        <v>0</v>
      </c>
      <c r="CF140" s="430">
        <v>118</v>
      </c>
      <c r="CG140" s="56">
        <f t="shared" si="58"/>
        <v>118</v>
      </c>
      <c r="CH140" s="48">
        <f t="shared" si="59"/>
        <v>14.75</v>
      </c>
      <c r="CI140" s="35">
        <v>0</v>
      </c>
      <c r="CJ140" s="198">
        <v>0</v>
      </c>
      <c r="CK140" s="198">
        <v>0</v>
      </c>
      <c r="CL140" s="198">
        <v>0</v>
      </c>
      <c r="CM140" s="198">
        <v>0</v>
      </c>
      <c r="CN140" s="198">
        <v>0</v>
      </c>
      <c r="CO140" s="49">
        <v>0</v>
      </c>
      <c r="CP140" s="430">
        <v>0</v>
      </c>
      <c r="CQ140" s="56">
        <f t="shared" si="60"/>
        <v>0</v>
      </c>
      <c r="CR140" s="48">
        <f t="shared" si="61"/>
        <v>0</v>
      </c>
      <c r="CS140" s="35">
        <v>0</v>
      </c>
      <c r="CT140" s="198">
        <v>0</v>
      </c>
      <c r="CU140" s="198">
        <v>0</v>
      </c>
      <c r="CV140" s="198">
        <v>0</v>
      </c>
      <c r="CW140" s="198">
        <v>0</v>
      </c>
      <c r="CX140" s="198">
        <v>0</v>
      </c>
      <c r="CY140" s="49">
        <v>0</v>
      </c>
      <c r="CZ140" s="430">
        <v>0</v>
      </c>
      <c r="DA140" s="56">
        <f t="shared" si="62"/>
        <v>0</v>
      </c>
      <c r="DB140" s="48">
        <f t="shared" si="63"/>
        <v>0</v>
      </c>
      <c r="DC140" s="221">
        <v>0</v>
      </c>
      <c r="DD140" s="223">
        <v>0</v>
      </c>
      <c r="DE140" s="218">
        <v>0</v>
      </c>
      <c r="DF140" s="223">
        <v>0</v>
      </c>
      <c r="DG140" s="223">
        <v>0</v>
      </c>
      <c r="DH140" s="223">
        <v>0</v>
      </c>
      <c r="DI140" s="49">
        <v>0</v>
      </c>
      <c r="DJ140" s="430">
        <v>0</v>
      </c>
      <c r="DK140" s="219">
        <f t="shared" si="64"/>
        <v>0</v>
      </c>
      <c r="DL140" s="220">
        <f t="shared" si="65"/>
        <v>0</v>
      </c>
      <c r="DM140" s="35">
        <v>0</v>
      </c>
      <c r="DN140" s="198">
        <v>0</v>
      </c>
      <c r="DO140" s="198">
        <v>0</v>
      </c>
      <c r="DP140" s="198">
        <v>0</v>
      </c>
      <c r="DQ140" s="198">
        <v>0</v>
      </c>
      <c r="DR140" s="198">
        <v>59</v>
      </c>
      <c r="DS140" s="49">
        <v>0</v>
      </c>
      <c r="DT140" s="430">
        <v>0</v>
      </c>
      <c r="DU140" s="56">
        <f t="shared" si="66"/>
        <v>59</v>
      </c>
      <c r="DV140" s="48">
        <f t="shared" si="67"/>
        <v>7.375</v>
      </c>
      <c r="DW140" s="35">
        <v>0</v>
      </c>
      <c r="DX140" s="198">
        <v>0</v>
      </c>
      <c r="DY140" s="198">
        <v>0</v>
      </c>
      <c r="DZ140" s="198">
        <v>0</v>
      </c>
      <c r="EA140" s="198">
        <v>0</v>
      </c>
      <c r="EB140" s="198">
        <v>59</v>
      </c>
      <c r="EC140" s="49">
        <v>59</v>
      </c>
      <c r="ED140" s="430">
        <v>0</v>
      </c>
      <c r="EE140" s="56">
        <f t="shared" si="68"/>
        <v>118</v>
      </c>
      <c r="EF140" s="48">
        <f t="shared" si="69"/>
        <v>14.75</v>
      </c>
      <c r="EK140" s="19"/>
    </row>
    <row r="141" spans="1:141" s="5" customFormat="1" ht="16.5" thickTop="1" thickBot="1">
      <c r="A141" s="45">
        <v>130</v>
      </c>
      <c r="B141" s="20">
        <v>742301</v>
      </c>
      <c r="C141" s="17" t="s">
        <v>351</v>
      </c>
      <c r="D141" s="17" t="s">
        <v>352</v>
      </c>
      <c r="E141" s="189">
        <v>94.5</v>
      </c>
      <c r="F141" s="59">
        <v>199</v>
      </c>
      <c r="G141" s="38">
        <f t="shared" ref="G141:G159" si="71">SUM(DW141,DM141,DC141,CS141,CI141,BY141,BO141,BE141,AU141,AK141,AA141,Q141)</f>
        <v>0</v>
      </c>
      <c r="H141" s="38">
        <f t="shared" ref="H141:H159" si="72">SUM(DX141,DN141,DD141,CT141,CJ141,BZ141,BP141,BF141,AV141,AL141,AB141,R141)</f>
        <v>0</v>
      </c>
      <c r="I141" s="38">
        <f t="shared" ref="I141:I159" si="73">SUM(DY141,DO141,DE141,CU141,CK141,CA141,BQ141,BG141,AW141,AM141,AC141,S141)</f>
        <v>0</v>
      </c>
      <c r="J141" s="38">
        <f t="shared" ref="J141:J159" si="74">SUM(DZ141,DP141,DF141,CV141,CL141,CB141,BR141,BH141,AX141,AN141,AD141,T141)</f>
        <v>0</v>
      </c>
      <c r="K141" s="38">
        <f t="shared" ref="K141:K159" si="75">SUM(EA141,DQ141,DG141,CW141,CM141,CC141,BS141,BI141,AY141,AO141,AE141,U141)</f>
        <v>1791</v>
      </c>
      <c r="L141" s="38">
        <f t="shared" ref="L141:L159" si="76">SUM(EB141,DR141,DH141,CX141,CN141,CD141,BT141,BJ141,AZ141,AP141,AF141,V141)</f>
        <v>398</v>
      </c>
      <c r="M141" s="39">
        <f t="shared" ref="M141:M159" si="77">SUM(EC141,DS141,DI141,CY141,CO141,CE141,BU141,BK141,BA141,AQ141,AG141,W141)</f>
        <v>1393</v>
      </c>
      <c r="N141" s="39">
        <v>1592</v>
      </c>
      <c r="O141" s="39">
        <f t="shared" ref="O141:O159" si="78">SUM(G141:N141)</f>
        <v>5174</v>
      </c>
      <c r="P141" s="40">
        <f t="shared" ref="P141:P159" si="79">AVERAGE(G141:N141)</f>
        <v>646.75</v>
      </c>
      <c r="Q141" s="58">
        <v>0</v>
      </c>
      <c r="R141" s="49">
        <v>0</v>
      </c>
      <c r="S141" s="49">
        <v>0</v>
      </c>
      <c r="T141" s="49">
        <v>0</v>
      </c>
      <c r="U141" s="49">
        <v>0</v>
      </c>
      <c r="V141" s="49">
        <v>199</v>
      </c>
      <c r="W141" s="49">
        <v>398</v>
      </c>
      <c r="X141" s="430">
        <v>398</v>
      </c>
      <c r="Y141" s="260">
        <f t="shared" ref="Y141:Y164" si="80">SUM(Q141:X141)</f>
        <v>995</v>
      </c>
      <c r="Z141" s="34">
        <f t="shared" ref="Z141:Z164" si="81">AVERAGE(Q141:X141)</f>
        <v>124.375</v>
      </c>
      <c r="AA141" s="35">
        <v>0</v>
      </c>
      <c r="AB141" s="36">
        <v>0</v>
      </c>
      <c r="AC141" s="36">
        <v>0</v>
      </c>
      <c r="AD141" s="36">
        <v>0</v>
      </c>
      <c r="AE141" s="36">
        <v>1194</v>
      </c>
      <c r="AF141" s="36">
        <v>0</v>
      </c>
      <c r="AG141" s="49">
        <v>597</v>
      </c>
      <c r="AH141" s="430">
        <v>398</v>
      </c>
      <c r="AI141" s="56">
        <f t="shared" ref="AI141:AI164" si="82">SUM(AA141:AH141)</f>
        <v>2189</v>
      </c>
      <c r="AJ141" s="48">
        <f t="shared" ref="AJ141:AJ164" si="83">AVERAGE(AA141:AH141)</f>
        <v>273.625</v>
      </c>
      <c r="AK141" s="35">
        <v>0</v>
      </c>
      <c r="AL141" s="36">
        <v>0</v>
      </c>
      <c r="AM141" s="36">
        <v>0</v>
      </c>
      <c r="AN141" s="36">
        <v>0</v>
      </c>
      <c r="AO141" s="36">
        <v>398</v>
      </c>
      <c r="AP141" s="36">
        <v>199</v>
      </c>
      <c r="AQ141" s="49">
        <v>199</v>
      </c>
      <c r="AR141" s="430">
        <v>796</v>
      </c>
      <c r="AS141" s="56">
        <f t="shared" ref="AS141:AS164" si="84">SUM(AK141:AR141)</f>
        <v>1592</v>
      </c>
      <c r="AT141" s="48">
        <f t="shared" ref="AT141:AT164" si="85">AVERAGE(AK141:AR141)</f>
        <v>199</v>
      </c>
      <c r="AU141" s="35">
        <v>0</v>
      </c>
      <c r="AV141" s="198">
        <v>0</v>
      </c>
      <c r="AW141" s="198">
        <v>0</v>
      </c>
      <c r="AX141" s="198">
        <v>0</v>
      </c>
      <c r="AY141" s="198">
        <v>0</v>
      </c>
      <c r="AZ141" s="198">
        <v>0</v>
      </c>
      <c r="BA141" s="49">
        <v>0</v>
      </c>
      <c r="BB141" s="430">
        <v>0</v>
      </c>
      <c r="BC141" s="56">
        <f t="shared" ref="BC141:BC164" si="86">SUM(AU141:BB141)</f>
        <v>0</v>
      </c>
      <c r="BD141" s="48">
        <f t="shared" ref="BD141:BD164" si="87">AVERAGE(AU141:BB141)</f>
        <v>0</v>
      </c>
      <c r="BE141" s="35">
        <v>0</v>
      </c>
      <c r="BF141" s="198">
        <v>0</v>
      </c>
      <c r="BG141" s="198">
        <v>0</v>
      </c>
      <c r="BH141" s="198">
        <v>0</v>
      </c>
      <c r="BI141" s="198">
        <v>0</v>
      </c>
      <c r="BJ141" s="198">
        <v>0</v>
      </c>
      <c r="BK141" s="49">
        <v>0</v>
      </c>
      <c r="BL141" s="430">
        <v>199</v>
      </c>
      <c r="BM141" s="56">
        <f t="shared" ref="BM141:BM159" si="88">SUM(BE141:BL141)</f>
        <v>199</v>
      </c>
      <c r="BN141" s="48">
        <f t="shared" ref="BN141:BN159" si="89">AVERAGE(BE141:BL141)</f>
        <v>24.875</v>
      </c>
      <c r="BO141" s="35">
        <v>0</v>
      </c>
      <c r="BP141" s="198">
        <v>0</v>
      </c>
      <c r="BQ141" s="198">
        <v>0</v>
      </c>
      <c r="BR141" s="198">
        <v>0</v>
      </c>
      <c r="BS141" s="198">
        <v>0</v>
      </c>
      <c r="BT141" s="198">
        <v>0</v>
      </c>
      <c r="BU141" s="49">
        <v>0</v>
      </c>
      <c r="BV141" s="430">
        <v>0</v>
      </c>
      <c r="BW141" s="56">
        <f t="shared" ref="BW141:BW164" si="90">SUM(BO141:BV141)</f>
        <v>0</v>
      </c>
      <c r="BX141" s="48">
        <f t="shared" ref="BX141:BX164" si="91">AVERAGE(BO141:BV141)</f>
        <v>0</v>
      </c>
      <c r="BY141" s="35">
        <v>0</v>
      </c>
      <c r="BZ141" s="198">
        <v>0</v>
      </c>
      <c r="CA141" s="198">
        <v>0</v>
      </c>
      <c r="CB141" s="198">
        <v>0</v>
      </c>
      <c r="CC141" s="198">
        <v>199</v>
      </c>
      <c r="CD141" s="198">
        <v>0</v>
      </c>
      <c r="CE141" s="49">
        <v>0</v>
      </c>
      <c r="CF141" s="430">
        <v>0</v>
      </c>
      <c r="CG141" s="56">
        <f t="shared" ref="CG141:CG164" si="92">SUM(BY141:CF141)</f>
        <v>199</v>
      </c>
      <c r="CH141" s="48">
        <f t="shared" ref="CH141:CH164" si="93">AVERAGE(BY141:CF141)</f>
        <v>24.875</v>
      </c>
      <c r="CI141" s="35">
        <v>0</v>
      </c>
      <c r="CJ141" s="198">
        <v>0</v>
      </c>
      <c r="CK141" s="198">
        <v>0</v>
      </c>
      <c r="CL141" s="198">
        <v>0</v>
      </c>
      <c r="CM141" s="198">
        <v>0</v>
      </c>
      <c r="CN141" s="198">
        <v>0</v>
      </c>
      <c r="CO141" s="49">
        <v>0</v>
      </c>
      <c r="CP141" s="430">
        <v>0</v>
      </c>
      <c r="CQ141" s="56">
        <f t="shared" ref="CQ141:CQ159" si="94">SUM(CI141:CP141)</f>
        <v>0</v>
      </c>
      <c r="CR141" s="48">
        <f t="shared" ref="CR141:CR159" si="95">AVERAGE(CI141:CP141)</f>
        <v>0</v>
      </c>
      <c r="CS141" s="35">
        <v>0</v>
      </c>
      <c r="CT141" s="198">
        <v>0</v>
      </c>
      <c r="CU141" s="198">
        <v>0</v>
      </c>
      <c r="CV141" s="198">
        <v>0</v>
      </c>
      <c r="CW141" s="198">
        <v>0</v>
      </c>
      <c r="CX141" s="198">
        <v>0</v>
      </c>
      <c r="CY141" s="49">
        <v>199</v>
      </c>
      <c r="CZ141" s="430">
        <v>-199</v>
      </c>
      <c r="DA141" s="56">
        <f t="shared" ref="DA141:DA159" si="96">SUM(CS141:CZ141)</f>
        <v>0</v>
      </c>
      <c r="DB141" s="48">
        <f t="shared" ref="DB141:DB159" si="97">AVERAGE(CS141:CZ141)</f>
        <v>0</v>
      </c>
      <c r="DC141" s="221">
        <v>0</v>
      </c>
      <c r="DD141" s="223">
        <v>0</v>
      </c>
      <c r="DE141" s="218">
        <v>0</v>
      </c>
      <c r="DF141" s="223">
        <v>0</v>
      </c>
      <c r="DG141" s="223">
        <v>0</v>
      </c>
      <c r="DH141" s="223">
        <v>0</v>
      </c>
      <c r="DI141" s="49">
        <v>0</v>
      </c>
      <c r="DJ141" s="430">
        <v>0</v>
      </c>
      <c r="DK141" s="219">
        <f t="shared" ref="DK141:DK159" si="98">SUM(DC141:DJ141)</f>
        <v>0</v>
      </c>
      <c r="DL141" s="220">
        <f t="shared" ref="DL141:DL159" si="99">AVERAGE(DC141:DJ141)</f>
        <v>0</v>
      </c>
      <c r="DM141" s="35">
        <v>0</v>
      </c>
      <c r="DN141" s="198">
        <v>0</v>
      </c>
      <c r="DO141" s="198">
        <v>0</v>
      </c>
      <c r="DP141" s="198">
        <v>0</v>
      </c>
      <c r="DQ141" s="198">
        <v>0</v>
      </c>
      <c r="DR141" s="198">
        <v>0</v>
      </c>
      <c r="DS141" s="49">
        <v>0</v>
      </c>
      <c r="DT141" s="430">
        <v>0</v>
      </c>
      <c r="DU141" s="56">
        <f t="shared" ref="DU141:DU159" si="100">SUM(DM141:DT141)</f>
        <v>0</v>
      </c>
      <c r="DV141" s="48">
        <f t="shared" ref="DV141:DV159" si="101">AVERAGE(DM141:DT141)</f>
        <v>0</v>
      </c>
      <c r="DW141" s="35">
        <v>0</v>
      </c>
      <c r="DX141" s="198">
        <v>0</v>
      </c>
      <c r="DY141" s="198">
        <v>0</v>
      </c>
      <c r="DZ141" s="198">
        <v>0</v>
      </c>
      <c r="EA141" s="198">
        <v>0</v>
      </c>
      <c r="EB141" s="198">
        <v>0</v>
      </c>
      <c r="EC141" s="49">
        <v>0</v>
      </c>
      <c r="ED141" s="430">
        <v>0</v>
      </c>
      <c r="EE141" s="56">
        <f t="shared" ref="EE141:EE159" si="102">SUM(DW141:ED141)</f>
        <v>0</v>
      </c>
      <c r="EF141" s="48">
        <f t="shared" ref="EF141:EF159" si="103">AVERAGE(DW141:ED141)</f>
        <v>0</v>
      </c>
      <c r="EK141" s="19"/>
    </row>
    <row r="142" spans="1:141" s="5" customFormat="1" ht="16.5" thickTop="1" thickBot="1">
      <c r="A142" s="45">
        <v>131</v>
      </c>
      <c r="B142" s="281">
        <v>743939</v>
      </c>
      <c r="C142" s="52" t="s">
        <v>400</v>
      </c>
      <c r="D142" s="52" t="s">
        <v>401</v>
      </c>
      <c r="E142" s="190">
        <v>140</v>
      </c>
      <c r="F142" s="60">
        <v>289</v>
      </c>
      <c r="G142" s="38">
        <f t="shared" si="71"/>
        <v>0</v>
      </c>
      <c r="H142" s="38">
        <f t="shared" si="72"/>
        <v>0</v>
      </c>
      <c r="I142" s="38">
        <f t="shared" si="73"/>
        <v>0</v>
      </c>
      <c r="J142" s="38">
        <f t="shared" si="74"/>
        <v>0</v>
      </c>
      <c r="K142" s="38">
        <f t="shared" si="75"/>
        <v>0</v>
      </c>
      <c r="L142" s="38">
        <f t="shared" si="76"/>
        <v>0</v>
      </c>
      <c r="M142" s="39">
        <f t="shared" si="77"/>
        <v>578</v>
      </c>
      <c r="N142" s="39">
        <v>1156</v>
      </c>
      <c r="O142" s="39">
        <f t="shared" si="78"/>
        <v>1734</v>
      </c>
      <c r="P142" s="40">
        <f t="shared" si="79"/>
        <v>216.75</v>
      </c>
      <c r="Q142" s="58"/>
      <c r="R142" s="49"/>
      <c r="S142" s="49"/>
      <c r="T142" s="49"/>
      <c r="U142" s="49"/>
      <c r="V142" s="49"/>
      <c r="W142" s="49">
        <v>0</v>
      </c>
      <c r="X142" s="430">
        <v>0</v>
      </c>
      <c r="Y142" s="260">
        <f t="shared" si="80"/>
        <v>0</v>
      </c>
      <c r="Z142" s="34">
        <f t="shared" si="81"/>
        <v>0</v>
      </c>
      <c r="AA142" s="58"/>
      <c r="AB142" s="49"/>
      <c r="AC142" s="49"/>
      <c r="AD142" s="49"/>
      <c r="AE142" s="49"/>
      <c r="AF142" s="49"/>
      <c r="AG142" s="49">
        <v>0</v>
      </c>
      <c r="AH142" s="430">
        <v>0</v>
      </c>
      <c r="AI142" s="56">
        <f t="shared" si="82"/>
        <v>0</v>
      </c>
      <c r="AJ142" s="48">
        <f t="shared" si="83"/>
        <v>0</v>
      </c>
      <c r="AK142" s="58"/>
      <c r="AL142" s="49"/>
      <c r="AM142" s="49"/>
      <c r="AN142" s="49"/>
      <c r="AO142" s="49"/>
      <c r="AP142" s="49"/>
      <c r="AQ142" s="49">
        <v>0</v>
      </c>
      <c r="AR142" s="430">
        <v>578</v>
      </c>
      <c r="AS142" s="56">
        <f t="shared" si="84"/>
        <v>578</v>
      </c>
      <c r="AT142" s="48">
        <f t="shared" si="85"/>
        <v>289</v>
      </c>
      <c r="AU142" s="58"/>
      <c r="AV142" s="49"/>
      <c r="AW142" s="49"/>
      <c r="AX142" s="49"/>
      <c r="AY142" s="49"/>
      <c r="AZ142" s="49"/>
      <c r="BA142" s="49">
        <v>0</v>
      </c>
      <c r="BB142" s="430">
        <v>0</v>
      </c>
      <c r="BC142" s="56">
        <f t="shared" si="86"/>
        <v>0</v>
      </c>
      <c r="BD142" s="48">
        <f t="shared" si="87"/>
        <v>0</v>
      </c>
      <c r="BE142" s="58"/>
      <c r="BF142" s="49"/>
      <c r="BG142" s="49"/>
      <c r="BH142" s="49"/>
      <c r="BI142" s="49"/>
      <c r="BJ142" s="49"/>
      <c r="BK142" s="49">
        <v>578</v>
      </c>
      <c r="BL142" s="430">
        <v>578</v>
      </c>
      <c r="BM142" s="56">
        <f t="shared" si="88"/>
        <v>1156</v>
      </c>
      <c r="BN142" s="48">
        <f t="shared" si="89"/>
        <v>578</v>
      </c>
      <c r="BO142" s="58"/>
      <c r="BP142" s="49"/>
      <c r="BQ142" s="49"/>
      <c r="BR142" s="49"/>
      <c r="BS142" s="49"/>
      <c r="BT142" s="49"/>
      <c r="BU142" s="49">
        <v>0</v>
      </c>
      <c r="BV142" s="430">
        <v>0</v>
      </c>
      <c r="BW142" s="56">
        <f t="shared" si="90"/>
        <v>0</v>
      </c>
      <c r="BX142" s="48">
        <f t="shared" si="91"/>
        <v>0</v>
      </c>
      <c r="BY142" s="58"/>
      <c r="BZ142" s="49"/>
      <c r="CA142" s="49"/>
      <c r="CB142" s="49"/>
      <c r="CC142" s="49"/>
      <c r="CD142" s="49"/>
      <c r="CE142" s="49">
        <v>0</v>
      </c>
      <c r="CF142" s="430">
        <v>0</v>
      </c>
      <c r="CG142" s="56">
        <f t="shared" si="92"/>
        <v>0</v>
      </c>
      <c r="CH142" s="48">
        <f t="shared" si="93"/>
        <v>0</v>
      </c>
      <c r="CI142" s="58"/>
      <c r="CJ142" s="49"/>
      <c r="CK142" s="49"/>
      <c r="CL142" s="49"/>
      <c r="CM142" s="49"/>
      <c r="CN142" s="49"/>
      <c r="CO142" s="49">
        <v>0</v>
      </c>
      <c r="CP142" s="430">
        <v>0</v>
      </c>
      <c r="CQ142" s="56">
        <f t="shared" si="94"/>
        <v>0</v>
      </c>
      <c r="CR142" s="48">
        <f t="shared" si="95"/>
        <v>0</v>
      </c>
      <c r="CS142" s="58"/>
      <c r="CT142" s="49"/>
      <c r="CU142" s="49"/>
      <c r="CV142" s="49"/>
      <c r="CW142" s="49"/>
      <c r="CX142" s="49"/>
      <c r="CY142" s="49">
        <v>0</v>
      </c>
      <c r="CZ142" s="430">
        <v>0</v>
      </c>
      <c r="DA142" s="56">
        <f t="shared" si="96"/>
        <v>0</v>
      </c>
      <c r="DB142" s="48">
        <f t="shared" si="97"/>
        <v>0</v>
      </c>
      <c r="DC142" s="58"/>
      <c r="DD142" s="49"/>
      <c r="DE142" s="49"/>
      <c r="DF142" s="49"/>
      <c r="DG142" s="49"/>
      <c r="DH142" s="49"/>
      <c r="DI142" s="49">
        <v>0</v>
      </c>
      <c r="DJ142" s="430">
        <v>0</v>
      </c>
      <c r="DK142" s="219">
        <f t="shared" si="98"/>
        <v>0</v>
      </c>
      <c r="DL142" s="220">
        <f t="shared" si="99"/>
        <v>0</v>
      </c>
      <c r="DM142" s="58"/>
      <c r="DN142" s="49"/>
      <c r="DO142" s="49"/>
      <c r="DP142" s="49"/>
      <c r="DQ142" s="49"/>
      <c r="DR142" s="49"/>
      <c r="DS142" s="49">
        <v>0</v>
      </c>
      <c r="DT142" s="430">
        <v>0</v>
      </c>
      <c r="DU142" s="56">
        <f t="shared" si="100"/>
        <v>0</v>
      </c>
      <c r="DV142" s="48">
        <f t="shared" si="101"/>
        <v>0</v>
      </c>
      <c r="DW142" s="58"/>
      <c r="DX142" s="49"/>
      <c r="DY142" s="49"/>
      <c r="DZ142" s="49"/>
      <c r="EA142" s="49"/>
      <c r="EB142" s="49"/>
      <c r="EC142" s="49">
        <v>0</v>
      </c>
      <c r="ED142" s="430">
        <v>0</v>
      </c>
      <c r="EE142" s="56">
        <f t="shared" si="102"/>
        <v>0</v>
      </c>
      <c r="EF142" s="48">
        <f t="shared" si="103"/>
        <v>0</v>
      </c>
      <c r="EK142" s="19"/>
    </row>
    <row r="143" spans="1:141" s="5" customFormat="1" ht="16.5" thickTop="1" thickBot="1">
      <c r="A143" s="45">
        <v>132</v>
      </c>
      <c r="B143" s="281">
        <v>743940</v>
      </c>
      <c r="C143" s="52" t="s">
        <v>402</v>
      </c>
      <c r="D143" s="52" t="s">
        <v>403</v>
      </c>
      <c r="E143" s="190">
        <v>140</v>
      </c>
      <c r="F143" s="60">
        <v>289</v>
      </c>
      <c r="G143" s="38">
        <f t="shared" si="71"/>
        <v>0</v>
      </c>
      <c r="H143" s="38">
        <f t="shared" si="72"/>
        <v>0</v>
      </c>
      <c r="I143" s="38">
        <f t="shared" si="73"/>
        <v>0</v>
      </c>
      <c r="J143" s="38">
        <f t="shared" si="74"/>
        <v>0</v>
      </c>
      <c r="K143" s="38">
        <f t="shared" si="75"/>
        <v>0</v>
      </c>
      <c r="L143" s="38">
        <f t="shared" si="76"/>
        <v>0</v>
      </c>
      <c r="M143" s="39">
        <f t="shared" si="77"/>
        <v>0</v>
      </c>
      <c r="N143" s="39">
        <v>0</v>
      </c>
      <c r="O143" s="39">
        <f t="shared" si="78"/>
        <v>0</v>
      </c>
      <c r="P143" s="40">
        <f t="shared" si="79"/>
        <v>0</v>
      </c>
      <c r="Q143" s="58"/>
      <c r="R143" s="49"/>
      <c r="S143" s="49"/>
      <c r="T143" s="49"/>
      <c r="U143" s="49"/>
      <c r="V143" s="49"/>
      <c r="W143" s="49">
        <v>0</v>
      </c>
      <c r="X143" s="430">
        <v>0</v>
      </c>
      <c r="Y143" s="260">
        <f t="shared" si="80"/>
        <v>0</v>
      </c>
      <c r="Z143" s="34">
        <f t="shared" si="81"/>
        <v>0</v>
      </c>
      <c r="AA143" s="58"/>
      <c r="AB143" s="49"/>
      <c r="AC143" s="49"/>
      <c r="AD143" s="49"/>
      <c r="AE143" s="49"/>
      <c r="AF143" s="49"/>
      <c r="AG143" s="49">
        <v>0</v>
      </c>
      <c r="AH143" s="430">
        <v>0</v>
      </c>
      <c r="AI143" s="56">
        <f t="shared" si="82"/>
        <v>0</v>
      </c>
      <c r="AJ143" s="48">
        <f t="shared" si="83"/>
        <v>0</v>
      </c>
      <c r="AK143" s="58"/>
      <c r="AL143" s="49"/>
      <c r="AM143" s="49"/>
      <c r="AN143" s="49"/>
      <c r="AO143" s="49"/>
      <c r="AP143" s="49"/>
      <c r="AQ143" s="49">
        <v>0</v>
      </c>
      <c r="AR143" s="430">
        <v>0</v>
      </c>
      <c r="AS143" s="56">
        <f t="shared" si="84"/>
        <v>0</v>
      </c>
      <c r="AT143" s="48">
        <f t="shared" si="85"/>
        <v>0</v>
      </c>
      <c r="AU143" s="58"/>
      <c r="AV143" s="49"/>
      <c r="AW143" s="49"/>
      <c r="AX143" s="49"/>
      <c r="AY143" s="49"/>
      <c r="AZ143" s="49"/>
      <c r="BA143" s="49">
        <v>0</v>
      </c>
      <c r="BB143" s="430">
        <v>0</v>
      </c>
      <c r="BC143" s="56">
        <f t="shared" si="86"/>
        <v>0</v>
      </c>
      <c r="BD143" s="48">
        <f t="shared" si="87"/>
        <v>0</v>
      </c>
      <c r="BE143" s="58"/>
      <c r="BF143" s="49"/>
      <c r="BG143" s="49"/>
      <c r="BH143" s="49"/>
      <c r="BI143" s="49"/>
      <c r="BJ143" s="49"/>
      <c r="BK143" s="49">
        <v>0</v>
      </c>
      <c r="BL143" s="430">
        <v>0</v>
      </c>
      <c r="BM143" s="56">
        <f t="shared" si="88"/>
        <v>0</v>
      </c>
      <c r="BN143" s="48">
        <f t="shared" si="89"/>
        <v>0</v>
      </c>
      <c r="BO143" s="58"/>
      <c r="BP143" s="49"/>
      <c r="BQ143" s="49"/>
      <c r="BR143" s="49"/>
      <c r="BS143" s="49"/>
      <c r="BT143" s="49"/>
      <c r="BU143" s="49">
        <v>0</v>
      </c>
      <c r="BV143" s="430">
        <v>0</v>
      </c>
      <c r="BW143" s="56">
        <f t="shared" si="90"/>
        <v>0</v>
      </c>
      <c r="BX143" s="48">
        <f t="shared" si="91"/>
        <v>0</v>
      </c>
      <c r="BY143" s="58"/>
      <c r="BZ143" s="49"/>
      <c r="CA143" s="49"/>
      <c r="CB143" s="49"/>
      <c r="CC143" s="49"/>
      <c r="CD143" s="49"/>
      <c r="CE143" s="49">
        <v>0</v>
      </c>
      <c r="CF143" s="430">
        <v>0</v>
      </c>
      <c r="CG143" s="56">
        <f t="shared" si="92"/>
        <v>0</v>
      </c>
      <c r="CH143" s="48">
        <f t="shared" si="93"/>
        <v>0</v>
      </c>
      <c r="CI143" s="58"/>
      <c r="CJ143" s="49"/>
      <c r="CK143" s="49"/>
      <c r="CL143" s="49"/>
      <c r="CM143" s="49"/>
      <c r="CN143" s="49"/>
      <c r="CO143" s="49">
        <v>0</v>
      </c>
      <c r="CP143" s="430">
        <v>0</v>
      </c>
      <c r="CQ143" s="56">
        <f t="shared" si="94"/>
        <v>0</v>
      </c>
      <c r="CR143" s="48">
        <f t="shared" si="95"/>
        <v>0</v>
      </c>
      <c r="CS143" s="58"/>
      <c r="CT143" s="49"/>
      <c r="CU143" s="49"/>
      <c r="CV143" s="49"/>
      <c r="CW143" s="49"/>
      <c r="CX143" s="49"/>
      <c r="CY143" s="49">
        <v>0</v>
      </c>
      <c r="CZ143" s="430">
        <v>0</v>
      </c>
      <c r="DA143" s="56">
        <f t="shared" si="96"/>
        <v>0</v>
      </c>
      <c r="DB143" s="48">
        <f t="shared" si="97"/>
        <v>0</v>
      </c>
      <c r="DC143" s="58"/>
      <c r="DD143" s="49"/>
      <c r="DE143" s="49"/>
      <c r="DF143" s="49"/>
      <c r="DG143" s="49"/>
      <c r="DH143" s="49"/>
      <c r="DI143" s="49">
        <v>0</v>
      </c>
      <c r="DJ143" s="430">
        <v>0</v>
      </c>
      <c r="DK143" s="219">
        <f t="shared" si="98"/>
        <v>0</v>
      </c>
      <c r="DL143" s="220">
        <f t="shared" si="99"/>
        <v>0</v>
      </c>
      <c r="DM143" s="58"/>
      <c r="DN143" s="49"/>
      <c r="DO143" s="49"/>
      <c r="DP143" s="49"/>
      <c r="DQ143" s="49"/>
      <c r="DR143" s="49"/>
      <c r="DS143" s="49">
        <v>0</v>
      </c>
      <c r="DT143" s="430">
        <v>0</v>
      </c>
      <c r="DU143" s="56">
        <f t="shared" si="100"/>
        <v>0</v>
      </c>
      <c r="DV143" s="48">
        <f t="shared" si="101"/>
        <v>0</v>
      </c>
      <c r="DW143" s="58"/>
      <c r="DX143" s="49"/>
      <c r="DY143" s="49"/>
      <c r="DZ143" s="49"/>
      <c r="EA143" s="49"/>
      <c r="EB143" s="49"/>
      <c r="EC143" s="49">
        <v>0</v>
      </c>
      <c r="ED143" s="430">
        <v>0</v>
      </c>
      <c r="EE143" s="56">
        <f t="shared" si="102"/>
        <v>0</v>
      </c>
      <c r="EF143" s="48">
        <f t="shared" si="103"/>
        <v>0</v>
      </c>
      <c r="EK143" s="19"/>
    </row>
    <row r="144" spans="1:141" s="5" customFormat="1" ht="16.5" thickTop="1" thickBot="1">
      <c r="A144" s="45">
        <v>133</v>
      </c>
      <c r="B144" s="281">
        <v>743943</v>
      </c>
      <c r="C144" s="52" t="s">
        <v>404</v>
      </c>
      <c r="D144" s="52" t="s">
        <v>405</v>
      </c>
      <c r="E144" s="190">
        <v>49.5</v>
      </c>
      <c r="F144" s="60">
        <v>99</v>
      </c>
      <c r="G144" s="38">
        <f t="shared" si="71"/>
        <v>0</v>
      </c>
      <c r="H144" s="38">
        <f t="shared" si="72"/>
        <v>0</v>
      </c>
      <c r="I144" s="38">
        <f t="shared" si="73"/>
        <v>0</v>
      </c>
      <c r="J144" s="38">
        <f t="shared" si="74"/>
        <v>0</v>
      </c>
      <c r="K144" s="38">
        <f t="shared" si="75"/>
        <v>0</v>
      </c>
      <c r="L144" s="38">
        <f t="shared" si="76"/>
        <v>0</v>
      </c>
      <c r="M144" s="39">
        <f t="shared" si="77"/>
        <v>0</v>
      </c>
      <c r="N144" s="39">
        <v>99</v>
      </c>
      <c r="O144" s="39">
        <f t="shared" si="78"/>
        <v>99</v>
      </c>
      <c r="P144" s="40">
        <f t="shared" si="79"/>
        <v>12.375</v>
      </c>
      <c r="Q144" s="58"/>
      <c r="R144" s="49"/>
      <c r="S144" s="49"/>
      <c r="T144" s="49"/>
      <c r="U144" s="49"/>
      <c r="V144" s="49"/>
      <c r="W144" s="49">
        <v>0</v>
      </c>
      <c r="X144" s="430">
        <v>99</v>
      </c>
      <c r="Y144" s="260">
        <f t="shared" si="80"/>
        <v>99</v>
      </c>
      <c r="Z144" s="34">
        <f t="shared" si="81"/>
        <v>49.5</v>
      </c>
      <c r="AA144" s="58"/>
      <c r="AB144" s="49"/>
      <c r="AC144" s="49"/>
      <c r="AD144" s="49"/>
      <c r="AE144" s="49"/>
      <c r="AF144" s="49"/>
      <c r="AG144" s="49">
        <v>0</v>
      </c>
      <c r="AH144" s="430">
        <v>0</v>
      </c>
      <c r="AI144" s="56">
        <f t="shared" si="82"/>
        <v>0</v>
      </c>
      <c r="AJ144" s="48">
        <f t="shared" si="83"/>
        <v>0</v>
      </c>
      <c r="AK144" s="58"/>
      <c r="AL144" s="49"/>
      <c r="AM144" s="49"/>
      <c r="AN144" s="49"/>
      <c r="AO144" s="49"/>
      <c r="AP144" s="49"/>
      <c r="AQ144" s="49">
        <v>0</v>
      </c>
      <c r="AR144" s="430">
        <v>0</v>
      </c>
      <c r="AS144" s="56">
        <f t="shared" si="84"/>
        <v>0</v>
      </c>
      <c r="AT144" s="48">
        <f t="shared" si="85"/>
        <v>0</v>
      </c>
      <c r="AU144" s="58"/>
      <c r="AV144" s="49"/>
      <c r="AW144" s="49"/>
      <c r="AX144" s="49"/>
      <c r="AY144" s="49"/>
      <c r="AZ144" s="49"/>
      <c r="BA144" s="49">
        <v>0</v>
      </c>
      <c r="BB144" s="430">
        <v>0</v>
      </c>
      <c r="BC144" s="56">
        <f t="shared" si="86"/>
        <v>0</v>
      </c>
      <c r="BD144" s="48">
        <f t="shared" si="87"/>
        <v>0</v>
      </c>
      <c r="BE144" s="58"/>
      <c r="BF144" s="49"/>
      <c r="BG144" s="49"/>
      <c r="BH144" s="49"/>
      <c r="BI144" s="49"/>
      <c r="BJ144" s="49"/>
      <c r="BK144" s="49">
        <v>0</v>
      </c>
      <c r="BL144" s="430">
        <v>0</v>
      </c>
      <c r="BM144" s="56">
        <f t="shared" si="88"/>
        <v>0</v>
      </c>
      <c r="BN144" s="48">
        <f t="shared" si="89"/>
        <v>0</v>
      </c>
      <c r="BO144" s="58"/>
      <c r="BP144" s="49"/>
      <c r="BQ144" s="49"/>
      <c r="BR144" s="49"/>
      <c r="BS144" s="49"/>
      <c r="BT144" s="49"/>
      <c r="BU144" s="49">
        <v>0</v>
      </c>
      <c r="BV144" s="430">
        <v>0</v>
      </c>
      <c r="BW144" s="56">
        <f t="shared" si="90"/>
        <v>0</v>
      </c>
      <c r="BX144" s="48">
        <f t="shared" si="91"/>
        <v>0</v>
      </c>
      <c r="BY144" s="58"/>
      <c r="BZ144" s="49"/>
      <c r="CA144" s="49"/>
      <c r="CB144" s="49"/>
      <c r="CC144" s="49"/>
      <c r="CD144" s="49"/>
      <c r="CE144" s="49">
        <v>0</v>
      </c>
      <c r="CF144" s="430">
        <v>0</v>
      </c>
      <c r="CG144" s="56">
        <f t="shared" si="92"/>
        <v>0</v>
      </c>
      <c r="CH144" s="48">
        <f t="shared" si="93"/>
        <v>0</v>
      </c>
      <c r="CI144" s="58"/>
      <c r="CJ144" s="49"/>
      <c r="CK144" s="49"/>
      <c r="CL144" s="49"/>
      <c r="CM144" s="49"/>
      <c r="CN144" s="49"/>
      <c r="CO144" s="49">
        <v>0</v>
      </c>
      <c r="CP144" s="430">
        <v>0</v>
      </c>
      <c r="CQ144" s="56">
        <f t="shared" si="94"/>
        <v>0</v>
      </c>
      <c r="CR144" s="48">
        <f t="shared" si="95"/>
        <v>0</v>
      </c>
      <c r="CS144" s="58"/>
      <c r="CT144" s="49"/>
      <c r="CU144" s="49"/>
      <c r="CV144" s="49"/>
      <c r="CW144" s="49"/>
      <c r="CX144" s="49"/>
      <c r="CY144" s="49">
        <v>0</v>
      </c>
      <c r="CZ144" s="430">
        <v>0</v>
      </c>
      <c r="DA144" s="56">
        <f t="shared" si="96"/>
        <v>0</v>
      </c>
      <c r="DB144" s="48">
        <f t="shared" si="97"/>
        <v>0</v>
      </c>
      <c r="DC144" s="58"/>
      <c r="DD144" s="49"/>
      <c r="DE144" s="49"/>
      <c r="DF144" s="49"/>
      <c r="DG144" s="49"/>
      <c r="DH144" s="49"/>
      <c r="DI144" s="49">
        <v>0</v>
      </c>
      <c r="DJ144" s="430">
        <v>0</v>
      </c>
      <c r="DK144" s="219">
        <f t="shared" si="98"/>
        <v>0</v>
      </c>
      <c r="DL144" s="220">
        <f t="shared" si="99"/>
        <v>0</v>
      </c>
      <c r="DM144" s="58"/>
      <c r="DN144" s="49"/>
      <c r="DO144" s="49"/>
      <c r="DP144" s="49"/>
      <c r="DQ144" s="49"/>
      <c r="DR144" s="49"/>
      <c r="DS144" s="49">
        <v>0</v>
      </c>
      <c r="DT144" s="430">
        <v>0</v>
      </c>
      <c r="DU144" s="56">
        <f t="shared" si="100"/>
        <v>0</v>
      </c>
      <c r="DV144" s="48">
        <f t="shared" si="101"/>
        <v>0</v>
      </c>
      <c r="DW144" s="58"/>
      <c r="DX144" s="49"/>
      <c r="DY144" s="49"/>
      <c r="DZ144" s="49"/>
      <c r="EA144" s="49"/>
      <c r="EB144" s="49"/>
      <c r="EC144" s="49">
        <v>0</v>
      </c>
      <c r="ED144" s="430">
        <v>0</v>
      </c>
      <c r="EE144" s="56">
        <f t="shared" si="102"/>
        <v>0</v>
      </c>
      <c r="EF144" s="48">
        <f t="shared" si="103"/>
        <v>0</v>
      </c>
      <c r="EK144" s="19"/>
    </row>
    <row r="145" spans="1:141" s="5" customFormat="1" ht="16.5" thickTop="1" thickBot="1">
      <c r="A145" s="45">
        <v>134</v>
      </c>
      <c r="B145" s="281">
        <v>743945</v>
      </c>
      <c r="C145" s="52" t="s">
        <v>406</v>
      </c>
      <c r="D145" s="52" t="s">
        <v>407</v>
      </c>
      <c r="E145" s="190">
        <v>49.5</v>
      </c>
      <c r="F145" s="60">
        <v>99</v>
      </c>
      <c r="G145" s="38">
        <f t="shared" si="71"/>
        <v>0</v>
      </c>
      <c r="H145" s="38">
        <f t="shared" si="72"/>
        <v>0</v>
      </c>
      <c r="I145" s="38">
        <f t="shared" si="73"/>
        <v>0</v>
      </c>
      <c r="J145" s="38">
        <f t="shared" si="74"/>
        <v>0</v>
      </c>
      <c r="K145" s="38">
        <f t="shared" si="75"/>
        <v>0</v>
      </c>
      <c r="L145" s="38">
        <f t="shared" si="76"/>
        <v>0</v>
      </c>
      <c r="M145" s="39">
        <f t="shared" si="77"/>
        <v>0</v>
      </c>
      <c r="N145" s="39">
        <v>0</v>
      </c>
      <c r="O145" s="39">
        <f t="shared" si="78"/>
        <v>0</v>
      </c>
      <c r="P145" s="40">
        <f t="shared" si="79"/>
        <v>0</v>
      </c>
      <c r="Q145" s="58"/>
      <c r="R145" s="49"/>
      <c r="S145" s="49"/>
      <c r="T145" s="49"/>
      <c r="U145" s="49"/>
      <c r="V145" s="49"/>
      <c r="W145" s="49">
        <v>0</v>
      </c>
      <c r="X145" s="430">
        <v>0</v>
      </c>
      <c r="Y145" s="260">
        <f t="shared" si="80"/>
        <v>0</v>
      </c>
      <c r="Z145" s="34">
        <f t="shared" si="81"/>
        <v>0</v>
      </c>
      <c r="AA145" s="58"/>
      <c r="AB145" s="49"/>
      <c r="AC145" s="49"/>
      <c r="AD145" s="49"/>
      <c r="AE145" s="49"/>
      <c r="AF145" s="49"/>
      <c r="AG145" s="49">
        <v>0</v>
      </c>
      <c r="AH145" s="430">
        <v>0</v>
      </c>
      <c r="AI145" s="56">
        <f t="shared" si="82"/>
        <v>0</v>
      </c>
      <c r="AJ145" s="48">
        <f t="shared" si="83"/>
        <v>0</v>
      </c>
      <c r="AK145" s="58"/>
      <c r="AL145" s="49"/>
      <c r="AM145" s="49"/>
      <c r="AN145" s="49"/>
      <c r="AO145" s="49"/>
      <c r="AP145" s="49"/>
      <c r="AQ145" s="49">
        <v>0</v>
      </c>
      <c r="AR145" s="430">
        <v>0</v>
      </c>
      <c r="AS145" s="56">
        <f t="shared" si="84"/>
        <v>0</v>
      </c>
      <c r="AT145" s="48">
        <f t="shared" si="85"/>
        <v>0</v>
      </c>
      <c r="AU145" s="58"/>
      <c r="AV145" s="49"/>
      <c r="AW145" s="49"/>
      <c r="AX145" s="49"/>
      <c r="AY145" s="49"/>
      <c r="AZ145" s="49"/>
      <c r="BA145" s="49">
        <v>0</v>
      </c>
      <c r="BB145" s="430">
        <v>0</v>
      </c>
      <c r="BC145" s="56">
        <f t="shared" si="86"/>
        <v>0</v>
      </c>
      <c r="BD145" s="48">
        <f t="shared" si="87"/>
        <v>0</v>
      </c>
      <c r="BE145" s="58"/>
      <c r="BF145" s="49"/>
      <c r="BG145" s="49"/>
      <c r="BH145" s="49"/>
      <c r="BI145" s="49"/>
      <c r="BJ145" s="49"/>
      <c r="BK145" s="49">
        <v>0</v>
      </c>
      <c r="BL145" s="430">
        <v>0</v>
      </c>
      <c r="BM145" s="56">
        <f t="shared" si="88"/>
        <v>0</v>
      </c>
      <c r="BN145" s="48">
        <f t="shared" si="89"/>
        <v>0</v>
      </c>
      <c r="BO145" s="58"/>
      <c r="BP145" s="49"/>
      <c r="BQ145" s="49"/>
      <c r="BR145" s="49"/>
      <c r="BS145" s="49"/>
      <c r="BT145" s="49"/>
      <c r="BU145" s="49">
        <v>0</v>
      </c>
      <c r="BV145" s="430">
        <v>0</v>
      </c>
      <c r="BW145" s="56">
        <f t="shared" si="90"/>
        <v>0</v>
      </c>
      <c r="BX145" s="48">
        <f t="shared" si="91"/>
        <v>0</v>
      </c>
      <c r="BY145" s="58"/>
      <c r="BZ145" s="49"/>
      <c r="CA145" s="49"/>
      <c r="CB145" s="49"/>
      <c r="CC145" s="49"/>
      <c r="CD145" s="49"/>
      <c r="CE145" s="49">
        <v>0</v>
      </c>
      <c r="CF145" s="430">
        <v>0</v>
      </c>
      <c r="CG145" s="56">
        <f t="shared" si="92"/>
        <v>0</v>
      </c>
      <c r="CH145" s="48">
        <f t="shared" si="93"/>
        <v>0</v>
      </c>
      <c r="CI145" s="58"/>
      <c r="CJ145" s="49"/>
      <c r="CK145" s="49"/>
      <c r="CL145" s="49"/>
      <c r="CM145" s="49"/>
      <c r="CN145" s="49"/>
      <c r="CO145" s="49">
        <v>0</v>
      </c>
      <c r="CP145" s="430">
        <v>0</v>
      </c>
      <c r="CQ145" s="56">
        <f t="shared" si="94"/>
        <v>0</v>
      </c>
      <c r="CR145" s="48">
        <f t="shared" si="95"/>
        <v>0</v>
      </c>
      <c r="CS145" s="58"/>
      <c r="CT145" s="49"/>
      <c r="CU145" s="49"/>
      <c r="CV145" s="49"/>
      <c r="CW145" s="49"/>
      <c r="CX145" s="49"/>
      <c r="CY145" s="49">
        <v>0</v>
      </c>
      <c r="CZ145" s="430">
        <v>0</v>
      </c>
      <c r="DA145" s="56">
        <f t="shared" si="96"/>
        <v>0</v>
      </c>
      <c r="DB145" s="48">
        <f t="shared" si="97"/>
        <v>0</v>
      </c>
      <c r="DC145" s="58"/>
      <c r="DD145" s="49"/>
      <c r="DE145" s="49"/>
      <c r="DF145" s="49"/>
      <c r="DG145" s="49"/>
      <c r="DH145" s="49"/>
      <c r="DI145" s="49">
        <v>0</v>
      </c>
      <c r="DJ145" s="430">
        <v>0</v>
      </c>
      <c r="DK145" s="219">
        <f t="shared" si="98"/>
        <v>0</v>
      </c>
      <c r="DL145" s="220">
        <f t="shared" si="99"/>
        <v>0</v>
      </c>
      <c r="DM145" s="58"/>
      <c r="DN145" s="49"/>
      <c r="DO145" s="49"/>
      <c r="DP145" s="49"/>
      <c r="DQ145" s="49"/>
      <c r="DR145" s="49"/>
      <c r="DS145" s="49">
        <v>0</v>
      </c>
      <c r="DT145" s="430">
        <v>0</v>
      </c>
      <c r="DU145" s="56">
        <f t="shared" si="100"/>
        <v>0</v>
      </c>
      <c r="DV145" s="48">
        <f t="shared" si="101"/>
        <v>0</v>
      </c>
      <c r="DW145" s="58"/>
      <c r="DX145" s="49"/>
      <c r="DY145" s="49"/>
      <c r="DZ145" s="49"/>
      <c r="EA145" s="49"/>
      <c r="EB145" s="49"/>
      <c r="EC145" s="49">
        <v>0</v>
      </c>
      <c r="ED145" s="430">
        <v>0</v>
      </c>
      <c r="EE145" s="56">
        <f t="shared" si="102"/>
        <v>0</v>
      </c>
      <c r="EF145" s="48">
        <f t="shared" si="103"/>
        <v>0</v>
      </c>
      <c r="EK145" s="19"/>
    </row>
    <row r="146" spans="1:141" s="5" customFormat="1" ht="16.5" thickTop="1" thickBot="1">
      <c r="A146" s="45">
        <v>135</v>
      </c>
      <c r="B146" s="281">
        <v>743947</v>
      </c>
      <c r="C146" s="52" t="s">
        <v>408</v>
      </c>
      <c r="D146" s="52" t="s">
        <v>409</v>
      </c>
      <c r="E146" s="190">
        <v>49.5</v>
      </c>
      <c r="F146" s="60">
        <v>99</v>
      </c>
      <c r="G146" s="38">
        <f t="shared" si="71"/>
        <v>0</v>
      </c>
      <c r="H146" s="38">
        <f t="shared" si="72"/>
        <v>0</v>
      </c>
      <c r="I146" s="38">
        <f t="shared" si="73"/>
        <v>0</v>
      </c>
      <c r="J146" s="38">
        <f t="shared" si="74"/>
        <v>0</v>
      </c>
      <c r="K146" s="38">
        <f t="shared" si="75"/>
        <v>0</v>
      </c>
      <c r="L146" s="38">
        <f t="shared" si="76"/>
        <v>0</v>
      </c>
      <c r="M146" s="39">
        <f t="shared" si="77"/>
        <v>0</v>
      </c>
      <c r="N146" s="39">
        <v>0</v>
      </c>
      <c r="O146" s="39">
        <f t="shared" si="78"/>
        <v>0</v>
      </c>
      <c r="P146" s="40">
        <f t="shared" si="79"/>
        <v>0</v>
      </c>
      <c r="Q146" s="58"/>
      <c r="R146" s="49"/>
      <c r="S146" s="49"/>
      <c r="T146" s="49"/>
      <c r="U146" s="49"/>
      <c r="V146" s="49"/>
      <c r="W146" s="49">
        <v>0</v>
      </c>
      <c r="X146" s="430">
        <v>0</v>
      </c>
      <c r="Y146" s="260">
        <f t="shared" si="80"/>
        <v>0</v>
      </c>
      <c r="Z146" s="34">
        <f t="shared" si="81"/>
        <v>0</v>
      </c>
      <c r="AA146" s="58"/>
      <c r="AB146" s="49"/>
      <c r="AC146" s="49"/>
      <c r="AD146" s="49"/>
      <c r="AE146" s="49"/>
      <c r="AF146" s="49"/>
      <c r="AG146" s="49">
        <v>0</v>
      </c>
      <c r="AH146" s="430">
        <v>0</v>
      </c>
      <c r="AI146" s="56">
        <f t="shared" si="82"/>
        <v>0</v>
      </c>
      <c r="AJ146" s="48">
        <f t="shared" si="83"/>
        <v>0</v>
      </c>
      <c r="AK146" s="58"/>
      <c r="AL146" s="49"/>
      <c r="AM146" s="49"/>
      <c r="AN146" s="49"/>
      <c r="AO146" s="49"/>
      <c r="AP146" s="49"/>
      <c r="AQ146" s="49">
        <v>0</v>
      </c>
      <c r="AR146" s="430">
        <v>0</v>
      </c>
      <c r="AS146" s="56">
        <f t="shared" si="84"/>
        <v>0</v>
      </c>
      <c r="AT146" s="48">
        <f t="shared" si="85"/>
        <v>0</v>
      </c>
      <c r="AU146" s="58"/>
      <c r="AV146" s="49"/>
      <c r="AW146" s="49"/>
      <c r="AX146" s="49"/>
      <c r="AY146" s="49"/>
      <c r="AZ146" s="49"/>
      <c r="BA146" s="49">
        <v>0</v>
      </c>
      <c r="BB146" s="430">
        <v>0</v>
      </c>
      <c r="BC146" s="56">
        <f t="shared" si="86"/>
        <v>0</v>
      </c>
      <c r="BD146" s="48">
        <f t="shared" si="87"/>
        <v>0</v>
      </c>
      <c r="BE146" s="58"/>
      <c r="BF146" s="49"/>
      <c r="BG146" s="49"/>
      <c r="BH146" s="49"/>
      <c r="BI146" s="49"/>
      <c r="BJ146" s="49"/>
      <c r="BK146" s="49">
        <v>0</v>
      </c>
      <c r="BL146" s="430">
        <v>0</v>
      </c>
      <c r="BM146" s="56">
        <f t="shared" si="88"/>
        <v>0</v>
      </c>
      <c r="BN146" s="48">
        <f t="shared" si="89"/>
        <v>0</v>
      </c>
      <c r="BO146" s="58"/>
      <c r="BP146" s="49"/>
      <c r="BQ146" s="49"/>
      <c r="BR146" s="49"/>
      <c r="BS146" s="49"/>
      <c r="BT146" s="49"/>
      <c r="BU146" s="49">
        <v>0</v>
      </c>
      <c r="BV146" s="430">
        <v>0</v>
      </c>
      <c r="BW146" s="56">
        <f t="shared" si="90"/>
        <v>0</v>
      </c>
      <c r="BX146" s="48">
        <f t="shared" si="91"/>
        <v>0</v>
      </c>
      <c r="BY146" s="58"/>
      <c r="BZ146" s="49"/>
      <c r="CA146" s="49"/>
      <c r="CB146" s="49"/>
      <c r="CC146" s="49"/>
      <c r="CD146" s="49"/>
      <c r="CE146" s="49">
        <v>0</v>
      </c>
      <c r="CF146" s="430">
        <v>0</v>
      </c>
      <c r="CG146" s="56">
        <f t="shared" si="92"/>
        <v>0</v>
      </c>
      <c r="CH146" s="48">
        <f t="shared" si="93"/>
        <v>0</v>
      </c>
      <c r="CI146" s="58"/>
      <c r="CJ146" s="49"/>
      <c r="CK146" s="49"/>
      <c r="CL146" s="49"/>
      <c r="CM146" s="49"/>
      <c r="CN146" s="49"/>
      <c r="CO146" s="49">
        <v>0</v>
      </c>
      <c r="CP146" s="430">
        <v>0</v>
      </c>
      <c r="CQ146" s="56">
        <f t="shared" si="94"/>
        <v>0</v>
      </c>
      <c r="CR146" s="48">
        <f t="shared" si="95"/>
        <v>0</v>
      </c>
      <c r="CS146" s="58"/>
      <c r="CT146" s="49"/>
      <c r="CU146" s="49"/>
      <c r="CV146" s="49"/>
      <c r="CW146" s="49"/>
      <c r="CX146" s="49"/>
      <c r="CY146" s="49">
        <v>0</v>
      </c>
      <c r="CZ146" s="430">
        <v>0</v>
      </c>
      <c r="DA146" s="56">
        <f t="shared" si="96"/>
        <v>0</v>
      </c>
      <c r="DB146" s="48">
        <f t="shared" si="97"/>
        <v>0</v>
      </c>
      <c r="DC146" s="58"/>
      <c r="DD146" s="49"/>
      <c r="DE146" s="49"/>
      <c r="DF146" s="49"/>
      <c r="DG146" s="49"/>
      <c r="DH146" s="49"/>
      <c r="DI146" s="49">
        <v>0</v>
      </c>
      <c r="DJ146" s="430">
        <v>0</v>
      </c>
      <c r="DK146" s="219">
        <f t="shared" si="98"/>
        <v>0</v>
      </c>
      <c r="DL146" s="220">
        <f t="shared" si="99"/>
        <v>0</v>
      </c>
      <c r="DM146" s="58"/>
      <c r="DN146" s="49"/>
      <c r="DO146" s="49"/>
      <c r="DP146" s="49"/>
      <c r="DQ146" s="49"/>
      <c r="DR146" s="49"/>
      <c r="DS146" s="49">
        <v>0</v>
      </c>
      <c r="DT146" s="430">
        <v>0</v>
      </c>
      <c r="DU146" s="56">
        <f t="shared" si="100"/>
        <v>0</v>
      </c>
      <c r="DV146" s="48">
        <f t="shared" si="101"/>
        <v>0</v>
      </c>
      <c r="DW146" s="58"/>
      <c r="DX146" s="49"/>
      <c r="DY146" s="49"/>
      <c r="DZ146" s="49"/>
      <c r="EA146" s="49"/>
      <c r="EB146" s="49"/>
      <c r="EC146" s="49">
        <v>0</v>
      </c>
      <c r="ED146" s="430">
        <v>0</v>
      </c>
      <c r="EE146" s="56">
        <f t="shared" si="102"/>
        <v>0</v>
      </c>
      <c r="EF146" s="48">
        <f t="shared" si="103"/>
        <v>0</v>
      </c>
      <c r="EK146" s="19"/>
    </row>
    <row r="147" spans="1:141" s="5" customFormat="1" ht="16.5" thickTop="1" thickBot="1">
      <c r="A147" s="45">
        <v>136</v>
      </c>
      <c r="B147" s="281">
        <v>743948</v>
      </c>
      <c r="C147" s="52" t="s">
        <v>410</v>
      </c>
      <c r="D147" s="52" t="s">
        <v>411</v>
      </c>
      <c r="E147" s="190">
        <v>79.5</v>
      </c>
      <c r="F147" s="60">
        <v>169</v>
      </c>
      <c r="G147" s="38">
        <f t="shared" si="71"/>
        <v>0</v>
      </c>
      <c r="H147" s="38">
        <f t="shared" si="72"/>
        <v>0</v>
      </c>
      <c r="I147" s="38">
        <f t="shared" si="73"/>
        <v>0</v>
      </c>
      <c r="J147" s="38">
        <f t="shared" si="74"/>
        <v>0</v>
      </c>
      <c r="K147" s="38">
        <f t="shared" si="75"/>
        <v>0</v>
      </c>
      <c r="L147" s="38">
        <f t="shared" si="76"/>
        <v>0</v>
      </c>
      <c r="M147" s="39">
        <f t="shared" si="77"/>
        <v>0</v>
      </c>
      <c r="N147" s="39">
        <v>0</v>
      </c>
      <c r="O147" s="39">
        <f t="shared" si="78"/>
        <v>0</v>
      </c>
      <c r="P147" s="40">
        <f t="shared" si="79"/>
        <v>0</v>
      </c>
      <c r="Q147" s="58"/>
      <c r="R147" s="49"/>
      <c r="S147" s="49"/>
      <c r="T147" s="49"/>
      <c r="U147" s="49"/>
      <c r="V147" s="49"/>
      <c r="W147" s="49">
        <v>0</v>
      </c>
      <c r="X147" s="430">
        <v>0</v>
      </c>
      <c r="Y147" s="260">
        <f t="shared" si="80"/>
        <v>0</v>
      </c>
      <c r="Z147" s="34">
        <f t="shared" si="81"/>
        <v>0</v>
      </c>
      <c r="AA147" s="58"/>
      <c r="AB147" s="49"/>
      <c r="AC147" s="49"/>
      <c r="AD147" s="49"/>
      <c r="AE147" s="49"/>
      <c r="AF147" s="49"/>
      <c r="AG147" s="49">
        <v>0</v>
      </c>
      <c r="AH147" s="430">
        <v>0</v>
      </c>
      <c r="AI147" s="56">
        <f t="shared" si="82"/>
        <v>0</v>
      </c>
      <c r="AJ147" s="48">
        <f t="shared" si="83"/>
        <v>0</v>
      </c>
      <c r="AK147" s="58"/>
      <c r="AL147" s="49"/>
      <c r="AM147" s="49"/>
      <c r="AN147" s="49"/>
      <c r="AO147" s="49"/>
      <c r="AP147" s="49"/>
      <c r="AQ147" s="49">
        <v>0</v>
      </c>
      <c r="AR147" s="430">
        <v>0</v>
      </c>
      <c r="AS147" s="56">
        <f t="shared" si="84"/>
        <v>0</v>
      </c>
      <c r="AT147" s="48">
        <f t="shared" si="85"/>
        <v>0</v>
      </c>
      <c r="AU147" s="58"/>
      <c r="AV147" s="49"/>
      <c r="AW147" s="49"/>
      <c r="AX147" s="49"/>
      <c r="AY147" s="49"/>
      <c r="AZ147" s="49"/>
      <c r="BA147" s="49">
        <v>0</v>
      </c>
      <c r="BB147" s="430">
        <v>0</v>
      </c>
      <c r="BC147" s="56">
        <f t="shared" si="86"/>
        <v>0</v>
      </c>
      <c r="BD147" s="48">
        <f t="shared" si="87"/>
        <v>0</v>
      </c>
      <c r="BE147" s="58"/>
      <c r="BF147" s="49"/>
      <c r="BG147" s="49"/>
      <c r="BH147" s="49"/>
      <c r="BI147" s="49"/>
      <c r="BJ147" s="49"/>
      <c r="BK147" s="49">
        <v>0</v>
      </c>
      <c r="BL147" s="430">
        <v>0</v>
      </c>
      <c r="BM147" s="56">
        <f t="shared" si="88"/>
        <v>0</v>
      </c>
      <c r="BN147" s="48">
        <f t="shared" si="89"/>
        <v>0</v>
      </c>
      <c r="BO147" s="58"/>
      <c r="BP147" s="49"/>
      <c r="BQ147" s="49"/>
      <c r="BR147" s="49"/>
      <c r="BS147" s="49"/>
      <c r="BT147" s="49"/>
      <c r="BU147" s="49">
        <v>0</v>
      </c>
      <c r="BV147" s="430">
        <v>0</v>
      </c>
      <c r="BW147" s="56">
        <f t="shared" si="90"/>
        <v>0</v>
      </c>
      <c r="BX147" s="48">
        <f t="shared" si="91"/>
        <v>0</v>
      </c>
      <c r="BY147" s="58"/>
      <c r="BZ147" s="49"/>
      <c r="CA147" s="49"/>
      <c r="CB147" s="49"/>
      <c r="CC147" s="49"/>
      <c r="CD147" s="49"/>
      <c r="CE147" s="49">
        <v>0</v>
      </c>
      <c r="CF147" s="430">
        <v>0</v>
      </c>
      <c r="CG147" s="56">
        <f t="shared" si="92"/>
        <v>0</v>
      </c>
      <c r="CH147" s="48">
        <f t="shared" si="93"/>
        <v>0</v>
      </c>
      <c r="CI147" s="58"/>
      <c r="CJ147" s="49"/>
      <c r="CK147" s="49"/>
      <c r="CL147" s="49"/>
      <c r="CM147" s="49"/>
      <c r="CN147" s="49"/>
      <c r="CO147" s="49">
        <v>0</v>
      </c>
      <c r="CP147" s="430">
        <v>0</v>
      </c>
      <c r="CQ147" s="56">
        <f t="shared" si="94"/>
        <v>0</v>
      </c>
      <c r="CR147" s="48">
        <f t="shared" si="95"/>
        <v>0</v>
      </c>
      <c r="CS147" s="58"/>
      <c r="CT147" s="49"/>
      <c r="CU147" s="49"/>
      <c r="CV147" s="49"/>
      <c r="CW147" s="49"/>
      <c r="CX147" s="49"/>
      <c r="CY147" s="49">
        <v>0</v>
      </c>
      <c r="CZ147" s="430">
        <v>0</v>
      </c>
      <c r="DA147" s="56">
        <f t="shared" si="96"/>
        <v>0</v>
      </c>
      <c r="DB147" s="48">
        <f t="shared" si="97"/>
        <v>0</v>
      </c>
      <c r="DC147" s="58"/>
      <c r="DD147" s="49"/>
      <c r="DE147" s="49"/>
      <c r="DF147" s="49"/>
      <c r="DG147" s="49"/>
      <c r="DH147" s="49"/>
      <c r="DI147" s="49">
        <v>0</v>
      </c>
      <c r="DJ147" s="430">
        <v>0</v>
      </c>
      <c r="DK147" s="219">
        <f t="shared" si="98"/>
        <v>0</v>
      </c>
      <c r="DL147" s="220">
        <f t="shared" si="99"/>
        <v>0</v>
      </c>
      <c r="DM147" s="58"/>
      <c r="DN147" s="49"/>
      <c r="DO147" s="49"/>
      <c r="DP147" s="49"/>
      <c r="DQ147" s="49"/>
      <c r="DR147" s="49"/>
      <c r="DS147" s="49">
        <v>0</v>
      </c>
      <c r="DT147" s="430">
        <v>0</v>
      </c>
      <c r="DU147" s="56">
        <f t="shared" si="100"/>
        <v>0</v>
      </c>
      <c r="DV147" s="48">
        <f t="shared" si="101"/>
        <v>0</v>
      </c>
      <c r="DW147" s="58"/>
      <c r="DX147" s="49"/>
      <c r="DY147" s="49"/>
      <c r="DZ147" s="49"/>
      <c r="EA147" s="49"/>
      <c r="EB147" s="49"/>
      <c r="EC147" s="49">
        <v>0</v>
      </c>
      <c r="ED147" s="430">
        <v>0</v>
      </c>
      <c r="EE147" s="56">
        <f t="shared" si="102"/>
        <v>0</v>
      </c>
      <c r="EF147" s="48">
        <f t="shared" si="103"/>
        <v>0</v>
      </c>
      <c r="EK147" s="19"/>
    </row>
    <row r="148" spans="1:141" s="5" customFormat="1" ht="16.5" thickTop="1" thickBot="1">
      <c r="A148" s="45">
        <v>137</v>
      </c>
      <c r="B148" s="281">
        <v>743953</v>
      </c>
      <c r="C148" s="52" t="s">
        <v>412</v>
      </c>
      <c r="D148" s="52" t="s">
        <v>413</v>
      </c>
      <c r="E148" s="190">
        <v>34.5</v>
      </c>
      <c r="F148" s="60">
        <v>69</v>
      </c>
      <c r="G148" s="38">
        <f t="shared" si="71"/>
        <v>0</v>
      </c>
      <c r="H148" s="38">
        <f t="shared" si="72"/>
        <v>0</v>
      </c>
      <c r="I148" s="38">
        <f t="shared" si="73"/>
        <v>0</v>
      </c>
      <c r="J148" s="38">
        <f t="shared" si="74"/>
        <v>0</v>
      </c>
      <c r="K148" s="38">
        <f t="shared" si="75"/>
        <v>0</v>
      </c>
      <c r="L148" s="38">
        <f t="shared" si="76"/>
        <v>0</v>
      </c>
      <c r="M148" s="39">
        <f t="shared" si="77"/>
        <v>0</v>
      </c>
      <c r="N148" s="39">
        <v>0</v>
      </c>
      <c r="O148" s="39">
        <f t="shared" si="78"/>
        <v>0</v>
      </c>
      <c r="P148" s="40">
        <f t="shared" si="79"/>
        <v>0</v>
      </c>
      <c r="Q148" s="58"/>
      <c r="R148" s="49"/>
      <c r="S148" s="49"/>
      <c r="T148" s="49"/>
      <c r="U148" s="49"/>
      <c r="V148" s="49"/>
      <c r="W148" s="49">
        <v>0</v>
      </c>
      <c r="X148" s="430">
        <v>0</v>
      </c>
      <c r="Y148" s="260">
        <f t="shared" si="80"/>
        <v>0</v>
      </c>
      <c r="Z148" s="34">
        <f t="shared" si="81"/>
        <v>0</v>
      </c>
      <c r="AA148" s="58"/>
      <c r="AB148" s="49"/>
      <c r="AC148" s="49"/>
      <c r="AD148" s="49"/>
      <c r="AE148" s="49"/>
      <c r="AF148" s="49"/>
      <c r="AG148" s="49">
        <v>0</v>
      </c>
      <c r="AH148" s="430">
        <v>0</v>
      </c>
      <c r="AI148" s="56">
        <f t="shared" si="82"/>
        <v>0</v>
      </c>
      <c r="AJ148" s="48">
        <f t="shared" si="83"/>
        <v>0</v>
      </c>
      <c r="AK148" s="58"/>
      <c r="AL148" s="49"/>
      <c r="AM148" s="49"/>
      <c r="AN148" s="49"/>
      <c r="AO148" s="49"/>
      <c r="AP148" s="49"/>
      <c r="AQ148" s="49">
        <v>0</v>
      </c>
      <c r="AR148" s="430">
        <v>0</v>
      </c>
      <c r="AS148" s="56">
        <f t="shared" si="84"/>
        <v>0</v>
      </c>
      <c r="AT148" s="48">
        <f t="shared" si="85"/>
        <v>0</v>
      </c>
      <c r="AU148" s="58"/>
      <c r="AV148" s="49"/>
      <c r="AW148" s="49"/>
      <c r="AX148" s="49"/>
      <c r="AY148" s="49"/>
      <c r="AZ148" s="49"/>
      <c r="BA148" s="49">
        <v>0</v>
      </c>
      <c r="BB148" s="430">
        <v>0</v>
      </c>
      <c r="BC148" s="56">
        <f t="shared" si="86"/>
        <v>0</v>
      </c>
      <c r="BD148" s="48">
        <f t="shared" si="87"/>
        <v>0</v>
      </c>
      <c r="BE148" s="58"/>
      <c r="BF148" s="49"/>
      <c r="BG148" s="49"/>
      <c r="BH148" s="49"/>
      <c r="BI148" s="49"/>
      <c r="BJ148" s="49"/>
      <c r="BK148" s="49">
        <v>0</v>
      </c>
      <c r="BL148" s="430">
        <v>0</v>
      </c>
      <c r="BM148" s="56">
        <f t="shared" si="88"/>
        <v>0</v>
      </c>
      <c r="BN148" s="48">
        <f t="shared" si="89"/>
        <v>0</v>
      </c>
      <c r="BO148" s="58"/>
      <c r="BP148" s="49"/>
      <c r="BQ148" s="49"/>
      <c r="BR148" s="49"/>
      <c r="BS148" s="49"/>
      <c r="BT148" s="49"/>
      <c r="BU148" s="49">
        <v>0</v>
      </c>
      <c r="BV148" s="430">
        <v>0</v>
      </c>
      <c r="BW148" s="56">
        <f t="shared" si="90"/>
        <v>0</v>
      </c>
      <c r="BX148" s="48">
        <f t="shared" si="91"/>
        <v>0</v>
      </c>
      <c r="BY148" s="58"/>
      <c r="BZ148" s="49"/>
      <c r="CA148" s="49"/>
      <c r="CB148" s="49"/>
      <c r="CC148" s="49"/>
      <c r="CD148" s="49"/>
      <c r="CE148" s="49">
        <v>0</v>
      </c>
      <c r="CF148" s="430">
        <v>0</v>
      </c>
      <c r="CG148" s="56">
        <f t="shared" si="92"/>
        <v>0</v>
      </c>
      <c r="CH148" s="48">
        <f t="shared" si="93"/>
        <v>0</v>
      </c>
      <c r="CI148" s="58"/>
      <c r="CJ148" s="49"/>
      <c r="CK148" s="49"/>
      <c r="CL148" s="49"/>
      <c r="CM148" s="49"/>
      <c r="CN148" s="49"/>
      <c r="CO148" s="49">
        <v>0</v>
      </c>
      <c r="CP148" s="430">
        <v>0</v>
      </c>
      <c r="CQ148" s="56">
        <f t="shared" si="94"/>
        <v>0</v>
      </c>
      <c r="CR148" s="48">
        <f t="shared" si="95"/>
        <v>0</v>
      </c>
      <c r="CS148" s="58"/>
      <c r="CT148" s="49"/>
      <c r="CU148" s="49"/>
      <c r="CV148" s="49"/>
      <c r="CW148" s="49"/>
      <c r="CX148" s="49"/>
      <c r="CY148" s="49">
        <v>0</v>
      </c>
      <c r="CZ148" s="430">
        <v>0</v>
      </c>
      <c r="DA148" s="56">
        <f t="shared" si="96"/>
        <v>0</v>
      </c>
      <c r="DB148" s="48">
        <f t="shared" si="97"/>
        <v>0</v>
      </c>
      <c r="DC148" s="58"/>
      <c r="DD148" s="49"/>
      <c r="DE148" s="49"/>
      <c r="DF148" s="49"/>
      <c r="DG148" s="49"/>
      <c r="DH148" s="49"/>
      <c r="DI148" s="49">
        <v>0</v>
      </c>
      <c r="DJ148" s="430">
        <v>0</v>
      </c>
      <c r="DK148" s="219">
        <f t="shared" si="98"/>
        <v>0</v>
      </c>
      <c r="DL148" s="220">
        <f t="shared" si="99"/>
        <v>0</v>
      </c>
      <c r="DM148" s="58"/>
      <c r="DN148" s="49"/>
      <c r="DO148" s="49"/>
      <c r="DP148" s="49"/>
      <c r="DQ148" s="49"/>
      <c r="DR148" s="49"/>
      <c r="DS148" s="49">
        <v>0</v>
      </c>
      <c r="DT148" s="430">
        <v>0</v>
      </c>
      <c r="DU148" s="56">
        <f t="shared" si="100"/>
        <v>0</v>
      </c>
      <c r="DV148" s="48">
        <f t="shared" si="101"/>
        <v>0</v>
      </c>
      <c r="DW148" s="58"/>
      <c r="DX148" s="49"/>
      <c r="DY148" s="49"/>
      <c r="DZ148" s="49"/>
      <c r="EA148" s="49"/>
      <c r="EB148" s="49"/>
      <c r="EC148" s="49">
        <v>0</v>
      </c>
      <c r="ED148" s="430">
        <v>0</v>
      </c>
      <c r="EE148" s="56">
        <f t="shared" si="102"/>
        <v>0</v>
      </c>
      <c r="EF148" s="48">
        <f t="shared" si="103"/>
        <v>0</v>
      </c>
      <c r="EK148" s="19"/>
    </row>
    <row r="149" spans="1:141" s="5" customFormat="1" ht="16.5" thickTop="1" thickBot="1">
      <c r="A149" s="45">
        <v>138</v>
      </c>
      <c r="B149" s="281">
        <v>743955</v>
      </c>
      <c r="C149" s="52" t="s">
        <v>414</v>
      </c>
      <c r="D149" s="52" t="s">
        <v>415</v>
      </c>
      <c r="E149" s="190">
        <v>34.5</v>
      </c>
      <c r="F149" s="60">
        <v>69</v>
      </c>
      <c r="G149" s="38">
        <f t="shared" si="71"/>
        <v>0</v>
      </c>
      <c r="H149" s="38">
        <f t="shared" si="72"/>
        <v>0</v>
      </c>
      <c r="I149" s="38">
        <f t="shared" si="73"/>
        <v>0</v>
      </c>
      <c r="J149" s="38">
        <f t="shared" si="74"/>
        <v>0</v>
      </c>
      <c r="K149" s="38">
        <f t="shared" si="75"/>
        <v>0</v>
      </c>
      <c r="L149" s="38">
        <f t="shared" si="76"/>
        <v>0</v>
      </c>
      <c r="M149" s="39">
        <f t="shared" si="77"/>
        <v>207</v>
      </c>
      <c r="N149" s="39">
        <v>207</v>
      </c>
      <c r="O149" s="39">
        <f t="shared" si="78"/>
        <v>414</v>
      </c>
      <c r="P149" s="40">
        <f t="shared" si="79"/>
        <v>51.75</v>
      </c>
      <c r="Q149" s="58"/>
      <c r="R149" s="49"/>
      <c r="S149" s="49"/>
      <c r="T149" s="49"/>
      <c r="U149" s="49"/>
      <c r="V149" s="49"/>
      <c r="W149" s="49">
        <v>69</v>
      </c>
      <c r="X149" s="430">
        <v>69</v>
      </c>
      <c r="Y149" s="260">
        <f t="shared" si="80"/>
        <v>138</v>
      </c>
      <c r="Z149" s="34">
        <f t="shared" si="81"/>
        <v>69</v>
      </c>
      <c r="AA149" s="58"/>
      <c r="AB149" s="49"/>
      <c r="AC149" s="49"/>
      <c r="AD149" s="49"/>
      <c r="AE149" s="49"/>
      <c r="AF149" s="49"/>
      <c r="AG149" s="49">
        <v>0</v>
      </c>
      <c r="AH149" s="430">
        <v>0</v>
      </c>
      <c r="AI149" s="56">
        <f t="shared" si="82"/>
        <v>0</v>
      </c>
      <c r="AJ149" s="48">
        <f t="shared" si="83"/>
        <v>0</v>
      </c>
      <c r="AK149" s="58"/>
      <c r="AL149" s="49"/>
      <c r="AM149" s="49"/>
      <c r="AN149" s="49"/>
      <c r="AO149" s="49"/>
      <c r="AP149" s="49"/>
      <c r="AQ149" s="49">
        <v>0</v>
      </c>
      <c r="AR149" s="430">
        <v>0</v>
      </c>
      <c r="AS149" s="56">
        <f t="shared" si="84"/>
        <v>0</v>
      </c>
      <c r="AT149" s="48">
        <f t="shared" si="85"/>
        <v>0</v>
      </c>
      <c r="AU149" s="58"/>
      <c r="AV149" s="49"/>
      <c r="AW149" s="49"/>
      <c r="AX149" s="49"/>
      <c r="AY149" s="49"/>
      <c r="AZ149" s="49"/>
      <c r="BA149" s="49">
        <v>0</v>
      </c>
      <c r="BB149" s="430">
        <v>0</v>
      </c>
      <c r="BC149" s="56">
        <f t="shared" si="86"/>
        <v>0</v>
      </c>
      <c r="BD149" s="48">
        <f t="shared" si="87"/>
        <v>0</v>
      </c>
      <c r="BE149" s="58"/>
      <c r="BF149" s="49"/>
      <c r="BG149" s="49"/>
      <c r="BH149" s="49"/>
      <c r="BI149" s="49"/>
      <c r="BJ149" s="49"/>
      <c r="BK149" s="49">
        <v>0</v>
      </c>
      <c r="BL149" s="430">
        <v>0</v>
      </c>
      <c r="BM149" s="56">
        <f t="shared" si="88"/>
        <v>0</v>
      </c>
      <c r="BN149" s="48">
        <f t="shared" si="89"/>
        <v>0</v>
      </c>
      <c r="BO149" s="58"/>
      <c r="BP149" s="49"/>
      <c r="BQ149" s="49"/>
      <c r="BR149" s="49"/>
      <c r="BS149" s="49"/>
      <c r="BT149" s="49"/>
      <c r="BU149" s="49">
        <v>138</v>
      </c>
      <c r="BV149" s="430">
        <v>0</v>
      </c>
      <c r="BW149" s="56">
        <f t="shared" si="90"/>
        <v>138</v>
      </c>
      <c r="BX149" s="48">
        <f t="shared" si="91"/>
        <v>69</v>
      </c>
      <c r="BY149" s="58"/>
      <c r="BZ149" s="49"/>
      <c r="CA149" s="49"/>
      <c r="CB149" s="49"/>
      <c r="CC149" s="49"/>
      <c r="CD149" s="49"/>
      <c r="CE149" s="49">
        <v>0</v>
      </c>
      <c r="CF149" s="430">
        <v>0</v>
      </c>
      <c r="CG149" s="56">
        <f t="shared" si="92"/>
        <v>0</v>
      </c>
      <c r="CH149" s="48">
        <f t="shared" si="93"/>
        <v>0</v>
      </c>
      <c r="CI149" s="58"/>
      <c r="CJ149" s="49"/>
      <c r="CK149" s="49"/>
      <c r="CL149" s="49"/>
      <c r="CM149" s="49"/>
      <c r="CN149" s="49"/>
      <c r="CO149" s="49">
        <v>0</v>
      </c>
      <c r="CP149" s="430">
        <v>69</v>
      </c>
      <c r="CQ149" s="56">
        <f t="shared" si="94"/>
        <v>69</v>
      </c>
      <c r="CR149" s="48">
        <f t="shared" si="95"/>
        <v>34.5</v>
      </c>
      <c r="CS149" s="58"/>
      <c r="CT149" s="49"/>
      <c r="CU149" s="49"/>
      <c r="CV149" s="49"/>
      <c r="CW149" s="49"/>
      <c r="CX149" s="49"/>
      <c r="CY149" s="49">
        <v>0</v>
      </c>
      <c r="CZ149" s="430">
        <v>0</v>
      </c>
      <c r="DA149" s="56">
        <f t="shared" si="96"/>
        <v>0</v>
      </c>
      <c r="DB149" s="48">
        <f t="shared" si="97"/>
        <v>0</v>
      </c>
      <c r="DC149" s="58"/>
      <c r="DD149" s="49"/>
      <c r="DE149" s="49"/>
      <c r="DF149" s="49"/>
      <c r="DG149" s="49"/>
      <c r="DH149" s="49"/>
      <c r="DI149" s="49">
        <v>0</v>
      </c>
      <c r="DJ149" s="430">
        <v>0</v>
      </c>
      <c r="DK149" s="219">
        <f t="shared" si="98"/>
        <v>0</v>
      </c>
      <c r="DL149" s="220">
        <f t="shared" si="99"/>
        <v>0</v>
      </c>
      <c r="DM149" s="58"/>
      <c r="DN149" s="49"/>
      <c r="DO149" s="49"/>
      <c r="DP149" s="49"/>
      <c r="DQ149" s="49"/>
      <c r="DR149" s="49"/>
      <c r="DS149" s="49">
        <v>0</v>
      </c>
      <c r="DT149" s="430">
        <v>69</v>
      </c>
      <c r="DU149" s="56">
        <f t="shared" si="100"/>
        <v>69</v>
      </c>
      <c r="DV149" s="48">
        <f t="shared" si="101"/>
        <v>34.5</v>
      </c>
      <c r="DW149" s="58"/>
      <c r="DX149" s="49"/>
      <c r="DY149" s="49"/>
      <c r="DZ149" s="49"/>
      <c r="EA149" s="49"/>
      <c r="EB149" s="49"/>
      <c r="EC149" s="49">
        <v>0</v>
      </c>
      <c r="ED149" s="430">
        <v>0</v>
      </c>
      <c r="EE149" s="56">
        <f t="shared" si="102"/>
        <v>0</v>
      </c>
      <c r="EF149" s="48">
        <f t="shared" si="103"/>
        <v>0</v>
      </c>
      <c r="EK149" s="19"/>
    </row>
    <row r="150" spans="1:141" s="5" customFormat="1" ht="16.5" thickTop="1" thickBot="1">
      <c r="A150" s="45">
        <v>139</v>
      </c>
      <c r="B150" s="281">
        <v>743956</v>
      </c>
      <c r="C150" s="52" t="s">
        <v>416</v>
      </c>
      <c r="D150" s="52" t="s">
        <v>417</v>
      </c>
      <c r="E150" s="190">
        <v>34.5</v>
      </c>
      <c r="F150" s="60">
        <v>69</v>
      </c>
      <c r="G150" s="38">
        <f t="shared" si="71"/>
        <v>0</v>
      </c>
      <c r="H150" s="38">
        <f t="shared" si="72"/>
        <v>0</v>
      </c>
      <c r="I150" s="38">
        <f t="shared" si="73"/>
        <v>0</v>
      </c>
      <c r="J150" s="38">
        <f t="shared" si="74"/>
        <v>0</v>
      </c>
      <c r="K150" s="38">
        <f t="shared" si="75"/>
        <v>0</v>
      </c>
      <c r="L150" s="38">
        <f t="shared" si="76"/>
        <v>0</v>
      </c>
      <c r="M150" s="39">
        <f t="shared" si="77"/>
        <v>138</v>
      </c>
      <c r="N150" s="39">
        <v>276</v>
      </c>
      <c r="O150" s="39">
        <f t="shared" si="78"/>
        <v>414</v>
      </c>
      <c r="P150" s="40">
        <f t="shared" si="79"/>
        <v>51.75</v>
      </c>
      <c r="Q150" s="58"/>
      <c r="R150" s="49"/>
      <c r="S150" s="49"/>
      <c r="T150" s="49"/>
      <c r="U150" s="49"/>
      <c r="V150" s="49"/>
      <c r="W150" s="49">
        <v>138</v>
      </c>
      <c r="X150" s="430">
        <v>138</v>
      </c>
      <c r="Y150" s="260">
        <f t="shared" si="80"/>
        <v>276</v>
      </c>
      <c r="Z150" s="34">
        <f t="shared" si="81"/>
        <v>138</v>
      </c>
      <c r="AA150" s="58"/>
      <c r="AB150" s="49"/>
      <c r="AC150" s="49"/>
      <c r="AD150" s="49"/>
      <c r="AE150" s="49"/>
      <c r="AF150" s="49"/>
      <c r="AG150" s="49">
        <v>0</v>
      </c>
      <c r="AH150" s="430">
        <v>69</v>
      </c>
      <c r="AI150" s="56">
        <f t="shared" si="82"/>
        <v>69</v>
      </c>
      <c r="AJ150" s="48">
        <f t="shared" si="83"/>
        <v>34.5</v>
      </c>
      <c r="AK150" s="58"/>
      <c r="AL150" s="49"/>
      <c r="AM150" s="49"/>
      <c r="AN150" s="49"/>
      <c r="AO150" s="49"/>
      <c r="AP150" s="49"/>
      <c r="AQ150" s="49">
        <v>0</v>
      </c>
      <c r="AR150" s="430">
        <v>0</v>
      </c>
      <c r="AS150" s="56">
        <f t="shared" si="84"/>
        <v>0</v>
      </c>
      <c r="AT150" s="48">
        <f t="shared" si="85"/>
        <v>0</v>
      </c>
      <c r="AU150" s="58"/>
      <c r="AV150" s="49"/>
      <c r="AW150" s="49"/>
      <c r="AX150" s="49"/>
      <c r="AY150" s="49"/>
      <c r="AZ150" s="49"/>
      <c r="BA150" s="49">
        <v>0</v>
      </c>
      <c r="BB150" s="430">
        <v>0</v>
      </c>
      <c r="BC150" s="56">
        <f t="shared" si="86"/>
        <v>0</v>
      </c>
      <c r="BD150" s="48">
        <f t="shared" si="87"/>
        <v>0</v>
      </c>
      <c r="BE150" s="58"/>
      <c r="BF150" s="49"/>
      <c r="BG150" s="49"/>
      <c r="BH150" s="49"/>
      <c r="BI150" s="49"/>
      <c r="BJ150" s="49"/>
      <c r="BK150" s="49">
        <v>0</v>
      </c>
      <c r="BL150" s="430">
        <v>0</v>
      </c>
      <c r="BM150" s="56">
        <f t="shared" si="88"/>
        <v>0</v>
      </c>
      <c r="BN150" s="48">
        <f t="shared" si="89"/>
        <v>0</v>
      </c>
      <c r="BO150" s="58"/>
      <c r="BP150" s="49"/>
      <c r="BQ150" s="49"/>
      <c r="BR150" s="49"/>
      <c r="BS150" s="49"/>
      <c r="BT150" s="49"/>
      <c r="BU150" s="49">
        <v>0</v>
      </c>
      <c r="BV150" s="430">
        <v>0</v>
      </c>
      <c r="BW150" s="56">
        <f t="shared" si="90"/>
        <v>0</v>
      </c>
      <c r="BX150" s="48">
        <f t="shared" si="91"/>
        <v>0</v>
      </c>
      <c r="BY150" s="58"/>
      <c r="BZ150" s="49"/>
      <c r="CA150" s="49"/>
      <c r="CB150" s="49"/>
      <c r="CC150" s="49"/>
      <c r="CD150" s="49"/>
      <c r="CE150" s="49">
        <v>0</v>
      </c>
      <c r="CF150" s="430">
        <v>69</v>
      </c>
      <c r="CG150" s="56">
        <f t="shared" si="92"/>
        <v>69</v>
      </c>
      <c r="CH150" s="48">
        <f t="shared" si="93"/>
        <v>34.5</v>
      </c>
      <c r="CI150" s="58"/>
      <c r="CJ150" s="49"/>
      <c r="CK150" s="49"/>
      <c r="CL150" s="49"/>
      <c r="CM150" s="49"/>
      <c r="CN150" s="49"/>
      <c r="CO150" s="49">
        <v>0</v>
      </c>
      <c r="CP150" s="430">
        <v>0</v>
      </c>
      <c r="CQ150" s="56">
        <f t="shared" si="94"/>
        <v>0</v>
      </c>
      <c r="CR150" s="48">
        <f t="shared" si="95"/>
        <v>0</v>
      </c>
      <c r="CS150" s="58"/>
      <c r="CT150" s="49"/>
      <c r="CU150" s="49"/>
      <c r="CV150" s="49"/>
      <c r="CW150" s="49"/>
      <c r="CX150" s="49"/>
      <c r="CY150" s="49">
        <v>0</v>
      </c>
      <c r="CZ150" s="430">
        <v>0</v>
      </c>
      <c r="DA150" s="56">
        <f t="shared" si="96"/>
        <v>0</v>
      </c>
      <c r="DB150" s="48">
        <f t="shared" si="97"/>
        <v>0</v>
      </c>
      <c r="DC150" s="58"/>
      <c r="DD150" s="49"/>
      <c r="DE150" s="49"/>
      <c r="DF150" s="49"/>
      <c r="DG150" s="49"/>
      <c r="DH150" s="49"/>
      <c r="DI150" s="49">
        <v>0</v>
      </c>
      <c r="DJ150" s="430">
        <v>0</v>
      </c>
      <c r="DK150" s="219">
        <f t="shared" si="98"/>
        <v>0</v>
      </c>
      <c r="DL150" s="220">
        <f t="shared" si="99"/>
        <v>0</v>
      </c>
      <c r="DM150" s="58"/>
      <c r="DN150" s="49"/>
      <c r="DO150" s="49"/>
      <c r="DP150" s="49"/>
      <c r="DQ150" s="49"/>
      <c r="DR150" s="49"/>
      <c r="DS150" s="49">
        <v>0</v>
      </c>
      <c r="DT150" s="430">
        <v>0</v>
      </c>
      <c r="DU150" s="56">
        <f t="shared" si="100"/>
        <v>0</v>
      </c>
      <c r="DV150" s="48">
        <f t="shared" si="101"/>
        <v>0</v>
      </c>
      <c r="DW150" s="58"/>
      <c r="DX150" s="49"/>
      <c r="DY150" s="49"/>
      <c r="DZ150" s="49"/>
      <c r="EA150" s="49"/>
      <c r="EB150" s="49"/>
      <c r="EC150" s="49">
        <v>0</v>
      </c>
      <c r="ED150" s="430">
        <v>0</v>
      </c>
      <c r="EE150" s="56">
        <f t="shared" si="102"/>
        <v>0</v>
      </c>
      <c r="EF150" s="48">
        <f t="shared" si="103"/>
        <v>0</v>
      </c>
      <c r="EK150" s="19"/>
    </row>
    <row r="151" spans="1:141" s="5" customFormat="1" ht="16.5" thickTop="1" thickBot="1">
      <c r="A151" s="45">
        <v>140</v>
      </c>
      <c r="B151" s="281">
        <v>743958</v>
      </c>
      <c r="C151" s="52" t="s">
        <v>418</v>
      </c>
      <c r="D151" s="52" t="s">
        <v>419</v>
      </c>
      <c r="E151" s="190">
        <v>34.5</v>
      </c>
      <c r="F151" s="60">
        <v>69</v>
      </c>
      <c r="G151" s="38">
        <f t="shared" si="71"/>
        <v>0</v>
      </c>
      <c r="H151" s="38">
        <f t="shared" si="72"/>
        <v>0</v>
      </c>
      <c r="I151" s="38">
        <f t="shared" si="73"/>
        <v>0</v>
      </c>
      <c r="J151" s="38">
        <f t="shared" si="74"/>
        <v>0</v>
      </c>
      <c r="K151" s="38">
        <f t="shared" si="75"/>
        <v>0</v>
      </c>
      <c r="L151" s="38">
        <f t="shared" si="76"/>
        <v>0</v>
      </c>
      <c r="M151" s="39">
        <f t="shared" si="77"/>
        <v>0</v>
      </c>
      <c r="N151" s="39">
        <v>276</v>
      </c>
      <c r="O151" s="39">
        <f t="shared" si="78"/>
        <v>276</v>
      </c>
      <c r="P151" s="40">
        <f t="shared" si="79"/>
        <v>34.5</v>
      </c>
      <c r="Q151" s="58"/>
      <c r="R151" s="49"/>
      <c r="S151" s="49"/>
      <c r="T151" s="49"/>
      <c r="U151" s="49"/>
      <c r="V151" s="49"/>
      <c r="W151" s="49">
        <v>0</v>
      </c>
      <c r="X151" s="430">
        <v>138</v>
      </c>
      <c r="Y151" s="260">
        <f t="shared" si="80"/>
        <v>138</v>
      </c>
      <c r="Z151" s="34">
        <f t="shared" si="81"/>
        <v>69</v>
      </c>
      <c r="AA151" s="58"/>
      <c r="AB151" s="49"/>
      <c r="AC151" s="49"/>
      <c r="AD151" s="49"/>
      <c r="AE151" s="49"/>
      <c r="AF151" s="49"/>
      <c r="AG151" s="49">
        <v>0</v>
      </c>
      <c r="AH151" s="430">
        <v>0</v>
      </c>
      <c r="AI151" s="56">
        <f t="shared" si="82"/>
        <v>0</v>
      </c>
      <c r="AJ151" s="48">
        <f t="shared" si="83"/>
        <v>0</v>
      </c>
      <c r="AK151" s="58"/>
      <c r="AL151" s="49"/>
      <c r="AM151" s="49"/>
      <c r="AN151" s="49"/>
      <c r="AO151" s="49"/>
      <c r="AP151" s="49"/>
      <c r="AQ151" s="49">
        <v>0</v>
      </c>
      <c r="AR151" s="430">
        <v>0</v>
      </c>
      <c r="AS151" s="56">
        <f t="shared" si="84"/>
        <v>0</v>
      </c>
      <c r="AT151" s="48">
        <f t="shared" si="85"/>
        <v>0</v>
      </c>
      <c r="AU151" s="58"/>
      <c r="AV151" s="49"/>
      <c r="AW151" s="49"/>
      <c r="AX151" s="49"/>
      <c r="AY151" s="49"/>
      <c r="AZ151" s="49"/>
      <c r="BA151" s="49">
        <v>0</v>
      </c>
      <c r="BB151" s="430">
        <v>0</v>
      </c>
      <c r="BC151" s="56">
        <f t="shared" si="86"/>
        <v>0</v>
      </c>
      <c r="BD151" s="48">
        <f t="shared" si="87"/>
        <v>0</v>
      </c>
      <c r="BE151" s="58"/>
      <c r="BF151" s="49"/>
      <c r="BG151" s="49"/>
      <c r="BH151" s="49"/>
      <c r="BI151" s="49"/>
      <c r="BJ151" s="49"/>
      <c r="BK151" s="49">
        <v>0</v>
      </c>
      <c r="BL151" s="430">
        <v>0</v>
      </c>
      <c r="BM151" s="56">
        <f t="shared" si="88"/>
        <v>0</v>
      </c>
      <c r="BN151" s="48">
        <f t="shared" si="89"/>
        <v>0</v>
      </c>
      <c r="BO151" s="58"/>
      <c r="BP151" s="49"/>
      <c r="BQ151" s="49"/>
      <c r="BR151" s="49"/>
      <c r="BS151" s="49"/>
      <c r="BT151" s="49"/>
      <c r="BU151" s="49">
        <v>0</v>
      </c>
      <c r="BV151" s="430">
        <v>0</v>
      </c>
      <c r="BW151" s="56">
        <f t="shared" si="90"/>
        <v>0</v>
      </c>
      <c r="BX151" s="48">
        <f t="shared" si="91"/>
        <v>0</v>
      </c>
      <c r="BY151" s="58"/>
      <c r="BZ151" s="49"/>
      <c r="CA151" s="49"/>
      <c r="CB151" s="49"/>
      <c r="CC151" s="49"/>
      <c r="CD151" s="49"/>
      <c r="CE151" s="49">
        <v>0</v>
      </c>
      <c r="CF151" s="430">
        <v>0</v>
      </c>
      <c r="CG151" s="56">
        <f t="shared" si="92"/>
        <v>0</v>
      </c>
      <c r="CH151" s="48">
        <f t="shared" si="93"/>
        <v>0</v>
      </c>
      <c r="CI151" s="58"/>
      <c r="CJ151" s="49"/>
      <c r="CK151" s="49"/>
      <c r="CL151" s="49"/>
      <c r="CM151" s="49"/>
      <c r="CN151" s="49"/>
      <c r="CO151" s="49">
        <v>0</v>
      </c>
      <c r="CP151" s="430">
        <v>69</v>
      </c>
      <c r="CQ151" s="56">
        <f t="shared" si="94"/>
        <v>69</v>
      </c>
      <c r="CR151" s="48">
        <f t="shared" si="95"/>
        <v>34.5</v>
      </c>
      <c r="CS151" s="58"/>
      <c r="CT151" s="49"/>
      <c r="CU151" s="49"/>
      <c r="CV151" s="49"/>
      <c r="CW151" s="49"/>
      <c r="CX151" s="49"/>
      <c r="CY151" s="49">
        <v>0</v>
      </c>
      <c r="CZ151" s="430">
        <v>0</v>
      </c>
      <c r="DA151" s="56">
        <f t="shared" si="96"/>
        <v>0</v>
      </c>
      <c r="DB151" s="48">
        <f t="shared" si="97"/>
        <v>0</v>
      </c>
      <c r="DC151" s="58"/>
      <c r="DD151" s="49"/>
      <c r="DE151" s="49"/>
      <c r="DF151" s="49"/>
      <c r="DG151" s="49"/>
      <c r="DH151" s="49"/>
      <c r="DI151" s="49">
        <v>0</v>
      </c>
      <c r="DJ151" s="430">
        <v>0</v>
      </c>
      <c r="DK151" s="219">
        <f t="shared" si="98"/>
        <v>0</v>
      </c>
      <c r="DL151" s="220">
        <f t="shared" si="99"/>
        <v>0</v>
      </c>
      <c r="DM151" s="58"/>
      <c r="DN151" s="49"/>
      <c r="DO151" s="49"/>
      <c r="DP151" s="49"/>
      <c r="DQ151" s="49"/>
      <c r="DR151" s="49"/>
      <c r="DS151" s="49">
        <v>0</v>
      </c>
      <c r="DT151" s="430">
        <v>69</v>
      </c>
      <c r="DU151" s="56">
        <f t="shared" si="100"/>
        <v>69</v>
      </c>
      <c r="DV151" s="48">
        <f t="shared" si="101"/>
        <v>34.5</v>
      </c>
      <c r="DW151" s="58"/>
      <c r="DX151" s="49"/>
      <c r="DY151" s="49"/>
      <c r="DZ151" s="49"/>
      <c r="EA151" s="49"/>
      <c r="EB151" s="49"/>
      <c r="EC151" s="49">
        <v>0</v>
      </c>
      <c r="ED151" s="430">
        <v>0</v>
      </c>
      <c r="EE151" s="56">
        <f t="shared" si="102"/>
        <v>0</v>
      </c>
      <c r="EF151" s="48">
        <f t="shared" si="103"/>
        <v>0</v>
      </c>
      <c r="EK151" s="19"/>
    </row>
    <row r="152" spans="1:141" s="5" customFormat="1" ht="16.5" thickTop="1" thickBot="1">
      <c r="A152" s="45">
        <v>141</v>
      </c>
      <c r="B152" s="281">
        <v>743960</v>
      </c>
      <c r="C152" s="52" t="s">
        <v>420</v>
      </c>
      <c r="D152" s="52" t="s">
        <v>421</v>
      </c>
      <c r="E152" s="190">
        <v>34.5</v>
      </c>
      <c r="F152" s="60">
        <v>69</v>
      </c>
      <c r="G152" s="38">
        <f t="shared" si="71"/>
        <v>0</v>
      </c>
      <c r="H152" s="38">
        <f t="shared" si="72"/>
        <v>0</v>
      </c>
      <c r="I152" s="38">
        <f t="shared" si="73"/>
        <v>0</v>
      </c>
      <c r="J152" s="38">
        <f t="shared" si="74"/>
        <v>0</v>
      </c>
      <c r="K152" s="38">
        <f t="shared" si="75"/>
        <v>0</v>
      </c>
      <c r="L152" s="38">
        <f t="shared" si="76"/>
        <v>0</v>
      </c>
      <c r="M152" s="39">
        <f t="shared" si="77"/>
        <v>69</v>
      </c>
      <c r="N152" s="39">
        <v>276</v>
      </c>
      <c r="O152" s="39">
        <f t="shared" si="78"/>
        <v>345</v>
      </c>
      <c r="P152" s="40">
        <f t="shared" si="79"/>
        <v>43.125</v>
      </c>
      <c r="Q152" s="58"/>
      <c r="R152" s="49"/>
      <c r="S152" s="49"/>
      <c r="T152" s="49"/>
      <c r="U152" s="49"/>
      <c r="V152" s="49"/>
      <c r="W152" s="49">
        <v>69</v>
      </c>
      <c r="X152" s="430">
        <v>69</v>
      </c>
      <c r="Y152" s="260">
        <f t="shared" si="80"/>
        <v>138</v>
      </c>
      <c r="Z152" s="34">
        <f t="shared" si="81"/>
        <v>69</v>
      </c>
      <c r="AA152" s="58"/>
      <c r="AB152" s="49"/>
      <c r="AC152" s="49"/>
      <c r="AD152" s="49"/>
      <c r="AE152" s="49"/>
      <c r="AF152" s="49"/>
      <c r="AG152" s="49">
        <v>0</v>
      </c>
      <c r="AH152" s="430">
        <v>0</v>
      </c>
      <c r="AI152" s="56">
        <f t="shared" si="82"/>
        <v>0</v>
      </c>
      <c r="AJ152" s="48">
        <f t="shared" si="83"/>
        <v>0</v>
      </c>
      <c r="AK152" s="58"/>
      <c r="AL152" s="49"/>
      <c r="AM152" s="49"/>
      <c r="AN152" s="49"/>
      <c r="AO152" s="49"/>
      <c r="AP152" s="49"/>
      <c r="AQ152" s="49">
        <v>0</v>
      </c>
      <c r="AR152" s="430">
        <v>138</v>
      </c>
      <c r="AS152" s="56">
        <f t="shared" si="84"/>
        <v>138</v>
      </c>
      <c r="AT152" s="48">
        <f t="shared" si="85"/>
        <v>69</v>
      </c>
      <c r="AU152" s="58"/>
      <c r="AV152" s="49"/>
      <c r="AW152" s="49"/>
      <c r="AX152" s="49"/>
      <c r="AY152" s="49"/>
      <c r="AZ152" s="49"/>
      <c r="BA152" s="49">
        <v>0</v>
      </c>
      <c r="BB152" s="430">
        <v>0</v>
      </c>
      <c r="BC152" s="56">
        <f t="shared" si="86"/>
        <v>0</v>
      </c>
      <c r="BD152" s="48">
        <f t="shared" si="87"/>
        <v>0</v>
      </c>
      <c r="BE152" s="58"/>
      <c r="BF152" s="49"/>
      <c r="BG152" s="49"/>
      <c r="BH152" s="49"/>
      <c r="BI152" s="49"/>
      <c r="BJ152" s="49"/>
      <c r="BK152" s="49">
        <v>0</v>
      </c>
      <c r="BL152" s="430">
        <v>0</v>
      </c>
      <c r="BM152" s="56">
        <f t="shared" si="88"/>
        <v>0</v>
      </c>
      <c r="BN152" s="48">
        <f t="shared" si="89"/>
        <v>0</v>
      </c>
      <c r="BO152" s="58"/>
      <c r="BP152" s="49"/>
      <c r="BQ152" s="49"/>
      <c r="BR152" s="49"/>
      <c r="BS152" s="49"/>
      <c r="BT152" s="49"/>
      <c r="BU152" s="49">
        <v>0</v>
      </c>
      <c r="BV152" s="430">
        <v>69</v>
      </c>
      <c r="BW152" s="56">
        <f t="shared" si="90"/>
        <v>69</v>
      </c>
      <c r="BX152" s="48">
        <f t="shared" si="91"/>
        <v>34.5</v>
      </c>
      <c r="BY152" s="58"/>
      <c r="BZ152" s="49"/>
      <c r="CA152" s="49"/>
      <c r="CB152" s="49"/>
      <c r="CC152" s="49"/>
      <c r="CD152" s="49"/>
      <c r="CE152" s="49">
        <v>0</v>
      </c>
      <c r="CF152" s="430">
        <v>0</v>
      </c>
      <c r="CG152" s="56">
        <f t="shared" si="92"/>
        <v>0</v>
      </c>
      <c r="CH152" s="48">
        <f t="shared" si="93"/>
        <v>0</v>
      </c>
      <c r="CI152" s="58"/>
      <c r="CJ152" s="49"/>
      <c r="CK152" s="49"/>
      <c r="CL152" s="49"/>
      <c r="CM152" s="49"/>
      <c r="CN152" s="49"/>
      <c r="CO152" s="49">
        <v>0</v>
      </c>
      <c r="CP152" s="430">
        <v>0</v>
      </c>
      <c r="CQ152" s="56">
        <f t="shared" si="94"/>
        <v>0</v>
      </c>
      <c r="CR152" s="48">
        <f t="shared" si="95"/>
        <v>0</v>
      </c>
      <c r="CS152" s="58"/>
      <c r="CT152" s="49"/>
      <c r="CU152" s="49"/>
      <c r="CV152" s="49"/>
      <c r="CW152" s="49"/>
      <c r="CX152" s="49"/>
      <c r="CY152" s="49">
        <v>0</v>
      </c>
      <c r="CZ152" s="430">
        <v>0</v>
      </c>
      <c r="DA152" s="56">
        <f t="shared" si="96"/>
        <v>0</v>
      </c>
      <c r="DB152" s="48">
        <f t="shared" si="97"/>
        <v>0</v>
      </c>
      <c r="DC152" s="58"/>
      <c r="DD152" s="49"/>
      <c r="DE152" s="49"/>
      <c r="DF152" s="49"/>
      <c r="DG152" s="49"/>
      <c r="DH152" s="49"/>
      <c r="DI152" s="49">
        <v>0</v>
      </c>
      <c r="DJ152" s="430">
        <v>0</v>
      </c>
      <c r="DK152" s="219">
        <f t="shared" si="98"/>
        <v>0</v>
      </c>
      <c r="DL152" s="220">
        <f t="shared" si="99"/>
        <v>0</v>
      </c>
      <c r="DM152" s="58"/>
      <c r="DN152" s="49"/>
      <c r="DO152" s="49"/>
      <c r="DP152" s="49"/>
      <c r="DQ152" s="49"/>
      <c r="DR152" s="49"/>
      <c r="DS152" s="49">
        <v>0</v>
      </c>
      <c r="DT152" s="430">
        <v>0</v>
      </c>
      <c r="DU152" s="56">
        <f t="shared" si="100"/>
        <v>0</v>
      </c>
      <c r="DV152" s="48">
        <f t="shared" si="101"/>
        <v>0</v>
      </c>
      <c r="DW152" s="58"/>
      <c r="DX152" s="49"/>
      <c r="DY152" s="49"/>
      <c r="DZ152" s="49"/>
      <c r="EA152" s="49"/>
      <c r="EB152" s="49"/>
      <c r="EC152" s="49">
        <v>0</v>
      </c>
      <c r="ED152" s="430">
        <v>0</v>
      </c>
      <c r="EE152" s="56">
        <f t="shared" si="102"/>
        <v>0</v>
      </c>
      <c r="EF152" s="48">
        <f t="shared" si="103"/>
        <v>0</v>
      </c>
      <c r="EK152" s="19"/>
    </row>
    <row r="153" spans="1:141" s="5" customFormat="1" ht="16.5" thickTop="1" thickBot="1">
      <c r="A153" s="45">
        <v>142</v>
      </c>
      <c r="B153" s="281">
        <v>743961</v>
      </c>
      <c r="C153" s="52" t="s">
        <v>422</v>
      </c>
      <c r="D153" s="52" t="s">
        <v>423</v>
      </c>
      <c r="E153" s="190">
        <v>34.5</v>
      </c>
      <c r="F153" s="60">
        <v>69</v>
      </c>
      <c r="G153" s="38">
        <f t="shared" si="71"/>
        <v>0</v>
      </c>
      <c r="H153" s="38">
        <f t="shared" si="72"/>
        <v>0</v>
      </c>
      <c r="I153" s="38">
        <f t="shared" si="73"/>
        <v>0</v>
      </c>
      <c r="J153" s="38">
        <f t="shared" si="74"/>
        <v>0</v>
      </c>
      <c r="K153" s="38">
        <f t="shared" si="75"/>
        <v>0</v>
      </c>
      <c r="L153" s="38">
        <f t="shared" si="76"/>
        <v>0</v>
      </c>
      <c r="M153" s="39">
        <f t="shared" si="77"/>
        <v>69</v>
      </c>
      <c r="N153" s="39">
        <v>69</v>
      </c>
      <c r="O153" s="39">
        <f t="shared" si="78"/>
        <v>138</v>
      </c>
      <c r="P153" s="40">
        <f t="shared" si="79"/>
        <v>17.25</v>
      </c>
      <c r="Q153" s="58"/>
      <c r="R153" s="49"/>
      <c r="S153" s="49"/>
      <c r="T153" s="49"/>
      <c r="U153" s="49"/>
      <c r="V153" s="49"/>
      <c r="W153" s="49">
        <v>0</v>
      </c>
      <c r="X153" s="430">
        <v>0</v>
      </c>
      <c r="Y153" s="260">
        <f t="shared" si="80"/>
        <v>0</v>
      </c>
      <c r="Z153" s="34">
        <f t="shared" si="81"/>
        <v>0</v>
      </c>
      <c r="AA153" s="58"/>
      <c r="AB153" s="49"/>
      <c r="AC153" s="49"/>
      <c r="AD153" s="49"/>
      <c r="AE153" s="49"/>
      <c r="AF153" s="49"/>
      <c r="AG153" s="49">
        <v>0</v>
      </c>
      <c r="AH153" s="430">
        <v>0</v>
      </c>
      <c r="AI153" s="56">
        <f t="shared" si="82"/>
        <v>0</v>
      </c>
      <c r="AJ153" s="48">
        <f t="shared" si="83"/>
        <v>0</v>
      </c>
      <c r="AK153" s="58"/>
      <c r="AL153" s="49"/>
      <c r="AM153" s="49"/>
      <c r="AN153" s="49"/>
      <c r="AO153" s="49"/>
      <c r="AP153" s="49"/>
      <c r="AQ153" s="49">
        <v>0</v>
      </c>
      <c r="AR153" s="430">
        <v>0</v>
      </c>
      <c r="AS153" s="56">
        <f t="shared" si="84"/>
        <v>0</v>
      </c>
      <c r="AT153" s="48">
        <f t="shared" si="85"/>
        <v>0</v>
      </c>
      <c r="AU153" s="58"/>
      <c r="AV153" s="49"/>
      <c r="AW153" s="49"/>
      <c r="AX153" s="49"/>
      <c r="AY153" s="49"/>
      <c r="AZ153" s="49"/>
      <c r="BA153" s="49">
        <v>0</v>
      </c>
      <c r="BB153" s="430">
        <v>0</v>
      </c>
      <c r="BC153" s="56">
        <f t="shared" si="86"/>
        <v>0</v>
      </c>
      <c r="BD153" s="48">
        <f t="shared" si="87"/>
        <v>0</v>
      </c>
      <c r="BE153" s="58"/>
      <c r="BF153" s="49"/>
      <c r="BG153" s="49"/>
      <c r="BH153" s="49"/>
      <c r="BI153" s="49"/>
      <c r="BJ153" s="49"/>
      <c r="BK153" s="49">
        <v>0</v>
      </c>
      <c r="BL153" s="430">
        <v>0</v>
      </c>
      <c r="BM153" s="56">
        <f t="shared" si="88"/>
        <v>0</v>
      </c>
      <c r="BN153" s="48">
        <f t="shared" si="89"/>
        <v>0</v>
      </c>
      <c r="BO153" s="58"/>
      <c r="BP153" s="49"/>
      <c r="BQ153" s="49"/>
      <c r="BR153" s="49"/>
      <c r="BS153" s="49"/>
      <c r="BT153" s="49"/>
      <c r="BU153" s="49">
        <v>0</v>
      </c>
      <c r="BV153" s="430">
        <v>0</v>
      </c>
      <c r="BW153" s="56">
        <f t="shared" si="90"/>
        <v>0</v>
      </c>
      <c r="BX153" s="48">
        <f t="shared" si="91"/>
        <v>0</v>
      </c>
      <c r="BY153" s="58"/>
      <c r="BZ153" s="49"/>
      <c r="CA153" s="49"/>
      <c r="CB153" s="49"/>
      <c r="CC153" s="49"/>
      <c r="CD153" s="49"/>
      <c r="CE153" s="49">
        <v>69</v>
      </c>
      <c r="CF153" s="430">
        <v>0</v>
      </c>
      <c r="CG153" s="56">
        <f t="shared" si="92"/>
        <v>69</v>
      </c>
      <c r="CH153" s="48">
        <f t="shared" si="93"/>
        <v>34.5</v>
      </c>
      <c r="CI153" s="58"/>
      <c r="CJ153" s="49"/>
      <c r="CK153" s="49"/>
      <c r="CL153" s="49"/>
      <c r="CM153" s="49"/>
      <c r="CN153" s="49"/>
      <c r="CO153" s="49">
        <v>0</v>
      </c>
      <c r="CP153" s="430">
        <v>0</v>
      </c>
      <c r="CQ153" s="56">
        <f t="shared" si="94"/>
        <v>0</v>
      </c>
      <c r="CR153" s="48">
        <f t="shared" si="95"/>
        <v>0</v>
      </c>
      <c r="CS153" s="58"/>
      <c r="CT153" s="49"/>
      <c r="CU153" s="49"/>
      <c r="CV153" s="49"/>
      <c r="CW153" s="49"/>
      <c r="CX153" s="49"/>
      <c r="CY153" s="49">
        <v>0</v>
      </c>
      <c r="CZ153" s="430">
        <v>0</v>
      </c>
      <c r="DA153" s="56">
        <f t="shared" si="96"/>
        <v>0</v>
      </c>
      <c r="DB153" s="48">
        <f t="shared" si="97"/>
        <v>0</v>
      </c>
      <c r="DC153" s="58"/>
      <c r="DD153" s="49"/>
      <c r="DE153" s="49"/>
      <c r="DF153" s="49"/>
      <c r="DG153" s="49"/>
      <c r="DH153" s="49"/>
      <c r="DI153" s="49">
        <v>0</v>
      </c>
      <c r="DJ153" s="430">
        <v>0</v>
      </c>
      <c r="DK153" s="219">
        <f t="shared" si="98"/>
        <v>0</v>
      </c>
      <c r="DL153" s="220">
        <f t="shared" si="99"/>
        <v>0</v>
      </c>
      <c r="DM153" s="58"/>
      <c r="DN153" s="49"/>
      <c r="DO153" s="49"/>
      <c r="DP153" s="49"/>
      <c r="DQ153" s="49"/>
      <c r="DR153" s="49"/>
      <c r="DS153" s="49">
        <v>0</v>
      </c>
      <c r="DT153" s="430">
        <v>69</v>
      </c>
      <c r="DU153" s="56">
        <f t="shared" si="100"/>
        <v>69</v>
      </c>
      <c r="DV153" s="48">
        <f t="shared" si="101"/>
        <v>34.5</v>
      </c>
      <c r="DW153" s="58"/>
      <c r="DX153" s="49"/>
      <c r="DY153" s="49"/>
      <c r="DZ153" s="49"/>
      <c r="EA153" s="49"/>
      <c r="EB153" s="49"/>
      <c r="EC153" s="49">
        <v>0</v>
      </c>
      <c r="ED153" s="430">
        <v>0</v>
      </c>
      <c r="EE153" s="56">
        <f t="shared" si="102"/>
        <v>0</v>
      </c>
      <c r="EF153" s="48">
        <f t="shared" si="103"/>
        <v>0</v>
      </c>
      <c r="EK153" s="19"/>
    </row>
    <row r="154" spans="1:141" s="5" customFormat="1" ht="16.5" thickTop="1" thickBot="1">
      <c r="A154" s="45">
        <v>143</v>
      </c>
      <c r="B154" s="281">
        <v>743963</v>
      </c>
      <c r="C154" s="52" t="s">
        <v>424</v>
      </c>
      <c r="D154" s="52" t="s">
        <v>425</v>
      </c>
      <c r="E154" s="190">
        <v>34.5</v>
      </c>
      <c r="F154" s="60">
        <v>69</v>
      </c>
      <c r="G154" s="38">
        <f t="shared" si="71"/>
        <v>0</v>
      </c>
      <c r="H154" s="38">
        <f t="shared" si="72"/>
        <v>0</v>
      </c>
      <c r="I154" s="38">
        <f t="shared" si="73"/>
        <v>0</v>
      </c>
      <c r="J154" s="38">
        <f t="shared" si="74"/>
        <v>0</v>
      </c>
      <c r="K154" s="38">
        <f t="shared" si="75"/>
        <v>0</v>
      </c>
      <c r="L154" s="38">
        <f t="shared" si="76"/>
        <v>0</v>
      </c>
      <c r="M154" s="39">
        <f t="shared" si="77"/>
        <v>69</v>
      </c>
      <c r="N154" s="39">
        <v>69</v>
      </c>
      <c r="O154" s="39">
        <f t="shared" si="78"/>
        <v>138</v>
      </c>
      <c r="P154" s="40">
        <f t="shared" si="79"/>
        <v>17.25</v>
      </c>
      <c r="Q154" s="58"/>
      <c r="R154" s="49"/>
      <c r="S154" s="49"/>
      <c r="T154" s="49"/>
      <c r="U154" s="49"/>
      <c r="V154" s="49"/>
      <c r="W154" s="49">
        <v>0</v>
      </c>
      <c r="X154" s="430">
        <v>0</v>
      </c>
      <c r="Y154" s="260">
        <f t="shared" si="80"/>
        <v>0</v>
      </c>
      <c r="Z154" s="34">
        <f t="shared" si="81"/>
        <v>0</v>
      </c>
      <c r="AA154" s="58"/>
      <c r="AB154" s="49"/>
      <c r="AC154" s="49"/>
      <c r="AD154" s="49"/>
      <c r="AE154" s="49"/>
      <c r="AF154" s="49"/>
      <c r="AG154" s="49">
        <v>0</v>
      </c>
      <c r="AH154" s="430">
        <v>0</v>
      </c>
      <c r="AI154" s="56">
        <f t="shared" si="82"/>
        <v>0</v>
      </c>
      <c r="AJ154" s="48">
        <f t="shared" si="83"/>
        <v>0</v>
      </c>
      <c r="AK154" s="58"/>
      <c r="AL154" s="49"/>
      <c r="AM154" s="49"/>
      <c r="AN154" s="49"/>
      <c r="AO154" s="49"/>
      <c r="AP154" s="49"/>
      <c r="AQ154" s="49">
        <v>69</v>
      </c>
      <c r="AR154" s="430">
        <v>0</v>
      </c>
      <c r="AS154" s="56">
        <f t="shared" si="84"/>
        <v>69</v>
      </c>
      <c r="AT154" s="48">
        <f t="shared" si="85"/>
        <v>34.5</v>
      </c>
      <c r="AU154" s="58"/>
      <c r="AV154" s="49"/>
      <c r="AW154" s="49"/>
      <c r="AX154" s="49"/>
      <c r="AY154" s="49"/>
      <c r="AZ154" s="49"/>
      <c r="BA154" s="49">
        <v>0</v>
      </c>
      <c r="BB154" s="430">
        <v>0</v>
      </c>
      <c r="BC154" s="56">
        <f t="shared" si="86"/>
        <v>0</v>
      </c>
      <c r="BD154" s="48">
        <f t="shared" si="87"/>
        <v>0</v>
      </c>
      <c r="BE154" s="58"/>
      <c r="BF154" s="49"/>
      <c r="BG154" s="49"/>
      <c r="BH154" s="49"/>
      <c r="BI154" s="49"/>
      <c r="BJ154" s="49"/>
      <c r="BK154" s="49">
        <v>0</v>
      </c>
      <c r="BL154" s="430">
        <v>0</v>
      </c>
      <c r="BM154" s="56">
        <f t="shared" si="88"/>
        <v>0</v>
      </c>
      <c r="BN154" s="48">
        <f t="shared" si="89"/>
        <v>0</v>
      </c>
      <c r="BO154" s="58"/>
      <c r="BP154" s="49"/>
      <c r="BQ154" s="49"/>
      <c r="BR154" s="49"/>
      <c r="BS154" s="49"/>
      <c r="BT154" s="49"/>
      <c r="BU154" s="49">
        <v>0</v>
      </c>
      <c r="BV154" s="430">
        <v>0</v>
      </c>
      <c r="BW154" s="56">
        <f t="shared" si="90"/>
        <v>0</v>
      </c>
      <c r="BX154" s="48">
        <f t="shared" si="91"/>
        <v>0</v>
      </c>
      <c r="BY154" s="58"/>
      <c r="BZ154" s="49"/>
      <c r="CA154" s="49"/>
      <c r="CB154" s="49"/>
      <c r="CC154" s="49"/>
      <c r="CD154" s="49"/>
      <c r="CE154" s="49">
        <v>0</v>
      </c>
      <c r="CF154" s="430">
        <v>0</v>
      </c>
      <c r="CG154" s="56">
        <f t="shared" si="92"/>
        <v>0</v>
      </c>
      <c r="CH154" s="48">
        <f t="shared" si="93"/>
        <v>0</v>
      </c>
      <c r="CI154" s="58"/>
      <c r="CJ154" s="49"/>
      <c r="CK154" s="49"/>
      <c r="CL154" s="49"/>
      <c r="CM154" s="49"/>
      <c r="CN154" s="49"/>
      <c r="CO154" s="49">
        <v>0</v>
      </c>
      <c r="CP154" s="430">
        <v>0</v>
      </c>
      <c r="CQ154" s="56">
        <f t="shared" si="94"/>
        <v>0</v>
      </c>
      <c r="CR154" s="48">
        <f t="shared" si="95"/>
        <v>0</v>
      </c>
      <c r="CS154" s="58"/>
      <c r="CT154" s="49"/>
      <c r="CU154" s="49"/>
      <c r="CV154" s="49"/>
      <c r="CW154" s="49"/>
      <c r="CX154" s="49"/>
      <c r="CY154" s="49">
        <v>0</v>
      </c>
      <c r="CZ154" s="430">
        <v>0</v>
      </c>
      <c r="DA154" s="56">
        <f t="shared" si="96"/>
        <v>0</v>
      </c>
      <c r="DB154" s="48">
        <f t="shared" si="97"/>
        <v>0</v>
      </c>
      <c r="DC154" s="58"/>
      <c r="DD154" s="49"/>
      <c r="DE154" s="49"/>
      <c r="DF154" s="49"/>
      <c r="DG154" s="49"/>
      <c r="DH154" s="49"/>
      <c r="DI154" s="49">
        <v>0</v>
      </c>
      <c r="DJ154" s="430">
        <v>0</v>
      </c>
      <c r="DK154" s="219">
        <f t="shared" si="98"/>
        <v>0</v>
      </c>
      <c r="DL154" s="220">
        <f t="shared" si="99"/>
        <v>0</v>
      </c>
      <c r="DM154" s="58"/>
      <c r="DN154" s="49"/>
      <c r="DO154" s="49"/>
      <c r="DP154" s="49"/>
      <c r="DQ154" s="49"/>
      <c r="DR154" s="49"/>
      <c r="DS154" s="49">
        <v>0</v>
      </c>
      <c r="DT154" s="430">
        <v>69</v>
      </c>
      <c r="DU154" s="56">
        <f t="shared" si="100"/>
        <v>69</v>
      </c>
      <c r="DV154" s="48">
        <f t="shared" si="101"/>
        <v>34.5</v>
      </c>
      <c r="DW154" s="58"/>
      <c r="DX154" s="49"/>
      <c r="DY154" s="49"/>
      <c r="DZ154" s="49"/>
      <c r="EA154" s="49"/>
      <c r="EB154" s="49"/>
      <c r="EC154" s="49">
        <v>0</v>
      </c>
      <c r="ED154" s="430">
        <v>0</v>
      </c>
      <c r="EE154" s="56">
        <f t="shared" si="102"/>
        <v>0</v>
      </c>
      <c r="EF154" s="48">
        <f t="shared" si="103"/>
        <v>0</v>
      </c>
      <c r="EK154" s="19"/>
    </row>
    <row r="155" spans="1:141" s="5" customFormat="1" ht="16.5" thickTop="1" thickBot="1">
      <c r="A155" s="45">
        <v>144</v>
      </c>
      <c r="B155" s="281">
        <v>743965</v>
      </c>
      <c r="C155" s="52" t="s">
        <v>426</v>
      </c>
      <c r="D155" s="52" t="s">
        <v>427</v>
      </c>
      <c r="E155" s="190">
        <v>34.5</v>
      </c>
      <c r="F155" s="60">
        <v>69</v>
      </c>
      <c r="G155" s="38">
        <f t="shared" si="71"/>
        <v>0</v>
      </c>
      <c r="H155" s="38">
        <f t="shared" si="72"/>
        <v>0</v>
      </c>
      <c r="I155" s="38">
        <f t="shared" si="73"/>
        <v>0</v>
      </c>
      <c r="J155" s="38">
        <f t="shared" si="74"/>
        <v>0</v>
      </c>
      <c r="K155" s="38">
        <f t="shared" si="75"/>
        <v>0</v>
      </c>
      <c r="L155" s="38">
        <f t="shared" si="76"/>
        <v>0</v>
      </c>
      <c r="M155" s="39">
        <f t="shared" si="77"/>
        <v>0</v>
      </c>
      <c r="N155" s="39">
        <v>69</v>
      </c>
      <c r="O155" s="39">
        <f t="shared" si="78"/>
        <v>69</v>
      </c>
      <c r="P155" s="40">
        <f t="shared" si="79"/>
        <v>8.625</v>
      </c>
      <c r="Q155" s="58"/>
      <c r="R155" s="49"/>
      <c r="S155" s="49"/>
      <c r="T155" s="49"/>
      <c r="U155" s="49"/>
      <c r="V155" s="49"/>
      <c r="W155" s="49">
        <v>0</v>
      </c>
      <c r="X155" s="430">
        <v>0</v>
      </c>
      <c r="Y155" s="260">
        <f t="shared" si="80"/>
        <v>0</v>
      </c>
      <c r="Z155" s="34">
        <f t="shared" si="81"/>
        <v>0</v>
      </c>
      <c r="AA155" s="58"/>
      <c r="AB155" s="49"/>
      <c r="AC155" s="49"/>
      <c r="AD155" s="49"/>
      <c r="AE155" s="49"/>
      <c r="AF155" s="49"/>
      <c r="AG155" s="49">
        <v>0</v>
      </c>
      <c r="AH155" s="430">
        <v>0</v>
      </c>
      <c r="AI155" s="56">
        <f t="shared" si="82"/>
        <v>0</v>
      </c>
      <c r="AJ155" s="48">
        <f t="shared" si="83"/>
        <v>0</v>
      </c>
      <c r="AK155" s="58"/>
      <c r="AL155" s="49"/>
      <c r="AM155" s="49"/>
      <c r="AN155" s="49"/>
      <c r="AO155" s="49"/>
      <c r="AP155" s="49"/>
      <c r="AQ155" s="49">
        <v>0</v>
      </c>
      <c r="AR155" s="430">
        <v>0</v>
      </c>
      <c r="AS155" s="56">
        <f t="shared" si="84"/>
        <v>0</v>
      </c>
      <c r="AT155" s="48">
        <f t="shared" si="85"/>
        <v>0</v>
      </c>
      <c r="AU155" s="58"/>
      <c r="AV155" s="49"/>
      <c r="AW155" s="49"/>
      <c r="AX155" s="49"/>
      <c r="AY155" s="49"/>
      <c r="AZ155" s="49"/>
      <c r="BA155" s="49">
        <v>0</v>
      </c>
      <c r="BB155" s="430">
        <v>0</v>
      </c>
      <c r="BC155" s="56">
        <f t="shared" si="86"/>
        <v>0</v>
      </c>
      <c r="BD155" s="48">
        <f t="shared" si="87"/>
        <v>0</v>
      </c>
      <c r="BE155" s="58"/>
      <c r="BF155" s="49"/>
      <c r="BG155" s="49"/>
      <c r="BH155" s="49"/>
      <c r="BI155" s="49"/>
      <c r="BJ155" s="49"/>
      <c r="BK155" s="49">
        <v>0</v>
      </c>
      <c r="BL155" s="430">
        <v>0</v>
      </c>
      <c r="BM155" s="56">
        <f t="shared" si="88"/>
        <v>0</v>
      </c>
      <c r="BN155" s="48">
        <f t="shared" si="89"/>
        <v>0</v>
      </c>
      <c r="BO155" s="58"/>
      <c r="BP155" s="49"/>
      <c r="BQ155" s="49"/>
      <c r="BR155" s="49"/>
      <c r="BS155" s="49"/>
      <c r="BT155" s="49"/>
      <c r="BU155" s="49">
        <v>0</v>
      </c>
      <c r="BV155" s="430">
        <v>0</v>
      </c>
      <c r="BW155" s="56">
        <f t="shared" si="90"/>
        <v>0</v>
      </c>
      <c r="BX155" s="48">
        <f t="shared" si="91"/>
        <v>0</v>
      </c>
      <c r="BY155" s="58"/>
      <c r="BZ155" s="49"/>
      <c r="CA155" s="49"/>
      <c r="CB155" s="49"/>
      <c r="CC155" s="49"/>
      <c r="CD155" s="49"/>
      <c r="CE155" s="49">
        <v>0</v>
      </c>
      <c r="CF155" s="430">
        <v>0</v>
      </c>
      <c r="CG155" s="56">
        <f t="shared" si="92"/>
        <v>0</v>
      </c>
      <c r="CH155" s="48">
        <f t="shared" si="93"/>
        <v>0</v>
      </c>
      <c r="CI155" s="58"/>
      <c r="CJ155" s="49"/>
      <c r="CK155" s="49"/>
      <c r="CL155" s="49"/>
      <c r="CM155" s="49"/>
      <c r="CN155" s="49"/>
      <c r="CO155" s="49">
        <v>0</v>
      </c>
      <c r="CP155" s="430">
        <v>0</v>
      </c>
      <c r="CQ155" s="56">
        <f t="shared" si="94"/>
        <v>0</v>
      </c>
      <c r="CR155" s="48">
        <f t="shared" si="95"/>
        <v>0</v>
      </c>
      <c r="CS155" s="58"/>
      <c r="CT155" s="49"/>
      <c r="CU155" s="49"/>
      <c r="CV155" s="49"/>
      <c r="CW155" s="49"/>
      <c r="CX155" s="49"/>
      <c r="CY155" s="49">
        <v>0</v>
      </c>
      <c r="CZ155" s="430">
        <v>0</v>
      </c>
      <c r="DA155" s="56">
        <f t="shared" si="96"/>
        <v>0</v>
      </c>
      <c r="DB155" s="48">
        <f t="shared" si="97"/>
        <v>0</v>
      </c>
      <c r="DC155" s="58"/>
      <c r="DD155" s="49"/>
      <c r="DE155" s="49"/>
      <c r="DF155" s="49"/>
      <c r="DG155" s="49"/>
      <c r="DH155" s="49"/>
      <c r="DI155" s="49">
        <v>0</v>
      </c>
      <c r="DJ155" s="430">
        <v>0</v>
      </c>
      <c r="DK155" s="219">
        <f t="shared" si="98"/>
        <v>0</v>
      </c>
      <c r="DL155" s="220">
        <f t="shared" si="99"/>
        <v>0</v>
      </c>
      <c r="DM155" s="58"/>
      <c r="DN155" s="49"/>
      <c r="DO155" s="49"/>
      <c r="DP155" s="49"/>
      <c r="DQ155" s="49"/>
      <c r="DR155" s="49"/>
      <c r="DS155" s="49">
        <v>0</v>
      </c>
      <c r="DT155" s="430">
        <v>69</v>
      </c>
      <c r="DU155" s="56">
        <f t="shared" si="100"/>
        <v>69</v>
      </c>
      <c r="DV155" s="48">
        <f t="shared" si="101"/>
        <v>34.5</v>
      </c>
      <c r="DW155" s="58"/>
      <c r="DX155" s="49"/>
      <c r="DY155" s="49"/>
      <c r="DZ155" s="49"/>
      <c r="EA155" s="49"/>
      <c r="EB155" s="49"/>
      <c r="EC155" s="49">
        <v>0</v>
      </c>
      <c r="ED155" s="430">
        <v>0</v>
      </c>
      <c r="EE155" s="56">
        <f t="shared" si="102"/>
        <v>0</v>
      </c>
      <c r="EF155" s="48">
        <f t="shared" si="103"/>
        <v>0</v>
      </c>
      <c r="EK155" s="19"/>
    </row>
    <row r="156" spans="1:141" s="5" customFormat="1" ht="16.5" thickTop="1" thickBot="1">
      <c r="A156" s="45">
        <v>145</v>
      </c>
      <c r="B156" s="281">
        <v>743966</v>
      </c>
      <c r="C156" s="52" t="s">
        <v>428</v>
      </c>
      <c r="D156" s="52" t="s">
        <v>429</v>
      </c>
      <c r="E156" s="190">
        <v>29.5</v>
      </c>
      <c r="F156" s="60">
        <v>59</v>
      </c>
      <c r="G156" s="38">
        <f t="shared" si="71"/>
        <v>0</v>
      </c>
      <c r="H156" s="38">
        <f t="shared" si="72"/>
        <v>0</v>
      </c>
      <c r="I156" s="38">
        <f t="shared" si="73"/>
        <v>0</v>
      </c>
      <c r="J156" s="38">
        <f t="shared" si="74"/>
        <v>0</v>
      </c>
      <c r="K156" s="38">
        <f t="shared" si="75"/>
        <v>0</v>
      </c>
      <c r="L156" s="38">
        <f t="shared" si="76"/>
        <v>0</v>
      </c>
      <c r="M156" s="39">
        <f t="shared" si="77"/>
        <v>0</v>
      </c>
      <c r="N156" s="39">
        <v>118</v>
      </c>
      <c r="O156" s="39">
        <f t="shared" si="78"/>
        <v>118</v>
      </c>
      <c r="P156" s="40">
        <f t="shared" si="79"/>
        <v>14.75</v>
      </c>
      <c r="Q156" s="58"/>
      <c r="R156" s="49"/>
      <c r="S156" s="49"/>
      <c r="T156" s="49"/>
      <c r="U156" s="49"/>
      <c r="V156" s="49"/>
      <c r="W156" s="49">
        <v>0</v>
      </c>
      <c r="X156" s="430">
        <v>0</v>
      </c>
      <c r="Y156" s="260">
        <f t="shared" si="80"/>
        <v>0</v>
      </c>
      <c r="Z156" s="34">
        <f t="shared" si="81"/>
        <v>0</v>
      </c>
      <c r="AA156" s="58"/>
      <c r="AB156" s="49"/>
      <c r="AC156" s="49"/>
      <c r="AD156" s="49"/>
      <c r="AE156" s="49"/>
      <c r="AF156" s="49"/>
      <c r="AG156" s="49">
        <v>0</v>
      </c>
      <c r="AH156" s="430">
        <v>0</v>
      </c>
      <c r="AI156" s="56">
        <f t="shared" si="82"/>
        <v>0</v>
      </c>
      <c r="AJ156" s="48">
        <f t="shared" si="83"/>
        <v>0</v>
      </c>
      <c r="AK156" s="58"/>
      <c r="AL156" s="49"/>
      <c r="AM156" s="49"/>
      <c r="AN156" s="49"/>
      <c r="AO156" s="49"/>
      <c r="AP156" s="49"/>
      <c r="AQ156" s="49">
        <v>0</v>
      </c>
      <c r="AR156" s="430">
        <v>0</v>
      </c>
      <c r="AS156" s="56">
        <f t="shared" si="84"/>
        <v>0</v>
      </c>
      <c r="AT156" s="48">
        <f t="shared" si="85"/>
        <v>0</v>
      </c>
      <c r="AU156" s="58"/>
      <c r="AV156" s="49"/>
      <c r="AW156" s="49"/>
      <c r="AX156" s="49"/>
      <c r="AY156" s="49"/>
      <c r="AZ156" s="49"/>
      <c r="BA156" s="49">
        <v>0</v>
      </c>
      <c r="BB156" s="430">
        <v>0</v>
      </c>
      <c r="BC156" s="56">
        <f t="shared" si="86"/>
        <v>0</v>
      </c>
      <c r="BD156" s="48">
        <f t="shared" si="87"/>
        <v>0</v>
      </c>
      <c r="BE156" s="58"/>
      <c r="BF156" s="49"/>
      <c r="BG156" s="49"/>
      <c r="BH156" s="49"/>
      <c r="BI156" s="49"/>
      <c r="BJ156" s="49"/>
      <c r="BK156" s="49">
        <v>0</v>
      </c>
      <c r="BL156" s="430">
        <v>0</v>
      </c>
      <c r="BM156" s="56">
        <f t="shared" si="88"/>
        <v>0</v>
      </c>
      <c r="BN156" s="48">
        <f t="shared" si="89"/>
        <v>0</v>
      </c>
      <c r="BO156" s="58"/>
      <c r="BP156" s="49"/>
      <c r="BQ156" s="49"/>
      <c r="BR156" s="49"/>
      <c r="BS156" s="49"/>
      <c r="BT156" s="49"/>
      <c r="BU156" s="49">
        <v>0</v>
      </c>
      <c r="BV156" s="430">
        <v>0</v>
      </c>
      <c r="BW156" s="56">
        <f t="shared" si="90"/>
        <v>0</v>
      </c>
      <c r="BX156" s="48">
        <f t="shared" si="91"/>
        <v>0</v>
      </c>
      <c r="BY156" s="58"/>
      <c r="BZ156" s="49"/>
      <c r="CA156" s="49"/>
      <c r="CB156" s="49"/>
      <c r="CC156" s="49"/>
      <c r="CD156" s="49"/>
      <c r="CE156" s="49">
        <v>0</v>
      </c>
      <c r="CF156" s="430">
        <v>0</v>
      </c>
      <c r="CG156" s="56">
        <f t="shared" si="92"/>
        <v>0</v>
      </c>
      <c r="CH156" s="48">
        <f t="shared" si="93"/>
        <v>0</v>
      </c>
      <c r="CI156" s="58"/>
      <c r="CJ156" s="49"/>
      <c r="CK156" s="49"/>
      <c r="CL156" s="49"/>
      <c r="CM156" s="49"/>
      <c r="CN156" s="49"/>
      <c r="CO156" s="49">
        <v>0</v>
      </c>
      <c r="CP156" s="430">
        <v>59</v>
      </c>
      <c r="CQ156" s="56">
        <f t="shared" si="94"/>
        <v>59</v>
      </c>
      <c r="CR156" s="48">
        <f t="shared" si="95"/>
        <v>29.5</v>
      </c>
      <c r="CS156" s="58"/>
      <c r="CT156" s="49"/>
      <c r="CU156" s="49"/>
      <c r="CV156" s="49"/>
      <c r="CW156" s="49"/>
      <c r="CX156" s="49"/>
      <c r="CY156" s="49">
        <v>0</v>
      </c>
      <c r="CZ156" s="430">
        <v>59</v>
      </c>
      <c r="DA156" s="56">
        <f t="shared" si="96"/>
        <v>59</v>
      </c>
      <c r="DB156" s="48">
        <f t="shared" si="97"/>
        <v>29.5</v>
      </c>
      <c r="DC156" s="58"/>
      <c r="DD156" s="49"/>
      <c r="DE156" s="49"/>
      <c r="DF156" s="49"/>
      <c r="DG156" s="49"/>
      <c r="DH156" s="49"/>
      <c r="DI156" s="49">
        <v>0</v>
      </c>
      <c r="DJ156" s="430">
        <v>0</v>
      </c>
      <c r="DK156" s="219">
        <f t="shared" si="98"/>
        <v>0</v>
      </c>
      <c r="DL156" s="220">
        <f t="shared" si="99"/>
        <v>0</v>
      </c>
      <c r="DM156" s="58"/>
      <c r="DN156" s="49"/>
      <c r="DO156" s="49"/>
      <c r="DP156" s="49"/>
      <c r="DQ156" s="49"/>
      <c r="DR156" s="49"/>
      <c r="DS156" s="49">
        <v>0</v>
      </c>
      <c r="DT156" s="430">
        <v>0</v>
      </c>
      <c r="DU156" s="56">
        <f t="shared" si="100"/>
        <v>0</v>
      </c>
      <c r="DV156" s="48">
        <f t="shared" si="101"/>
        <v>0</v>
      </c>
      <c r="DW156" s="58"/>
      <c r="DX156" s="49"/>
      <c r="DY156" s="49"/>
      <c r="DZ156" s="49"/>
      <c r="EA156" s="49"/>
      <c r="EB156" s="49"/>
      <c r="EC156" s="49">
        <v>0</v>
      </c>
      <c r="ED156" s="430">
        <v>0</v>
      </c>
      <c r="EE156" s="56">
        <f t="shared" si="102"/>
        <v>0</v>
      </c>
      <c r="EF156" s="48">
        <f t="shared" si="103"/>
        <v>0</v>
      </c>
      <c r="EK156" s="19"/>
    </row>
    <row r="157" spans="1:141" s="5" customFormat="1" ht="16.5" thickTop="1" thickBot="1">
      <c r="A157" s="45">
        <v>146</v>
      </c>
      <c r="B157" s="281">
        <v>743968</v>
      </c>
      <c r="C157" s="52" t="s">
        <v>430</v>
      </c>
      <c r="D157" s="52" t="s">
        <v>431</v>
      </c>
      <c r="E157" s="190">
        <v>24.5</v>
      </c>
      <c r="F157" s="60">
        <v>49</v>
      </c>
      <c r="G157" s="38">
        <f t="shared" si="71"/>
        <v>0</v>
      </c>
      <c r="H157" s="38">
        <f t="shared" si="72"/>
        <v>0</v>
      </c>
      <c r="I157" s="38">
        <f t="shared" si="73"/>
        <v>0</v>
      </c>
      <c r="J157" s="38">
        <f t="shared" si="74"/>
        <v>0</v>
      </c>
      <c r="K157" s="38">
        <f t="shared" si="75"/>
        <v>0</v>
      </c>
      <c r="L157" s="38">
        <f t="shared" si="76"/>
        <v>0</v>
      </c>
      <c r="M157" s="39">
        <f t="shared" si="77"/>
        <v>196</v>
      </c>
      <c r="N157" s="39">
        <v>294</v>
      </c>
      <c r="O157" s="39">
        <f t="shared" si="78"/>
        <v>490</v>
      </c>
      <c r="P157" s="40">
        <f t="shared" si="79"/>
        <v>61.25</v>
      </c>
      <c r="Q157" s="58"/>
      <c r="R157" s="49"/>
      <c r="S157" s="49"/>
      <c r="T157" s="49"/>
      <c r="U157" s="49"/>
      <c r="V157" s="49"/>
      <c r="W157" s="49">
        <v>0</v>
      </c>
      <c r="X157" s="430">
        <v>0</v>
      </c>
      <c r="Y157" s="260">
        <f t="shared" si="80"/>
        <v>0</v>
      </c>
      <c r="Z157" s="34">
        <f t="shared" si="81"/>
        <v>0</v>
      </c>
      <c r="AA157" s="58"/>
      <c r="AB157" s="49"/>
      <c r="AC157" s="49"/>
      <c r="AD157" s="49"/>
      <c r="AE157" s="49"/>
      <c r="AF157" s="49"/>
      <c r="AG157" s="49">
        <v>0</v>
      </c>
      <c r="AH157" s="430">
        <v>98</v>
      </c>
      <c r="AI157" s="56">
        <f t="shared" si="82"/>
        <v>98</v>
      </c>
      <c r="AJ157" s="48">
        <f t="shared" si="83"/>
        <v>49</v>
      </c>
      <c r="AK157" s="58"/>
      <c r="AL157" s="49"/>
      <c r="AM157" s="49"/>
      <c r="AN157" s="49"/>
      <c r="AO157" s="49"/>
      <c r="AP157" s="49"/>
      <c r="AQ157" s="49">
        <v>0</v>
      </c>
      <c r="AR157" s="430">
        <v>98</v>
      </c>
      <c r="AS157" s="56">
        <f t="shared" si="84"/>
        <v>98</v>
      </c>
      <c r="AT157" s="48">
        <f t="shared" si="85"/>
        <v>49</v>
      </c>
      <c r="AU157" s="58"/>
      <c r="AV157" s="49"/>
      <c r="AW157" s="49"/>
      <c r="AX157" s="49"/>
      <c r="AY157" s="49"/>
      <c r="AZ157" s="49"/>
      <c r="BA157" s="49">
        <v>49</v>
      </c>
      <c r="BB157" s="430">
        <v>0</v>
      </c>
      <c r="BC157" s="56">
        <f t="shared" si="86"/>
        <v>49</v>
      </c>
      <c r="BD157" s="48">
        <f t="shared" si="87"/>
        <v>24.5</v>
      </c>
      <c r="BE157" s="58"/>
      <c r="BF157" s="49"/>
      <c r="BG157" s="49"/>
      <c r="BH157" s="49"/>
      <c r="BI157" s="49"/>
      <c r="BJ157" s="49"/>
      <c r="BK157" s="49">
        <v>49</v>
      </c>
      <c r="BL157" s="430">
        <v>49</v>
      </c>
      <c r="BM157" s="56">
        <f t="shared" si="88"/>
        <v>98</v>
      </c>
      <c r="BN157" s="48">
        <f t="shared" si="89"/>
        <v>49</v>
      </c>
      <c r="BO157" s="58"/>
      <c r="BP157" s="49"/>
      <c r="BQ157" s="49"/>
      <c r="BR157" s="49"/>
      <c r="BS157" s="49"/>
      <c r="BT157" s="49"/>
      <c r="BU157" s="49">
        <v>0</v>
      </c>
      <c r="BV157" s="430">
        <v>49</v>
      </c>
      <c r="BW157" s="56">
        <f t="shared" si="90"/>
        <v>49</v>
      </c>
      <c r="BX157" s="48">
        <f t="shared" si="91"/>
        <v>24.5</v>
      </c>
      <c r="BY157" s="58"/>
      <c r="BZ157" s="49"/>
      <c r="CA157" s="49"/>
      <c r="CB157" s="49"/>
      <c r="CC157" s="49"/>
      <c r="CD157" s="49"/>
      <c r="CE157" s="49">
        <v>49</v>
      </c>
      <c r="CF157" s="430">
        <v>0</v>
      </c>
      <c r="CG157" s="56">
        <f t="shared" si="92"/>
        <v>49</v>
      </c>
      <c r="CH157" s="48">
        <f t="shared" si="93"/>
        <v>24.5</v>
      </c>
      <c r="CI157" s="58"/>
      <c r="CJ157" s="49"/>
      <c r="CK157" s="49"/>
      <c r="CL157" s="49"/>
      <c r="CM157" s="49"/>
      <c r="CN157" s="49"/>
      <c r="CO157" s="49">
        <v>49</v>
      </c>
      <c r="CP157" s="430">
        <v>0</v>
      </c>
      <c r="CQ157" s="56">
        <f t="shared" si="94"/>
        <v>49</v>
      </c>
      <c r="CR157" s="48">
        <f t="shared" si="95"/>
        <v>24.5</v>
      </c>
      <c r="CS157" s="58"/>
      <c r="CT157" s="49"/>
      <c r="CU157" s="49"/>
      <c r="CV157" s="49"/>
      <c r="CW157" s="49"/>
      <c r="CX157" s="49"/>
      <c r="CY157" s="49">
        <v>0</v>
      </c>
      <c r="CZ157" s="430">
        <v>0</v>
      </c>
      <c r="DA157" s="56">
        <f t="shared" si="96"/>
        <v>0</v>
      </c>
      <c r="DB157" s="48">
        <f t="shared" si="97"/>
        <v>0</v>
      </c>
      <c r="DC157" s="58"/>
      <c r="DD157" s="49"/>
      <c r="DE157" s="49"/>
      <c r="DF157" s="49"/>
      <c r="DG157" s="49"/>
      <c r="DH157" s="49"/>
      <c r="DI157" s="49">
        <v>0</v>
      </c>
      <c r="DJ157" s="430">
        <v>0</v>
      </c>
      <c r="DK157" s="219">
        <f t="shared" si="98"/>
        <v>0</v>
      </c>
      <c r="DL157" s="220">
        <f t="shared" si="99"/>
        <v>0</v>
      </c>
      <c r="DM157" s="58"/>
      <c r="DN157" s="49"/>
      <c r="DO157" s="49"/>
      <c r="DP157" s="49"/>
      <c r="DQ157" s="49"/>
      <c r="DR157" s="49"/>
      <c r="DS157" s="49">
        <v>0</v>
      </c>
      <c r="DT157" s="430">
        <v>0</v>
      </c>
      <c r="DU157" s="56">
        <f t="shared" si="100"/>
        <v>0</v>
      </c>
      <c r="DV157" s="48">
        <f t="shared" si="101"/>
        <v>0</v>
      </c>
      <c r="DW157" s="58"/>
      <c r="DX157" s="49"/>
      <c r="DY157" s="49"/>
      <c r="DZ157" s="49"/>
      <c r="EA157" s="49"/>
      <c r="EB157" s="49"/>
      <c r="EC157" s="49">
        <v>0</v>
      </c>
      <c r="ED157" s="430">
        <v>0</v>
      </c>
      <c r="EE157" s="56">
        <f t="shared" si="102"/>
        <v>0</v>
      </c>
      <c r="EF157" s="48">
        <f t="shared" si="103"/>
        <v>0</v>
      </c>
      <c r="EK157" s="19"/>
    </row>
    <row r="158" spans="1:141" s="5" customFormat="1" ht="16.5" thickTop="1" thickBot="1">
      <c r="A158" s="45">
        <v>147</v>
      </c>
      <c r="B158" s="281">
        <v>743975</v>
      </c>
      <c r="C158" s="52" t="s">
        <v>432</v>
      </c>
      <c r="D158" s="52" t="s">
        <v>433</v>
      </c>
      <c r="E158" s="190">
        <v>24.5</v>
      </c>
      <c r="F158" s="60">
        <v>49</v>
      </c>
      <c r="G158" s="38">
        <f t="shared" si="71"/>
        <v>0</v>
      </c>
      <c r="H158" s="38">
        <f t="shared" si="72"/>
        <v>0</v>
      </c>
      <c r="I158" s="38">
        <f t="shared" si="73"/>
        <v>0</v>
      </c>
      <c r="J158" s="38">
        <f t="shared" si="74"/>
        <v>0</v>
      </c>
      <c r="K158" s="38">
        <f t="shared" si="75"/>
        <v>0</v>
      </c>
      <c r="L158" s="38">
        <f t="shared" si="76"/>
        <v>0</v>
      </c>
      <c r="M158" s="39">
        <f t="shared" si="77"/>
        <v>245</v>
      </c>
      <c r="N158" s="39">
        <v>441</v>
      </c>
      <c r="O158" s="39">
        <f t="shared" si="78"/>
        <v>686</v>
      </c>
      <c r="P158" s="40">
        <f t="shared" si="79"/>
        <v>85.75</v>
      </c>
      <c r="Q158" s="58"/>
      <c r="R158" s="49"/>
      <c r="S158" s="49"/>
      <c r="T158" s="49"/>
      <c r="U158" s="49"/>
      <c r="V158" s="49"/>
      <c r="W158" s="49">
        <v>98</v>
      </c>
      <c r="X158" s="430">
        <v>98</v>
      </c>
      <c r="Y158" s="260">
        <f t="shared" si="80"/>
        <v>196</v>
      </c>
      <c r="Z158" s="34">
        <f t="shared" si="81"/>
        <v>98</v>
      </c>
      <c r="AA158" s="58"/>
      <c r="AB158" s="49"/>
      <c r="AC158" s="49"/>
      <c r="AD158" s="49"/>
      <c r="AE158" s="49"/>
      <c r="AF158" s="49"/>
      <c r="AG158" s="49">
        <v>0</v>
      </c>
      <c r="AH158" s="430">
        <v>0</v>
      </c>
      <c r="AI158" s="56">
        <f t="shared" si="82"/>
        <v>0</v>
      </c>
      <c r="AJ158" s="48">
        <f t="shared" si="83"/>
        <v>0</v>
      </c>
      <c r="AK158" s="58"/>
      <c r="AL158" s="49"/>
      <c r="AM158" s="49"/>
      <c r="AN158" s="49"/>
      <c r="AO158" s="49"/>
      <c r="AP158" s="49"/>
      <c r="AQ158" s="49">
        <v>0</v>
      </c>
      <c r="AR158" s="430">
        <v>98</v>
      </c>
      <c r="AS158" s="56">
        <f t="shared" si="84"/>
        <v>98</v>
      </c>
      <c r="AT158" s="48">
        <f t="shared" si="85"/>
        <v>49</v>
      </c>
      <c r="AU158" s="58"/>
      <c r="AV158" s="49"/>
      <c r="AW158" s="49"/>
      <c r="AX158" s="49"/>
      <c r="AY158" s="49"/>
      <c r="AZ158" s="49"/>
      <c r="BA158" s="49">
        <v>0</v>
      </c>
      <c r="BB158" s="430">
        <v>49</v>
      </c>
      <c r="BC158" s="56">
        <f t="shared" si="86"/>
        <v>49</v>
      </c>
      <c r="BD158" s="48">
        <f t="shared" si="87"/>
        <v>24.5</v>
      </c>
      <c r="BE158" s="58"/>
      <c r="BF158" s="49"/>
      <c r="BG158" s="49"/>
      <c r="BH158" s="49"/>
      <c r="BI158" s="49"/>
      <c r="BJ158" s="49"/>
      <c r="BK158" s="49">
        <v>49</v>
      </c>
      <c r="BL158" s="430">
        <v>49</v>
      </c>
      <c r="BM158" s="56">
        <f t="shared" si="88"/>
        <v>98</v>
      </c>
      <c r="BN158" s="48">
        <f t="shared" si="89"/>
        <v>49</v>
      </c>
      <c r="BO158" s="58"/>
      <c r="BP158" s="49"/>
      <c r="BQ158" s="49"/>
      <c r="BR158" s="49"/>
      <c r="BS158" s="49"/>
      <c r="BT158" s="49"/>
      <c r="BU158" s="49">
        <v>0</v>
      </c>
      <c r="BV158" s="430">
        <v>98</v>
      </c>
      <c r="BW158" s="56">
        <f t="shared" si="90"/>
        <v>98</v>
      </c>
      <c r="BX158" s="48">
        <f t="shared" si="91"/>
        <v>49</v>
      </c>
      <c r="BY158" s="58"/>
      <c r="BZ158" s="49"/>
      <c r="CA158" s="49"/>
      <c r="CB158" s="49"/>
      <c r="CC158" s="49"/>
      <c r="CD158" s="49"/>
      <c r="CE158" s="49">
        <v>0</v>
      </c>
      <c r="CF158" s="430">
        <v>0</v>
      </c>
      <c r="CG158" s="56">
        <f t="shared" si="92"/>
        <v>0</v>
      </c>
      <c r="CH158" s="48">
        <f t="shared" si="93"/>
        <v>0</v>
      </c>
      <c r="CI158" s="58"/>
      <c r="CJ158" s="49"/>
      <c r="CK158" s="49"/>
      <c r="CL158" s="49"/>
      <c r="CM158" s="49"/>
      <c r="CN158" s="49"/>
      <c r="CO158" s="49">
        <v>0</v>
      </c>
      <c r="CP158" s="430">
        <v>0</v>
      </c>
      <c r="CQ158" s="56">
        <f t="shared" si="94"/>
        <v>0</v>
      </c>
      <c r="CR158" s="48">
        <f t="shared" si="95"/>
        <v>0</v>
      </c>
      <c r="CS158" s="58"/>
      <c r="CT158" s="49"/>
      <c r="CU158" s="49"/>
      <c r="CV158" s="49"/>
      <c r="CW158" s="49"/>
      <c r="CX158" s="49"/>
      <c r="CY158" s="49">
        <v>98</v>
      </c>
      <c r="CZ158" s="430">
        <v>0</v>
      </c>
      <c r="DA158" s="56">
        <f t="shared" si="96"/>
        <v>98</v>
      </c>
      <c r="DB158" s="48">
        <f t="shared" si="97"/>
        <v>49</v>
      </c>
      <c r="DC158" s="58"/>
      <c r="DD158" s="49"/>
      <c r="DE158" s="49"/>
      <c r="DF158" s="49"/>
      <c r="DG158" s="49"/>
      <c r="DH158" s="49"/>
      <c r="DI158" s="49">
        <v>0</v>
      </c>
      <c r="DJ158" s="430">
        <v>0</v>
      </c>
      <c r="DK158" s="219">
        <f t="shared" si="98"/>
        <v>0</v>
      </c>
      <c r="DL158" s="220">
        <f t="shared" si="99"/>
        <v>0</v>
      </c>
      <c r="DM158" s="58"/>
      <c r="DN158" s="49"/>
      <c r="DO158" s="49"/>
      <c r="DP158" s="49"/>
      <c r="DQ158" s="49"/>
      <c r="DR158" s="49"/>
      <c r="DS158" s="49">
        <v>0</v>
      </c>
      <c r="DT158" s="430">
        <v>49</v>
      </c>
      <c r="DU158" s="56">
        <f t="shared" si="100"/>
        <v>49</v>
      </c>
      <c r="DV158" s="48">
        <f t="shared" si="101"/>
        <v>24.5</v>
      </c>
      <c r="DW158" s="58"/>
      <c r="DX158" s="49"/>
      <c r="DY158" s="49"/>
      <c r="DZ158" s="49"/>
      <c r="EA158" s="49"/>
      <c r="EB158" s="49"/>
      <c r="EC158" s="49">
        <v>0</v>
      </c>
      <c r="ED158" s="430">
        <v>0</v>
      </c>
      <c r="EE158" s="56">
        <f t="shared" si="102"/>
        <v>0</v>
      </c>
      <c r="EF158" s="48">
        <f t="shared" si="103"/>
        <v>0</v>
      </c>
      <c r="EK158" s="19"/>
    </row>
    <row r="159" spans="1:141" s="5" customFormat="1" ht="16.5" thickTop="1" thickBot="1">
      <c r="A159" s="45">
        <v>148</v>
      </c>
      <c r="B159" s="281">
        <v>744168</v>
      </c>
      <c r="C159" s="52" t="s">
        <v>434</v>
      </c>
      <c r="D159" s="52" t="s">
        <v>435</v>
      </c>
      <c r="E159" s="190">
        <v>29.5</v>
      </c>
      <c r="F159" s="60">
        <v>59</v>
      </c>
      <c r="G159" s="38">
        <f t="shared" si="71"/>
        <v>0</v>
      </c>
      <c r="H159" s="38">
        <f t="shared" si="72"/>
        <v>0</v>
      </c>
      <c r="I159" s="38">
        <f t="shared" si="73"/>
        <v>0</v>
      </c>
      <c r="J159" s="38">
        <f t="shared" si="74"/>
        <v>0</v>
      </c>
      <c r="K159" s="38">
        <f t="shared" si="75"/>
        <v>0</v>
      </c>
      <c r="L159" s="38">
        <f t="shared" si="76"/>
        <v>0</v>
      </c>
      <c r="M159" s="39">
        <f t="shared" si="77"/>
        <v>0</v>
      </c>
      <c r="N159" s="39">
        <v>0</v>
      </c>
      <c r="O159" s="39">
        <f t="shared" si="78"/>
        <v>0</v>
      </c>
      <c r="P159" s="40">
        <f t="shared" si="79"/>
        <v>0</v>
      </c>
      <c r="Q159" s="58"/>
      <c r="R159" s="49"/>
      <c r="S159" s="49"/>
      <c r="T159" s="49"/>
      <c r="U159" s="49"/>
      <c r="V159" s="49"/>
      <c r="W159" s="49">
        <v>0</v>
      </c>
      <c r="X159" s="430">
        <v>0</v>
      </c>
      <c r="Y159" s="260">
        <f t="shared" si="80"/>
        <v>0</v>
      </c>
      <c r="Z159" s="34">
        <f t="shared" si="81"/>
        <v>0</v>
      </c>
      <c r="AA159" s="58"/>
      <c r="AB159" s="49"/>
      <c r="AC159" s="49"/>
      <c r="AD159" s="49"/>
      <c r="AE159" s="49"/>
      <c r="AF159" s="49"/>
      <c r="AG159" s="49">
        <v>0</v>
      </c>
      <c r="AH159" s="430">
        <v>0</v>
      </c>
      <c r="AI159" s="56">
        <f t="shared" si="82"/>
        <v>0</v>
      </c>
      <c r="AJ159" s="48">
        <f t="shared" si="83"/>
        <v>0</v>
      </c>
      <c r="AK159" s="58"/>
      <c r="AL159" s="49"/>
      <c r="AM159" s="49"/>
      <c r="AN159" s="49"/>
      <c r="AO159" s="49"/>
      <c r="AP159" s="49"/>
      <c r="AQ159" s="49">
        <v>0</v>
      </c>
      <c r="AR159" s="430">
        <v>0</v>
      </c>
      <c r="AS159" s="56">
        <f t="shared" si="84"/>
        <v>0</v>
      </c>
      <c r="AT159" s="48">
        <f t="shared" si="85"/>
        <v>0</v>
      </c>
      <c r="AU159" s="58"/>
      <c r="AV159" s="49"/>
      <c r="AW159" s="49"/>
      <c r="AX159" s="49"/>
      <c r="AY159" s="49"/>
      <c r="AZ159" s="49"/>
      <c r="BA159" s="49">
        <v>0</v>
      </c>
      <c r="BB159" s="430">
        <v>0</v>
      </c>
      <c r="BC159" s="56">
        <f t="shared" si="86"/>
        <v>0</v>
      </c>
      <c r="BD159" s="48">
        <f t="shared" si="87"/>
        <v>0</v>
      </c>
      <c r="BE159" s="58"/>
      <c r="BF159" s="49"/>
      <c r="BG159" s="49"/>
      <c r="BH159" s="49"/>
      <c r="BI159" s="49"/>
      <c r="BJ159" s="49"/>
      <c r="BK159" s="49">
        <v>0</v>
      </c>
      <c r="BL159" s="430">
        <v>0</v>
      </c>
      <c r="BM159" s="56">
        <f t="shared" si="88"/>
        <v>0</v>
      </c>
      <c r="BN159" s="48">
        <f t="shared" si="89"/>
        <v>0</v>
      </c>
      <c r="BO159" s="58"/>
      <c r="BP159" s="49"/>
      <c r="BQ159" s="49"/>
      <c r="BR159" s="49"/>
      <c r="BS159" s="49"/>
      <c r="BT159" s="49"/>
      <c r="BU159" s="49">
        <v>0</v>
      </c>
      <c r="BV159" s="430">
        <v>0</v>
      </c>
      <c r="BW159" s="56">
        <f t="shared" si="90"/>
        <v>0</v>
      </c>
      <c r="BX159" s="48">
        <f t="shared" si="91"/>
        <v>0</v>
      </c>
      <c r="BY159" s="58"/>
      <c r="BZ159" s="49"/>
      <c r="CA159" s="49"/>
      <c r="CB159" s="49"/>
      <c r="CC159" s="49"/>
      <c r="CD159" s="49"/>
      <c r="CE159" s="49">
        <v>0</v>
      </c>
      <c r="CF159" s="430">
        <v>0</v>
      </c>
      <c r="CG159" s="56">
        <f t="shared" si="92"/>
        <v>0</v>
      </c>
      <c r="CH159" s="48">
        <f t="shared" si="93"/>
        <v>0</v>
      </c>
      <c r="CI159" s="58"/>
      <c r="CJ159" s="49"/>
      <c r="CK159" s="49"/>
      <c r="CL159" s="49"/>
      <c r="CM159" s="49"/>
      <c r="CN159" s="49"/>
      <c r="CO159" s="49">
        <v>0</v>
      </c>
      <c r="CP159" s="430">
        <v>0</v>
      </c>
      <c r="CQ159" s="56">
        <f t="shared" si="94"/>
        <v>0</v>
      </c>
      <c r="CR159" s="48">
        <f t="shared" si="95"/>
        <v>0</v>
      </c>
      <c r="CS159" s="58"/>
      <c r="CT159" s="49"/>
      <c r="CU159" s="49"/>
      <c r="CV159" s="49"/>
      <c r="CW159" s="49"/>
      <c r="CX159" s="49"/>
      <c r="CY159" s="49">
        <v>0</v>
      </c>
      <c r="CZ159" s="430">
        <v>0</v>
      </c>
      <c r="DA159" s="56">
        <f t="shared" si="96"/>
        <v>0</v>
      </c>
      <c r="DB159" s="48">
        <f t="shared" si="97"/>
        <v>0</v>
      </c>
      <c r="DC159" s="58"/>
      <c r="DD159" s="49"/>
      <c r="DE159" s="49"/>
      <c r="DF159" s="49"/>
      <c r="DG159" s="49"/>
      <c r="DH159" s="49"/>
      <c r="DI159" s="49">
        <v>0</v>
      </c>
      <c r="DJ159" s="430">
        <v>0</v>
      </c>
      <c r="DK159" s="219">
        <f t="shared" si="98"/>
        <v>0</v>
      </c>
      <c r="DL159" s="220">
        <f t="shared" si="99"/>
        <v>0</v>
      </c>
      <c r="DM159" s="58"/>
      <c r="DN159" s="49"/>
      <c r="DO159" s="49"/>
      <c r="DP159" s="49"/>
      <c r="DQ159" s="49"/>
      <c r="DR159" s="49"/>
      <c r="DS159" s="49">
        <v>0</v>
      </c>
      <c r="DT159" s="430">
        <v>0</v>
      </c>
      <c r="DU159" s="56">
        <f t="shared" si="100"/>
        <v>0</v>
      </c>
      <c r="DV159" s="48">
        <f t="shared" si="101"/>
        <v>0</v>
      </c>
      <c r="DW159" s="58"/>
      <c r="DX159" s="49"/>
      <c r="DY159" s="49"/>
      <c r="DZ159" s="49"/>
      <c r="EA159" s="49"/>
      <c r="EB159" s="49"/>
      <c r="EC159" s="49">
        <v>0</v>
      </c>
      <c r="ED159" s="430">
        <v>0</v>
      </c>
      <c r="EE159" s="56">
        <f t="shared" si="102"/>
        <v>0</v>
      </c>
      <c r="EF159" s="48">
        <f t="shared" si="103"/>
        <v>0</v>
      </c>
      <c r="EK159" s="19"/>
    </row>
    <row r="160" spans="1:141" s="5" customFormat="1" ht="16.5" thickTop="1" thickBot="1">
      <c r="A160" s="45">
        <v>149</v>
      </c>
      <c r="B160" s="281">
        <v>746545</v>
      </c>
      <c r="C160" s="52" t="s">
        <v>551</v>
      </c>
      <c r="D160" s="52" t="s">
        <v>552</v>
      </c>
      <c r="E160" s="190">
        <v>74.5</v>
      </c>
      <c r="F160" s="60">
        <v>159</v>
      </c>
      <c r="G160" s="38"/>
      <c r="H160" s="424"/>
      <c r="I160" s="424"/>
      <c r="J160" s="424"/>
      <c r="K160" s="424"/>
      <c r="L160" s="424"/>
      <c r="M160" s="39"/>
      <c r="N160" s="39">
        <v>0</v>
      </c>
      <c r="O160" s="39">
        <f t="shared" ref="O160:O164" si="104">SUM(G160:N160)</f>
        <v>0</v>
      </c>
      <c r="P160" s="40">
        <f t="shared" ref="P160:P164" si="105">AVERAGE(G160:N160)</f>
        <v>0</v>
      </c>
      <c r="Q160" s="58"/>
      <c r="R160" s="49"/>
      <c r="S160" s="49"/>
      <c r="T160" s="49"/>
      <c r="U160" s="49"/>
      <c r="V160" s="49"/>
      <c r="W160" s="49"/>
      <c r="X160" s="430">
        <v>0</v>
      </c>
      <c r="Y160" s="260">
        <f t="shared" si="80"/>
        <v>0</v>
      </c>
      <c r="Z160" s="34">
        <f t="shared" si="81"/>
        <v>0</v>
      </c>
      <c r="AA160" s="58"/>
      <c r="AB160" s="49"/>
      <c r="AC160" s="49"/>
      <c r="AD160" s="49"/>
      <c r="AE160" s="49"/>
      <c r="AF160" s="49"/>
      <c r="AG160" s="49"/>
      <c r="AH160" s="430">
        <v>0</v>
      </c>
      <c r="AI160" s="56">
        <f t="shared" si="82"/>
        <v>0</v>
      </c>
      <c r="AJ160" s="48">
        <f t="shared" si="83"/>
        <v>0</v>
      </c>
      <c r="AK160" s="58"/>
      <c r="AL160" s="49"/>
      <c r="AM160" s="49"/>
      <c r="AN160" s="49"/>
      <c r="AO160" s="49"/>
      <c r="AP160" s="49"/>
      <c r="AQ160" s="49"/>
      <c r="AR160" s="430">
        <v>0</v>
      </c>
      <c r="AS160" s="56">
        <f t="shared" si="84"/>
        <v>0</v>
      </c>
      <c r="AT160" s="48">
        <f t="shared" si="85"/>
        <v>0</v>
      </c>
      <c r="AU160" s="58"/>
      <c r="AV160" s="49"/>
      <c r="AW160" s="49"/>
      <c r="AX160" s="49"/>
      <c r="AY160" s="49"/>
      <c r="AZ160" s="49"/>
      <c r="BA160" s="49"/>
      <c r="BB160" s="430">
        <v>0</v>
      </c>
      <c r="BC160" s="56">
        <f t="shared" si="86"/>
        <v>0</v>
      </c>
      <c r="BD160" s="48">
        <f t="shared" si="87"/>
        <v>0</v>
      </c>
      <c r="BE160" s="58"/>
      <c r="BF160" s="49"/>
      <c r="BG160" s="49"/>
      <c r="BH160" s="49"/>
      <c r="BI160" s="49"/>
      <c r="BJ160" s="49"/>
      <c r="BK160" s="49"/>
      <c r="BL160" s="430">
        <v>0</v>
      </c>
      <c r="BM160" s="56">
        <f t="shared" ref="BM160:BM164" si="106">SUM(BE160:BL160)</f>
        <v>0</v>
      </c>
      <c r="BN160" s="48">
        <f t="shared" ref="BN160:BN164" si="107">AVERAGE(BE160:BL160)</f>
        <v>0</v>
      </c>
      <c r="BO160" s="58"/>
      <c r="BP160" s="49"/>
      <c r="BQ160" s="49"/>
      <c r="BR160" s="49"/>
      <c r="BS160" s="49"/>
      <c r="BT160" s="49"/>
      <c r="BU160" s="49"/>
      <c r="BV160" s="430">
        <v>0</v>
      </c>
      <c r="BW160" s="56">
        <f t="shared" si="90"/>
        <v>0</v>
      </c>
      <c r="BX160" s="48">
        <f t="shared" si="91"/>
        <v>0</v>
      </c>
      <c r="BY160" s="58"/>
      <c r="BZ160" s="49"/>
      <c r="CA160" s="49"/>
      <c r="CB160" s="49"/>
      <c r="CC160" s="49"/>
      <c r="CD160" s="49"/>
      <c r="CE160" s="49"/>
      <c r="CF160" s="430">
        <v>0</v>
      </c>
      <c r="CG160" s="56">
        <f t="shared" si="92"/>
        <v>0</v>
      </c>
      <c r="CH160" s="48">
        <f t="shared" si="93"/>
        <v>0</v>
      </c>
      <c r="CI160" s="58"/>
      <c r="CJ160" s="49"/>
      <c r="CK160" s="49"/>
      <c r="CL160" s="49"/>
      <c r="CM160" s="49"/>
      <c r="CN160" s="49"/>
      <c r="CO160" s="49"/>
      <c r="CP160" s="430">
        <v>0</v>
      </c>
      <c r="CQ160" s="56">
        <f t="shared" ref="CQ160:CQ164" si="108">SUM(CI160:CP160)</f>
        <v>0</v>
      </c>
      <c r="CR160" s="48">
        <f t="shared" ref="CR160:CR164" si="109">AVERAGE(CI160:CP160)</f>
        <v>0</v>
      </c>
      <c r="CS160" s="58"/>
      <c r="CT160" s="49"/>
      <c r="CU160" s="49"/>
      <c r="CV160" s="49"/>
      <c r="CW160" s="49"/>
      <c r="CX160" s="49"/>
      <c r="CY160" s="49"/>
      <c r="CZ160" s="430">
        <v>0</v>
      </c>
      <c r="DA160" s="56">
        <f t="shared" ref="DA160:DA164" si="110">SUM(CS160:CZ160)</f>
        <v>0</v>
      </c>
      <c r="DB160" s="48">
        <f t="shared" ref="DB160:DB164" si="111">AVERAGE(CS160:CZ160)</f>
        <v>0</v>
      </c>
      <c r="DC160" s="58"/>
      <c r="DD160" s="49"/>
      <c r="DE160" s="49"/>
      <c r="DF160" s="49"/>
      <c r="DG160" s="49"/>
      <c r="DH160" s="49"/>
      <c r="DI160" s="49"/>
      <c r="DJ160" s="430">
        <v>0</v>
      </c>
      <c r="DK160" s="219">
        <f t="shared" ref="DK160:DK164" si="112">SUM(DC160:DJ160)</f>
        <v>0</v>
      </c>
      <c r="DL160" s="220">
        <f t="shared" ref="DL160:DL164" si="113">AVERAGE(DC160:DJ160)</f>
        <v>0</v>
      </c>
      <c r="DM160" s="58"/>
      <c r="DN160" s="49"/>
      <c r="DO160" s="49"/>
      <c r="DP160" s="49"/>
      <c r="DQ160" s="49"/>
      <c r="DR160" s="49"/>
      <c r="DS160" s="49"/>
      <c r="DT160" s="430">
        <v>0</v>
      </c>
      <c r="DU160" s="56">
        <f t="shared" ref="DU160:DU164" si="114">SUM(DM160:DT160)</f>
        <v>0</v>
      </c>
      <c r="DV160" s="48">
        <f t="shared" ref="DV160:DV164" si="115">AVERAGE(DM160:DT160)</f>
        <v>0</v>
      </c>
      <c r="DW160" s="58"/>
      <c r="DX160" s="49"/>
      <c r="DY160" s="49"/>
      <c r="DZ160" s="49"/>
      <c r="EA160" s="49"/>
      <c r="EB160" s="49"/>
      <c r="EC160" s="49"/>
      <c r="ED160" s="430">
        <v>0</v>
      </c>
      <c r="EE160" s="56">
        <f t="shared" ref="EE160:EE164" si="116">SUM(DW160:ED160)</f>
        <v>0</v>
      </c>
      <c r="EF160" s="48">
        <f t="shared" ref="EF160:EF164" si="117">AVERAGE(DW160:ED160)</f>
        <v>0</v>
      </c>
      <c r="EK160" s="19"/>
    </row>
    <row r="161" spans="1:141" s="5" customFormat="1" ht="16.5" thickTop="1" thickBot="1">
      <c r="A161" s="45">
        <v>150</v>
      </c>
      <c r="B161" s="281">
        <v>746546</v>
      </c>
      <c r="C161" s="52" t="s">
        <v>553</v>
      </c>
      <c r="D161" s="52" t="s">
        <v>554</v>
      </c>
      <c r="E161" s="190">
        <v>44.5</v>
      </c>
      <c r="F161" s="60">
        <v>99</v>
      </c>
      <c r="G161" s="38"/>
      <c r="H161" s="424"/>
      <c r="I161" s="424"/>
      <c r="J161" s="424"/>
      <c r="K161" s="424"/>
      <c r="L161" s="424"/>
      <c r="M161" s="39"/>
      <c r="N161" s="39">
        <v>0</v>
      </c>
      <c r="O161" s="39">
        <f t="shared" si="104"/>
        <v>0</v>
      </c>
      <c r="P161" s="40">
        <f t="shared" si="105"/>
        <v>0</v>
      </c>
      <c r="Q161" s="58"/>
      <c r="R161" s="49"/>
      <c r="S161" s="49"/>
      <c r="T161" s="49"/>
      <c r="U161" s="49"/>
      <c r="V161" s="49"/>
      <c r="W161" s="49"/>
      <c r="X161" s="430">
        <v>0</v>
      </c>
      <c r="Y161" s="260">
        <f t="shared" si="80"/>
        <v>0</v>
      </c>
      <c r="Z161" s="34">
        <f t="shared" si="81"/>
        <v>0</v>
      </c>
      <c r="AA161" s="58"/>
      <c r="AB161" s="49"/>
      <c r="AC161" s="49"/>
      <c r="AD161" s="49"/>
      <c r="AE161" s="49"/>
      <c r="AF161" s="49"/>
      <c r="AG161" s="49"/>
      <c r="AH161" s="430">
        <v>0</v>
      </c>
      <c r="AI161" s="56">
        <f t="shared" si="82"/>
        <v>0</v>
      </c>
      <c r="AJ161" s="48">
        <f t="shared" si="83"/>
        <v>0</v>
      </c>
      <c r="AK161" s="58"/>
      <c r="AL161" s="49"/>
      <c r="AM161" s="49"/>
      <c r="AN161" s="49"/>
      <c r="AO161" s="49"/>
      <c r="AP161" s="49"/>
      <c r="AQ161" s="49"/>
      <c r="AR161" s="430">
        <v>0</v>
      </c>
      <c r="AS161" s="56">
        <f t="shared" si="84"/>
        <v>0</v>
      </c>
      <c r="AT161" s="48">
        <f t="shared" si="85"/>
        <v>0</v>
      </c>
      <c r="AU161" s="58"/>
      <c r="AV161" s="49"/>
      <c r="AW161" s="49"/>
      <c r="AX161" s="49"/>
      <c r="AY161" s="49"/>
      <c r="AZ161" s="49"/>
      <c r="BA161" s="49"/>
      <c r="BB161" s="430">
        <v>0</v>
      </c>
      <c r="BC161" s="56">
        <f t="shared" si="86"/>
        <v>0</v>
      </c>
      <c r="BD161" s="48">
        <f t="shared" si="87"/>
        <v>0</v>
      </c>
      <c r="BE161" s="58"/>
      <c r="BF161" s="49"/>
      <c r="BG161" s="49"/>
      <c r="BH161" s="49"/>
      <c r="BI161" s="49"/>
      <c r="BJ161" s="49"/>
      <c r="BK161" s="49"/>
      <c r="BL161" s="430">
        <v>0</v>
      </c>
      <c r="BM161" s="56">
        <f t="shared" si="106"/>
        <v>0</v>
      </c>
      <c r="BN161" s="48">
        <f t="shared" si="107"/>
        <v>0</v>
      </c>
      <c r="BO161" s="58"/>
      <c r="BP161" s="49"/>
      <c r="BQ161" s="49"/>
      <c r="BR161" s="49"/>
      <c r="BS161" s="49"/>
      <c r="BT161" s="49"/>
      <c r="BU161" s="49"/>
      <c r="BV161" s="430">
        <v>0</v>
      </c>
      <c r="BW161" s="56">
        <f t="shared" si="90"/>
        <v>0</v>
      </c>
      <c r="BX161" s="48">
        <f t="shared" si="91"/>
        <v>0</v>
      </c>
      <c r="BY161" s="58"/>
      <c r="BZ161" s="49"/>
      <c r="CA161" s="49"/>
      <c r="CB161" s="49"/>
      <c r="CC161" s="49"/>
      <c r="CD161" s="49"/>
      <c r="CE161" s="49"/>
      <c r="CF161" s="430">
        <v>0</v>
      </c>
      <c r="CG161" s="56">
        <f t="shared" si="92"/>
        <v>0</v>
      </c>
      <c r="CH161" s="48">
        <f t="shared" si="93"/>
        <v>0</v>
      </c>
      <c r="CI161" s="58"/>
      <c r="CJ161" s="49"/>
      <c r="CK161" s="49"/>
      <c r="CL161" s="49"/>
      <c r="CM161" s="49"/>
      <c r="CN161" s="49"/>
      <c r="CO161" s="49"/>
      <c r="CP161" s="430">
        <v>0</v>
      </c>
      <c r="CQ161" s="56">
        <f t="shared" si="108"/>
        <v>0</v>
      </c>
      <c r="CR161" s="48">
        <f t="shared" si="109"/>
        <v>0</v>
      </c>
      <c r="CS161" s="58"/>
      <c r="CT161" s="49"/>
      <c r="CU161" s="49"/>
      <c r="CV161" s="49"/>
      <c r="CW161" s="49"/>
      <c r="CX161" s="49"/>
      <c r="CY161" s="49"/>
      <c r="CZ161" s="430">
        <v>0</v>
      </c>
      <c r="DA161" s="56">
        <f t="shared" si="110"/>
        <v>0</v>
      </c>
      <c r="DB161" s="48">
        <f t="shared" si="111"/>
        <v>0</v>
      </c>
      <c r="DC161" s="58"/>
      <c r="DD161" s="49"/>
      <c r="DE161" s="49"/>
      <c r="DF161" s="49"/>
      <c r="DG161" s="49"/>
      <c r="DH161" s="49"/>
      <c r="DI161" s="49"/>
      <c r="DJ161" s="430">
        <v>0</v>
      </c>
      <c r="DK161" s="219">
        <f t="shared" si="112"/>
        <v>0</v>
      </c>
      <c r="DL161" s="220">
        <f t="shared" si="113"/>
        <v>0</v>
      </c>
      <c r="DM161" s="58"/>
      <c r="DN161" s="49"/>
      <c r="DO161" s="49"/>
      <c r="DP161" s="49"/>
      <c r="DQ161" s="49"/>
      <c r="DR161" s="49"/>
      <c r="DS161" s="49"/>
      <c r="DT161" s="430">
        <v>0</v>
      </c>
      <c r="DU161" s="56">
        <f t="shared" si="114"/>
        <v>0</v>
      </c>
      <c r="DV161" s="48">
        <f t="shared" si="115"/>
        <v>0</v>
      </c>
      <c r="DW161" s="58"/>
      <c r="DX161" s="49"/>
      <c r="DY161" s="49"/>
      <c r="DZ161" s="49"/>
      <c r="EA161" s="49"/>
      <c r="EB161" s="49"/>
      <c r="EC161" s="49"/>
      <c r="ED161" s="430">
        <v>0</v>
      </c>
      <c r="EE161" s="56">
        <f t="shared" si="116"/>
        <v>0</v>
      </c>
      <c r="EF161" s="48">
        <f t="shared" si="117"/>
        <v>0</v>
      </c>
      <c r="EK161" s="19"/>
    </row>
    <row r="162" spans="1:141" s="5" customFormat="1" ht="16.5" thickTop="1" thickBot="1">
      <c r="A162" s="45">
        <v>151</v>
      </c>
      <c r="B162" s="281">
        <v>746547</v>
      </c>
      <c r="C162" s="52" t="s">
        <v>555</v>
      </c>
      <c r="D162" s="52" t="s">
        <v>556</v>
      </c>
      <c r="E162" s="190">
        <v>74.5</v>
      </c>
      <c r="F162" s="60">
        <v>159</v>
      </c>
      <c r="G162" s="38"/>
      <c r="H162" s="424"/>
      <c r="I162" s="424"/>
      <c r="J162" s="424"/>
      <c r="K162" s="424"/>
      <c r="L162" s="424"/>
      <c r="M162" s="39"/>
      <c r="N162" s="39">
        <v>0</v>
      </c>
      <c r="O162" s="39">
        <f t="shared" si="104"/>
        <v>0</v>
      </c>
      <c r="P162" s="40">
        <f t="shared" si="105"/>
        <v>0</v>
      </c>
      <c r="Q162" s="58"/>
      <c r="R162" s="49"/>
      <c r="S162" s="49"/>
      <c r="T162" s="49"/>
      <c r="U162" s="49"/>
      <c r="V162" s="49"/>
      <c r="W162" s="49"/>
      <c r="X162" s="430">
        <v>0</v>
      </c>
      <c r="Y162" s="260">
        <f t="shared" si="80"/>
        <v>0</v>
      </c>
      <c r="Z162" s="34">
        <f t="shared" si="81"/>
        <v>0</v>
      </c>
      <c r="AA162" s="58"/>
      <c r="AB162" s="49"/>
      <c r="AC162" s="49"/>
      <c r="AD162" s="49"/>
      <c r="AE162" s="49"/>
      <c r="AF162" s="49"/>
      <c r="AG162" s="49"/>
      <c r="AH162" s="430">
        <v>0</v>
      </c>
      <c r="AI162" s="56">
        <f t="shared" si="82"/>
        <v>0</v>
      </c>
      <c r="AJ162" s="48">
        <f t="shared" si="83"/>
        <v>0</v>
      </c>
      <c r="AK162" s="58"/>
      <c r="AL162" s="49"/>
      <c r="AM162" s="49"/>
      <c r="AN162" s="49"/>
      <c r="AO162" s="49"/>
      <c r="AP162" s="49"/>
      <c r="AQ162" s="49"/>
      <c r="AR162" s="430">
        <v>0</v>
      </c>
      <c r="AS162" s="56">
        <f t="shared" si="84"/>
        <v>0</v>
      </c>
      <c r="AT162" s="48">
        <f t="shared" si="85"/>
        <v>0</v>
      </c>
      <c r="AU162" s="58"/>
      <c r="AV162" s="49"/>
      <c r="AW162" s="49"/>
      <c r="AX162" s="49"/>
      <c r="AY162" s="49"/>
      <c r="AZ162" s="49"/>
      <c r="BA162" s="49"/>
      <c r="BB162" s="430">
        <v>0</v>
      </c>
      <c r="BC162" s="56">
        <f t="shared" si="86"/>
        <v>0</v>
      </c>
      <c r="BD162" s="48">
        <f t="shared" si="87"/>
        <v>0</v>
      </c>
      <c r="BE162" s="58"/>
      <c r="BF162" s="49"/>
      <c r="BG162" s="49"/>
      <c r="BH162" s="49"/>
      <c r="BI162" s="49"/>
      <c r="BJ162" s="49"/>
      <c r="BK162" s="49"/>
      <c r="BL162" s="430">
        <v>0</v>
      </c>
      <c r="BM162" s="56">
        <f t="shared" si="106"/>
        <v>0</v>
      </c>
      <c r="BN162" s="48">
        <f t="shared" si="107"/>
        <v>0</v>
      </c>
      <c r="BO162" s="58"/>
      <c r="BP162" s="49"/>
      <c r="BQ162" s="49"/>
      <c r="BR162" s="49"/>
      <c r="BS162" s="49"/>
      <c r="BT162" s="49"/>
      <c r="BU162" s="49"/>
      <c r="BV162" s="430">
        <v>0</v>
      </c>
      <c r="BW162" s="56">
        <f t="shared" si="90"/>
        <v>0</v>
      </c>
      <c r="BX162" s="48">
        <f t="shared" si="91"/>
        <v>0</v>
      </c>
      <c r="BY162" s="58"/>
      <c r="BZ162" s="49"/>
      <c r="CA162" s="49"/>
      <c r="CB162" s="49"/>
      <c r="CC162" s="49"/>
      <c r="CD162" s="49"/>
      <c r="CE162" s="49"/>
      <c r="CF162" s="430">
        <v>0</v>
      </c>
      <c r="CG162" s="56">
        <f t="shared" si="92"/>
        <v>0</v>
      </c>
      <c r="CH162" s="48">
        <f t="shared" si="93"/>
        <v>0</v>
      </c>
      <c r="CI162" s="58"/>
      <c r="CJ162" s="49"/>
      <c r="CK162" s="49"/>
      <c r="CL162" s="49"/>
      <c r="CM162" s="49"/>
      <c r="CN162" s="49"/>
      <c r="CO162" s="49"/>
      <c r="CP162" s="430">
        <v>0</v>
      </c>
      <c r="CQ162" s="56">
        <f t="shared" si="108"/>
        <v>0</v>
      </c>
      <c r="CR162" s="48">
        <f t="shared" si="109"/>
        <v>0</v>
      </c>
      <c r="CS162" s="58"/>
      <c r="CT162" s="49"/>
      <c r="CU162" s="49"/>
      <c r="CV162" s="49"/>
      <c r="CW162" s="49"/>
      <c r="CX162" s="49"/>
      <c r="CY162" s="49"/>
      <c r="CZ162" s="430">
        <v>0</v>
      </c>
      <c r="DA162" s="56">
        <f t="shared" si="110"/>
        <v>0</v>
      </c>
      <c r="DB162" s="48">
        <f t="shared" si="111"/>
        <v>0</v>
      </c>
      <c r="DC162" s="58"/>
      <c r="DD162" s="49"/>
      <c r="DE162" s="49"/>
      <c r="DF162" s="49"/>
      <c r="DG162" s="49"/>
      <c r="DH162" s="49"/>
      <c r="DI162" s="49"/>
      <c r="DJ162" s="430">
        <v>0</v>
      </c>
      <c r="DK162" s="219">
        <f t="shared" si="112"/>
        <v>0</v>
      </c>
      <c r="DL162" s="220">
        <f t="shared" si="113"/>
        <v>0</v>
      </c>
      <c r="DM162" s="58"/>
      <c r="DN162" s="49"/>
      <c r="DO162" s="49"/>
      <c r="DP162" s="49"/>
      <c r="DQ162" s="49"/>
      <c r="DR162" s="49"/>
      <c r="DS162" s="49"/>
      <c r="DT162" s="430">
        <v>0</v>
      </c>
      <c r="DU162" s="56">
        <f t="shared" si="114"/>
        <v>0</v>
      </c>
      <c r="DV162" s="48">
        <f t="shared" si="115"/>
        <v>0</v>
      </c>
      <c r="DW162" s="58"/>
      <c r="DX162" s="49"/>
      <c r="DY162" s="49"/>
      <c r="DZ162" s="49"/>
      <c r="EA162" s="49"/>
      <c r="EB162" s="49"/>
      <c r="EC162" s="49"/>
      <c r="ED162" s="430">
        <v>0</v>
      </c>
      <c r="EE162" s="56">
        <f t="shared" si="116"/>
        <v>0</v>
      </c>
      <c r="EF162" s="48">
        <f t="shared" si="117"/>
        <v>0</v>
      </c>
      <c r="EK162" s="19"/>
    </row>
    <row r="163" spans="1:141" s="5" customFormat="1" ht="16.5" thickTop="1" thickBot="1">
      <c r="A163" s="45">
        <v>152</v>
      </c>
      <c r="B163" s="281">
        <v>746548</v>
      </c>
      <c r="C163" s="52" t="s">
        <v>557</v>
      </c>
      <c r="D163" s="52" t="s">
        <v>558</v>
      </c>
      <c r="E163" s="190">
        <v>89.5</v>
      </c>
      <c r="F163" s="60">
        <v>189</v>
      </c>
      <c r="G163" s="38"/>
      <c r="H163" s="424"/>
      <c r="I163" s="424"/>
      <c r="J163" s="424"/>
      <c r="K163" s="424"/>
      <c r="L163" s="424"/>
      <c r="M163" s="39"/>
      <c r="N163" s="39">
        <v>0</v>
      </c>
      <c r="O163" s="39">
        <f t="shared" si="104"/>
        <v>0</v>
      </c>
      <c r="P163" s="40">
        <f t="shared" si="105"/>
        <v>0</v>
      </c>
      <c r="Q163" s="58"/>
      <c r="R163" s="49"/>
      <c r="S163" s="49"/>
      <c r="T163" s="49"/>
      <c r="U163" s="49"/>
      <c r="V163" s="49"/>
      <c r="W163" s="49"/>
      <c r="X163" s="430">
        <v>0</v>
      </c>
      <c r="Y163" s="260">
        <f t="shared" si="80"/>
        <v>0</v>
      </c>
      <c r="Z163" s="34">
        <f t="shared" si="81"/>
        <v>0</v>
      </c>
      <c r="AA163" s="58"/>
      <c r="AB163" s="49"/>
      <c r="AC163" s="49"/>
      <c r="AD163" s="49"/>
      <c r="AE163" s="49"/>
      <c r="AF163" s="49"/>
      <c r="AG163" s="49"/>
      <c r="AH163" s="430">
        <v>0</v>
      </c>
      <c r="AI163" s="56">
        <f t="shared" si="82"/>
        <v>0</v>
      </c>
      <c r="AJ163" s="48">
        <f t="shared" si="83"/>
        <v>0</v>
      </c>
      <c r="AK163" s="58"/>
      <c r="AL163" s="49"/>
      <c r="AM163" s="49"/>
      <c r="AN163" s="49"/>
      <c r="AO163" s="49"/>
      <c r="AP163" s="49"/>
      <c r="AQ163" s="49"/>
      <c r="AR163" s="430">
        <v>0</v>
      </c>
      <c r="AS163" s="56">
        <f t="shared" si="84"/>
        <v>0</v>
      </c>
      <c r="AT163" s="48">
        <f t="shared" si="85"/>
        <v>0</v>
      </c>
      <c r="AU163" s="58"/>
      <c r="AV163" s="49"/>
      <c r="AW163" s="49"/>
      <c r="AX163" s="49"/>
      <c r="AY163" s="49"/>
      <c r="AZ163" s="49"/>
      <c r="BA163" s="49"/>
      <c r="BB163" s="430">
        <v>0</v>
      </c>
      <c r="BC163" s="56">
        <f t="shared" si="86"/>
        <v>0</v>
      </c>
      <c r="BD163" s="48">
        <f t="shared" si="87"/>
        <v>0</v>
      </c>
      <c r="BE163" s="58"/>
      <c r="BF163" s="49"/>
      <c r="BG163" s="49"/>
      <c r="BH163" s="49"/>
      <c r="BI163" s="49"/>
      <c r="BJ163" s="49"/>
      <c r="BK163" s="49"/>
      <c r="BL163" s="430">
        <v>0</v>
      </c>
      <c r="BM163" s="56">
        <f t="shared" si="106"/>
        <v>0</v>
      </c>
      <c r="BN163" s="48">
        <f t="shared" si="107"/>
        <v>0</v>
      </c>
      <c r="BO163" s="58"/>
      <c r="BP163" s="49"/>
      <c r="BQ163" s="49"/>
      <c r="BR163" s="49"/>
      <c r="BS163" s="49"/>
      <c r="BT163" s="49"/>
      <c r="BU163" s="49"/>
      <c r="BV163" s="430">
        <v>0</v>
      </c>
      <c r="BW163" s="56">
        <f t="shared" si="90"/>
        <v>0</v>
      </c>
      <c r="BX163" s="48">
        <f t="shared" si="91"/>
        <v>0</v>
      </c>
      <c r="BY163" s="58"/>
      <c r="BZ163" s="49"/>
      <c r="CA163" s="49"/>
      <c r="CB163" s="49"/>
      <c r="CC163" s="49"/>
      <c r="CD163" s="49"/>
      <c r="CE163" s="49"/>
      <c r="CF163" s="430">
        <v>0</v>
      </c>
      <c r="CG163" s="56">
        <f t="shared" si="92"/>
        <v>0</v>
      </c>
      <c r="CH163" s="48">
        <f t="shared" si="93"/>
        <v>0</v>
      </c>
      <c r="CI163" s="58"/>
      <c r="CJ163" s="49"/>
      <c r="CK163" s="49"/>
      <c r="CL163" s="49"/>
      <c r="CM163" s="49"/>
      <c r="CN163" s="49"/>
      <c r="CO163" s="49"/>
      <c r="CP163" s="430">
        <v>0</v>
      </c>
      <c r="CQ163" s="56">
        <f t="shared" si="108"/>
        <v>0</v>
      </c>
      <c r="CR163" s="48">
        <f t="shared" si="109"/>
        <v>0</v>
      </c>
      <c r="CS163" s="58"/>
      <c r="CT163" s="49"/>
      <c r="CU163" s="49"/>
      <c r="CV163" s="49"/>
      <c r="CW163" s="49"/>
      <c r="CX163" s="49"/>
      <c r="CY163" s="49"/>
      <c r="CZ163" s="430">
        <v>0</v>
      </c>
      <c r="DA163" s="56">
        <f t="shared" si="110"/>
        <v>0</v>
      </c>
      <c r="DB163" s="48">
        <f t="shared" si="111"/>
        <v>0</v>
      </c>
      <c r="DC163" s="58"/>
      <c r="DD163" s="49"/>
      <c r="DE163" s="49"/>
      <c r="DF163" s="49"/>
      <c r="DG163" s="49"/>
      <c r="DH163" s="49"/>
      <c r="DI163" s="49"/>
      <c r="DJ163" s="430">
        <v>0</v>
      </c>
      <c r="DK163" s="219">
        <f t="shared" si="112"/>
        <v>0</v>
      </c>
      <c r="DL163" s="220">
        <f t="shared" si="113"/>
        <v>0</v>
      </c>
      <c r="DM163" s="58"/>
      <c r="DN163" s="49"/>
      <c r="DO163" s="49"/>
      <c r="DP163" s="49"/>
      <c r="DQ163" s="49"/>
      <c r="DR163" s="49"/>
      <c r="DS163" s="49"/>
      <c r="DT163" s="430">
        <v>0</v>
      </c>
      <c r="DU163" s="56">
        <f t="shared" si="114"/>
        <v>0</v>
      </c>
      <c r="DV163" s="48">
        <f t="shared" si="115"/>
        <v>0</v>
      </c>
      <c r="DW163" s="58"/>
      <c r="DX163" s="49"/>
      <c r="DY163" s="49"/>
      <c r="DZ163" s="49"/>
      <c r="EA163" s="49"/>
      <c r="EB163" s="49"/>
      <c r="EC163" s="49"/>
      <c r="ED163" s="430">
        <v>0</v>
      </c>
      <c r="EE163" s="56">
        <f t="shared" si="116"/>
        <v>0</v>
      </c>
      <c r="EF163" s="48">
        <f t="shared" si="117"/>
        <v>0</v>
      </c>
      <c r="EK163" s="19"/>
    </row>
    <row r="164" spans="1:141" s="5" customFormat="1" ht="16.5" thickTop="1" thickBot="1">
      <c r="A164" s="45">
        <v>153</v>
      </c>
      <c r="B164" s="281">
        <v>746549</v>
      </c>
      <c r="C164" s="52" t="s">
        <v>559</v>
      </c>
      <c r="D164" s="52" t="s">
        <v>560</v>
      </c>
      <c r="E164" s="190">
        <v>89.5</v>
      </c>
      <c r="F164" s="60">
        <v>189</v>
      </c>
      <c r="G164" s="287"/>
      <c r="H164" s="282"/>
      <c r="I164" s="282"/>
      <c r="J164" s="282"/>
      <c r="K164" s="282"/>
      <c r="L164" s="282"/>
      <c r="M164" s="282"/>
      <c r="N164" s="282">
        <v>0</v>
      </c>
      <c r="O164" s="39">
        <f t="shared" si="104"/>
        <v>0</v>
      </c>
      <c r="P164" s="40">
        <f t="shared" si="105"/>
        <v>0</v>
      </c>
      <c r="Q164" s="58"/>
      <c r="R164" s="49"/>
      <c r="S164" s="49"/>
      <c r="T164" s="49"/>
      <c r="U164" s="49"/>
      <c r="V164" s="49"/>
      <c r="W164" s="49"/>
      <c r="X164" s="430">
        <v>0</v>
      </c>
      <c r="Y164" s="260">
        <f t="shared" si="80"/>
        <v>0</v>
      </c>
      <c r="Z164" s="34">
        <f t="shared" si="81"/>
        <v>0</v>
      </c>
      <c r="AA164" s="58"/>
      <c r="AB164" s="49"/>
      <c r="AC164" s="49"/>
      <c r="AD164" s="49"/>
      <c r="AE164" s="49"/>
      <c r="AF164" s="49"/>
      <c r="AG164" s="49"/>
      <c r="AH164" s="430">
        <v>0</v>
      </c>
      <c r="AI164" s="56">
        <f t="shared" si="82"/>
        <v>0</v>
      </c>
      <c r="AJ164" s="48">
        <f t="shared" si="83"/>
        <v>0</v>
      </c>
      <c r="AK164" s="58"/>
      <c r="AL164" s="49"/>
      <c r="AM164" s="49"/>
      <c r="AN164" s="49"/>
      <c r="AO164" s="49"/>
      <c r="AP164" s="49"/>
      <c r="AQ164" s="49"/>
      <c r="AR164" s="430">
        <v>0</v>
      </c>
      <c r="AS164" s="56">
        <f t="shared" si="84"/>
        <v>0</v>
      </c>
      <c r="AT164" s="48">
        <f t="shared" si="85"/>
        <v>0</v>
      </c>
      <c r="AU164" s="58"/>
      <c r="AV164" s="49"/>
      <c r="AW164" s="49"/>
      <c r="AX164" s="49"/>
      <c r="AY164" s="49"/>
      <c r="AZ164" s="49"/>
      <c r="BA164" s="49"/>
      <c r="BB164" s="430">
        <v>0</v>
      </c>
      <c r="BC164" s="56">
        <f t="shared" si="86"/>
        <v>0</v>
      </c>
      <c r="BD164" s="48">
        <f t="shared" si="87"/>
        <v>0</v>
      </c>
      <c r="BE164" s="58"/>
      <c r="BF164" s="49"/>
      <c r="BG164" s="49"/>
      <c r="BH164" s="49"/>
      <c r="BI164" s="49"/>
      <c r="BJ164" s="49"/>
      <c r="BK164" s="49"/>
      <c r="BL164" s="430">
        <v>0</v>
      </c>
      <c r="BM164" s="56">
        <f t="shared" si="106"/>
        <v>0</v>
      </c>
      <c r="BN164" s="48">
        <f t="shared" si="107"/>
        <v>0</v>
      </c>
      <c r="BO164" s="58"/>
      <c r="BP164" s="49"/>
      <c r="BQ164" s="49"/>
      <c r="BR164" s="49"/>
      <c r="BS164" s="49"/>
      <c r="BT164" s="49"/>
      <c r="BU164" s="49"/>
      <c r="BV164" s="430">
        <v>0</v>
      </c>
      <c r="BW164" s="56">
        <f t="shared" si="90"/>
        <v>0</v>
      </c>
      <c r="BX164" s="48">
        <f t="shared" si="91"/>
        <v>0</v>
      </c>
      <c r="BY164" s="58"/>
      <c r="BZ164" s="49"/>
      <c r="CA164" s="49"/>
      <c r="CB164" s="49"/>
      <c r="CC164" s="49"/>
      <c r="CD164" s="49"/>
      <c r="CE164" s="49"/>
      <c r="CF164" s="430">
        <v>0</v>
      </c>
      <c r="CG164" s="56">
        <f t="shared" si="92"/>
        <v>0</v>
      </c>
      <c r="CH164" s="48">
        <f t="shared" si="93"/>
        <v>0</v>
      </c>
      <c r="CI164" s="58"/>
      <c r="CJ164" s="49"/>
      <c r="CK164" s="49"/>
      <c r="CL164" s="49"/>
      <c r="CM164" s="49"/>
      <c r="CN164" s="49"/>
      <c r="CO164" s="49"/>
      <c r="CP164" s="430">
        <v>0</v>
      </c>
      <c r="CQ164" s="56">
        <f t="shared" si="108"/>
        <v>0</v>
      </c>
      <c r="CR164" s="48">
        <f t="shared" si="109"/>
        <v>0</v>
      </c>
      <c r="CS164" s="58"/>
      <c r="CT164" s="49"/>
      <c r="CU164" s="49"/>
      <c r="CV164" s="49"/>
      <c r="CW164" s="49"/>
      <c r="CX164" s="49"/>
      <c r="CY164" s="49"/>
      <c r="CZ164" s="430">
        <v>0</v>
      </c>
      <c r="DA164" s="56">
        <f t="shared" si="110"/>
        <v>0</v>
      </c>
      <c r="DB164" s="48">
        <f t="shared" si="111"/>
        <v>0</v>
      </c>
      <c r="DC164" s="58"/>
      <c r="DD164" s="49"/>
      <c r="DE164" s="49"/>
      <c r="DF164" s="49"/>
      <c r="DG164" s="49"/>
      <c r="DH164" s="49"/>
      <c r="DI164" s="49"/>
      <c r="DJ164" s="430">
        <v>0</v>
      </c>
      <c r="DK164" s="219">
        <f t="shared" si="112"/>
        <v>0</v>
      </c>
      <c r="DL164" s="220">
        <f t="shared" si="113"/>
        <v>0</v>
      </c>
      <c r="DM164" s="58"/>
      <c r="DN164" s="49"/>
      <c r="DO164" s="49"/>
      <c r="DP164" s="49"/>
      <c r="DQ164" s="49"/>
      <c r="DR164" s="49"/>
      <c r="DS164" s="49"/>
      <c r="DT164" s="430">
        <v>0</v>
      </c>
      <c r="DU164" s="56">
        <f t="shared" si="114"/>
        <v>0</v>
      </c>
      <c r="DV164" s="48">
        <f t="shared" si="115"/>
        <v>0</v>
      </c>
      <c r="DW164" s="58"/>
      <c r="DX164" s="49"/>
      <c r="DY164" s="49"/>
      <c r="DZ164" s="49"/>
      <c r="EA164" s="49"/>
      <c r="EB164" s="49"/>
      <c r="EC164" s="49"/>
      <c r="ED164" s="430">
        <v>0</v>
      </c>
      <c r="EE164" s="56">
        <f t="shared" si="116"/>
        <v>0</v>
      </c>
      <c r="EF164" s="48">
        <f t="shared" si="117"/>
        <v>0</v>
      </c>
      <c r="EK164" s="19"/>
    </row>
    <row r="165" spans="1:141" s="5" customFormat="1" ht="16.5" thickTop="1" thickBot="1">
      <c r="A165" s="269"/>
      <c r="B165" s="281"/>
      <c r="C165" s="52"/>
      <c r="D165" s="52"/>
      <c r="E165" s="190"/>
      <c r="F165" s="60"/>
      <c r="G165" s="287"/>
      <c r="H165" s="282"/>
      <c r="I165" s="282"/>
      <c r="J165" s="282"/>
      <c r="K165" s="282"/>
      <c r="L165" s="282"/>
      <c r="M165" s="282"/>
      <c r="N165" s="282"/>
      <c r="O165" s="283"/>
      <c r="P165" s="284"/>
      <c r="Q165" s="58"/>
      <c r="R165" s="49"/>
      <c r="S165" s="49"/>
      <c r="T165" s="49"/>
      <c r="U165" s="49"/>
      <c r="V165" s="49"/>
      <c r="W165" s="49"/>
      <c r="X165" s="49"/>
      <c r="Y165" s="260"/>
      <c r="Z165" s="34"/>
      <c r="AA165" s="58"/>
      <c r="AB165" s="49"/>
      <c r="AC165" s="49"/>
      <c r="AD165" s="49"/>
      <c r="AE165" s="49"/>
      <c r="AF165" s="49"/>
      <c r="AG165" s="49"/>
      <c r="AH165" s="49"/>
      <c r="AI165" s="260"/>
      <c r="AJ165" s="34"/>
      <c r="AK165" s="58"/>
      <c r="AL165" s="49"/>
      <c r="AM165" s="49"/>
      <c r="AN165" s="49"/>
      <c r="AO165" s="49"/>
      <c r="AP165" s="49"/>
      <c r="AQ165" s="49"/>
      <c r="AR165" s="49"/>
      <c r="AS165" s="260"/>
      <c r="AT165" s="34"/>
      <c r="AU165" s="58"/>
      <c r="AV165" s="49"/>
      <c r="AW165" s="49"/>
      <c r="AX165" s="49"/>
      <c r="AY165" s="49"/>
      <c r="AZ165" s="49"/>
      <c r="BA165" s="49"/>
      <c r="BB165" s="49"/>
      <c r="BC165" s="260"/>
      <c r="BD165" s="34"/>
      <c r="BE165" s="58"/>
      <c r="BF165" s="49"/>
      <c r="BG165" s="49"/>
      <c r="BH165" s="49"/>
      <c r="BI165" s="49"/>
      <c r="BJ165" s="49"/>
      <c r="BK165" s="49"/>
      <c r="BL165" s="49"/>
      <c r="BM165" s="260"/>
      <c r="BN165" s="34"/>
      <c r="BO165" s="58"/>
      <c r="BP165" s="49"/>
      <c r="BQ165" s="49"/>
      <c r="BR165" s="49"/>
      <c r="BS165" s="49"/>
      <c r="BT165" s="49"/>
      <c r="BU165" s="49"/>
      <c r="BV165" s="49"/>
      <c r="BW165" s="260"/>
      <c r="BX165" s="34"/>
      <c r="BY165" s="58"/>
      <c r="BZ165" s="49"/>
      <c r="CA165" s="49"/>
      <c r="CB165" s="49"/>
      <c r="CC165" s="49"/>
      <c r="CD165" s="49"/>
      <c r="CE165" s="49"/>
      <c r="CF165" s="49"/>
      <c r="CG165" s="260"/>
      <c r="CH165" s="34"/>
      <c r="CI165" s="58"/>
      <c r="CJ165" s="49"/>
      <c r="CK165" s="49"/>
      <c r="CL165" s="49"/>
      <c r="CM165" s="49"/>
      <c r="CN165" s="49"/>
      <c r="CO165" s="49"/>
      <c r="CP165" s="49"/>
      <c r="CQ165" s="260"/>
      <c r="CR165" s="34"/>
      <c r="CS165" s="58"/>
      <c r="CT165" s="49"/>
      <c r="CU165" s="49"/>
      <c r="CV165" s="49"/>
      <c r="CW165" s="49"/>
      <c r="CX165" s="49"/>
      <c r="CY165" s="49"/>
      <c r="CZ165" s="49"/>
      <c r="DA165" s="260"/>
      <c r="DB165" s="34"/>
      <c r="DC165" s="58"/>
      <c r="DD165" s="49"/>
      <c r="DE165" s="49"/>
      <c r="DF165" s="49"/>
      <c r="DG165" s="49"/>
      <c r="DH165" s="49"/>
      <c r="DI165" s="49"/>
      <c r="DJ165" s="49"/>
      <c r="DK165" s="260"/>
      <c r="DL165" s="34"/>
      <c r="DM165" s="58"/>
      <c r="DN165" s="49"/>
      <c r="DO165" s="49"/>
      <c r="DP165" s="49"/>
      <c r="DQ165" s="49"/>
      <c r="DR165" s="49"/>
      <c r="DS165" s="49"/>
      <c r="DT165" s="49"/>
      <c r="DU165" s="260"/>
      <c r="DV165" s="34"/>
      <c r="DW165" s="58"/>
      <c r="DX165" s="49"/>
      <c r="DY165" s="49"/>
      <c r="DZ165" s="49"/>
      <c r="EA165" s="49"/>
      <c r="EB165" s="49"/>
      <c r="EC165" s="49"/>
      <c r="ED165" s="49"/>
      <c r="EE165" s="260"/>
      <c r="EF165" s="34"/>
      <c r="EK165" s="19"/>
    </row>
    <row r="166" spans="1:141" s="5" customFormat="1" ht="16.5" thickTop="1" thickBot="1">
      <c r="A166" s="269"/>
      <c r="B166" s="281"/>
      <c r="C166" s="52"/>
      <c r="D166" s="52"/>
      <c r="E166" s="190"/>
      <c r="F166" s="60"/>
      <c r="G166" s="287"/>
      <c r="H166" s="282"/>
      <c r="I166" s="282"/>
      <c r="J166" s="282"/>
      <c r="K166" s="282"/>
      <c r="L166" s="282"/>
      <c r="M166" s="282"/>
      <c r="N166" s="282"/>
      <c r="O166" s="283"/>
      <c r="P166" s="284"/>
      <c r="Q166" s="58"/>
      <c r="R166" s="49"/>
      <c r="S166" s="49"/>
      <c r="T166" s="49"/>
      <c r="U166" s="49"/>
      <c r="V166" s="49"/>
      <c r="W166" s="49"/>
      <c r="X166" s="49"/>
      <c r="Y166" s="260"/>
      <c r="Z166" s="34"/>
      <c r="AA166" s="58"/>
      <c r="AB166" s="49"/>
      <c r="AC166" s="49"/>
      <c r="AD166" s="49"/>
      <c r="AE166" s="49"/>
      <c r="AF166" s="49"/>
      <c r="AG166" s="49"/>
      <c r="AH166" s="49"/>
      <c r="AI166" s="260"/>
      <c r="AJ166" s="34"/>
      <c r="AK166" s="58"/>
      <c r="AL166" s="49"/>
      <c r="AM166" s="49"/>
      <c r="AN166" s="49"/>
      <c r="AO166" s="49"/>
      <c r="AP166" s="49"/>
      <c r="AQ166" s="49"/>
      <c r="AR166" s="49"/>
      <c r="AS166" s="260"/>
      <c r="AT166" s="34"/>
      <c r="AU166" s="58"/>
      <c r="AV166" s="49"/>
      <c r="AW166" s="49"/>
      <c r="AX166" s="49"/>
      <c r="AY166" s="49"/>
      <c r="AZ166" s="49"/>
      <c r="BA166" s="49"/>
      <c r="BB166" s="49"/>
      <c r="BC166" s="260"/>
      <c r="BD166" s="34"/>
      <c r="BE166" s="58"/>
      <c r="BF166" s="49"/>
      <c r="BG166" s="49"/>
      <c r="BH166" s="49"/>
      <c r="BI166" s="49"/>
      <c r="BJ166" s="49"/>
      <c r="BK166" s="49"/>
      <c r="BL166" s="49"/>
      <c r="BM166" s="260"/>
      <c r="BN166" s="34"/>
      <c r="BO166" s="58"/>
      <c r="BP166" s="49"/>
      <c r="BQ166" s="49"/>
      <c r="BR166" s="49"/>
      <c r="BS166" s="49"/>
      <c r="BT166" s="49"/>
      <c r="BU166" s="49"/>
      <c r="BV166" s="49"/>
      <c r="BW166" s="260"/>
      <c r="BX166" s="34"/>
      <c r="BY166" s="58"/>
      <c r="BZ166" s="49"/>
      <c r="CA166" s="49"/>
      <c r="CB166" s="49"/>
      <c r="CC166" s="49"/>
      <c r="CD166" s="49"/>
      <c r="CE166" s="49"/>
      <c r="CF166" s="49"/>
      <c r="CG166" s="260"/>
      <c r="CH166" s="34"/>
      <c r="CI166" s="58"/>
      <c r="CJ166" s="49"/>
      <c r="CK166" s="49"/>
      <c r="CL166" s="49"/>
      <c r="CM166" s="49"/>
      <c r="CN166" s="49"/>
      <c r="CO166" s="49"/>
      <c r="CP166" s="49"/>
      <c r="CQ166" s="260"/>
      <c r="CR166" s="34"/>
      <c r="CS166" s="58"/>
      <c r="CT166" s="49"/>
      <c r="CU166" s="49"/>
      <c r="CV166" s="49"/>
      <c r="CW166" s="49"/>
      <c r="CX166" s="49"/>
      <c r="CY166" s="49"/>
      <c r="CZ166" s="49"/>
      <c r="DA166" s="260"/>
      <c r="DB166" s="34"/>
      <c r="DC166" s="58"/>
      <c r="DD166" s="49"/>
      <c r="DE166" s="49"/>
      <c r="DF166" s="49"/>
      <c r="DG166" s="49"/>
      <c r="DH166" s="49"/>
      <c r="DI166" s="49"/>
      <c r="DJ166" s="49"/>
      <c r="DK166" s="260"/>
      <c r="DL166" s="34"/>
      <c r="DM166" s="58"/>
      <c r="DN166" s="49"/>
      <c r="DO166" s="49"/>
      <c r="DP166" s="49"/>
      <c r="DQ166" s="49"/>
      <c r="DR166" s="49"/>
      <c r="DS166" s="49"/>
      <c r="DT166" s="49"/>
      <c r="DU166" s="260"/>
      <c r="DV166" s="34"/>
      <c r="DW166" s="58"/>
      <c r="DX166" s="49"/>
      <c r="DY166" s="49"/>
      <c r="DZ166" s="49"/>
      <c r="EA166" s="49"/>
      <c r="EB166" s="49"/>
      <c r="EC166" s="49"/>
      <c r="ED166" s="49"/>
      <c r="EE166" s="260"/>
      <c r="EF166" s="34"/>
      <c r="EK166" s="19"/>
    </row>
    <row r="167" spans="1:141" s="5" customFormat="1" ht="16.5" thickTop="1" thickBot="1">
      <c r="A167" s="269"/>
      <c r="B167" s="281"/>
      <c r="C167" s="52"/>
      <c r="D167" s="52"/>
      <c r="E167" s="190"/>
      <c r="F167" s="60"/>
      <c r="G167" s="287"/>
      <c r="H167" s="282"/>
      <c r="I167" s="282"/>
      <c r="J167" s="282"/>
      <c r="K167" s="282"/>
      <c r="L167" s="282"/>
      <c r="M167" s="282"/>
      <c r="N167" s="282"/>
      <c r="O167" s="283"/>
      <c r="P167" s="284"/>
      <c r="Q167" s="58"/>
      <c r="R167" s="49"/>
      <c r="S167" s="49"/>
      <c r="T167" s="49"/>
      <c r="U167" s="49"/>
      <c r="V167" s="49"/>
      <c r="W167" s="49"/>
      <c r="X167" s="49"/>
      <c r="Y167" s="260"/>
      <c r="Z167" s="34"/>
      <c r="AA167" s="58"/>
      <c r="AB167" s="49"/>
      <c r="AC167" s="49"/>
      <c r="AD167" s="49"/>
      <c r="AE167" s="49"/>
      <c r="AF167" s="49"/>
      <c r="AG167" s="49"/>
      <c r="AH167" s="49"/>
      <c r="AI167" s="260"/>
      <c r="AJ167" s="34"/>
      <c r="AK167" s="58"/>
      <c r="AL167" s="49"/>
      <c r="AM167" s="49"/>
      <c r="AN167" s="49"/>
      <c r="AO167" s="49"/>
      <c r="AP167" s="49"/>
      <c r="AQ167" s="49"/>
      <c r="AR167" s="49"/>
      <c r="AS167" s="260"/>
      <c r="AT167" s="34"/>
      <c r="AU167" s="58"/>
      <c r="AV167" s="49"/>
      <c r="AW167" s="49"/>
      <c r="AX167" s="49"/>
      <c r="AY167" s="49"/>
      <c r="AZ167" s="49"/>
      <c r="BA167" s="49"/>
      <c r="BB167" s="49"/>
      <c r="BC167" s="260"/>
      <c r="BD167" s="34"/>
      <c r="BE167" s="58"/>
      <c r="BF167" s="49"/>
      <c r="BG167" s="49"/>
      <c r="BH167" s="49"/>
      <c r="BI167" s="49"/>
      <c r="BJ167" s="49"/>
      <c r="BK167" s="49"/>
      <c r="BL167" s="49"/>
      <c r="BM167" s="260"/>
      <c r="BN167" s="34"/>
      <c r="BO167" s="58"/>
      <c r="BP167" s="49"/>
      <c r="BQ167" s="49"/>
      <c r="BR167" s="49"/>
      <c r="BS167" s="49"/>
      <c r="BT167" s="49"/>
      <c r="BU167" s="49"/>
      <c r="BV167" s="49"/>
      <c r="BW167" s="260"/>
      <c r="BX167" s="34"/>
      <c r="BY167" s="58"/>
      <c r="BZ167" s="49"/>
      <c r="CA167" s="49"/>
      <c r="CB167" s="49"/>
      <c r="CC167" s="49"/>
      <c r="CD167" s="49"/>
      <c r="CE167" s="49"/>
      <c r="CF167" s="49"/>
      <c r="CG167" s="260"/>
      <c r="CH167" s="34"/>
      <c r="CI167" s="58"/>
      <c r="CJ167" s="49"/>
      <c r="CK167" s="49"/>
      <c r="CL167" s="49"/>
      <c r="CM167" s="49"/>
      <c r="CN167" s="49"/>
      <c r="CO167" s="49"/>
      <c r="CP167" s="49"/>
      <c r="CQ167" s="260"/>
      <c r="CR167" s="34"/>
      <c r="CS167" s="58"/>
      <c r="CT167" s="49"/>
      <c r="CU167" s="49"/>
      <c r="CV167" s="49"/>
      <c r="CW167" s="49"/>
      <c r="CX167" s="49"/>
      <c r="CY167" s="49"/>
      <c r="CZ167" s="49"/>
      <c r="DA167" s="260"/>
      <c r="DB167" s="34"/>
      <c r="DC167" s="58"/>
      <c r="DD167" s="49"/>
      <c r="DE167" s="49"/>
      <c r="DF167" s="49"/>
      <c r="DG167" s="49"/>
      <c r="DH167" s="49"/>
      <c r="DI167" s="49"/>
      <c r="DJ167" s="49"/>
      <c r="DK167" s="260"/>
      <c r="DL167" s="34"/>
      <c r="DM167" s="58"/>
      <c r="DN167" s="49"/>
      <c r="DO167" s="49"/>
      <c r="DP167" s="49"/>
      <c r="DQ167" s="49"/>
      <c r="DR167" s="49"/>
      <c r="DS167" s="49"/>
      <c r="DT167" s="49"/>
      <c r="DU167" s="260"/>
      <c r="DV167" s="34"/>
      <c r="DW167" s="58"/>
      <c r="DX167" s="49"/>
      <c r="DY167" s="49"/>
      <c r="DZ167" s="49"/>
      <c r="EA167" s="49"/>
      <c r="EB167" s="49"/>
      <c r="EC167" s="49"/>
      <c r="ED167" s="49"/>
      <c r="EE167" s="260"/>
      <c r="EF167" s="34"/>
      <c r="EK167" s="19"/>
    </row>
    <row r="168" spans="1:141" s="5" customFormat="1" ht="16.5" thickTop="1" thickBot="1">
      <c r="A168" s="216"/>
      <c r="B168" s="191"/>
      <c r="C168" s="192"/>
      <c r="D168" s="192"/>
      <c r="E168" s="193"/>
      <c r="F168" s="194"/>
      <c r="G168" s="288"/>
      <c r="H168" s="285"/>
      <c r="I168" s="285"/>
      <c r="J168" s="285"/>
      <c r="K168" s="285"/>
      <c r="L168" s="285"/>
      <c r="M168" s="285"/>
      <c r="N168" s="285"/>
      <c r="O168" s="285"/>
      <c r="P168" s="286"/>
      <c r="Q168" s="211"/>
      <c r="R168" s="212"/>
      <c r="S168" s="212"/>
      <c r="T168" s="212"/>
      <c r="U168" s="212"/>
      <c r="V168" s="212"/>
      <c r="W168" s="212"/>
      <c r="X168" s="212"/>
      <c r="Y168" s="201"/>
      <c r="Z168" s="202"/>
      <c r="AA168" s="211"/>
      <c r="AB168" s="212"/>
      <c r="AC168" s="212"/>
      <c r="AD168" s="212"/>
      <c r="AE168" s="212"/>
      <c r="AF168" s="212"/>
      <c r="AG168" s="212"/>
      <c r="AH168" s="212"/>
      <c r="AI168" s="201"/>
      <c r="AJ168" s="202"/>
      <c r="AK168" s="211"/>
      <c r="AL168" s="212"/>
      <c r="AM168" s="212"/>
      <c r="AN168" s="212"/>
      <c r="AO168" s="212"/>
      <c r="AP168" s="212"/>
      <c r="AQ168" s="212"/>
      <c r="AR168" s="212"/>
      <c r="AS168" s="201"/>
      <c r="AT168" s="202"/>
      <c r="AU168" s="211"/>
      <c r="AV168" s="212"/>
      <c r="AW168" s="212"/>
      <c r="AX168" s="212"/>
      <c r="AY168" s="212"/>
      <c r="AZ168" s="212"/>
      <c r="BA168" s="212"/>
      <c r="BB168" s="212"/>
      <c r="BC168" s="201"/>
      <c r="BD168" s="202"/>
      <c r="BE168" s="211"/>
      <c r="BF168" s="212"/>
      <c r="BG168" s="212"/>
      <c r="BH168" s="212"/>
      <c r="BI168" s="212"/>
      <c r="BJ168" s="212"/>
      <c r="BK168" s="212"/>
      <c r="BL168" s="212"/>
      <c r="BM168" s="201"/>
      <c r="BN168" s="202"/>
      <c r="BO168" s="211"/>
      <c r="BP168" s="212"/>
      <c r="BQ168" s="212"/>
      <c r="BR168" s="212"/>
      <c r="BS168" s="212"/>
      <c r="BT168" s="212"/>
      <c r="BU168" s="212"/>
      <c r="BV168" s="212"/>
      <c r="BW168" s="201"/>
      <c r="BX168" s="202"/>
      <c r="BY168" s="211"/>
      <c r="BZ168" s="212"/>
      <c r="CA168" s="212"/>
      <c r="CB168" s="212"/>
      <c r="CC168" s="212"/>
      <c r="CD168" s="212"/>
      <c r="CE168" s="212"/>
      <c r="CF168" s="212"/>
      <c r="CG168" s="201"/>
      <c r="CH168" s="202"/>
      <c r="CI168" s="211"/>
      <c r="CJ168" s="212"/>
      <c r="CK168" s="212"/>
      <c r="CL168" s="212"/>
      <c r="CM168" s="212"/>
      <c r="CN168" s="212"/>
      <c r="CO168" s="212"/>
      <c r="CP168" s="212"/>
      <c r="CQ168" s="201"/>
      <c r="CR168" s="202"/>
      <c r="CS168" s="211"/>
      <c r="CT168" s="212"/>
      <c r="CU168" s="212"/>
      <c r="CV168" s="212"/>
      <c r="CW168" s="212"/>
      <c r="CX168" s="212"/>
      <c r="CY168" s="212"/>
      <c r="CZ168" s="212"/>
      <c r="DA168" s="201"/>
      <c r="DB168" s="202"/>
      <c r="DC168" s="211"/>
      <c r="DD168" s="212"/>
      <c r="DE168" s="212"/>
      <c r="DF168" s="212"/>
      <c r="DG168" s="212"/>
      <c r="DH168" s="212"/>
      <c r="DI168" s="212"/>
      <c r="DJ168" s="212"/>
      <c r="DK168" s="201"/>
      <c r="DL168" s="202"/>
      <c r="DM168" s="211"/>
      <c r="DN168" s="212"/>
      <c r="DO168" s="212"/>
      <c r="DP168" s="212"/>
      <c r="DQ168" s="212"/>
      <c r="DR168" s="212"/>
      <c r="DS168" s="212"/>
      <c r="DT168" s="212"/>
      <c r="DU168" s="201"/>
      <c r="DV168" s="202"/>
      <c r="DW168" s="211"/>
      <c r="DX168" s="212"/>
      <c r="DY168" s="212"/>
      <c r="DZ168" s="212"/>
      <c r="EA168" s="212"/>
      <c r="EB168" s="212"/>
      <c r="EC168" s="212"/>
      <c r="ED168" s="212"/>
      <c r="EE168" s="201"/>
      <c r="EF168" s="202"/>
      <c r="EK168" s="19"/>
    </row>
    <row r="169" spans="1:141" s="5" customFormat="1" ht="15.75" thickBot="1">
      <c r="A169" s="213"/>
      <c r="B169" s="214"/>
      <c r="C169" s="215"/>
      <c r="D169" s="644" t="s">
        <v>270</v>
      </c>
      <c r="E169" s="645"/>
      <c r="F169" s="646"/>
      <c r="G169" s="210">
        <f t="shared" ref="G169:P169" si="118">SUM(G12:G168)</f>
        <v>11487</v>
      </c>
      <c r="H169" s="210">
        <f t="shared" si="118"/>
        <v>13878</v>
      </c>
      <c r="I169" s="210">
        <f t="shared" si="118"/>
        <v>11226</v>
      </c>
      <c r="J169" s="210">
        <f t="shared" si="118"/>
        <v>12102</v>
      </c>
      <c r="K169" s="210">
        <f t="shared" si="118"/>
        <v>19843</v>
      </c>
      <c r="L169" s="210">
        <f t="shared" si="118"/>
        <v>18934</v>
      </c>
      <c r="M169" s="210">
        <f t="shared" si="118"/>
        <v>23267</v>
      </c>
      <c r="N169" s="210">
        <f t="shared" si="118"/>
        <v>23443</v>
      </c>
      <c r="O169" s="210">
        <f t="shared" si="118"/>
        <v>134180</v>
      </c>
      <c r="P169" s="279">
        <f t="shared" si="118"/>
        <v>16772.5</v>
      </c>
      <c r="Q169" s="200">
        <f t="shared" ref="Q169:AY169" si="119">SUM(Q12:Q168)</f>
        <v>1417</v>
      </c>
      <c r="R169" s="200">
        <f t="shared" si="119"/>
        <v>3483</v>
      </c>
      <c r="S169" s="200">
        <f t="shared" si="119"/>
        <v>3007</v>
      </c>
      <c r="T169" s="200">
        <f t="shared" si="119"/>
        <v>2106</v>
      </c>
      <c r="U169" s="200">
        <f t="shared" si="119"/>
        <v>4880</v>
      </c>
      <c r="V169" s="200">
        <f t="shared" si="119"/>
        <v>5032</v>
      </c>
      <c r="W169" s="200">
        <f t="shared" si="119"/>
        <v>6101</v>
      </c>
      <c r="X169" s="200">
        <f t="shared" si="119"/>
        <v>7120</v>
      </c>
      <c r="Y169" s="200">
        <f t="shared" si="119"/>
        <v>33146</v>
      </c>
      <c r="Z169" s="280">
        <f t="shared" si="119"/>
        <v>4512.625</v>
      </c>
      <c r="AA169" s="200">
        <f t="shared" si="119"/>
        <v>2601</v>
      </c>
      <c r="AB169" s="200">
        <f t="shared" si="119"/>
        <v>2083</v>
      </c>
      <c r="AC169" s="200">
        <f t="shared" si="119"/>
        <v>2719</v>
      </c>
      <c r="AD169" s="200">
        <f t="shared" si="119"/>
        <v>2782</v>
      </c>
      <c r="AE169" s="200">
        <f t="shared" si="119"/>
        <v>7089</v>
      </c>
      <c r="AF169" s="200">
        <f t="shared" si="119"/>
        <v>5898</v>
      </c>
      <c r="AG169" s="200">
        <f t="shared" si="119"/>
        <v>7500</v>
      </c>
      <c r="AH169" s="200">
        <f t="shared" si="119"/>
        <v>5191</v>
      </c>
      <c r="AI169" s="200">
        <f t="shared" si="119"/>
        <v>35863</v>
      </c>
      <c r="AJ169" s="280">
        <f t="shared" si="119"/>
        <v>4545.5</v>
      </c>
      <c r="AK169" s="200">
        <f t="shared" si="119"/>
        <v>2775</v>
      </c>
      <c r="AL169" s="200">
        <f t="shared" si="119"/>
        <v>2318</v>
      </c>
      <c r="AM169" s="200">
        <f t="shared" si="119"/>
        <v>1317</v>
      </c>
      <c r="AN169" s="200">
        <f t="shared" si="119"/>
        <v>3459</v>
      </c>
      <c r="AO169" s="200">
        <f t="shared" si="119"/>
        <v>3460</v>
      </c>
      <c r="AP169" s="200">
        <f t="shared" si="119"/>
        <v>2270</v>
      </c>
      <c r="AQ169" s="200">
        <f t="shared" si="119"/>
        <v>1766</v>
      </c>
      <c r="AR169" s="200">
        <f t="shared" si="119"/>
        <v>2968</v>
      </c>
      <c r="AS169" s="200">
        <f t="shared" si="119"/>
        <v>20333</v>
      </c>
      <c r="AT169" s="280">
        <f t="shared" si="119"/>
        <v>2909.5</v>
      </c>
      <c r="AU169" s="200">
        <f t="shared" si="119"/>
        <v>167</v>
      </c>
      <c r="AV169" s="200">
        <f t="shared" si="119"/>
        <v>285</v>
      </c>
      <c r="AW169" s="200">
        <f t="shared" si="119"/>
        <v>586</v>
      </c>
      <c r="AX169" s="200">
        <f t="shared" si="119"/>
        <v>247</v>
      </c>
      <c r="AY169" s="200">
        <f t="shared" si="119"/>
        <v>575</v>
      </c>
      <c r="AZ169" s="200">
        <f t="shared" ref="AZ169:CI169" si="120">SUM(AZ12:AZ168)</f>
        <v>218</v>
      </c>
      <c r="BA169" s="200">
        <f t="shared" si="120"/>
        <v>545</v>
      </c>
      <c r="BB169" s="200">
        <f t="shared" si="120"/>
        <v>1543</v>
      </c>
      <c r="BC169" s="200">
        <f t="shared" si="120"/>
        <v>4166</v>
      </c>
      <c r="BD169" s="280">
        <f t="shared" si="120"/>
        <v>557.5</v>
      </c>
      <c r="BE169" s="200">
        <f t="shared" si="120"/>
        <v>856</v>
      </c>
      <c r="BF169" s="200">
        <f t="shared" si="120"/>
        <v>775</v>
      </c>
      <c r="BG169" s="200">
        <f t="shared" si="120"/>
        <v>751</v>
      </c>
      <c r="BH169" s="200">
        <f t="shared" si="120"/>
        <v>922</v>
      </c>
      <c r="BI169" s="200">
        <f t="shared" si="120"/>
        <v>304</v>
      </c>
      <c r="BJ169" s="200">
        <f t="shared" si="120"/>
        <v>573</v>
      </c>
      <c r="BK169" s="200">
        <f t="shared" si="120"/>
        <v>1327</v>
      </c>
      <c r="BL169" s="200">
        <f t="shared" si="120"/>
        <v>2323</v>
      </c>
      <c r="BM169" s="200">
        <f t="shared" si="120"/>
        <v>7831</v>
      </c>
      <c r="BN169" s="280">
        <f t="shared" si="120"/>
        <v>1485.875</v>
      </c>
      <c r="BO169" s="200">
        <f t="shared" si="120"/>
        <v>836</v>
      </c>
      <c r="BP169" s="200">
        <f t="shared" si="120"/>
        <v>2652</v>
      </c>
      <c r="BQ169" s="200">
        <f t="shared" si="120"/>
        <v>564</v>
      </c>
      <c r="BR169" s="200">
        <f t="shared" si="120"/>
        <v>443</v>
      </c>
      <c r="BS169" s="200">
        <f t="shared" si="120"/>
        <v>797</v>
      </c>
      <c r="BT169" s="200">
        <f t="shared" si="120"/>
        <v>1785</v>
      </c>
      <c r="BU169" s="200">
        <f t="shared" si="120"/>
        <v>827</v>
      </c>
      <c r="BV169" s="200">
        <f t="shared" si="120"/>
        <v>806</v>
      </c>
      <c r="BW169" s="200">
        <f t="shared" si="120"/>
        <v>8710</v>
      </c>
      <c r="BX169" s="280">
        <f t="shared" si="120"/>
        <v>1221.5</v>
      </c>
      <c r="BY169" s="200">
        <f t="shared" si="120"/>
        <v>1026</v>
      </c>
      <c r="BZ169" s="200">
        <f t="shared" si="120"/>
        <v>294</v>
      </c>
      <c r="CA169" s="200">
        <f t="shared" si="120"/>
        <v>748</v>
      </c>
      <c r="CB169" s="200">
        <f t="shared" si="120"/>
        <v>620</v>
      </c>
      <c r="CC169" s="200">
        <f t="shared" si="120"/>
        <v>781</v>
      </c>
      <c r="CD169" s="200">
        <f t="shared" si="120"/>
        <v>1135</v>
      </c>
      <c r="CE169" s="200">
        <f t="shared" si="120"/>
        <v>1609</v>
      </c>
      <c r="CF169" s="200">
        <f t="shared" si="120"/>
        <v>1144</v>
      </c>
      <c r="CG169" s="200">
        <f t="shared" si="120"/>
        <v>7357</v>
      </c>
      <c r="CH169" s="280">
        <f t="shared" si="120"/>
        <v>989.75</v>
      </c>
      <c r="CI169" s="200">
        <f t="shared" si="120"/>
        <v>912</v>
      </c>
      <c r="CJ169" s="200">
        <f t="shared" ref="CJ169:DR169" si="121">SUM(CJ12:CJ168)</f>
        <v>930</v>
      </c>
      <c r="CK169" s="200">
        <f t="shared" si="121"/>
        <v>245</v>
      </c>
      <c r="CL169" s="200">
        <f t="shared" si="121"/>
        <v>714</v>
      </c>
      <c r="CM169" s="200">
        <f t="shared" si="121"/>
        <v>952</v>
      </c>
      <c r="CN169" s="200">
        <f t="shared" si="121"/>
        <v>495</v>
      </c>
      <c r="CO169" s="200">
        <f t="shared" si="121"/>
        <v>1217</v>
      </c>
      <c r="CP169" s="200">
        <f t="shared" si="121"/>
        <v>1255</v>
      </c>
      <c r="CQ169" s="200">
        <f t="shared" si="121"/>
        <v>6720</v>
      </c>
      <c r="CR169" s="280">
        <f t="shared" si="121"/>
        <v>932.25</v>
      </c>
      <c r="CS169" s="200">
        <f t="shared" si="121"/>
        <v>245</v>
      </c>
      <c r="CT169" s="200">
        <f t="shared" si="121"/>
        <v>0</v>
      </c>
      <c r="CU169" s="200">
        <f t="shared" si="121"/>
        <v>815</v>
      </c>
      <c r="CV169" s="200">
        <f t="shared" si="121"/>
        <v>376</v>
      </c>
      <c r="CW169" s="200">
        <f t="shared" si="121"/>
        <v>98</v>
      </c>
      <c r="CX169" s="200">
        <f t="shared" si="121"/>
        <v>562</v>
      </c>
      <c r="CY169" s="200">
        <f t="shared" si="121"/>
        <v>1120</v>
      </c>
      <c r="CZ169" s="200">
        <f t="shared" si="121"/>
        <v>304</v>
      </c>
      <c r="DA169" s="200">
        <f t="shared" si="121"/>
        <v>3520</v>
      </c>
      <c r="DB169" s="280">
        <f t="shared" si="121"/>
        <v>498.875</v>
      </c>
      <c r="DC169" s="200">
        <f t="shared" si="121"/>
        <v>98</v>
      </c>
      <c r="DD169" s="200">
        <f t="shared" si="121"/>
        <v>147</v>
      </c>
      <c r="DE169" s="200">
        <f t="shared" si="121"/>
        <v>327</v>
      </c>
      <c r="DF169" s="200">
        <f t="shared" si="121"/>
        <v>98</v>
      </c>
      <c r="DG169" s="200">
        <f t="shared" si="121"/>
        <v>98</v>
      </c>
      <c r="DH169" s="200">
        <f t="shared" si="121"/>
        <v>441</v>
      </c>
      <c r="DI169" s="200">
        <f t="shared" si="121"/>
        <v>297</v>
      </c>
      <c r="DJ169" s="200">
        <f t="shared" si="121"/>
        <v>197</v>
      </c>
      <c r="DK169" s="200">
        <f t="shared" si="121"/>
        <v>1703</v>
      </c>
      <c r="DL169" s="280">
        <f t="shared" si="121"/>
        <v>212.875</v>
      </c>
      <c r="DM169" s="200">
        <f t="shared" si="121"/>
        <v>237</v>
      </c>
      <c r="DN169" s="200">
        <f t="shared" si="121"/>
        <v>604</v>
      </c>
      <c r="DO169" s="200">
        <f t="shared" si="121"/>
        <v>98</v>
      </c>
      <c r="DP169" s="200">
        <f t="shared" si="121"/>
        <v>49</v>
      </c>
      <c r="DQ169" s="200">
        <f t="shared" si="121"/>
        <v>443</v>
      </c>
      <c r="DR169" s="200">
        <f t="shared" si="121"/>
        <v>466</v>
      </c>
      <c r="DS169" s="200">
        <f t="shared" ref="DS169:EF169" si="122">SUM(DS12:DS168)</f>
        <v>522</v>
      </c>
      <c r="DT169" s="200">
        <f t="shared" si="122"/>
        <v>394</v>
      </c>
      <c r="DU169" s="200">
        <f t="shared" si="122"/>
        <v>2813</v>
      </c>
      <c r="DV169" s="280">
        <f t="shared" si="122"/>
        <v>499.375</v>
      </c>
      <c r="DW169" s="200">
        <f t="shared" si="122"/>
        <v>317</v>
      </c>
      <c r="DX169" s="200">
        <f t="shared" si="122"/>
        <v>307</v>
      </c>
      <c r="DY169" s="200">
        <f t="shared" si="122"/>
        <v>49</v>
      </c>
      <c r="DZ169" s="200">
        <f t="shared" si="122"/>
        <v>286</v>
      </c>
      <c r="EA169" s="200">
        <f t="shared" si="122"/>
        <v>366</v>
      </c>
      <c r="EB169" s="200">
        <f t="shared" si="122"/>
        <v>59</v>
      </c>
      <c r="EC169" s="200">
        <f t="shared" si="122"/>
        <v>436</v>
      </c>
      <c r="ED169" s="200">
        <f t="shared" si="122"/>
        <v>198</v>
      </c>
      <c r="EE169" s="200">
        <f t="shared" si="122"/>
        <v>2018</v>
      </c>
      <c r="EF169" s="280">
        <f t="shared" si="122"/>
        <v>252.25</v>
      </c>
      <c r="EG169" s="21"/>
      <c r="EH169" s="21"/>
      <c r="EK169" s="22"/>
    </row>
  </sheetData>
  <mergeCells count="15">
    <mergeCell ref="D169:F169"/>
    <mergeCell ref="DC11:DL11"/>
    <mergeCell ref="A8:EK8"/>
    <mergeCell ref="Q11:Z11"/>
    <mergeCell ref="AA11:AJ11"/>
    <mergeCell ref="AK11:AT11"/>
    <mergeCell ref="AU11:BD11"/>
    <mergeCell ref="BE11:BN11"/>
    <mergeCell ref="BO11:BX11"/>
    <mergeCell ref="BY11:CH11"/>
    <mergeCell ref="CI11:CR11"/>
    <mergeCell ref="CS11:DB11"/>
    <mergeCell ref="DM11:DV11"/>
    <mergeCell ref="DW11:EF11"/>
    <mergeCell ref="G11:P11"/>
  </mergeCells>
  <hyperlinks>
    <hyperlink ref="EK6" r:id="rId1"/>
    <hyperlink ref="EK7" r:id="rId2"/>
  </hyperlinks>
  <pageMargins left="0.7" right="0.7" top="0.75" bottom="0.75" header="0.3" footer="0.3"/>
  <pageSetup orientation="portrait" r:id="rId3"/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3"/>
  <sheetViews>
    <sheetView topLeftCell="B1" zoomScaleNormal="100" workbookViewId="0">
      <pane ySplit="5" topLeftCell="A6" activePane="bottomLeft" state="frozen"/>
      <selection activeCell="B1" sqref="B1"/>
      <selection pane="bottomLeft" activeCell="M10" sqref="M10"/>
    </sheetView>
  </sheetViews>
  <sheetFormatPr defaultRowHeight="12.75"/>
  <cols>
    <col min="1" max="1" width="4" style="453" hidden="1" customWidth="1"/>
    <col min="2" max="2" width="7.7109375" style="453" customWidth="1"/>
    <col min="3" max="3" width="9" style="453" bestFit="1" customWidth="1"/>
    <col min="4" max="4" width="10.140625" style="453" customWidth="1"/>
    <col min="5" max="5" width="9.28515625" style="453" bestFit="1" customWidth="1"/>
    <col min="6" max="6" width="13.42578125" style="453" bestFit="1" customWidth="1"/>
    <col min="7" max="7" width="9.42578125" style="453" customWidth="1"/>
    <col min="8" max="8" width="1.28515625" style="453" customWidth="1"/>
    <col min="9" max="32" width="9.7109375" style="453" customWidth="1"/>
    <col min="33" max="33" width="9.28515625" style="453" customWidth="1"/>
    <col min="34" max="34" width="10.140625" style="454" bestFit="1" customWidth="1"/>
    <col min="35" max="35" width="11" style="453" bestFit="1" customWidth="1"/>
    <col min="36" max="36" width="12.42578125" style="453" bestFit="1" customWidth="1"/>
    <col min="37" max="37" width="10.5703125" style="453" bestFit="1" customWidth="1"/>
    <col min="38" max="38" width="11.28515625" style="455" bestFit="1" customWidth="1"/>
    <col min="39" max="39" width="12.140625" style="453" bestFit="1" customWidth="1"/>
    <col min="40" max="40" width="10.5703125" style="453" bestFit="1" customWidth="1"/>
    <col min="41" max="41" width="10.28515625" style="454" bestFit="1" customWidth="1"/>
    <col min="42" max="42" width="7.140625" style="455" customWidth="1"/>
    <col min="43" max="43" width="7.140625" style="453" customWidth="1"/>
    <col min="44" max="44" width="13.28515625" style="453" bestFit="1" customWidth="1"/>
    <col min="45" max="45" width="8.42578125" style="453" customWidth="1"/>
    <col min="46" max="48" width="14.28515625" style="453" bestFit="1" customWidth="1"/>
    <col min="49" max="49" width="9.5703125" style="453" customWidth="1"/>
    <col min="50" max="50" width="10.140625" style="453" customWidth="1"/>
    <col min="51" max="51" width="3.5703125" style="453" customWidth="1"/>
    <col min="52" max="52" width="10" style="453" customWidth="1"/>
    <col min="53" max="53" width="4.28515625" style="453" customWidth="1"/>
    <col min="54" max="54" width="1.7109375" style="453" customWidth="1"/>
    <col min="55" max="16384" width="9.140625" style="453"/>
  </cols>
  <sheetData>
    <row r="1" spans="1:53" ht="3.75" customHeight="1">
      <c r="AX1" s="456"/>
    </row>
    <row r="2" spans="1:53" s="457" customFormat="1" ht="24.75" customHeight="1" thickBot="1">
      <c r="B2" s="458" t="s">
        <v>399</v>
      </c>
      <c r="C2" s="458"/>
      <c r="D2" s="458"/>
      <c r="E2" s="458"/>
      <c r="F2" s="458"/>
      <c r="G2" s="458"/>
      <c r="H2" s="458"/>
      <c r="I2" s="458"/>
      <c r="J2" s="458"/>
      <c r="K2" s="458"/>
      <c r="L2" s="458"/>
      <c r="M2" s="458"/>
      <c r="N2" s="458"/>
      <c r="O2" s="458"/>
      <c r="P2" s="458"/>
      <c r="Q2" s="458"/>
      <c r="R2" s="458"/>
      <c r="S2" s="458"/>
      <c r="T2" s="458"/>
      <c r="U2" s="458"/>
      <c r="V2" s="458"/>
      <c r="W2" s="458"/>
      <c r="X2" s="458"/>
      <c r="Y2" s="458"/>
      <c r="Z2" s="458"/>
      <c r="AA2" s="458"/>
      <c r="AB2" s="458"/>
      <c r="AC2" s="458"/>
      <c r="AD2" s="458"/>
      <c r="AE2" s="458"/>
      <c r="AF2" s="458"/>
      <c r="AG2" s="458"/>
      <c r="AH2" s="459"/>
      <c r="AI2" s="458"/>
      <c r="AJ2" s="458"/>
      <c r="AK2" s="458"/>
      <c r="AL2" s="460"/>
      <c r="AM2" s="458"/>
      <c r="AN2" s="458"/>
      <c r="AO2" s="459"/>
      <c r="AP2" s="460"/>
      <c r="AQ2" s="458"/>
      <c r="AR2" s="458"/>
      <c r="AS2" s="458"/>
      <c r="AT2" s="458"/>
      <c r="AU2" s="458"/>
      <c r="AV2" s="458"/>
      <c r="AW2" s="461"/>
      <c r="AX2" s="462" t="s">
        <v>293</v>
      </c>
      <c r="AZ2" s="463">
        <v>43401</v>
      </c>
      <c r="BA2" s="464"/>
    </row>
    <row r="3" spans="1:53" ht="13.5" customHeight="1" thickBot="1">
      <c r="B3" s="652"/>
      <c r="C3" s="652"/>
      <c r="D3" s="465"/>
      <c r="AG3" s="466"/>
      <c r="AJ3" s="467"/>
      <c r="AK3" s="467"/>
      <c r="AL3" s="468"/>
      <c r="AM3" s="467"/>
      <c r="AP3" s="468"/>
      <c r="AS3" s="467"/>
      <c r="AU3" s="466"/>
      <c r="AV3" s="467"/>
      <c r="AW3" s="467" t="s">
        <v>295</v>
      </c>
      <c r="AX3" s="469">
        <v>43456</v>
      </c>
      <c r="AZ3" s="470">
        <f>ROUND(AX3-AZ2,0)</f>
        <v>55</v>
      </c>
      <c r="BA3" s="453" t="s">
        <v>381</v>
      </c>
    </row>
    <row r="4" spans="1:53" s="471" customFormat="1" ht="21" customHeight="1" thickBot="1">
      <c r="B4" s="465"/>
      <c r="C4" s="465"/>
      <c r="D4" s="465"/>
      <c r="E4" s="465"/>
      <c r="F4" s="465"/>
      <c r="G4" s="465"/>
      <c r="I4" s="647">
        <v>43131</v>
      </c>
      <c r="J4" s="648"/>
      <c r="K4" s="647">
        <v>43159</v>
      </c>
      <c r="L4" s="648"/>
      <c r="M4" s="647">
        <v>43190</v>
      </c>
      <c r="N4" s="648"/>
      <c r="O4" s="647">
        <v>43220</v>
      </c>
      <c r="P4" s="653"/>
      <c r="Q4" s="647">
        <v>43251</v>
      </c>
      <c r="R4" s="648"/>
      <c r="S4" s="647">
        <v>43281</v>
      </c>
      <c r="T4" s="648"/>
      <c r="U4" s="647">
        <v>43312</v>
      </c>
      <c r="V4" s="648"/>
      <c r="W4" s="647">
        <v>43343</v>
      </c>
      <c r="X4" s="648"/>
      <c r="Y4" s="647">
        <v>43373</v>
      </c>
      <c r="Z4" s="653"/>
      <c r="AA4" s="647">
        <v>43404</v>
      </c>
      <c r="AB4" s="648"/>
      <c r="AC4" s="647">
        <v>43434</v>
      </c>
      <c r="AD4" s="648"/>
      <c r="AE4" s="647">
        <v>43465</v>
      </c>
      <c r="AF4" s="648"/>
      <c r="AG4" s="466"/>
      <c r="AH4" s="649" t="s">
        <v>37</v>
      </c>
      <c r="AI4" s="650"/>
      <c r="AJ4" s="650"/>
      <c r="AK4" s="650"/>
      <c r="AL4" s="650"/>
      <c r="AM4" s="650"/>
      <c r="AN4" s="650"/>
      <c r="AO4" s="650"/>
      <c r="AP4" s="650"/>
      <c r="AQ4" s="650"/>
      <c r="AR4" s="650"/>
      <c r="AS4" s="650"/>
      <c r="AT4" s="650"/>
      <c r="AU4" s="650"/>
      <c r="AV4" s="650"/>
      <c r="AW4" s="650"/>
      <c r="AX4" s="651"/>
    </row>
    <row r="5" spans="1:53" s="475" customFormat="1" ht="48.75" thickBot="1">
      <c r="A5" s="472" t="s">
        <v>382</v>
      </c>
      <c r="B5" s="473" t="s">
        <v>33</v>
      </c>
      <c r="C5" s="473" t="s">
        <v>34</v>
      </c>
      <c r="D5" s="474" t="s">
        <v>35</v>
      </c>
      <c r="E5" s="473" t="s">
        <v>36</v>
      </c>
      <c r="F5" s="473" t="s">
        <v>383</v>
      </c>
      <c r="G5" s="473" t="s">
        <v>276</v>
      </c>
      <c r="I5" s="476" t="s">
        <v>384</v>
      </c>
      <c r="J5" s="477" t="s">
        <v>385</v>
      </c>
      <c r="K5" s="476" t="s">
        <v>384</v>
      </c>
      <c r="L5" s="476" t="s">
        <v>385</v>
      </c>
      <c r="M5" s="476" t="s">
        <v>384</v>
      </c>
      <c r="N5" s="476" t="s">
        <v>385</v>
      </c>
      <c r="O5" s="476" t="s">
        <v>384</v>
      </c>
      <c r="P5" s="477" t="s">
        <v>385</v>
      </c>
      <c r="Q5" s="476" t="s">
        <v>384</v>
      </c>
      <c r="R5" s="476" t="s">
        <v>385</v>
      </c>
      <c r="S5" s="476" t="s">
        <v>384</v>
      </c>
      <c r="T5" s="476" t="s">
        <v>385</v>
      </c>
      <c r="U5" s="476" t="s">
        <v>384</v>
      </c>
      <c r="V5" s="476" t="s">
        <v>385</v>
      </c>
      <c r="W5" s="476" t="s">
        <v>384</v>
      </c>
      <c r="X5" s="476" t="s">
        <v>385</v>
      </c>
      <c r="Y5" s="476" t="s">
        <v>384</v>
      </c>
      <c r="Z5" s="477" t="s">
        <v>385</v>
      </c>
      <c r="AA5" s="476" t="s">
        <v>384</v>
      </c>
      <c r="AB5" s="476" t="s">
        <v>385</v>
      </c>
      <c r="AC5" s="476" t="s">
        <v>384</v>
      </c>
      <c r="AD5" s="476" t="s">
        <v>385</v>
      </c>
      <c r="AE5" s="476" t="s">
        <v>384</v>
      </c>
      <c r="AF5" s="476" t="s">
        <v>385</v>
      </c>
      <c r="AG5" s="466"/>
      <c r="AH5" s="478" t="s">
        <v>386</v>
      </c>
      <c r="AI5" s="476" t="s">
        <v>385</v>
      </c>
      <c r="AJ5" s="479" t="s">
        <v>387</v>
      </c>
      <c r="AK5" s="476" t="s">
        <v>388</v>
      </c>
      <c r="AL5" s="480" t="s">
        <v>389</v>
      </c>
      <c r="AM5" s="476" t="s">
        <v>398</v>
      </c>
      <c r="AN5" s="477" t="s">
        <v>390</v>
      </c>
      <c r="AO5" s="481" t="s">
        <v>391</v>
      </c>
      <c r="AP5" s="480"/>
      <c r="AQ5" s="476"/>
      <c r="AR5" s="476" t="s">
        <v>392</v>
      </c>
      <c r="AS5" s="476" t="s">
        <v>393</v>
      </c>
      <c r="AT5" s="476" t="s">
        <v>394</v>
      </c>
      <c r="AU5" s="476" t="s">
        <v>382</v>
      </c>
      <c r="AV5" s="477" t="s">
        <v>395</v>
      </c>
      <c r="AW5" s="476" t="s">
        <v>396</v>
      </c>
      <c r="AX5" s="476" t="s">
        <v>397</v>
      </c>
    </row>
    <row r="6" spans="1:53" s="466" customFormat="1" ht="15" customHeight="1" thickBot="1">
      <c r="I6" s="482"/>
      <c r="J6" s="483"/>
      <c r="K6" s="482"/>
      <c r="L6" s="483"/>
      <c r="M6" s="482"/>
      <c r="N6" s="483"/>
      <c r="O6" s="482"/>
      <c r="P6" s="483"/>
      <c r="Q6" s="482"/>
      <c r="R6" s="483"/>
      <c r="S6" s="482"/>
      <c r="T6" s="483"/>
      <c r="U6" s="482"/>
      <c r="V6" s="483"/>
      <c r="W6" s="482"/>
      <c r="X6" s="483"/>
      <c r="Y6" s="482"/>
      <c r="Z6" s="483"/>
      <c r="AA6" s="482"/>
      <c r="AB6" s="483"/>
      <c r="AC6" s="482"/>
      <c r="AD6" s="483"/>
      <c r="AE6" s="482"/>
      <c r="AF6" s="483"/>
      <c r="AG6" s="484"/>
      <c r="AH6" s="482"/>
      <c r="AI6" s="483"/>
      <c r="AJ6" s="485"/>
      <c r="AK6" s="486"/>
      <c r="AL6" s="483"/>
      <c r="AM6" s="485"/>
      <c r="AN6" s="482"/>
      <c r="AO6" s="482"/>
      <c r="AP6" s="483"/>
      <c r="AQ6" s="482"/>
      <c r="AR6" s="482"/>
      <c r="AS6" s="483"/>
      <c r="AT6" s="487"/>
      <c r="AU6" s="488"/>
      <c r="AV6" s="483"/>
      <c r="AW6" s="489"/>
      <c r="AX6" s="484"/>
      <c r="AY6" s="453"/>
    </row>
    <row r="7" spans="1:53" s="492" customFormat="1">
      <c r="A7" s="490"/>
      <c r="B7" s="521">
        <v>734835</v>
      </c>
      <c r="C7" s="522" t="s">
        <v>40</v>
      </c>
      <c r="D7" s="491" t="s">
        <v>41</v>
      </c>
      <c r="E7" s="523">
        <v>69.5</v>
      </c>
      <c r="F7" s="523">
        <v>69.5</v>
      </c>
      <c r="G7" s="524">
        <v>149</v>
      </c>
      <c r="I7" s="536">
        <v>0</v>
      </c>
      <c r="J7" s="495">
        <f t="shared" ref="J7:J70" si="0">I7*$E7</f>
        <v>0</v>
      </c>
      <c r="K7" s="537">
        <v>0</v>
      </c>
      <c r="L7" s="495">
        <f t="shared" ref="L7:L70" si="1">K7*$E7</f>
        <v>0</v>
      </c>
      <c r="M7" s="537">
        <v>0</v>
      </c>
      <c r="N7" s="495">
        <f t="shared" ref="N7:N70" si="2">M7*$E7</f>
        <v>0</v>
      </c>
      <c r="O7" s="537">
        <v>0</v>
      </c>
      <c r="P7" s="495">
        <f t="shared" ref="P7:P70" si="3">O7*$E7</f>
        <v>0</v>
      </c>
      <c r="Q7" s="537">
        <v>0</v>
      </c>
      <c r="R7" s="495">
        <f t="shared" ref="R7:R70" si="4">Q7*$E7</f>
        <v>0</v>
      </c>
      <c r="S7" s="537">
        <v>0</v>
      </c>
      <c r="T7" s="495">
        <f t="shared" ref="T7:T70" si="5">S7*$E7</f>
        <v>0</v>
      </c>
      <c r="U7" s="537">
        <v>0</v>
      </c>
      <c r="V7" s="495">
        <f t="shared" ref="V7:V70" si="6">U7*$E7</f>
        <v>0</v>
      </c>
      <c r="W7" s="537">
        <v>0</v>
      </c>
      <c r="X7" s="495">
        <f t="shared" ref="X7:X70" si="7">W7*$E7</f>
        <v>0</v>
      </c>
      <c r="Y7" s="537">
        <v>0</v>
      </c>
      <c r="Z7" s="495">
        <f t="shared" ref="Z7:Z70" si="8">Y7*$E7</f>
        <v>0</v>
      </c>
      <c r="AA7" s="538">
        <f>'Weekly-VMS-QTY'!G12</f>
        <v>2</v>
      </c>
      <c r="AB7" s="539">
        <f>'Weekly-VMS-VALUE'!H12</f>
        <v>149</v>
      </c>
      <c r="AC7" s="537">
        <f>'Weekly-VMS-QTY'!H12+'Weekly-VMS-QTY'!I12+'Weekly-VMS-QTY'!J12+'Weekly-VMS-QTY'!K12</f>
        <v>1</v>
      </c>
      <c r="AD7" s="539">
        <f>'Weekly-VMS-VALUE'!H12+'Weekly-VMS-VALUE'!I12+'Weekly-VMS-VALUE'!J12+'Weekly-VMS-VALUE'!K12</f>
        <v>149</v>
      </c>
      <c r="AE7" s="538">
        <f>'Weekly-VMS-QTY'!L12+'Weekly-VMS-QTY'!M12+'Weekly-VMS-QTY'!N12</f>
        <v>3</v>
      </c>
      <c r="AF7" s="540">
        <f>'Weekly-VMS-VALUE'!L12+'Weekly-VMS-VALUE'!M12+'Weekly-VMS-VALUE'!N12</f>
        <v>447</v>
      </c>
      <c r="AG7" s="493"/>
      <c r="AH7" s="494">
        <f>I7+K7+M7+O7+Q7+S7+U7+W7+Y7+AA7+AC7+AE7</f>
        <v>6</v>
      </c>
      <c r="AI7" s="495">
        <f t="shared" ref="AI7:AI70" si="9">J7+L7+N7+P7+R7+T7+V7+X7+Z7+AB7+AD7+AF7</f>
        <v>745</v>
      </c>
      <c r="AJ7" s="495">
        <f t="shared" ref="AJ7:AJ70" si="10">AH7/AZ$3</f>
        <v>0.10909090909090909</v>
      </c>
      <c r="AK7" s="495">
        <f t="shared" ref="AK7:AK70" si="11">AJ7*30</f>
        <v>3.2727272727272725</v>
      </c>
      <c r="AL7" s="495">
        <f t="shared" ref="AL7:AL70" si="12">AK7*E7</f>
        <v>227.45454545454544</v>
      </c>
      <c r="AM7" s="495">
        <f t="shared" ref="AM7:AM70" si="13">AN7/30</f>
        <v>0.1</v>
      </c>
      <c r="AN7" s="495">
        <f t="shared" ref="AN7:AN70" si="14">MAX(I7,K7,M7,O7,Q7,S7,U7,W7,Y7,AA7,AC7,AE7)</f>
        <v>3</v>
      </c>
      <c r="AO7" s="495">
        <v>26</v>
      </c>
      <c r="AP7" s="495"/>
      <c r="AQ7" s="495"/>
      <c r="AR7" s="495">
        <f>AO7+AQ7</f>
        <v>26</v>
      </c>
      <c r="AS7" s="495">
        <f t="shared" ref="AS7:AS70" si="15">AQ7*E7</f>
        <v>0</v>
      </c>
      <c r="AT7" s="495">
        <f t="shared" ref="AT7:AT70" si="16">IFERROR(AQ7/AJ7, "-")</f>
        <v>0</v>
      </c>
      <c r="AU7" s="495"/>
      <c r="AV7" s="495">
        <f t="shared" ref="AV7:AV70" si="17">IFERROR(AT7/7,"-")</f>
        <v>0</v>
      </c>
      <c r="AW7" s="495">
        <f t="shared" ref="AW7:AW70" si="18">IFERROR(AT7/30,"-")</f>
        <v>0</v>
      </c>
      <c r="AX7" s="551">
        <f t="shared" ref="AX7:AX70" si="19">IFERROR(AX$3+AT7,"-")</f>
        <v>43456</v>
      </c>
    </row>
    <row r="8" spans="1:53" s="492" customFormat="1">
      <c r="A8" s="490"/>
      <c r="B8" s="525">
        <v>734836</v>
      </c>
      <c r="C8" s="526" t="s">
        <v>42</v>
      </c>
      <c r="D8" s="496" t="s">
        <v>43</v>
      </c>
      <c r="E8" s="527">
        <v>69.5</v>
      </c>
      <c r="F8" s="527">
        <v>69.5</v>
      </c>
      <c r="G8" s="528">
        <v>149</v>
      </c>
      <c r="I8" s="541">
        <v>0</v>
      </c>
      <c r="J8" s="498">
        <f t="shared" si="0"/>
        <v>0</v>
      </c>
      <c r="K8" s="542">
        <v>0</v>
      </c>
      <c r="L8" s="498">
        <f t="shared" si="1"/>
        <v>0</v>
      </c>
      <c r="M8" s="542">
        <v>0</v>
      </c>
      <c r="N8" s="498">
        <f t="shared" si="2"/>
        <v>0</v>
      </c>
      <c r="O8" s="542">
        <v>0</v>
      </c>
      <c r="P8" s="498">
        <f t="shared" si="3"/>
        <v>0</v>
      </c>
      <c r="Q8" s="543">
        <v>0</v>
      </c>
      <c r="R8" s="498">
        <f t="shared" si="4"/>
        <v>0</v>
      </c>
      <c r="S8" s="542">
        <v>0</v>
      </c>
      <c r="T8" s="498">
        <f t="shared" si="5"/>
        <v>0</v>
      </c>
      <c r="U8" s="542">
        <v>0</v>
      </c>
      <c r="V8" s="498">
        <f t="shared" si="6"/>
        <v>0</v>
      </c>
      <c r="W8" s="542">
        <v>0</v>
      </c>
      <c r="X8" s="498">
        <f t="shared" si="7"/>
        <v>0</v>
      </c>
      <c r="Y8" s="542">
        <v>0</v>
      </c>
      <c r="Z8" s="498">
        <f t="shared" si="8"/>
        <v>0</v>
      </c>
      <c r="AA8" s="542">
        <f>'Weekly-VMS-QTY'!G13</f>
        <v>4</v>
      </c>
      <c r="AB8" s="498">
        <f>'Weekly-VMS-VALUE'!H13</f>
        <v>745</v>
      </c>
      <c r="AC8" s="542">
        <f>'Weekly-VMS-QTY'!H13+'Weekly-VMS-QTY'!I13+'Weekly-VMS-QTY'!J13+'Weekly-VMS-QTY'!K13</f>
        <v>13</v>
      </c>
      <c r="AD8" s="498">
        <f>'Weekly-VMS-VALUE'!H13+'Weekly-VMS-VALUE'!I13+'Weekly-VMS-VALUE'!J13+'Weekly-VMS-VALUE'!K13</f>
        <v>1937</v>
      </c>
      <c r="AE8" s="542">
        <f>'Weekly-VMS-QTY'!L13+'Weekly-VMS-QTY'!M13+'Weekly-VMS-QTY'!N13</f>
        <v>7</v>
      </c>
      <c r="AF8" s="544">
        <f>'Weekly-VMS-VALUE'!L13+'Weekly-VMS-VALUE'!M13+'Weekly-VMS-VALUE'!N13</f>
        <v>1043</v>
      </c>
      <c r="AG8" s="493"/>
      <c r="AH8" s="497">
        <f t="shared" ref="AH8:AH71" si="20">I8+K8+M8+O8+Q8+S8+U8+W8+Y8+AA8+AC8+AE8</f>
        <v>24</v>
      </c>
      <c r="AI8" s="498">
        <f t="shared" si="9"/>
        <v>3725</v>
      </c>
      <c r="AJ8" s="498">
        <f t="shared" si="10"/>
        <v>0.43636363636363634</v>
      </c>
      <c r="AK8" s="498">
        <f t="shared" si="11"/>
        <v>13.09090909090909</v>
      </c>
      <c r="AL8" s="498">
        <f t="shared" si="12"/>
        <v>909.81818181818176</v>
      </c>
      <c r="AM8" s="498">
        <f t="shared" si="13"/>
        <v>0.43333333333333335</v>
      </c>
      <c r="AN8" s="498">
        <f t="shared" si="14"/>
        <v>13</v>
      </c>
      <c r="AO8" s="498">
        <v>26</v>
      </c>
      <c r="AP8" s="498"/>
      <c r="AQ8" s="498"/>
      <c r="AR8" s="498">
        <f t="shared" ref="AR8:AR70" si="21">AO8+AQ8</f>
        <v>26</v>
      </c>
      <c r="AS8" s="498">
        <f t="shared" si="15"/>
        <v>0</v>
      </c>
      <c r="AT8" s="498">
        <f t="shared" si="16"/>
        <v>0</v>
      </c>
      <c r="AU8" s="498"/>
      <c r="AV8" s="498">
        <f t="shared" si="17"/>
        <v>0</v>
      </c>
      <c r="AW8" s="498">
        <f t="shared" si="18"/>
        <v>0</v>
      </c>
      <c r="AX8" s="552">
        <f t="shared" si="19"/>
        <v>43456</v>
      </c>
    </row>
    <row r="9" spans="1:53" s="492" customFormat="1">
      <c r="A9" s="490"/>
      <c r="B9" s="525">
        <v>734837</v>
      </c>
      <c r="C9" s="526" t="s">
        <v>44</v>
      </c>
      <c r="D9" s="496" t="s">
        <v>45</v>
      </c>
      <c r="E9" s="527">
        <v>24.5</v>
      </c>
      <c r="F9" s="527">
        <v>24.5</v>
      </c>
      <c r="G9" s="528">
        <v>49</v>
      </c>
      <c r="I9" s="541">
        <v>0</v>
      </c>
      <c r="J9" s="498">
        <f t="shared" si="0"/>
        <v>0</v>
      </c>
      <c r="K9" s="542">
        <v>0</v>
      </c>
      <c r="L9" s="498">
        <f t="shared" si="1"/>
        <v>0</v>
      </c>
      <c r="M9" s="542">
        <v>0</v>
      </c>
      <c r="N9" s="498">
        <f t="shared" si="2"/>
        <v>0</v>
      </c>
      <c r="O9" s="542">
        <v>0</v>
      </c>
      <c r="P9" s="498">
        <f t="shared" si="3"/>
        <v>0</v>
      </c>
      <c r="Q9" s="542">
        <v>0</v>
      </c>
      <c r="R9" s="498">
        <f t="shared" si="4"/>
        <v>0</v>
      </c>
      <c r="S9" s="542">
        <v>0</v>
      </c>
      <c r="T9" s="498">
        <f t="shared" si="5"/>
        <v>0</v>
      </c>
      <c r="U9" s="542">
        <v>0</v>
      </c>
      <c r="V9" s="498">
        <f t="shared" si="6"/>
        <v>0</v>
      </c>
      <c r="W9" s="542">
        <v>0</v>
      </c>
      <c r="X9" s="498">
        <f t="shared" si="7"/>
        <v>0</v>
      </c>
      <c r="Y9" s="542">
        <v>0</v>
      </c>
      <c r="Z9" s="498">
        <f t="shared" si="8"/>
        <v>0</v>
      </c>
      <c r="AA9" s="542">
        <f>'Weekly-VMS-QTY'!G14</f>
        <v>54</v>
      </c>
      <c r="AB9" s="498">
        <f>'Weekly-VMS-VALUE'!H14</f>
        <v>882</v>
      </c>
      <c r="AC9" s="542">
        <f>'Weekly-VMS-QTY'!H14+'Weekly-VMS-QTY'!I14+'Weekly-VMS-QTY'!J14+'Weekly-VMS-QTY'!K14</f>
        <v>75</v>
      </c>
      <c r="AD9" s="498">
        <f>'Weekly-VMS-VALUE'!H14+'Weekly-VMS-VALUE'!I14+'Weekly-VMS-VALUE'!J14+'Weekly-VMS-VALUE'!K14</f>
        <v>3675</v>
      </c>
      <c r="AE9" s="542">
        <f>'Weekly-VMS-QTY'!L14+'Weekly-VMS-QTY'!M14+'Weekly-VMS-QTY'!N14</f>
        <v>70</v>
      </c>
      <c r="AF9" s="544">
        <f>'Weekly-VMS-VALUE'!L14+'Weekly-VMS-VALUE'!M14+'Weekly-VMS-VALUE'!N14</f>
        <v>3430</v>
      </c>
      <c r="AG9" s="493"/>
      <c r="AH9" s="497">
        <f t="shared" si="20"/>
        <v>199</v>
      </c>
      <c r="AI9" s="498">
        <f t="shared" si="9"/>
        <v>7987</v>
      </c>
      <c r="AJ9" s="498">
        <f t="shared" si="10"/>
        <v>3.6181818181818182</v>
      </c>
      <c r="AK9" s="498">
        <f t="shared" si="11"/>
        <v>108.54545454545455</v>
      </c>
      <c r="AL9" s="498">
        <f t="shared" si="12"/>
        <v>2659.3636363636365</v>
      </c>
      <c r="AM9" s="498">
        <f t="shared" si="13"/>
        <v>2.5</v>
      </c>
      <c r="AN9" s="498">
        <f t="shared" si="14"/>
        <v>75</v>
      </c>
      <c r="AO9" s="498">
        <v>26</v>
      </c>
      <c r="AP9" s="498"/>
      <c r="AQ9" s="498"/>
      <c r="AR9" s="498">
        <f t="shared" si="21"/>
        <v>26</v>
      </c>
      <c r="AS9" s="498">
        <f t="shared" si="15"/>
        <v>0</v>
      </c>
      <c r="AT9" s="498">
        <f t="shared" si="16"/>
        <v>0</v>
      </c>
      <c r="AU9" s="498"/>
      <c r="AV9" s="498">
        <f t="shared" si="17"/>
        <v>0</v>
      </c>
      <c r="AW9" s="498">
        <f t="shared" si="18"/>
        <v>0</v>
      </c>
      <c r="AX9" s="552">
        <f t="shared" si="19"/>
        <v>43456</v>
      </c>
    </row>
    <row r="10" spans="1:53" s="492" customFormat="1">
      <c r="A10" s="490"/>
      <c r="B10" s="525">
        <v>734838</v>
      </c>
      <c r="C10" s="526" t="s">
        <v>46</v>
      </c>
      <c r="D10" s="496" t="s">
        <v>47</v>
      </c>
      <c r="E10" s="527">
        <v>24.5</v>
      </c>
      <c r="F10" s="527">
        <v>24.5</v>
      </c>
      <c r="G10" s="528">
        <v>49</v>
      </c>
      <c r="I10" s="541">
        <v>0</v>
      </c>
      <c r="J10" s="498">
        <f t="shared" si="0"/>
        <v>0</v>
      </c>
      <c r="K10" s="542">
        <v>0</v>
      </c>
      <c r="L10" s="498">
        <f t="shared" si="1"/>
        <v>0</v>
      </c>
      <c r="M10" s="542">
        <v>0</v>
      </c>
      <c r="N10" s="498">
        <f t="shared" si="2"/>
        <v>0</v>
      </c>
      <c r="O10" s="542">
        <v>0</v>
      </c>
      <c r="P10" s="498">
        <f t="shared" si="3"/>
        <v>0</v>
      </c>
      <c r="Q10" s="543">
        <v>0</v>
      </c>
      <c r="R10" s="498">
        <f t="shared" si="4"/>
        <v>0</v>
      </c>
      <c r="S10" s="542">
        <v>0</v>
      </c>
      <c r="T10" s="498">
        <f t="shared" si="5"/>
        <v>0</v>
      </c>
      <c r="U10" s="542">
        <v>0</v>
      </c>
      <c r="V10" s="498">
        <f t="shared" si="6"/>
        <v>0</v>
      </c>
      <c r="W10" s="542">
        <v>0</v>
      </c>
      <c r="X10" s="498">
        <f t="shared" si="7"/>
        <v>0</v>
      </c>
      <c r="Y10" s="542">
        <v>0</v>
      </c>
      <c r="Z10" s="498">
        <f t="shared" si="8"/>
        <v>0</v>
      </c>
      <c r="AA10" s="542">
        <f>'Weekly-VMS-QTY'!G15</f>
        <v>45</v>
      </c>
      <c r="AB10" s="498">
        <f>'Weekly-VMS-VALUE'!H15</f>
        <v>784</v>
      </c>
      <c r="AC10" s="542">
        <f>'Weekly-VMS-QTY'!H15+'Weekly-VMS-QTY'!I15+'Weekly-VMS-QTY'!J15+'Weekly-VMS-QTY'!K15</f>
        <v>75</v>
      </c>
      <c r="AD10" s="498">
        <f>'Weekly-VMS-VALUE'!H15+'Weekly-VMS-VALUE'!I15+'Weekly-VMS-VALUE'!J15+'Weekly-VMS-VALUE'!K15</f>
        <v>3675</v>
      </c>
      <c r="AE10" s="542">
        <f>'Weekly-VMS-QTY'!L15+'Weekly-VMS-QTY'!M15+'Weekly-VMS-QTY'!N15</f>
        <v>55</v>
      </c>
      <c r="AF10" s="544">
        <f>'Weekly-VMS-VALUE'!L15+'Weekly-VMS-VALUE'!M15+'Weekly-VMS-VALUE'!N15</f>
        <v>2695</v>
      </c>
      <c r="AG10" s="493"/>
      <c r="AH10" s="497">
        <f t="shared" si="20"/>
        <v>175</v>
      </c>
      <c r="AI10" s="498">
        <f t="shared" si="9"/>
        <v>7154</v>
      </c>
      <c r="AJ10" s="498">
        <f t="shared" si="10"/>
        <v>3.1818181818181817</v>
      </c>
      <c r="AK10" s="498">
        <f t="shared" si="11"/>
        <v>95.454545454545453</v>
      </c>
      <c r="AL10" s="498">
        <f t="shared" si="12"/>
        <v>2338.6363636363635</v>
      </c>
      <c r="AM10" s="498">
        <f t="shared" si="13"/>
        <v>2.5</v>
      </c>
      <c r="AN10" s="498">
        <f t="shared" si="14"/>
        <v>75</v>
      </c>
      <c r="AO10" s="498">
        <v>26</v>
      </c>
      <c r="AP10" s="498"/>
      <c r="AQ10" s="498"/>
      <c r="AR10" s="498">
        <f t="shared" si="21"/>
        <v>26</v>
      </c>
      <c r="AS10" s="498">
        <f t="shared" si="15"/>
        <v>0</v>
      </c>
      <c r="AT10" s="498">
        <f t="shared" si="16"/>
        <v>0</v>
      </c>
      <c r="AU10" s="498"/>
      <c r="AV10" s="498">
        <f t="shared" si="17"/>
        <v>0</v>
      </c>
      <c r="AW10" s="498">
        <f t="shared" si="18"/>
        <v>0</v>
      </c>
      <c r="AX10" s="552">
        <f t="shared" si="19"/>
        <v>43456</v>
      </c>
    </row>
    <row r="11" spans="1:53" s="492" customFormat="1">
      <c r="A11" s="490"/>
      <c r="B11" s="525">
        <v>734839</v>
      </c>
      <c r="C11" s="526" t="s">
        <v>48</v>
      </c>
      <c r="D11" s="496" t="s">
        <v>49</v>
      </c>
      <c r="E11" s="527">
        <v>129.5</v>
      </c>
      <c r="F11" s="527">
        <v>129.5</v>
      </c>
      <c r="G11" s="528">
        <v>269</v>
      </c>
      <c r="I11" s="541">
        <v>0</v>
      </c>
      <c r="J11" s="498">
        <f t="shared" si="0"/>
        <v>0</v>
      </c>
      <c r="K11" s="542">
        <v>0</v>
      </c>
      <c r="L11" s="498">
        <f t="shared" si="1"/>
        <v>0</v>
      </c>
      <c r="M11" s="542">
        <v>0</v>
      </c>
      <c r="N11" s="498">
        <f t="shared" si="2"/>
        <v>0</v>
      </c>
      <c r="O11" s="542">
        <v>0</v>
      </c>
      <c r="P11" s="498">
        <f t="shared" si="3"/>
        <v>0</v>
      </c>
      <c r="Q11" s="542">
        <v>0</v>
      </c>
      <c r="R11" s="498">
        <f t="shared" si="4"/>
        <v>0</v>
      </c>
      <c r="S11" s="542">
        <v>0</v>
      </c>
      <c r="T11" s="498">
        <f t="shared" si="5"/>
        <v>0</v>
      </c>
      <c r="U11" s="542">
        <v>0</v>
      </c>
      <c r="V11" s="498">
        <f t="shared" si="6"/>
        <v>0</v>
      </c>
      <c r="W11" s="542">
        <v>0</v>
      </c>
      <c r="X11" s="498">
        <f t="shared" si="7"/>
        <v>0</v>
      </c>
      <c r="Y11" s="542">
        <v>0</v>
      </c>
      <c r="Z11" s="498">
        <f t="shared" si="8"/>
        <v>0</v>
      </c>
      <c r="AA11" s="542">
        <f>'Weekly-VMS-QTY'!G16</f>
        <v>0</v>
      </c>
      <c r="AB11" s="498">
        <f>'Weekly-VMS-VALUE'!H16</f>
        <v>0</v>
      </c>
      <c r="AC11" s="542">
        <f>'Weekly-VMS-QTY'!H16+'Weekly-VMS-QTY'!I16+'Weekly-VMS-QTY'!J16+'Weekly-VMS-QTY'!K16</f>
        <v>0</v>
      </c>
      <c r="AD11" s="498">
        <f>'Weekly-VMS-VALUE'!H16+'Weekly-VMS-VALUE'!I16+'Weekly-VMS-VALUE'!J16+'Weekly-VMS-VALUE'!K16</f>
        <v>0</v>
      </c>
      <c r="AE11" s="542">
        <f>'Weekly-VMS-QTY'!L16+'Weekly-VMS-QTY'!M16+'Weekly-VMS-QTY'!N16</f>
        <v>0</v>
      </c>
      <c r="AF11" s="544">
        <f>'Weekly-VMS-VALUE'!L16+'Weekly-VMS-VALUE'!M16+'Weekly-VMS-VALUE'!N16</f>
        <v>0</v>
      </c>
      <c r="AG11" s="493"/>
      <c r="AH11" s="497">
        <f t="shared" si="20"/>
        <v>0</v>
      </c>
      <c r="AI11" s="498">
        <f t="shared" si="9"/>
        <v>0</v>
      </c>
      <c r="AJ11" s="498">
        <f t="shared" si="10"/>
        <v>0</v>
      </c>
      <c r="AK11" s="498">
        <f t="shared" si="11"/>
        <v>0</v>
      </c>
      <c r="AL11" s="498">
        <f t="shared" si="12"/>
        <v>0</v>
      </c>
      <c r="AM11" s="498">
        <f t="shared" si="13"/>
        <v>0</v>
      </c>
      <c r="AN11" s="498">
        <f t="shared" si="14"/>
        <v>0</v>
      </c>
      <c r="AO11" s="498">
        <v>26</v>
      </c>
      <c r="AP11" s="498"/>
      <c r="AQ11" s="498"/>
      <c r="AR11" s="498">
        <f t="shared" si="21"/>
        <v>26</v>
      </c>
      <c r="AS11" s="498">
        <f t="shared" si="15"/>
        <v>0</v>
      </c>
      <c r="AT11" s="498" t="str">
        <f t="shared" si="16"/>
        <v>-</v>
      </c>
      <c r="AU11" s="498"/>
      <c r="AV11" s="498" t="str">
        <f t="shared" si="17"/>
        <v>-</v>
      </c>
      <c r="AW11" s="498" t="str">
        <f t="shared" si="18"/>
        <v>-</v>
      </c>
      <c r="AX11" s="552" t="str">
        <f t="shared" si="19"/>
        <v>-</v>
      </c>
    </row>
    <row r="12" spans="1:53" s="492" customFormat="1">
      <c r="A12" s="490"/>
      <c r="B12" s="525">
        <v>734840</v>
      </c>
      <c r="C12" s="526" t="s">
        <v>50</v>
      </c>
      <c r="D12" s="496" t="s">
        <v>51</v>
      </c>
      <c r="E12" s="527">
        <v>129.5</v>
      </c>
      <c r="F12" s="527">
        <v>129.5</v>
      </c>
      <c r="G12" s="528">
        <v>269</v>
      </c>
      <c r="I12" s="541">
        <v>0</v>
      </c>
      <c r="J12" s="498">
        <f t="shared" si="0"/>
        <v>0</v>
      </c>
      <c r="K12" s="542">
        <v>0</v>
      </c>
      <c r="L12" s="498">
        <f t="shared" si="1"/>
        <v>0</v>
      </c>
      <c r="M12" s="542">
        <v>0</v>
      </c>
      <c r="N12" s="498">
        <f t="shared" si="2"/>
        <v>0</v>
      </c>
      <c r="O12" s="542">
        <v>0</v>
      </c>
      <c r="P12" s="498">
        <f t="shared" si="3"/>
        <v>0</v>
      </c>
      <c r="Q12" s="543">
        <v>0</v>
      </c>
      <c r="R12" s="498">
        <f t="shared" si="4"/>
        <v>0</v>
      </c>
      <c r="S12" s="542">
        <v>0</v>
      </c>
      <c r="T12" s="498">
        <f t="shared" si="5"/>
        <v>0</v>
      </c>
      <c r="U12" s="542">
        <v>0</v>
      </c>
      <c r="V12" s="498">
        <f t="shared" si="6"/>
        <v>0</v>
      </c>
      <c r="W12" s="542">
        <v>0</v>
      </c>
      <c r="X12" s="498">
        <f t="shared" si="7"/>
        <v>0</v>
      </c>
      <c r="Y12" s="542">
        <v>0</v>
      </c>
      <c r="Z12" s="498">
        <f t="shared" si="8"/>
        <v>0</v>
      </c>
      <c r="AA12" s="542">
        <f>'Weekly-VMS-QTY'!G17</f>
        <v>0</v>
      </c>
      <c r="AB12" s="498">
        <f>'Weekly-VMS-VALUE'!H17</f>
        <v>0</v>
      </c>
      <c r="AC12" s="542">
        <f>'Weekly-VMS-QTY'!H17+'Weekly-VMS-QTY'!I17+'Weekly-VMS-QTY'!J17+'Weekly-VMS-QTY'!K17</f>
        <v>0</v>
      </c>
      <c r="AD12" s="498">
        <f>'Weekly-VMS-VALUE'!H17+'Weekly-VMS-VALUE'!I17+'Weekly-VMS-VALUE'!J17+'Weekly-VMS-VALUE'!K17</f>
        <v>0</v>
      </c>
      <c r="AE12" s="542">
        <f>'Weekly-VMS-QTY'!L17+'Weekly-VMS-QTY'!M17+'Weekly-VMS-QTY'!N17</f>
        <v>0</v>
      </c>
      <c r="AF12" s="544">
        <f>'Weekly-VMS-VALUE'!L17+'Weekly-VMS-VALUE'!M17+'Weekly-VMS-VALUE'!N17</f>
        <v>0</v>
      </c>
      <c r="AG12" s="493"/>
      <c r="AH12" s="497">
        <f t="shared" si="20"/>
        <v>0</v>
      </c>
      <c r="AI12" s="498">
        <f t="shared" si="9"/>
        <v>0</v>
      </c>
      <c r="AJ12" s="498">
        <f t="shared" si="10"/>
        <v>0</v>
      </c>
      <c r="AK12" s="498">
        <f t="shared" si="11"/>
        <v>0</v>
      </c>
      <c r="AL12" s="498">
        <f t="shared" si="12"/>
        <v>0</v>
      </c>
      <c r="AM12" s="498">
        <f t="shared" si="13"/>
        <v>0</v>
      </c>
      <c r="AN12" s="498">
        <f t="shared" si="14"/>
        <v>0</v>
      </c>
      <c r="AO12" s="498">
        <v>26</v>
      </c>
      <c r="AP12" s="498"/>
      <c r="AQ12" s="498"/>
      <c r="AR12" s="498">
        <f>AO12+AQ12</f>
        <v>26</v>
      </c>
      <c r="AS12" s="498">
        <f t="shared" si="15"/>
        <v>0</v>
      </c>
      <c r="AT12" s="498" t="str">
        <f t="shared" si="16"/>
        <v>-</v>
      </c>
      <c r="AU12" s="498"/>
      <c r="AV12" s="498" t="str">
        <f t="shared" si="17"/>
        <v>-</v>
      </c>
      <c r="AW12" s="498" t="str">
        <f t="shared" si="18"/>
        <v>-</v>
      </c>
      <c r="AX12" s="552" t="str">
        <f t="shared" si="19"/>
        <v>-</v>
      </c>
    </row>
    <row r="13" spans="1:53" s="492" customFormat="1">
      <c r="A13" s="490"/>
      <c r="B13" s="525">
        <v>734841</v>
      </c>
      <c r="C13" s="526" t="s">
        <v>52</v>
      </c>
      <c r="D13" s="496" t="s">
        <v>53</v>
      </c>
      <c r="E13" s="527">
        <v>29.5</v>
      </c>
      <c r="F13" s="527">
        <v>29.5</v>
      </c>
      <c r="G13" s="528">
        <v>59</v>
      </c>
      <c r="I13" s="541">
        <v>0</v>
      </c>
      <c r="J13" s="498">
        <f t="shared" si="0"/>
        <v>0</v>
      </c>
      <c r="K13" s="542">
        <v>0</v>
      </c>
      <c r="L13" s="498">
        <f t="shared" si="1"/>
        <v>0</v>
      </c>
      <c r="M13" s="542">
        <v>0</v>
      </c>
      <c r="N13" s="498">
        <f t="shared" si="2"/>
        <v>0</v>
      </c>
      <c r="O13" s="542">
        <v>0</v>
      </c>
      <c r="P13" s="498">
        <f t="shared" si="3"/>
        <v>0</v>
      </c>
      <c r="Q13" s="542">
        <v>0</v>
      </c>
      <c r="R13" s="498">
        <f t="shared" si="4"/>
        <v>0</v>
      </c>
      <c r="S13" s="542">
        <v>0</v>
      </c>
      <c r="T13" s="498">
        <f t="shared" si="5"/>
        <v>0</v>
      </c>
      <c r="U13" s="542">
        <v>0</v>
      </c>
      <c r="V13" s="498">
        <f t="shared" si="6"/>
        <v>0</v>
      </c>
      <c r="W13" s="542">
        <v>0</v>
      </c>
      <c r="X13" s="498">
        <f t="shared" si="7"/>
        <v>0</v>
      </c>
      <c r="Y13" s="542">
        <v>0</v>
      </c>
      <c r="Z13" s="498">
        <f t="shared" si="8"/>
        <v>0</v>
      </c>
      <c r="AA13" s="542">
        <f>'Weekly-VMS-QTY'!G18</f>
        <v>0</v>
      </c>
      <c r="AB13" s="498">
        <f>'Weekly-VMS-VALUE'!H18</f>
        <v>0</v>
      </c>
      <c r="AC13" s="542">
        <f>'Weekly-VMS-QTY'!H18+'Weekly-VMS-QTY'!I18+'Weekly-VMS-QTY'!J18+'Weekly-VMS-QTY'!K18</f>
        <v>0</v>
      </c>
      <c r="AD13" s="498">
        <f>'Weekly-VMS-VALUE'!H18+'Weekly-VMS-VALUE'!I18+'Weekly-VMS-VALUE'!J18+'Weekly-VMS-VALUE'!K18</f>
        <v>0</v>
      </c>
      <c r="AE13" s="542">
        <f>'Weekly-VMS-QTY'!L18+'Weekly-VMS-QTY'!M18+'Weekly-VMS-QTY'!N18</f>
        <v>0</v>
      </c>
      <c r="AF13" s="544">
        <f>'Weekly-VMS-VALUE'!L18+'Weekly-VMS-VALUE'!M18+'Weekly-VMS-VALUE'!N18</f>
        <v>0</v>
      </c>
      <c r="AG13" s="493"/>
      <c r="AH13" s="497">
        <f t="shared" si="20"/>
        <v>0</v>
      </c>
      <c r="AI13" s="498">
        <f t="shared" si="9"/>
        <v>0</v>
      </c>
      <c r="AJ13" s="498">
        <f t="shared" si="10"/>
        <v>0</v>
      </c>
      <c r="AK13" s="498">
        <f t="shared" si="11"/>
        <v>0</v>
      </c>
      <c r="AL13" s="498">
        <f t="shared" si="12"/>
        <v>0</v>
      </c>
      <c r="AM13" s="498">
        <f t="shared" si="13"/>
        <v>0</v>
      </c>
      <c r="AN13" s="498">
        <f t="shared" si="14"/>
        <v>0</v>
      </c>
      <c r="AO13" s="498">
        <v>26</v>
      </c>
      <c r="AP13" s="498"/>
      <c r="AQ13" s="498"/>
      <c r="AR13" s="498">
        <f t="shared" si="21"/>
        <v>26</v>
      </c>
      <c r="AS13" s="498">
        <f t="shared" si="15"/>
        <v>0</v>
      </c>
      <c r="AT13" s="498" t="str">
        <f t="shared" si="16"/>
        <v>-</v>
      </c>
      <c r="AU13" s="498"/>
      <c r="AV13" s="498" t="str">
        <f t="shared" si="17"/>
        <v>-</v>
      </c>
      <c r="AW13" s="498" t="str">
        <f t="shared" si="18"/>
        <v>-</v>
      </c>
      <c r="AX13" s="552" t="str">
        <f t="shared" si="19"/>
        <v>-</v>
      </c>
    </row>
    <row r="14" spans="1:53" s="492" customFormat="1">
      <c r="A14" s="490"/>
      <c r="B14" s="525">
        <v>734843</v>
      </c>
      <c r="C14" s="526" t="s">
        <v>54</v>
      </c>
      <c r="D14" s="496" t="s">
        <v>55</v>
      </c>
      <c r="E14" s="527">
        <v>29.5</v>
      </c>
      <c r="F14" s="527">
        <v>29.5</v>
      </c>
      <c r="G14" s="528">
        <v>59</v>
      </c>
      <c r="I14" s="541">
        <v>0</v>
      </c>
      <c r="J14" s="498">
        <f t="shared" si="0"/>
        <v>0</v>
      </c>
      <c r="K14" s="542">
        <v>0</v>
      </c>
      <c r="L14" s="498">
        <f t="shared" si="1"/>
        <v>0</v>
      </c>
      <c r="M14" s="542">
        <v>0</v>
      </c>
      <c r="N14" s="498">
        <f t="shared" si="2"/>
        <v>0</v>
      </c>
      <c r="O14" s="542">
        <v>0</v>
      </c>
      <c r="P14" s="498">
        <f t="shared" si="3"/>
        <v>0</v>
      </c>
      <c r="Q14" s="543">
        <v>0</v>
      </c>
      <c r="R14" s="498">
        <f t="shared" si="4"/>
        <v>0</v>
      </c>
      <c r="S14" s="542">
        <v>0</v>
      </c>
      <c r="T14" s="498">
        <f t="shared" si="5"/>
        <v>0</v>
      </c>
      <c r="U14" s="542">
        <v>0</v>
      </c>
      <c r="V14" s="498">
        <f t="shared" si="6"/>
        <v>0</v>
      </c>
      <c r="W14" s="542">
        <v>0</v>
      </c>
      <c r="X14" s="498">
        <f t="shared" si="7"/>
        <v>0</v>
      </c>
      <c r="Y14" s="542">
        <v>0</v>
      </c>
      <c r="Z14" s="498">
        <f t="shared" si="8"/>
        <v>0</v>
      </c>
      <c r="AA14" s="542">
        <f>'Weekly-VMS-QTY'!G19</f>
        <v>0</v>
      </c>
      <c r="AB14" s="498">
        <f>'Weekly-VMS-VALUE'!H19</f>
        <v>0</v>
      </c>
      <c r="AC14" s="542">
        <f>'Weekly-VMS-QTY'!H19+'Weekly-VMS-QTY'!I19+'Weekly-VMS-QTY'!J19+'Weekly-VMS-QTY'!K19</f>
        <v>0</v>
      </c>
      <c r="AD14" s="498">
        <f>'Weekly-VMS-VALUE'!H19+'Weekly-VMS-VALUE'!I19+'Weekly-VMS-VALUE'!J19+'Weekly-VMS-VALUE'!K19</f>
        <v>0</v>
      </c>
      <c r="AE14" s="542">
        <f>'Weekly-VMS-QTY'!L19+'Weekly-VMS-QTY'!M19+'Weekly-VMS-QTY'!N19</f>
        <v>0</v>
      </c>
      <c r="AF14" s="544">
        <f>'Weekly-VMS-VALUE'!L19+'Weekly-VMS-VALUE'!M19+'Weekly-VMS-VALUE'!N19</f>
        <v>0</v>
      </c>
      <c r="AG14" s="493"/>
      <c r="AH14" s="497">
        <f t="shared" si="20"/>
        <v>0</v>
      </c>
      <c r="AI14" s="498">
        <f t="shared" si="9"/>
        <v>0</v>
      </c>
      <c r="AJ14" s="498">
        <f t="shared" si="10"/>
        <v>0</v>
      </c>
      <c r="AK14" s="498">
        <f t="shared" si="11"/>
        <v>0</v>
      </c>
      <c r="AL14" s="498">
        <f t="shared" si="12"/>
        <v>0</v>
      </c>
      <c r="AM14" s="498">
        <f t="shared" si="13"/>
        <v>0</v>
      </c>
      <c r="AN14" s="498">
        <f t="shared" si="14"/>
        <v>0</v>
      </c>
      <c r="AO14" s="498">
        <v>26</v>
      </c>
      <c r="AP14" s="498"/>
      <c r="AQ14" s="498"/>
      <c r="AR14" s="498">
        <f t="shared" si="21"/>
        <v>26</v>
      </c>
      <c r="AS14" s="498">
        <f t="shared" si="15"/>
        <v>0</v>
      </c>
      <c r="AT14" s="498" t="str">
        <f t="shared" si="16"/>
        <v>-</v>
      </c>
      <c r="AU14" s="498"/>
      <c r="AV14" s="498" t="str">
        <f t="shared" si="17"/>
        <v>-</v>
      </c>
      <c r="AW14" s="498" t="str">
        <f t="shared" si="18"/>
        <v>-</v>
      </c>
      <c r="AX14" s="552" t="str">
        <f t="shared" si="19"/>
        <v>-</v>
      </c>
    </row>
    <row r="15" spans="1:53" s="492" customFormat="1">
      <c r="A15" s="490"/>
      <c r="B15" s="525">
        <v>734845</v>
      </c>
      <c r="C15" s="526" t="s">
        <v>56</v>
      </c>
      <c r="D15" s="496" t="s">
        <v>57</v>
      </c>
      <c r="E15" s="527">
        <v>29.5</v>
      </c>
      <c r="F15" s="527">
        <v>29.5</v>
      </c>
      <c r="G15" s="528">
        <v>59</v>
      </c>
      <c r="I15" s="541">
        <v>0</v>
      </c>
      <c r="J15" s="498">
        <f t="shared" si="0"/>
        <v>0</v>
      </c>
      <c r="K15" s="542">
        <v>0</v>
      </c>
      <c r="L15" s="498">
        <f t="shared" si="1"/>
        <v>0</v>
      </c>
      <c r="M15" s="542">
        <v>0</v>
      </c>
      <c r="N15" s="498">
        <f t="shared" si="2"/>
        <v>0</v>
      </c>
      <c r="O15" s="542">
        <v>0</v>
      </c>
      <c r="P15" s="498">
        <f t="shared" si="3"/>
        <v>0</v>
      </c>
      <c r="Q15" s="542">
        <v>0</v>
      </c>
      <c r="R15" s="498">
        <f t="shared" si="4"/>
        <v>0</v>
      </c>
      <c r="S15" s="542">
        <v>0</v>
      </c>
      <c r="T15" s="498">
        <f t="shared" si="5"/>
        <v>0</v>
      </c>
      <c r="U15" s="542">
        <v>0</v>
      </c>
      <c r="V15" s="498">
        <f t="shared" si="6"/>
        <v>0</v>
      </c>
      <c r="W15" s="542">
        <v>0</v>
      </c>
      <c r="X15" s="498">
        <f t="shared" si="7"/>
        <v>0</v>
      </c>
      <c r="Y15" s="542">
        <v>0</v>
      </c>
      <c r="Z15" s="498">
        <f t="shared" si="8"/>
        <v>0</v>
      </c>
      <c r="AA15" s="542">
        <f>'Weekly-VMS-QTY'!G20</f>
        <v>0</v>
      </c>
      <c r="AB15" s="498">
        <f>'Weekly-VMS-VALUE'!H20</f>
        <v>0</v>
      </c>
      <c r="AC15" s="542">
        <f>'Weekly-VMS-QTY'!H20+'Weekly-VMS-QTY'!I20+'Weekly-VMS-QTY'!J20+'Weekly-VMS-QTY'!K20</f>
        <v>0</v>
      </c>
      <c r="AD15" s="498">
        <f>'Weekly-VMS-VALUE'!H20+'Weekly-VMS-VALUE'!I20+'Weekly-VMS-VALUE'!J20+'Weekly-VMS-VALUE'!K20</f>
        <v>0</v>
      </c>
      <c r="AE15" s="542">
        <f>'Weekly-VMS-QTY'!L20+'Weekly-VMS-QTY'!M20+'Weekly-VMS-QTY'!N20</f>
        <v>0</v>
      </c>
      <c r="AF15" s="544">
        <f>'Weekly-VMS-VALUE'!L20+'Weekly-VMS-VALUE'!M20+'Weekly-VMS-VALUE'!N20</f>
        <v>0</v>
      </c>
      <c r="AG15" s="493"/>
      <c r="AH15" s="497">
        <f t="shared" si="20"/>
        <v>0</v>
      </c>
      <c r="AI15" s="498">
        <f t="shared" si="9"/>
        <v>0</v>
      </c>
      <c r="AJ15" s="498">
        <f t="shared" si="10"/>
        <v>0</v>
      </c>
      <c r="AK15" s="498">
        <f t="shared" si="11"/>
        <v>0</v>
      </c>
      <c r="AL15" s="498">
        <f t="shared" si="12"/>
        <v>0</v>
      </c>
      <c r="AM15" s="498">
        <f t="shared" si="13"/>
        <v>0</v>
      </c>
      <c r="AN15" s="498">
        <f t="shared" si="14"/>
        <v>0</v>
      </c>
      <c r="AO15" s="498">
        <v>26</v>
      </c>
      <c r="AP15" s="498"/>
      <c r="AQ15" s="498"/>
      <c r="AR15" s="498">
        <f t="shared" si="21"/>
        <v>26</v>
      </c>
      <c r="AS15" s="498">
        <f t="shared" si="15"/>
        <v>0</v>
      </c>
      <c r="AT15" s="498" t="str">
        <f t="shared" si="16"/>
        <v>-</v>
      </c>
      <c r="AU15" s="498"/>
      <c r="AV15" s="498" t="str">
        <f t="shared" si="17"/>
        <v>-</v>
      </c>
      <c r="AW15" s="498" t="str">
        <f t="shared" si="18"/>
        <v>-</v>
      </c>
      <c r="AX15" s="552" t="str">
        <f t="shared" si="19"/>
        <v>-</v>
      </c>
    </row>
    <row r="16" spans="1:53" s="492" customFormat="1">
      <c r="A16" s="490"/>
      <c r="B16" s="525">
        <v>734848</v>
      </c>
      <c r="C16" s="526" t="s">
        <v>58</v>
      </c>
      <c r="D16" s="496" t="s">
        <v>59</v>
      </c>
      <c r="E16" s="527">
        <v>29.5</v>
      </c>
      <c r="F16" s="527">
        <v>29.5</v>
      </c>
      <c r="G16" s="528">
        <v>59</v>
      </c>
      <c r="I16" s="541">
        <v>0</v>
      </c>
      <c r="J16" s="498">
        <f t="shared" si="0"/>
        <v>0</v>
      </c>
      <c r="K16" s="542">
        <v>0</v>
      </c>
      <c r="L16" s="498">
        <f t="shared" si="1"/>
        <v>0</v>
      </c>
      <c r="M16" s="542">
        <v>0</v>
      </c>
      <c r="N16" s="498">
        <f t="shared" si="2"/>
        <v>0</v>
      </c>
      <c r="O16" s="542">
        <v>0</v>
      </c>
      <c r="P16" s="498">
        <f t="shared" si="3"/>
        <v>0</v>
      </c>
      <c r="Q16" s="543">
        <v>0</v>
      </c>
      <c r="R16" s="498">
        <f t="shared" si="4"/>
        <v>0</v>
      </c>
      <c r="S16" s="542">
        <v>0</v>
      </c>
      <c r="T16" s="498">
        <f t="shared" si="5"/>
        <v>0</v>
      </c>
      <c r="U16" s="542">
        <v>0</v>
      </c>
      <c r="V16" s="498">
        <f t="shared" si="6"/>
        <v>0</v>
      </c>
      <c r="W16" s="542">
        <v>0</v>
      </c>
      <c r="X16" s="498">
        <f t="shared" si="7"/>
        <v>0</v>
      </c>
      <c r="Y16" s="542">
        <v>0</v>
      </c>
      <c r="Z16" s="498">
        <f t="shared" si="8"/>
        <v>0</v>
      </c>
      <c r="AA16" s="542">
        <f>'Weekly-VMS-QTY'!G21</f>
        <v>0</v>
      </c>
      <c r="AB16" s="498">
        <f>'Weekly-VMS-VALUE'!H21</f>
        <v>0</v>
      </c>
      <c r="AC16" s="542">
        <f>'Weekly-VMS-QTY'!H21+'Weekly-VMS-QTY'!I21+'Weekly-VMS-QTY'!J21+'Weekly-VMS-QTY'!K21</f>
        <v>0</v>
      </c>
      <c r="AD16" s="498">
        <f>'Weekly-VMS-VALUE'!H21+'Weekly-VMS-VALUE'!I21+'Weekly-VMS-VALUE'!J21+'Weekly-VMS-VALUE'!K21</f>
        <v>0</v>
      </c>
      <c r="AE16" s="542">
        <f>'Weekly-VMS-QTY'!L21+'Weekly-VMS-QTY'!M21+'Weekly-VMS-QTY'!N21</f>
        <v>0</v>
      </c>
      <c r="AF16" s="544">
        <f>'Weekly-VMS-VALUE'!L21+'Weekly-VMS-VALUE'!M21+'Weekly-VMS-VALUE'!N21</f>
        <v>0</v>
      </c>
      <c r="AG16" s="493"/>
      <c r="AH16" s="497">
        <f t="shared" si="20"/>
        <v>0</v>
      </c>
      <c r="AI16" s="498">
        <f t="shared" si="9"/>
        <v>0</v>
      </c>
      <c r="AJ16" s="498">
        <f t="shared" si="10"/>
        <v>0</v>
      </c>
      <c r="AK16" s="498">
        <f t="shared" si="11"/>
        <v>0</v>
      </c>
      <c r="AL16" s="498">
        <f t="shared" si="12"/>
        <v>0</v>
      </c>
      <c r="AM16" s="498">
        <f t="shared" si="13"/>
        <v>0</v>
      </c>
      <c r="AN16" s="498">
        <f t="shared" si="14"/>
        <v>0</v>
      </c>
      <c r="AO16" s="498">
        <v>26</v>
      </c>
      <c r="AP16" s="498"/>
      <c r="AQ16" s="498"/>
      <c r="AR16" s="498">
        <f t="shared" si="21"/>
        <v>26</v>
      </c>
      <c r="AS16" s="498">
        <f t="shared" si="15"/>
        <v>0</v>
      </c>
      <c r="AT16" s="498" t="str">
        <f t="shared" si="16"/>
        <v>-</v>
      </c>
      <c r="AU16" s="498"/>
      <c r="AV16" s="498" t="str">
        <f t="shared" si="17"/>
        <v>-</v>
      </c>
      <c r="AW16" s="498" t="str">
        <f t="shared" si="18"/>
        <v>-</v>
      </c>
      <c r="AX16" s="552" t="str">
        <f t="shared" si="19"/>
        <v>-</v>
      </c>
    </row>
    <row r="17" spans="1:50" s="492" customFormat="1">
      <c r="A17" s="490"/>
      <c r="B17" s="525">
        <v>734864</v>
      </c>
      <c r="C17" s="526" t="s">
        <v>60</v>
      </c>
      <c r="D17" s="496" t="s">
        <v>61</v>
      </c>
      <c r="E17" s="527">
        <v>24.5</v>
      </c>
      <c r="F17" s="527">
        <v>24.5</v>
      </c>
      <c r="G17" s="528">
        <v>49</v>
      </c>
      <c r="I17" s="541">
        <v>0</v>
      </c>
      <c r="J17" s="498">
        <f t="shared" si="0"/>
        <v>0</v>
      </c>
      <c r="K17" s="542">
        <v>0</v>
      </c>
      <c r="L17" s="498">
        <f t="shared" si="1"/>
        <v>0</v>
      </c>
      <c r="M17" s="542">
        <v>0</v>
      </c>
      <c r="N17" s="498">
        <f t="shared" si="2"/>
        <v>0</v>
      </c>
      <c r="O17" s="542">
        <v>0</v>
      </c>
      <c r="P17" s="498">
        <f t="shared" si="3"/>
        <v>0</v>
      </c>
      <c r="Q17" s="542">
        <v>0</v>
      </c>
      <c r="R17" s="498">
        <f t="shared" si="4"/>
        <v>0</v>
      </c>
      <c r="S17" s="542">
        <v>0</v>
      </c>
      <c r="T17" s="498">
        <f t="shared" si="5"/>
        <v>0</v>
      </c>
      <c r="U17" s="542">
        <v>0</v>
      </c>
      <c r="V17" s="498">
        <f t="shared" si="6"/>
        <v>0</v>
      </c>
      <c r="W17" s="542">
        <v>0</v>
      </c>
      <c r="X17" s="498">
        <f t="shared" si="7"/>
        <v>0</v>
      </c>
      <c r="Y17" s="542">
        <v>0</v>
      </c>
      <c r="Z17" s="498">
        <f t="shared" si="8"/>
        <v>0</v>
      </c>
      <c r="AA17" s="542">
        <f>'Weekly-VMS-QTY'!G22</f>
        <v>0</v>
      </c>
      <c r="AB17" s="498">
        <f>'Weekly-VMS-VALUE'!H22</f>
        <v>0</v>
      </c>
      <c r="AC17" s="542">
        <f>'Weekly-VMS-QTY'!H22+'Weekly-VMS-QTY'!I22+'Weekly-VMS-QTY'!J22+'Weekly-VMS-QTY'!K22</f>
        <v>2</v>
      </c>
      <c r="AD17" s="498">
        <f>'Weekly-VMS-VALUE'!H22+'Weekly-VMS-VALUE'!I22+'Weekly-VMS-VALUE'!J22+'Weekly-VMS-VALUE'!K22</f>
        <v>98</v>
      </c>
      <c r="AE17" s="542">
        <f>'Weekly-VMS-QTY'!L22+'Weekly-VMS-QTY'!M22+'Weekly-VMS-QTY'!N22</f>
        <v>2</v>
      </c>
      <c r="AF17" s="544">
        <f>'Weekly-VMS-VALUE'!L22+'Weekly-VMS-VALUE'!M22+'Weekly-VMS-VALUE'!N22</f>
        <v>98</v>
      </c>
      <c r="AG17" s="493"/>
      <c r="AH17" s="497">
        <f t="shared" si="20"/>
        <v>4</v>
      </c>
      <c r="AI17" s="498">
        <f t="shared" si="9"/>
        <v>196</v>
      </c>
      <c r="AJ17" s="498">
        <f t="shared" si="10"/>
        <v>7.2727272727272724E-2</v>
      </c>
      <c r="AK17" s="498">
        <f t="shared" si="11"/>
        <v>2.1818181818181817</v>
      </c>
      <c r="AL17" s="498">
        <f t="shared" si="12"/>
        <v>53.454545454545453</v>
      </c>
      <c r="AM17" s="498">
        <f t="shared" si="13"/>
        <v>6.6666666666666666E-2</v>
      </c>
      <c r="AN17" s="498">
        <f t="shared" si="14"/>
        <v>2</v>
      </c>
      <c r="AO17" s="498">
        <v>26</v>
      </c>
      <c r="AP17" s="498"/>
      <c r="AQ17" s="498"/>
      <c r="AR17" s="498">
        <f t="shared" si="21"/>
        <v>26</v>
      </c>
      <c r="AS17" s="498">
        <f t="shared" si="15"/>
        <v>0</v>
      </c>
      <c r="AT17" s="498">
        <f t="shared" si="16"/>
        <v>0</v>
      </c>
      <c r="AU17" s="498"/>
      <c r="AV17" s="498">
        <f t="shared" si="17"/>
        <v>0</v>
      </c>
      <c r="AW17" s="498">
        <f t="shared" si="18"/>
        <v>0</v>
      </c>
      <c r="AX17" s="552">
        <f t="shared" si="19"/>
        <v>43456</v>
      </c>
    </row>
    <row r="18" spans="1:50" s="492" customFormat="1">
      <c r="A18" s="490"/>
      <c r="B18" s="525">
        <v>734865</v>
      </c>
      <c r="C18" s="526" t="s">
        <v>62</v>
      </c>
      <c r="D18" s="496" t="s">
        <v>63</v>
      </c>
      <c r="E18" s="527">
        <v>24.5</v>
      </c>
      <c r="F18" s="527">
        <v>24.5</v>
      </c>
      <c r="G18" s="528">
        <v>49</v>
      </c>
      <c r="I18" s="541">
        <v>0</v>
      </c>
      <c r="J18" s="498">
        <f t="shared" si="0"/>
        <v>0</v>
      </c>
      <c r="K18" s="542">
        <v>0</v>
      </c>
      <c r="L18" s="498">
        <f t="shared" si="1"/>
        <v>0</v>
      </c>
      <c r="M18" s="542">
        <v>0</v>
      </c>
      <c r="N18" s="498">
        <f t="shared" si="2"/>
        <v>0</v>
      </c>
      <c r="O18" s="542">
        <v>0</v>
      </c>
      <c r="P18" s="498">
        <f t="shared" si="3"/>
        <v>0</v>
      </c>
      <c r="Q18" s="543">
        <v>0</v>
      </c>
      <c r="R18" s="498">
        <f t="shared" si="4"/>
        <v>0</v>
      </c>
      <c r="S18" s="542">
        <v>0</v>
      </c>
      <c r="T18" s="498">
        <f t="shared" si="5"/>
        <v>0</v>
      </c>
      <c r="U18" s="542">
        <v>0</v>
      </c>
      <c r="V18" s="498">
        <f t="shared" si="6"/>
        <v>0</v>
      </c>
      <c r="W18" s="542">
        <v>0</v>
      </c>
      <c r="X18" s="498">
        <f t="shared" si="7"/>
        <v>0</v>
      </c>
      <c r="Y18" s="542">
        <v>0</v>
      </c>
      <c r="Z18" s="498">
        <f t="shared" si="8"/>
        <v>0</v>
      </c>
      <c r="AA18" s="542">
        <f>'Weekly-VMS-QTY'!G23</f>
        <v>1</v>
      </c>
      <c r="AB18" s="498">
        <f>'Weekly-VMS-VALUE'!H23</f>
        <v>49</v>
      </c>
      <c r="AC18" s="542">
        <f>'Weekly-VMS-QTY'!H23+'Weekly-VMS-QTY'!I23+'Weekly-VMS-QTY'!J23+'Weekly-VMS-QTY'!K23</f>
        <v>5</v>
      </c>
      <c r="AD18" s="498">
        <f>'Weekly-VMS-VALUE'!H23+'Weekly-VMS-VALUE'!I23+'Weekly-VMS-VALUE'!J23+'Weekly-VMS-VALUE'!K23</f>
        <v>245</v>
      </c>
      <c r="AE18" s="542">
        <f>'Weekly-VMS-QTY'!L23+'Weekly-VMS-QTY'!M23+'Weekly-VMS-QTY'!N23</f>
        <v>2</v>
      </c>
      <c r="AF18" s="544">
        <f>'Weekly-VMS-VALUE'!L23+'Weekly-VMS-VALUE'!M23+'Weekly-VMS-VALUE'!N23</f>
        <v>98</v>
      </c>
      <c r="AG18" s="493"/>
      <c r="AH18" s="497">
        <f t="shared" si="20"/>
        <v>8</v>
      </c>
      <c r="AI18" s="498">
        <f t="shared" si="9"/>
        <v>392</v>
      </c>
      <c r="AJ18" s="498">
        <f t="shared" si="10"/>
        <v>0.14545454545454545</v>
      </c>
      <c r="AK18" s="498">
        <f t="shared" si="11"/>
        <v>4.3636363636363633</v>
      </c>
      <c r="AL18" s="498">
        <f t="shared" si="12"/>
        <v>106.90909090909091</v>
      </c>
      <c r="AM18" s="498">
        <f t="shared" si="13"/>
        <v>0.16666666666666666</v>
      </c>
      <c r="AN18" s="498">
        <f t="shared" si="14"/>
        <v>5</v>
      </c>
      <c r="AO18" s="498">
        <v>26</v>
      </c>
      <c r="AP18" s="498"/>
      <c r="AQ18" s="498"/>
      <c r="AR18" s="498">
        <f t="shared" si="21"/>
        <v>26</v>
      </c>
      <c r="AS18" s="498">
        <f t="shared" si="15"/>
        <v>0</v>
      </c>
      <c r="AT18" s="498">
        <f t="shared" si="16"/>
        <v>0</v>
      </c>
      <c r="AU18" s="498"/>
      <c r="AV18" s="498">
        <f t="shared" si="17"/>
        <v>0</v>
      </c>
      <c r="AW18" s="498">
        <f t="shared" si="18"/>
        <v>0</v>
      </c>
      <c r="AX18" s="552">
        <f t="shared" si="19"/>
        <v>43456</v>
      </c>
    </row>
    <row r="19" spans="1:50" s="492" customFormat="1">
      <c r="A19" s="490"/>
      <c r="B19" s="525">
        <v>734866</v>
      </c>
      <c r="C19" s="526" t="s">
        <v>64</v>
      </c>
      <c r="D19" s="496" t="s">
        <v>65</v>
      </c>
      <c r="E19" s="527">
        <v>24.5</v>
      </c>
      <c r="F19" s="527">
        <v>24.5</v>
      </c>
      <c r="G19" s="528">
        <v>49</v>
      </c>
      <c r="I19" s="541">
        <v>0</v>
      </c>
      <c r="J19" s="498">
        <f t="shared" si="0"/>
        <v>0</v>
      </c>
      <c r="K19" s="542">
        <v>0</v>
      </c>
      <c r="L19" s="498">
        <f t="shared" si="1"/>
        <v>0</v>
      </c>
      <c r="M19" s="542">
        <v>0</v>
      </c>
      <c r="N19" s="498">
        <f t="shared" si="2"/>
        <v>0</v>
      </c>
      <c r="O19" s="542">
        <v>0</v>
      </c>
      <c r="P19" s="498">
        <f t="shared" si="3"/>
        <v>0</v>
      </c>
      <c r="Q19" s="542">
        <v>0</v>
      </c>
      <c r="R19" s="498">
        <f t="shared" si="4"/>
        <v>0</v>
      </c>
      <c r="S19" s="542">
        <v>0</v>
      </c>
      <c r="T19" s="498">
        <f t="shared" si="5"/>
        <v>0</v>
      </c>
      <c r="U19" s="542">
        <v>0</v>
      </c>
      <c r="V19" s="498">
        <f t="shared" si="6"/>
        <v>0</v>
      </c>
      <c r="W19" s="542">
        <v>0</v>
      </c>
      <c r="X19" s="498">
        <f t="shared" si="7"/>
        <v>0</v>
      </c>
      <c r="Y19" s="542">
        <v>0</v>
      </c>
      <c r="Z19" s="498">
        <f t="shared" si="8"/>
        <v>0</v>
      </c>
      <c r="AA19" s="542">
        <f>'Weekly-VMS-QTY'!G24</f>
        <v>2</v>
      </c>
      <c r="AB19" s="498">
        <f>'Weekly-VMS-VALUE'!H24</f>
        <v>0</v>
      </c>
      <c r="AC19" s="542">
        <f>'Weekly-VMS-QTY'!H24+'Weekly-VMS-QTY'!I24+'Weekly-VMS-QTY'!J24+'Weekly-VMS-QTY'!K24</f>
        <v>3</v>
      </c>
      <c r="AD19" s="498">
        <f>'Weekly-VMS-VALUE'!H24+'Weekly-VMS-VALUE'!I24+'Weekly-VMS-VALUE'!J24+'Weekly-VMS-VALUE'!K24</f>
        <v>147</v>
      </c>
      <c r="AE19" s="542">
        <f>'Weekly-VMS-QTY'!L24+'Weekly-VMS-QTY'!M24+'Weekly-VMS-QTY'!N24</f>
        <v>2</v>
      </c>
      <c r="AF19" s="544">
        <f>'Weekly-VMS-VALUE'!L24+'Weekly-VMS-VALUE'!M24+'Weekly-VMS-VALUE'!N24</f>
        <v>98</v>
      </c>
      <c r="AG19" s="493"/>
      <c r="AH19" s="497">
        <f t="shared" si="20"/>
        <v>7</v>
      </c>
      <c r="AI19" s="498">
        <f t="shared" si="9"/>
        <v>245</v>
      </c>
      <c r="AJ19" s="498">
        <f t="shared" si="10"/>
        <v>0.12727272727272726</v>
      </c>
      <c r="AK19" s="498">
        <f t="shared" si="11"/>
        <v>3.8181818181818179</v>
      </c>
      <c r="AL19" s="498">
        <f t="shared" si="12"/>
        <v>93.545454545454533</v>
      </c>
      <c r="AM19" s="498">
        <f t="shared" si="13"/>
        <v>0.1</v>
      </c>
      <c r="AN19" s="498">
        <f t="shared" si="14"/>
        <v>3</v>
      </c>
      <c r="AO19" s="498">
        <v>26</v>
      </c>
      <c r="AP19" s="498"/>
      <c r="AQ19" s="498"/>
      <c r="AR19" s="498">
        <f t="shared" si="21"/>
        <v>26</v>
      </c>
      <c r="AS19" s="498">
        <f t="shared" si="15"/>
        <v>0</v>
      </c>
      <c r="AT19" s="498">
        <f t="shared" si="16"/>
        <v>0</v>
      </c>
      <c r="AU19" s="498"/>
      <c r="AV19" s="498">
        <f t="shared" si="17"/>
        <v>0</v>
      </c>
      <c r="AW19" s="498">
        <f t="shared" si="18"/>
        <v>0</v>
      </c>
      <c r="AX19" s="552">
        <f t="shared" si="19"/>
        <v>43456</v>
      </c>
    </row>
    <row r="20" spans="1:50" s="492" customFormat="1">
      <c r="A20" s="490"/>
      <c r="B20" s="525">
        <v>734867</v>
      </c>
      <c r="C20" s="526" t="s">
        <v>66</v>
      </c>
      <c r="D20" s="496" t="s">
        <v>67</v>
      </c>
      <c r="E20" s="527">
        <v>104.5</v>
      </c>
      <c r="F20" s="527">
        <v>104.5</v>
      </c>
      <c r="G20" s="528">
        <v>219</v>
      </c>
      <c r="I20" s="541">
        <v>0</v>
      </c>
      <c r="J20" s="498">
        <f t="shared" si="0"/>
        <v>0</v>
      </c>
      <c r="K20" s="542">
        <v>0</v>
      </c>
      <c r="L20" s="498">
        <f t="shared" si="1"/>
        <v>0</v>
      </c>
      <c r="M20" s="542">
        <v>0</v>
      </c>
      <c r="N20" s="498">
        <f t="shared" si="2"/>
        <v>0</v>
      </c>
      <c r="O20" s="542">
        <v>0</v>
      </c>
      <c r="P20" s="498">
        <f t="shared" si="3"/>
        <v>0</v>
      </c>
      <c r="Q20" s="543">
        <v>0</v>
      </c>
      <c r="R20" s="498">
        <f t="shared" si="4"/>
        <v>0</v>
      </c>
      <c r="S20" s="542">
        <v>0</v>
      </c>
      <c r="T20" s="498">
        <f t="shared" si="5"/>
        <v>0</v>
      </c>
      <c r="U20" s="542">
        <v>0</v>
      </c>
      <c r="V20" s="498">
        <f t="shared" si="6"/>
        <v>0</v>
      </c>
      <c r="W20" s="542">
        <v>0</v>
      </c>
      <c r="X20" s="498">
        <f t="shared" si="7"/>
        <v>0</v>
      </c>
      <c r="Y20" s="542">
        <v>0</v>
      </c>
      <c r="Z20" s="498">
        <f t="shared" si="8"/>
        <v>0</v>
      </c>
      <c r="AA20" s="542">
        <f>'Weekly-VMS-QTY'!G25</f>
        <v>2</v>
      </c>
      <c r="AB20" s="498">
        <f>'Weekly-VMS-VALUE'!H25</f>
        <v>657</v>
      </c>
      <c r="AC20" s="542">
        <f>'Weekly-VMS-QTY'!H25+'Weekly-VMS-QTY'!I25+'Weekly-VMS-QTY'!J25+'Weekly-VMS-QTY'!K25</f>
        <v>8</v>
      </c>
      <c r="AD20" s="498">
        <f>'Weekly-VMS-VALUE'!H25+'Weekly-VMS-VALUE'!I25+'Weekly-VMS-VALUE'!J25+'Weekly-VMS-VALUE'!K25</f>
        <v>1752</v>
      </c>
      <c r="AE20" s="542">
        <f>'Weekly-VMS-QTY'!L25+'Weekly-VMS-QTY'!M25+'Weekly-VMS-QTY'!N25</f>
        <v>6</v>
      </c>
      <c r="AF20" s="544">
        <f>'Weekly-VMS-VALUE'!L25+'Weekly-VMS-VALUE'!M25+'Weekly-VMS-VALUE'!N25</f>
        <v>1314</v>
      </c>
      <c r="AG20" s="493"/>
      <c r="AH20" s="497">
        <f t="shared" si="20"/>
        <v>16</v>
      </c>
      <c r="AI20" s="498">
        <f t="shared" si="9"/>
        <v>3723</v>
      </c>
      <c r="AJ20" s="498">
        <f t="shared" si="10"/>
        <v>0.29090909090909089</v>
      </c>
      <c r="AK20" s="498">
        <f t="shared" si="11"/>
        <v>8.7272727272727266</v>
      </c>
      <c r="AL20" s="498">
        <f t="shared" si="12"/>
        <v>911.99999999999989</v>
      </c>
      <c r="AM20" s="498">
        <f t="shared" si="13"/>
        <v>0.26666666666666666</v>
      </c>
      <c r="AN20" s="498">
        <f t="shared" si="14"/>
        <v>8</v>
      </c>
      <c r="AO20" s="498">
        <v>26</v>
      </c>
      <c r="AP20" s="498"/>
      <c r="AQ20" s="498"/>
      <c r="AR20" s="498">
        <f t="shared" si="21"/>
        <v>26</v>
      </c>
      <c r="AS20" s="498">
        <f t="shared" si="15"/>
        <v>0</v>
      </c>
      <c r="AT20" s="498">
        <f t="shared" si="16"/>
        <v>0</v>
      </c>
      <c r="AU20" s="498"/>
      <c r="AV20" s="498">
        <f t="shared" si="17"/>
        <v>0</v>
      </c>
      <c r="AW20" s="498">
        <f t="shared" si="18"/>
        <v>0</v>
      </c>
      <c r="AX20" s="552">
        <f t="shared" si="19"/>
        <v>43456</v>
      </c>
    </row>
    <row r="21" spans="1:50" s="492" customFormat="1">
      <c r="A21" s="490"/>
      <c r="B21" s="525">
        <v>734868</v>
      </c>
      <c r="C21" s="526" t="s">
        <v>68</v>
      </c>
      <c r="D21" s="496" t="s">
        <v>69</v>
      </c>
      <c r="E21" s="527">
        <v>104.5</v>
      </c>
      <c r="F21" s="527">
        <v>104.5</v>
      </c>
      <c r="G21" s="528">
        <v>219</v>
      </c>
      <c r="I21" s="541">
        <v>0</v>
      </c>
      <c r="J21" s="498">
        <f t="shared" si="0"/>
        <v>0</v>
      </c>
      <c r="K21" s="542">
        <v>0</v>
      </c>
      <c r="L21" s="498">
        <f t="shared" si="1"/>
        <v>0</v>
      </c>
      <c r="M21" s="542">
        <v>0</v>
      </c>
      <c r="N21" s="498">
        <f t="shared" si="2"/>
        <v>0</v>
      </c>
      <c r="O21" s="542">
        <v>0</v>
      </c>
      <c r="P21" s="498">
        <f t="shared" si="3"/>
        <v>0</v>
      </c>
      <c r="Q21" s="542">
        <v>0</v>
      </c>
      <c r="R21" s="498">
        <f t="shared" si="4"/>
        <v>0</v>
      </c>
      <c r="S21" s="542">
        <v>0</v>
      </c>
      <c r="T21" s="498">
        <f t="shared" si="5"/>
        <v>0</v>
      </c>
      <c r="U21" s="542">
        <v>0</v>
      </c>
      <c r="V21" s="498">
        <f t="shared" si="6"/>
        <v>0</v>
      </c>
      <c r="W21" s="542">
        <v>0</v>
      </c>
      <c r="X21" s="498">
        <f t="shared" si="7"/>
        <v>0</v>
      </c>
      <c r="Y21" s="542">
        <v>0</v>
      </c>
      <c r="Z21" s="498">
        <f t="shared" si="8"/>
        <v>0</v>
      </c>
      <c r="AA21" s="542">
        <f>'Weekly-VMS-QTY'!G26</f>
        <v>0</v>
      </c>
      <c r="AB21" s="498">
        <f>'Weekly-VMS-VALUE'!H26</f>
        <v>0</v>
      </c>
      <c r="AC21" s="542">
        <f>'Weekly-VMS-QTY'!H26+'Weekly-VMS-QTY'!I26+'Weekly-VMS-QTY'!J26+'Weekly-VMS-QTY'!K26</f>
        <v>4</v>
      </c>
      <c r="AD21" s="498">
        <f>'Weekly-VMS-VALUE'!H26+'Weekly-VMS-VALUE'!I26+'Weekly-VMS-VALUE'!J26+'Weekly-VMS-VALUE'!K26</f>
        <v>876</v>
      </c>
      <c r="AE21" s="542">
        <f>'Weekly-VMS-QTY'!L26+'Weekly-VMS-QTY'!M26+'Weekly-VMS-QTY'!N26</f>
        <v>2</v>
      </c>
      <c r="AF21" s="544">
        <f>'Weekly-VMS-VALUE'!L26+'Weekly-VMS-VALUE'!M26+'Weekly-VMS-VALUE'!N26</f>
        <v>438</v>
      </c>
      <c r="AG21" s="493"/>
      <c r="AH21" s="497">
        <f t="shared" si="20"/>
        <v>6</v>
      </c>
      <c r="AI21" s="498">
        <f t="shared" si="9"/>
        <v>1314</v>
      </c>
      <c r="AJ21" s="498">
        <f t="shared" si="10"/>
        <v>0.10909090909090909</v>
      </c>
      <c r="AK21" s="498">
        <f t="shared" si="11"/>
        <v>3.2727272727272725</v>
      </c>
      <c r="AL21" s="498">
        <f t="shared" si="12"/>
        <v>342</v>
      </c>
      <c r="AM21" s="498">
        <f t="shared" si="13"/>
        <v>0.13333333333333333</v>
      </c>
      <c r="AN21" s="498">
        <f t="shared" si="14"/>
        <v>4</v>
      </c>
      <c r="AO21" s="498">
        <v>26</v>
      </c>
      <c r="AP21" s="498"/>
      <c r="AQ21" s="498"/>
      <c r="AR21" s="498">
        <f t="shared" si="21"/>
        <v>26</v>
      </c>
      <c r="AS21" s="498">
        <f t="shared" si="15"/>
        <v>0</v>
      </c>
      <c r="AT21" s="498">
        <f t="shared" si="16"/>
        <v>0</v>
      </c>
      <c r="AU21" s="498"/>
      <c r="AV21" s="498">
        <f t="shared" si="17"/>
        <v>0</v>
      </c>
      <c r="AW21" s="498">
        <f t="shared" si="18"/>
        <v>0</v>
      </c>
      <c r="AX21" s="552">
        <f t="shared" si="19"/>
        <v>43456</v>
      </c>
    </row>
    <row r="22" spans="1:50" s="492" customFormat="1">
      <c r="A22" s="490"/>
      <c r="B22" s="525">
        <v>734869</v>
      </c>
      <c r="C22" s="526" t="s">
        <v>70</v>
      </c>
      <c r="D22" s="496" t="s">
        <v>71</v>
      </c>
      <c r="E22" s="527">
        <v>99.5</v>
      </c>
      <c r="F22" s="527">
        <v>99.5</v>
      </c>
      <c r="G22" s="528">
        <v>209</v>
      </c>
      <c r="I22" s="541">
        <v>0</v>
      </c>
      <c r="J22" s="498">
        <f t="shared" si="0"/>
        <v>0</v>
      </c>
      <c r="K22" s="542">
        <v>0</v>
      </c>
      <c r="L22" s="498">
        <f t="shared" si="1"/>
        <v>0</v>
      </c>
      <c r="M22" s="542">
        <v>0</v>
      </c>
      <c r="N22" s="498">
        <f t="shared" si="2"/>
        <v>0</v>
      </c>
      <c r="O22" s="542">
        <v>0</v>
      </c>
      <c r="P22" s="498">
        <f t="shared" si="3"/>
        <v>0</v>
      </c>
      <c r="Q22" s="543">
        <v>0</v>
      </c>
      <c r="R22" s="498">
        <f t="shared" si="4"/>
        <v>0</v>
      </c>
      <c r="S22" s="542">
        <v>0</v>
      </c>
      <c r="T22" s="498">
        <f t="shared" si="5"/>
        <v>0</v>
      </c>
      <c r="U22" s="542">
        <v>0</v>
      </c>
      <c r="V22" s="498">
        <f t="shared" si="6"/>
        <v>0</v>
      </c>
      <c r="W22" s="542">
        <v>0</v>
      </c>
      <c r="X22" s="498">
        <f t="shared" si="7"/>
        <v>0</v>
      </c>
      <c r="Y22" s="542">
        <v>0</v>
      </c>
      <c r="Z22" s="498">
        <f t="shared" si="8"/>
        <v>0</v>
      </c>
      <c r="AA22" s="542">
        <f>'Weekly-VMS-QTY'!G27</f>
        <v>0</v>
      </c>
      <c r="AB22" s="498">
        <f>'Weekly-VMS-VALUE'!H27</f>
        <v>209</v>
      </c>
      <c r="AC22" s="542">
        <f>'Weekly-VMS-QTY'!H27+'Weekly-VMS-QTY'!I27+'Weekly-VMS-QTY'!J27+'Weekly-VMS-QTY'!K27</f>
        <v>3</v>
      </c>
      <c r="AD22" s="498">
        <f>'Weekly-VMS-VALUE'!H27+'Weekly-VMS-VALUE'!I27+'Weekly-VMS-VALUE'!J27+'Weekly-VMS-VALUE'!K27</f>
        <v>627</v>
      </c>
      <c r="AE22" s="542">
        <f>'Weekly-VMS-QTY'!L27+'Weekly-VMS-QTY'!M27+'Weekly-VMS-QTY'!N27</f>
        <v>0</v>
      </c>
      <c r="AF22" s="544">
        <f>'Weekly-VMS-VALUE'!L27+'Weekly-VMS-VALUE'!M27+'Weekly-VMS-VALUE'!N27</f>
        <v>0</v>
      </c>
      <c r="AG22" s="493"/>
      <c r="AH22" s="497">
        <f t="shared" si="20"/>
        <v>3</v>
      </c>
      <c r="AI22" s="498">
        <f t="shared" si="9"/>
        <v>836</v>
      </c>
      <c r="AJ22" s="498">
        <f t="shared" si="10"/>
        <v>5.4545454545454543E-2</v>
      </c>
      <c r="AK22" s="498">
        <f t="shared" si="11"/>
        <v>1.6363636363636362</v>
      </c>
      <c r="AL22" s="498">
        <f t="shared" si="12"/>
        <v>162.81818181818181</v>
      </c>
      <c r="AM22" s="498">
        <f t="shared" si="13"/>
        <v>0.1</v>
      </c>
      <c r="AN22" s="498">
        <f t="shared" si="14"/>
        <v>3</v>
      </c>
      <c r="AO22" s="498">
        <v>26</v>
      </c>
      <c r="AP22" s="498"/>
      <c r="AQ22" s="498"/>
      <c r="AR22" s="498">
        <f t="shared" si="21"/>
        <v>26</v>
      </c>
      <c r="AS22" s="498">
        <f t="shared" si="15"/>
        <v>0</v>
      </c>
      <c r="AT22" s="498">
        <f t="shared" si="16"/>
        <v>0</v>
      </c>
      <c r="AU22" s="498"/>
      <c r="AV22" s="498">
        <f t="shared" si="17"/>
        <v>0</v>
      </c>
      <c r="AW22" s="498">
        <f t="shared" si="18"/>
        <v>0</v>
      </c>
      <c r="AX22" s="552">
        <f t="shared" si="19"/>
        <v>43456</v>
      </c>
    </row>
    <row r="23" spans="1:50" s="492" customFormat="1">
      <c r="A23" s="490"/>
      <c r="B23" s="525">
        <v>734870</v>
      </c>
      <c r="C23" s="526" t="s">
        <v>72</v>
      </c>
      <c r="D23" s="496" t="s">
        <v>73</v>
      </c>
      <c r="E23" s="527">
        <v>99.5</v>
      </c>
      <c r="F23" s="527">
        <v>99.5</v>
      </c>
      <c r="G23" s="528">
        <v>209</v>
      </c>
      <c r="I23" s="541">
        <v>0</v>
      </c>
      <c r="J23" s="498">
        <f t="shared" si="0"/>
        <v>0</v>
      </c>
      <c r="K23" s="542">
        <v>0</v>
      </c>
      <c r="L23" s="498">
        <f t="shared" si="1"/>
        <v>0</v>
      </c>
      <c r="M23" s="542">
        <v>0</v>
      </c>
      <c r="N23" s="498">
        <f t="shared" si="2"/>
        <v>0</v>
      </c>
      <c r="O23" s="542">
        <v>0</v>
      </c>
      <c r="P23" s="498">
        <f t="shared" si="3"/>
        <v>0</v>
      </c>
      <c r="Q23" s="542">
        <v>0</v>
      </c>
      <c r="R23" s="498">
        <f t="shared" si="4"/>
        <v>0</v>
      </c>
      <c r="S23" s="542">
        <v>0</v>
      </c>
      <c r="T23" s="498">
        <f t="shared" si="5"/>
        <v>0</v>
      </c>
      <c r="U23" s="542">
        <v>0</v>
      </c>
      <c r="V23" s="498">
        <f t="shared" si="6"/>
        <v>0</v>
      </c>
      <c r="W23" s="542">
        <v>0</v>
      </c>
      <c r="X23" s="498">
        <f t="shared" si="7"/>
        <v>0</v>
      </c>
      <c r="Y23" s="542">
        <v>0</v>
      </c>
      <c r="Z23" s="498">
        <f t="shared" si="8"/>
        <v>0</v>
      </c>
      <c r="AA23" s="542">
        <f>'Weekly-VMS-QTY'!G28</f>
        <v>0</v>
      </c>
      <c r="AB23" s="498">
        <f>'Weekly-VMS-VALUE'!H28</f>
        <v>0</v>
      </c>
      <c r="AC23" s="542">
        <f>'Weekly-VMS-QTY'!H28+'Weekly-VMS-QTY'!I28+'Weekly-VMS-QTY'!J28+'Weekly-VMS-QTY'!K28</f>
        <v>0</v>
      </c>
      <c r="AD23" s="498">
        <f>'Weekly-VMS-VALUE'!H28+'Weekly-VMS-VALUE'!I28+'Weekly-VMS-VALUE'!J28+'Weekly-VMS-VALUE'!K28</f>
        <v>0</v>
      </c>
      <c r="AE23" s="542">
        <f>'Weekly-VMS-QTY'!L28+'Weekly-VMS-QTY'!M28+'Weekly-VMS-QTY'!N28</f>
        <v>0</v>
      </c>
      <c r="AF23" s="544">
        <f>'Weekly-VMS-VALUE'!L28+'Weekly-VMS-VALUE'!M28+'Weekly-VMS-VALUE'!N28</f>
        <v>0</v>
      </c>
      <c r="AG23" s="493"/>
      <c r="AH23" s="497">
        <f t="shared" si="20"/>
        <v>0</v>
      </c>
      <c r="AI23" s="498">
        <f t="shared" si="9"/>
        <v>0</v>
      </c>
      <c r="AJ23" s="498">
        <f t="shared" si="10"/>
        <v>0</v>
      </c>
      <c r="AK23" s="498">
        <f t="shared" si="11"/>
        <v>0</v>
      </c>
      <c r="AL23" s="498">
        <f t="shared" si="12"/>
        <v>0</v>
      </c>
      <c r="AM23" s="498">
        <f t="shared" si="13"/>
        <v>0</v>
      </c>
      <c r="AN23" s="498">
        <f t="shared" si="14"/>
        <v>0</v>
      </c>
      <c r="AO23" s="498">
        <v>26</v>
      </c>
      <c r="AP23" s="498"/>
      <c r="AQ23" s="498"/>
      <c r="AR23" s="498">
        <f t="shared" si="21"/>
        <v>26</v>
      </c>
      <c r="AS23" s="498">
        <f t="shared" si="15"/>
        <v>0</v>
      </c>
      <c r="AT23" s="498" t="str">
        <f t="shared" si="16"/>
        <v>-</v>
      </c>
      <c r="AU23" s="498"/>
      <c r="AV23" s="498" t="str">
        <f t="shared" si="17"/>
        <v>-</v>
      </c>
      <c r="AW23" s="498" t="str">
        <f t="shared" si="18"/>
        <v>-</v>
      </c>
      <c r="AX23" s="552" t="str">
        <f t="shared" si="19"/>
        <v>-</v>
      </c>
    </row>
    <row r="24" spans="1:50" s="492" customFormat="1">
      <c r="A24" s="490"/>
      <c r="B24" s="525">
        <v>734871</v>
      </c>
      <c r="C24" s="526" t="s">
        <v>74</v>
      </c>
      <c r="D24" s="496" t="s">
        <v>75</v>
      </c>
      <c r="E24" s="527">
        <v>79.5</v>
      </c>
      <c r="F24" s="527">
        <v>79.5</v>
      </c>
      <c r="G24" s="528">
        <v>169</v>
      </c>
      <c r="I24" s="541">
        <v>0</v>
      </c>
      <c r="J24" s="498">
        <f t="shared" si="0"/>
        <v>0</v>
      </c>
      <c r="K24" s="542">
        <v>0</v>
      </c>
      <c r="L24" s="498">
        <f t="shared" si="1"/>
        <v>0</v>
      </c>
      <c r="M24" s="542">
        <v>0</v>
      </c>
      <c r="N24" s="498">
        <f t="shared" si="2"/>
        <v>0</v>
      </c>
      <c r="O24" s="542">
        <v>0</v>
      </c>
      <c r="P24" s="498">
        <f t="shared" si="3"/>
        <v>0</v>
      </c>
      <c r="Q24" s="543">
        <v>0</v>
      </c>
      <c r="R24" s="498">
        <f t="shared" si="4"/>
        <v>0</v>
      </c>
      <c r="S24" s="542">
        <v>0</v>
      </c>
      <c r="T24" s="498">
        <f t="shared" si="5"/>
        <v>0</v>
      </c>
      <c r="U24" s="542">
        <v>0</v>
      </c>
      <c r="V24" s="498">
        <f t="shared" si="6"/>
        <v>0</v>
      </c>
      <c r="W24" s="542">
        <v>0</v>
      </c>
      <c r="X24" s="498">
        <f t="shared" si="7"/>
        <v>0</v>
      </c>
      <c r="Y24" s="542">
        <v>0</v>
      </c>
      <c r="Z24" s="498">
        <f t="shared" si="8"/>
        <v>0</v>
      </c>
      <c r="AA24" s="542">
        <f>'Weekly-VMS-QTY'!G29</f>
        <v>1</v>
      </c>
      <c r="AB24" s="498">
        <f>'Weekly-VMS-VALUE'!H29</f>
        <v>0</v>
      </c>
      <c r="AC24" s="542">
        <f>'Weekly-VMS-QTY'!H29+'Weekly-VMS-QTY'!I29+'Weekly-VMS-QTY'!J29+'Weekly-VMS-QTY'!K29</f>
        <v>1</v>
      </c>
      <c r="AD24" s="498">
        <f>'Weekly-VMS-VALUE'!H29+'Weekly-VMS-VALUE'!I29+'Weekly-VMS-VALUE'!J29+'Weekly-VMS-VALUE'!K29</f>
        <v>169</v>
      </c>
      <c r="AE24" s="542">
        <f>'Weekly-VMS-QTY'!L29+'Weekly-VMS-QTY'!M29+'Weekly-VMS-QTY'!N29</f>
        <v>3</v>
      </c>
      <c r="AF24" s="544">
        <f>'Weekly-VMS-VALUE'!L29+'Weekly-VMS-VALUE'!M29+'Weekly-VMS-VALUE'!N29</f>
        <v>507</v>
      </c>
      <c r="AG24" s="493"/>
      <c r="AH24" s="497">
        <f t="shared" si="20"/>
        <v>5</v>
      </c>
      <c r="AI24" s="498">
        <f t="shared" si="9"/>
        <v>676</v>
      </c>
      <c r="AJ24" s="498">
        <f t="shared" si="10"/>
        <v>9.0909090909090912E-2</v>
      </c>
      <c r="AK24" s="498">
        <f t="shared" si="11"/>
        <v>2.7272727272727275</v>
      </c>
      <c r="AL24" s="498">
        <f t="shared" si="12"/>
        <v>216.81818181818184</v>
      </c>
      <c r="AM24" s="498">
        <f t="shared" si="13"/>
        <v>0.1</v>
      </c>
      <c r="AN24" s="498">
        <f t="shared" si="14"/>
        <v>3</v>
      </c>
      <c r="AO24" s="498">
        <v>26</v>
      </c>
      <c r="AP24" s="498"/>
      <c r="AQ24" s="498"/>
      <c r="AR24" s="498">
        <f t="shared" si="21"/>
        <v>26</v>
      </c>
      <c r="AS24" s="498">
        <f t="shared" si="15"/>
        <v>0</v>
      </c>
      <c r="AT24" s="498">
        <f t="shared" si="16"/>
        <v>0</v>
      </c>
      <c r="AU24" s="498"/>
      <c r="AV24" s="498">
        <f t="shared" si="17"/>
        <v>0</v>
      </c>
      <c r="AW24" s="498">
        <f t="shared" si="18"/>
        <v>0</v>
      </c>
      <c r="AX24" s="552">
        <f t="shared" si="19"/>
        <v>43456</v>
      </c>
    </row>
    <row r="25" spans="1:50" s="492" customFormat="1">
      <c r="A25" s="490"/>
      <c r="B25" s="525">
        <v>734872</v>
      </c>
      <c r="C25" s="526" t="s">
        <v>76</v>
      </c>
      <c r="D25" s="496" t="s">
        <v>77</v>
      </c>
      <c r="E25" s="527">
        <v>79.5</v>
      </c>
      <c r="F25" s="527">
        <v>79.5</v>
      </c>
      <c r="G25" s="528">
        <v>169</v>
      </c>
      <c r="I25" s="541">
        <v>0</v>
      </c>
      <c r="J25" s="498">
        <f t="shared" si="0"/>
        <v>0</v>
      </c>
      <c r="K25" s="542">
        <v>0</v>
      </c>
      <c r="L25" s="498">
        <f t="shared" si="1"/>
        <v>0</v>
      </c>
      <c r="M25" s="542">
        <v>0</v>
      </c>
      <c r="N25" s="498">
        <f t="shared" si="2"/>
        <v>0</v>
      </c>
      <c r="O25" s="542">
        <v>0</v>
      </c>
      <c r="P25" s="498">
        <f t="shared" si="3"/>
        <v>0</v>
      </c>
      <c r="Q25" s="542">
        <v>0</v>
      </c>
      <c r="R25" s="498">
        <f t="shared" si="4"/>
        <v>0</v>
      </c>
      <c r="S25" s="542">
        <v>0</v>
      </c>
      <c r="T25" s="498">
        <f t="shared" si="5"/>
        <v>0</v>
      </c>
      <c r="U25" s="542">
        <v>0</v>
      </c>
      <c r="V25" s="498">
        <f t="shared" si="6"/>
        <v>0</v>
      </c>
      <c r="W25" s="542">
        <v>0</v>
      </c>
      <c r="X25" s="498">
        <f t="shared" si="7"/>
        <v>0</v>
      </c>
      <c r="Y25" s="542">
        <v>0</v>
      </c>
      <c r="Z25" s="498">
        <f t="shared" si="8"/>
        <v>0</v>
      </c>
      <c r="AA25" s="542">
        <f>'Weekly-VMS-QTY'!G30</f>
        <v>0</v>
      </c>
      <c r="AB25" s="498">
        <f>'Weekly-VMS-VALUE'!H30</f>
        <v>0</v>
      </c>
      <c r="AC25" s="542">
        <f>'Weekly-VMS-QTY'!H30+'Weekly-VMS-QTY'!I30+'Weekly-VMS-QTY'!J30+'Weekly-VMS-QTY'!K30</f>
        <v>0</v>
      </c>
      <c r="AD25" s="498">
        <f>'Weekly-VMS-VALUE'!H30+'Weekly-VMS-VALUE'!I30+'Weekly-VMS-VALUE'!J30+'Weekly-VMS-VALUE'!K30</f>
        <v>0</v>
      </c>
      <c r="AE25" s="542">
        <f>'Weekly-VMS-QTY'!L30+'Weekly-VMS-QTY'!M30+'Weekly-VMS-QTY'!N30</f>
        <v>1</v>
      </c>
      <c r="AF25" s="544">
        <f>'Weekly-VMS-VALUE'!L30+'Weekly-VMS-VALUE'!M30+'Weekly-VMS-VALUE'!N30</f>
        <v>169</v>
      </c>
      <c r="AG25" s="493"/>
      <c r="AH25" s="497">
        <f t="shared" si="20"/>
        <v>1</v>
      </c>
      <c r="AI25" s="498">
        <f t="shared" si="9"/>
        <v>169</v>
      </c>
      <c r="AJ25" s="498">
        <f t="shared" si="10"/>
        <v>1.8181818181818181E-2</v>
      </c>
      <c r="AK25" s="498">
        <f t="shared" si="11"/>
        <v>0.54545454545454541</v>
      </c>
      <c r="AL25" s="498">
        <f t="shared" si="12"/>
        <v>43.36363636363636</v>
      </c>
      <c r="AM25" s="498">
        <f t="shared" si="13"/>
        <v>3.3333333333333333E-2</v>
      </c>
      <c r="AN25" s="498">
        <f t="shared" si="14"/>
        <v>1</v>
      </c>
      <c r="AO25" s="498">
        <v>26</v>
      </c>
      <c r="AP25" s="498"/>
      <c r="AQ25" s="498"/>
      <c r="AR25" s="498">
        <f t="shared" si="21"/>
        <v>26</v>
      </c>
      <c r="AS25" s="498">
        <f t="shared" si="15"/>
        <v>0</v>
      </c>
      <c r="AT25" s="498">
        <f t="shared" si="16"/>
        <v>0</v>
      </c>
      <c r="AU25" s="498"/>
      <c r="AV25" s="498">
        <f t="shared" si="17"/>
        <v>0</v>
      </c>
      <c r="AW25" s="498">
        <f t="shared" si="18"/>
        <v>0</v>
      </c>
      <c r="AX25" s="552">
        <f t="shared" si="19"/>
        <v>43456</v>
      </c>
    </row>
    <row r="26" spans="1:50" s="492" customFormat="1">
      <c r="A26" s="490"/>
      <c r="B26" s="525">
        <v>734873</v>
      </c>
      <c r="C26" s="526" t="s">
        <v>78</v>
      </c>
      <c r="D26" s="496" t="s">
        <v>79</v>
      </c>
      <c r="E26" s="527">
        <v>44.5</v>
      </c>
      <c r="F26" s="527">
        <v>44.5</v>
      </c>
      <c r="G26" s="528">
        <v>99</v>
      </c>
      <c r="I26" s="541">
        <v>0</v>
      </c>
      <c r="J26" s="498">
        <f t="shared" si="0"/>
        <v>0</v>
      </c>
      <c r="K26" s="542">
        <v>0</v>
      </c>
      <c r="L26" s="498">
        <f t="shared" si="1"/>
        <v>0</v>
      </c>
      <c r="M26" s="542">
        <v>0</v>
      </c>
      <c r="N26" s="498">
        <f t="shared" si="2"/>
        <v>0</v>
      </c>
      <c r="O26" s="542">
        <v>0</v>
      </c>
      <c r="P26" s="498">
        <f t="shared" si="3"/>
        <v>0</v>
      </c>
      <c r="Q26" s="543">
        <v>0</v>
      </c>
      <c r="R26" s="498">
        <f t="shared" si="4"/>
        <v>0</v>
      </c>
      <c r="S26" s="542">
        <v>0</v>
      </c>
      <c r="T26" s="498">
        <f t="shared" si="5"/>
        <v>0</v>
      </c>
      <c r="U26" s="542">
        <v>0</v>
      </c>
      <c r="V26" s="498">
        <f t="shared" si="6"/>
        <v>0</v>
      </c>
      <c r="W26" s="542">
        <v>0</v>
      </c>
      <c r="X26" s="498">
        <f t="shared" si="7"/>
        <v>0</v>
      </c>
      <c r="Y26" s="542">
        <v>0</v>
      </c>
      <c r="Z26" s="498">
        <f t="shared" si="8"/>
        <v>0</v>
      </c>
      <c r="AA26" s="542">
        <f>'Weekly-VMS-QTY'!G31</f>
        <v>2</v>
      </c>
      <c r="AB26" s="498">
        <f>'Weekly-VMS-VALUE'!H31</f>
        <v>0</v>
      </c>
      <c r="AC26" s="542">
        <f>'Weekly-VMS-QTY'!H31+'Weekly-VMS-QTY'!I31+'Weekly-VMS-QTY'!J31+'Weekly-VMS-QTY'!K31</f>
        <v>2</v>
      </c>
      <c r="AD26" s="498">
        <f>'Weekly-VMS-VALUE'!H31+'Weekly-VMS-VALUE'!I31+'Weekly-VMS-VALUE'!J31+'Weekly-VMS-VALUE'!K31</f>
        <v>198</v>
      </c>
      <c r="AE26" s="542">
        <f>'Weekly-VMS-QTY'!L31+'Weekly-VMS-QTY'!M31+'Weekly-VMS-QTY'!N31</f>
        <v>2</v>
      </c>
      <c r="AF26" s="544">
        <f>'Weekly-VMS-VALUE'!L31+'Weekly-VMS-VALUE'!M31+'Weekly-VMS-VALUE'!N31</f>
        <v>198</v>
      </c>
      <c r="AG26" s="493"/>
      <c r="AH26" s="497">
        <f t="shared" si="20"/>
        <v>6</v>
      </c>
      <c r="AI26" s="498">
        <f t="shared" si="9"/>
        <v>396</v>
      </c>
      <c r="AJ26" s="498">
        <f t="shared" si="10"/>
        <v>0.10909090909090909</v>
      </c>
      <c r="AK26" s="498">
        <f t="shared" si="11"/>
        <v>3.2727272727272725</v>
      </c>
      <c r="AL26" s="498">
        <f t="shared" si="12"/>
        <v>145.63636363636363</v>
      </c>
      <c r="AM26" s="498">
        <f t="shared" si="13"/>
        <v>6.6666666666666666E-2</v>
      </c>
      <c r="AN26" s="498">
        <f t="shared" si="14"/>
        <v>2</v>
      </c>
      <c r="AO26" s="498">
        <v>26</v>
      </c>
      <c r="AP26" s="498"/>
      <c r="AQ26" s="498"/>
      <c r="AR26" s="498">
        <f t="shared" si="21"/>
        <v>26</v>
      </c>
      <c r="AS26" s="498">
        <f t="shared" si="15"/>
        <v>0</v>
      </c>
      <c r="AT26" s="498">
        <f t="shared" si="16"/>
        <v>0</v>
      </c>
      <c r="AU26" s="498"/>
      <c r="AV26" s="498">
        <f t="shared" si="17"/>
        <v>0</v>
      </c>
      <c r="AW26" s="498">
        <f t="shared" si="18"/>
        <v>0</v>
      </c>
      <c r="AX26" s="552">
        <f t="shared" si="19"/>
        <v>43456</v>
      </c>
    </row>
    <row r="27" spans="1:50" s="492" customFormat="1">
      <c r="A27" s="490"/>
      <c r="B27" s="525">
        <v>734874</v>
      </c>
      <c r="C27" s="526" t="s">
        <v>80</v>
      </c>
      <c r="D27" s="496" t="s">
        <v>81</v>
      </c>
      <c r="E27" s="527">
        <v>44.5</v>
      </c>
      <c r="F27" s="527">
        <v>44.5</v>
      </c>
      <c r="G27" s="528">
        <v>99</v>
      </c>
      <c r="I27" s="541">
        <v>0</v>
      </c>
      <c r="J27" s="498">
        <f t="shared" si="0"/>
        <v>0</v>
      </c>
      <c r="K27" s="542">
        <v>0</v>
      </c>
      <c r="L27" s="498">
        <f t="shared" si="1"/>
        <v>0</v>
      </c>
      <c r="M27" s="542">
        <v>0</v>
      </c>
      <c r="N27" s="498">
        <f t="shared" si="2"/>
        <v>0</v>
      </c>
      <c r="O27" s="542">
        <v>0</v>
      </c>
      <c r="P27" s="498">
        <f t="shared" si="3"/>
        <v>0</v>
      </c>
      <c r="Q27" s="542">
        <v>0</v>
      </c>
      <c r="R27" s="498">
        <f t="shared" si="4"/>
        <v>0</v>
      </c>
      <c r="S27" s="542">
        <v>0</v>
      </c>
      <c r="T27" s="498">
        <f t="shared" si="5"/>
        <v>0</v>
      </c>
      <c r="U27" s="542">
        <v>0</v>
      </c>
      <c r="V27" s="498">
        <f t="shared" si="6"/>
        <v>0</v>
      </c>
      <c r="W27" s="542">
        <v>0</v>
      </c>
      <c r="X27" s="498">
        <f t="shared" si="7"/>
        <v>0</v>
      </c>
      <c r="Y27" s="542">
        <v>0</v>
      </c>
      <c r="Z27" s="498">
        <f t="shared" si="8"/>
        <v>0</v>
      </c>
      <c r="AA27" s="542">
        <f>'Weekly-VMS-QTY'!G32</f>
        <v>0</v>
      </c>
      <c r="AB27" s="498">
        <f>'Weekly-VMS-VALUE'!H32</f>
        <v>0</v>
      </c>
      <c r="AC27" s="542">
        <f>'Weekly-VMS-QTY'!H32+'Weekly-VMS-QTY'!I32+'Weekly-VMS-QTY'!J32+'Weekly-VMS-QTY'!K32</f>
        <v>0</v>
      </c>
      <c r="AD27" s="498">
        <f>'Weekly-VMS-VALUE'!H32+'Weekly-VMS-VALUE'!I32+'Weekly-VMS-VALUE'!J32+'Weekly-VMS-VALUE'!K32</f>
        <v>0</v>
      </c>
      <c r="AE27" s="542">
        <f>'Weekly-VMS-QTY'!L32+'Weekly-VMS-QTY'!M32+'Weekly-VMS-QTY'!N32</f>
        <v>0</v>
      </c>
      <c r="AF27" s="544">
        <f>'Weekly-VMS-VALUE'!L32+'Weekly-VMS-VALUE'!M32+'Weekly-VMS-VALUE'!N32</f>
        <v>0</v>
      </c>
      <c r="AG27" s="493"/>
      <c r="AH27" s="497">
        <f t="shared" si="20"/>
        <v>0</v>
      </c>
      <c r="AI27" s="498">
        <f t="shared" si="9"/>
        <v>0</v>
      </c>
      <c r="AJ27" s="498">
        <f t="shared" si="10"/>
        <v>0</v>
      </c>
      <c r="AK27" s="498">
        <f t="shared" si="11"/>
        <v>0</v>
      </c>
      <c r="AL27" s="498">
        <f t="shared" si="12"/>
        <v>0</v>
      </c>
      <c r="AM27" s="498">
        <f t="shared" si="13"/>
        <v>0</v>
      </c>
      <c r="AN27" s="498">
        <f t="shared" si="14"/>
        <v>0</v>
      </c>
      <c r="AO27" s="498">
        <v>26</v>
      </c>
      <c r="AP27" s="498"/>
      <c r="AQ27" s="498"/>
      <c r="AR27" s="498">
        <f t="shared" si="21"/>
        <v>26</v>
      </c>
      <c r="AS27" s="498">
        <f t="shared" si="15"/>
        <v>0</v>
      </c>
      <c r="AT27" s="498" t="str">
        <f t="shared" si="16"/>
        <v>-</v>
      </c>
      <c r="AU27" s="498"/>
      <c r="AV27" s="498" t="str">
        <f t="shared" si="17"/>
        <v>-</v>
      </c>
      <c r="AW27" s="498" t="str">
        <f t="shared" si="18"/>
        <v>-</v>
      </c>
      <c r="AX27" s="552" t="str">
        <f t="shared" si="19"/>
        <v>-</v>
      </c>
    </row>
    <row r="28" spans="1:50" s="492" customFormat="1">
      <c r="A28" s="490"/>
      <c r="B28" s="525">
        <v>734875</v>
      </c>
      <c r="C28" s="526" t="s">
        <v>82</v>
      </c>
      <c r="D28" s="496" t="s">
        <v>83</v>
      </c>
      <c r="E28" s="527">
        <v>44.5</v>
      </c>
      <c r="F28" s="527">
        <v>44.5</v>
      </c>
      <c r="G28" s="528">
        <v>99</v>
      </c>
      <c r="I28" s="541">
        <v>0</v>
      </c>
      <c r="J28" s="498">
        <f t="shared" si="0"/>
        <v>0</v>
      </c>
      <c r="K28" s="542">
        <v>0</v>
      </c>
      <c r="L28" s="498">
        <f t="shared" si="1"/>
        <v>0</v>
      </c>
      <c r="M28" s="542">
        <v>0</v>
      </c>
      <c r="N28" s="498">
        <f t="shared" si="2"/>
        <v>0</v>
      </c>
      <c r="O28" s="542">
        <v>0</v>
      </c>
      <c r="P28" s="498">
        <f t="shared" si="3"/>
        <v>0</v>
      </c>
      <c r="Q28" s="543">
        <v>0</v>
      </c>
      <c r="R28" s="498">
        <f t="shared" si="4"/>
        <v>0</v>
      </c>
      <c r="S28" s="542">
        <v>0</v>
      </c>
      <c r="T28" s="498">
        <f t="shared" si="5"/>
        <v>0</v>
      </c>
      <c r="U28" s="542">
        <v>0</v>
      </c>
      <c r="V28" s="498">
        <f t="shared" si="6"/>
        <v>0</v>
      </c>
      <c r="W28" s="542">
        <v>0</v>
      </c>
      <c r="X28" s="498">
        <f t="shared" si="7"/>
        <v>0</v>
      </c>
      <c r="Y28" s="542">
        <v>0</v>
      </c>
      <c r="Z28" s="498">
        <f t="shared" si="8"/>
        <v>0</v>
      </c>
      <c r="AA28" s="542">
        <f>'Weekly-VMS-QTY'!G33</f>
        <v>0</v>
      </c>
      <c r="AB28" s="498">
        <f>'Weekly-VMS-VALUE'!H33</f>
        <v>0</v>
      </c>
      <c r="AC28" s="542">
        <f>'Weekly-VMS-QTY'!H33+'Weekly-VMS-QTY'!I33+'Weekly-VMS-QTY'!J33+'Weekly-VMS-QTY'!K33</f>
        <v>0</v>
      </c>
      <c r="AD28" s="498">
        <f>'Weekly-VMS-VALUE'!H33+'Weekly-VMS-VALUE'!I33+'Weekly-VMS-VALUE'!J33+'Weekly-VMS-VALUE'!K33</f>
        <v>0</v>
      </c>
      <c r="AE28" s="542">
        <f>'Weekly-VMS-QTY'!L33+'Weekly-VMS-QTY'!M33+'Weekly-VMS-QTY'!N33</f>
        <v>0</v>
      </c>
      <c r="AF28" s="544">
        <f>'Weekly-VMS-VALUE'!L33+'Weekly-VMS-VALUE'!M33+'Weekly-VMS-VALUE'!N33</f>
        <v>0</v>
      </c>
      <c r="AG28" s="493"/>
      <c r="AH28" s="497">
        <f t="shared" si="20"/>
        <v>0</v>
      </c>
      <c r="AI28" s="498">
        <f t="shared" si="9"/>
        <v>0</v>
      </c>
      <c r="AJ28" s="498">
        <f t="shared" si="10"/>
        <v>0</v>
      </c>
      <c r="AK28" s="498">
        <f t="shared" si="11"/>
        <v>0</v>
      </c>
      <c r="AL28" s="498">
        <f t="shared" si="12"/>
        <v>0</v>
      </c>
      <c r="AM28" s="498">
        <f t="shared" si="13"/>
        <v>0</v>
      </c>
      <c r="AN28" s="498">
        <f t="shared" si="14"/>
        <v>0</v>
      </c>
      <c r="AO28" s="498">
        <v>26</v>
      </c>
      <c r="AP28" s="498"/>
      <c r="AQ28" s="498"/>
      <c r="AR28" s="498">
        <f t="shared" si="21"/>
        <v>26</v>
      </c>
      <c r="AS28" s="498">
        <f t="shared" si="15"/>
        <v>0</v>
      </c>
      <c r="AT28" s="498" t="str">
        <f t="shared" si="16"/>
        <v>-</v>
      </c>
      <c r="AU28" s="498"/>
      <c r="AV28" s="498" t="str">
        <f t="shared" si="17"/>
        <v>-</v>
      </c>
      <c r="AW28" s="498" t="str">
        <f t="shared" si="18"/>
        <v>-</v>
      </c>
      <c r="AX28" s="552" t="str">
        <f t="shared" si="19"/>
        <v>-</v>
      </c>
    </row>
    <row r="29" spans="1:50" s="492" customFormat="1">
      <c r="A29" s="490"/>
      <c r="B29" s="525">
        <v>734876</v>
      </c>
      <c r="C29" s="526" t="s">
        <v>84</v>
      </c>
      <c r="D29" s="496" t="s">
        <v>85</v>
      </c>
      <c r="E29" s="527">
        <v>54.5</v>
      </c>
      <c r="F29" s="527">
        <v>54.5</v>
      </c>
      <c r="G29" s="528">
        <v>119</v>
      </c>
      <c r="I29" s="541">
        <v>0</v>
      </c>
      <c r="J29" s="498">
        <f t="shared" si="0"/>
        <v>0</v>
      </c>
      <c r="K29" s="542">
        <v>0</v>
      </c>
      <c r="L29" s="498">
        <f t="shared" si="1"/>
        <v>0</v>
      </c>
      <c r="M29" s="542">
        <v>0</v>
      </c>
      <c r="N29" s="498">
        <f t="shared" si="2"/>
        <v>0</v>
      </c>
      <c r="O29" s="542">
        <v>0</v>
      </c>
      <c r="P29" s="498">
        <f t="shared" si="3"/>
        <v>0</v>
      </c>
      <c r="Q29" s="542">
        <v>0</v>
      </c>
      <c r="R29" s="498">
        <f t="shared" si="4"/>
        <v>0</v>
      </c>
      <c r="S29" s="542">
        <v>0</v>
      </c>
      <c r="T29" s="498">
        <f t="shared" si="5"/>
        <v>0</v>
      </c>
      <c r="U29" s="542">
        <v>0</v>
      </c>
      <c r="V29" s="498">
        <f t="shared" si="6"/>
        <v>0</v>
      </c>
      <c r="W29" s="542">
        <v>0</v>
      </c>
      <c r="X29" s="498">
        <f t="shared" si="7"/>
        <v>0</v>
      </c>
      <c r="Y29" s="542">
        <v>0</v>
      </c>
      <c r="Z29" s="498">
        <f t="shared" si="8"/>
        <v>0</v>
      </c>
      <c r="AA29" s="542">
        <f>'Weekly-VMS-QTY'!G34</f>
        <v>2</v>
      </c>
      <c r="AB29" s="498">
        <f>'Weekly-VMS-VALUE'!H34</f>
        <v>119</v>
      </c>
      <c r="AC29" s="542">
        <f>'Weekly-VMS-QTY'!H34+'Weekly-VMS-QTY'!I34+'Weekly-VMS-QTY'!J34+'Weekly-VMS-QTY'!K34</f>
        <v>3</v>
      </c>
      <c r="AD29" s="498">
        <f>'Weekly-VMS-VALUE'!H34+'Weekly-VMS-VALUE'!I34+'Weekly-VMS-VALUE'!J34+'Weekly-VMS-VALUE'!K34</f>
        <v>357</v>
      </c>
      <c r="AE29" s="542">
        <f>'Weekly-VMS-QTY'!L34+'Weekly-VMS-QTY'!M34+'Weekly-VMS-QTY'!N34</f>
        <v>4</v>
      </c>
      <c r="AF29" s="544">
        <f>'Weekly-VMS-VALUE'!L34+'Weekly-VMS-VALUE'!M34+'Weekly-VMS-VALUE'!N34</f>
        <v>476</v>
      </c>
      <c r="AG29" s="493"/>
      <c r="AH29" s="497">
        <f t="shared" si="20"/>
        <v>9</v>
      </c>
      <c r="AI29" s="498">
        <f t="shared" si="9"/>
        <v>952</v>
      </c>
      <c r="AJ29" s="498">
        <f t="shared" si="10"/>
        <v>0.16363636363636364</v>
      </c>
      <c r="AK29" s="498">
        <f t="shared" si="11"/>
        <v>4.9090909090909092</v>
      </c>
      <c r="AL29" s="498">
        <f t="shared" si="12"/>
        <v>267.54545454545456</v>
      </c>
      <c r="AM29" s="498">
        <f t="shared" si="13"/>
        <v>0.13333333333333333</v>
      </c>
      <c r="AN29" s="498">
        <f t="shared" si="14"/>
        <v>4</v>
      </c>
      <c r="AO29" s="498">
        <v>26</v>
      </c>
      <c r="AP29" s="498"/>
      <c r="AQ29" s="498"/>
      <c r="AR29" s="498">
        <f t="shared" si="21"/>
        <v>26</v>
      </c>
      <c r="AS29" s="498">
        <f t="shared" si="15"/>
        <v>0</v>
      </c>
      <c r="AT29" s="498">
        <f t="shared" si="16"/>
        <v>0</v>
      </c>
      <c r="AU29" s="498"/>
      <c r="AV29" s="498">
        <f t="shared" si="17"/>
        <v>0</v>
      </c>
      <c r="AW29" s="498">
        <f t="shared" si="18"/>
        <v>0</v>
      </c>
      <c r="AX29" s="552">
        <f t="shared" si="19"/>
        <v>43456</v>
      </c>
    </row>
    <row r="30" spans="1:50" s="492" customFormat="1">
      <c r="A30" s="490"/>
      <c r="B30" s="525">
        <v>734877</v>
      </c>
      <c r="C30" s="526" t="s">
        <v>86</v>
      </c>
      <c r="D30" s="496" t="s">
        <v>87</v>
      </c>
      <c r="E30" s="527">
        <v>54.5</v>
      </c>
      <c r="F30" s="527">
        <v>54.5</v>
      </c>
      <c r="G30" s="528">
        <v>119</v>
      </c>
      <c r="I30" s="541">
        <v>0</v>
      </c>
      <c r="J30" s="498">
        <f t="shared" si="0"/>
        <v>0</v>
      </c>
      <c r="K30" s="542">
        <v>0</v>
      </c>
      <c r="L30" s="498">
        <f t="shared" si="1"/>
        <v>0</v>
      </c>
      <c r="M30" s="542">
        <v>0</v>
      </c>
      <c r="N30" s="498">
        <f t="shared" si="2"/>
        <v>0</v>
      </c>
      <c r="O30" s="542">
        <v>0</v>
      </c>
      <c r="P30" s="498">
        <f t="shared" si="3"/>
        <v>0</v>
      </c>
      <c r="Q30" s="543">
        <v>0</v>
      </c>
      <c r="R30" s="498">
        <f t="shared" si="4"/>
        <v>0</v>
      </c>
      <c r="S30" s="542">
        <v>0</v>
      </c>
      <c r="T30" s="498">
        <f t="shared" si="5"/>
        <v>0</v>
      </c>
      <c r="U30" s="542">
        <v>0</v>
      </c>
      <c r="V30" s="498">
        <f t="shared" si="6"/>
        <v>0</v>
      </c>
      <c r="W30" s="542">
        <v>0</v>
      </c>
      <c r="X30" s="498">
        <f t="shared" si="7"/>
        <v>0</v>
      </c>
      <c r="Y30" s="542">
        <v>0</v>
      </c>
      <c r="Z30" s="498">
        <f t="shared" si="8"/>
        <v>0</v>
      </c>
      <c r="AA30" s="542">
        <f>'Weekly-VMS-QTY'!G35</f>
        <v>0</v>
      </c>
      <c r="AB30" s="498">
        <f>'Weekly-VMS-VALUE'!H35</f>
        <v>0</v>
      </c>
      <c r="AC30" s="542">
        <f>'Weekly-VMS-QTY'!H35+'Weekly-VMS-QTY'!I35+'Weekly-VMS-QTY'!J35+'Weekly-VMS-QTY'!K35</f>
        <v>1</v>
      </c>
      <c r="AD30" s="498">
        <f>'Weekly-VMS-VALUE'!H35+'Weekly-VMS-VALUE'!I35+'Weekly-VMS-VALUE'!J35+'Weekly-VMS-VALUE'!K35</f>
        <v>119</v>
      </c>
      <c r="AE30" s="542">
        <f>'Weekly-VMS-QTY'!L35+'Weekly-VMS-QTY'!M35+'Weekly-VMS-QTY'!N35</f>
        <v>1</v>
      </c>
      <c r="AF30" s="544">
        <f>'Weekly-VMS-VALUE'!L35+'Weekly-VMS-VALUE'!M35+'Weekly-VMS-VALUE'!N35</f>
        <v>119</v>
      </c>
      <c r="AG30" s="493"/>
      <c r="AH30" s="497">
        <f t="shared" si="20"/>
        <v>2</v>
      </c>
      <c r="AI30" s="498">
        <f t="shared" si="9"/>
        <v>238</v>
      </c>
      <c r="AJ30" s="498">
        <f t="shared" si="10"/>
        <v>3.6363636363636362E-2</v>
      </c>
      <c r="AK30" s="498">
        <f t="shared" si="11"/>
        <v>1.0909090909090908</v>
      </c>
      <c r="AL30" s="498">
        <f t="shared" si="12"/>
        <v>59.454545454545453</v>
      </c>
      <c r="AM30" s="498">
        <f t="shared" si="13"/>
        <v>3.3333333333333333E-2</v>
      </c>
      <c r="AN30" s="498">
        <f t="shared" si="14"/>
        <v>1</v>
      </c>
      <c r="AO30" s="498">
        <v>26</v>
      </c>
      <c r="AP30" s="498"/>
      <c r="AQ30" s="498"/>
      <c r="AR30" s="498">
        <f t="shared" si="21"/>
        <v>26</v>
      </c>
      <c r="AS30" s="498">
        <f t="shared" si="15"/>
        <v>0</v>
      </c>
      <c r="AT30" s="498">
        <f t="shared" si="16"/>
        <v>0</v>
      </c>
      <c r="AU30" s="498"/>
      <c r="AV30" s="498">
        <f t="shared" si="17"/>
        <v>0</v>
      </c>
      <c r="AW30" s="498">
        <f t="shared" si="18"/>
        <v>0</v>
      </c>
      <c r="AX30" s="552">
        <f t="shared" si="19"/>
        <v>43456</v>
      </c>
    </row>
    <row r="31" spans="1:50" s="492" customFormat="1">
      <c r="A31" s="490"/>
      <c r="B31" s="525">
        <v>734878</v>
      </c>
      <c r="C31" s="526" t="s">
        <v>88</v>
      </c>
      <c r="D31" s="496" t="s">
        <v>89</v>
      </c>
      <c r="E31" s="527">
        <v>54.5</v>
      </c>
      <c r="F31" s="527">
        <v>54.5</v>
      </c>
      <c r="G31" s="528">
        <v>119</v>
      </c>
      <c r="I31" s="541">
        <v>0</v>
      </c>
      <c r="J31" s="498">
        <f t="shared" si="0"/>
        <v>0</v>
      </c>
      <c r="K31" s="542">
        <v>0</v>
      </c>
      <c r="L31" s="498">
        <f t="shared" si="1"/>
        <v>0</v>
      </c>
      <c r="M31" s="542">
        <v>0</v>
      </c>
      <c r="N31" s="498">
        <f t="shared" si="2"/>
        <v>0</v>
      </c>
      <c r="O31" s="542">
        <v>0</v>
      </c>
      <c r="P31" s="498">
        <f t="shared" si="3"/>
        <v>0</v>
      </c>
      <c r="Q31" s="542">
        <v>0</v>
      </c>
      <c r="R31" s="498">
        <f t="shared" si="4"/>
        <v>0</v>
      </c>
      <c r="S31" s="542">
        <v>0</v>
      </c>
      <c r="T31" s="498">
        <f t="shared" si="5"/>
        <v>0</v>
      </c>
      <c r="U31" s="542">
        <v>0</v>
      </c>
      <c r="V31" s="498">
        <f t="shared" si="6"/>
        <v>0</v>
      </c>
      <c r="W31" s="542">
        <v>0</v>
      </c>
      <c r="X31" s="498">
        <f t="shared" si="7"/>
        <v>0</v>
      </c>
      <c r="Y31" s="542">
        <v>0</v>
      </c>
      <c r="Z31" s="498">
        <f t="shared" si="8"/>
        <v>0</v>
      </c>
      <c r="AA31" s="542">
        <f>'Weekly-VMS-QTY'!G36</f>
        <v>0</v>
      </c>
      <c r="AB31" s="498">
        <f>'Weekly-VMS-VALUE'!H36</f>
        <v>0</v>
      </c>
      <c r="AC31" s="542">
        <f>'Weekly-VMS-QTY'!H36+'Weekly-VMS-QTY'!I36+'Weekly-VMS-QTY'!J36+'Weekly-VMS-QTY'!K36</f>
        <v>0</v>
      </c>
      <c r="AD31" s="498">
        <f>'Weekly-VMS-VALUE'!H36+'Weekly-VMS-VALUE'!I36+'Weekly-VMS-VALUE'!J36+'Weekly-VMS-VALUE'!K36</f>
        <v>0</v>
      </c>
      <c r="AE31" s="542">
        <f>'Weekly-VMS-QTY'!L36+'Weekly-VMS-QTY'!M36+'Weekly-VMS-QTY'!N36</f>
        <v>0</v>
      </c>
      <c r="AF31" s="544">
        <f>'Weekly-VMS-VALUE'!L36+'Weekly-VMS-VALUE'!M36+'Weekly-VMS-VALUE'!N36</f>
        <v>0</v>
      </c>
      <c r="AG31" s="493"/>
      <c r="AH31" s="497">
        <f t="shared" si="20"/>
        <v>0</v>
      </c>
      <c r="AI31" s="498">
        <f t="shared" si="9"/>
        <v>0</v>
      </c>
      <c r="AJ31" s="498">
        <f t="shared" si="10"/>
        <v>0</v>
      </c>
      <c r="AK31" s="498">
        <f t="shared" si="11"/>
        <v>0</v>
      </c>
      <c r="AL31" s="498">
        <f t="shared" si="12"/>
        <v>0</v>
      </c>
      <c r="AM31" s="498">
        <f t="shared" si="13"/>
        <v>0</v>
      </c>
      <c r="AN31" s="498">
        <f t="shared" si="14"/>
        <v>0</v>
      </c>
      <c r="AO31" s="498">
        <v>26</v>
      </c>
      <c r="AP31" s="498"/>
      <c r="AQ31" s="498"/>
      <c r="AR31" s="498">
        <f t="shared" si="21"/>
        <v>26</v>
      </c>
      <c r="AS31" s="498">
        <f t="shared" si="15"/>
        <v>0</v>
      </c>
      <c r="AT31" s="498" t="str">
        <f t="shared" si="16"/>
        <v>-</v>
      </c>
      <c r="AU31" s="498"/>
      <c r="AV31" s="498" t="str">
        <f t="shared" si="17"/>
        <v>-</v>
      </c>
      <c r="AW31" s="498" t="str">
        <f t="shared" si="18"/>
        <v>-</v>
      </c>
      <c r="AX31" s="552" t="str">
        <f t="shared" si="19"/>
        <v>-</v>
      </c>
    </row>
    <row r="32" spans="1:50" s="492" customFormat="1">
      <c r="A32" s="490"/>
      <c r="B32" s="525">
        <v>734879</v>
      </c>
      <c r="C32" s="526" t="s">
        <v>90</v>
      </c>
      <c r="D32" s="496" t="s">
        <v>91</v>
      </c>
      <c r="E32" s="527">
        <v>139.5</v>
      </c>
      <c r="F32" s="527">
        <v>139.5</v>
      </c>
      <c r="G32" s="528">
        <v>289</v>
      </c>
      <c r="I32" s="541">
        <v>0</v>
      </c>
      <c r="J32" s="498">
        <f t="shared" si="0"/>
        <v>0</v>
      </c>
      <c r="K32" s="542">
        <v>0</v>
      </c>
      <c r="L32" s="498">
        <f t="shared" si="1"/>
        <v>0</v>
      </c>
      <c r="M32" s="542">
        <v>0</v>
      </c>
      <c r="N32" s="498">
        <f t="shared" si="2"/>
        <v>0</v>
      </c>
      <c r="O32" s="542">
        <v>0</v>
      </c>
      <c r="P32" s="498">
        <f t="shared" si="3"/>
        <v>0</v>
      </c>
      <c r="Q32" s="543">
        <v>0</v>
      </c>
      <c r="R32" s="498">
        <f t="shared" si="4"/>
        <v>0</v>
      </c>
      <c r="S32" s="542">
        <v>0</v>
      </c>
      <c r="T32" s="498">
        <f t="shared" si="5"/>
        <v>0</v>
      </c>
      <c r="U32" s="542">
        <v>0</v>
      </c>
      <c r="V32" s="498">
        <f t="shared" si="6"/>
        <v>0</v>
      </c>
      <c r="W32" s="542">
        <v>0</v>
      </c>
      <c r="X32" s="498">
        <f t="shared" si="7"/>
        <v>0</v>
      </c>
      <c r="Y32" s="542">
        <v>0</v>
      </c>
      <c r="Z32" s="498">
        <f t="shared" si="8"/>
        <v>0</v>
      </c>
      <c r="AA32" s="542">
        <f>'Weekly-VMS-QTY'!G37</f>
        <v>0</v>
      </c>
      <c r="AB32" s="498">
        <f>'Weekly-VMS-VALUE'!H37</f>
        <v>578</v>
      </c>
      <c r="AC32" s="542">
        <f>'Weekly-VMS-QTY'!H37+'Weekly-VMS-QTY'!I37+'Weekly-VMS-QTY'!J37+'Weekly-VMS-QTY'!K37</f>
        <v>3</v>
      </c>
      <c r="AD32" s="498">
        <f>'Weekly-VMS-VALUE'!H37+'Weekly-VMS-VALUE'!I37+'Weekly-VMS-VALUE'!J37+'Weekly-VMS-VALUE'!K37</f>
        <v>867</v>
      </c>
      <c r="AE32" s="542">
        <f>'Weekly-VMS-QTY'!L37+'Weekly-VMS-QTY'!M37+'Weekly-VMS-QTY'!N37</f>
        <v>1</v>
      </c>
      <c r="AF32" s="544">
        <f>'Weekly-VMS-VALUE'!L37+'Weekly-VMS-VALUE'!M37+'Weekly-VMS-VALUE'!N37</f>
        <v>289</v>
      </c>
      <c r="AG32" s="493"/>
      <c r="AH32" s="497">
        <f t="shared" si="20"/>
        <v>4</v>
      </c>
      <c r="AI32" s="498">
        <f t="shared" si="9"/>
        <v>1734</v>
      </c>
      <c r="AJ32" s="498">
        <f t="shared" si="10"/>
        <v>7.2727272727272724E-2</v>
      </c>
      <c r="AK32" s="498">
        <f t="shared" si="11"/>
        <v>2.1818181818181817</v>
      </c>
      <c r="AL32" s="498">
        <f t="shared" si="12"/>
        <v>304.36363636363632</v>
      </c>
      <c r="AM32" s="498">
        <f t="shared" si="13"/>
        <v>0.1</v>
      </c>
      <c r="AN32" s="498">
        <f t="shared" si="14"/>
        <v>3</v>
      </c>
      <c r="AO32" s="498">
        <v>26</v>
      </c>
      <c r="AP32" s="498"/>
      <c r="AQ32" s="498"/>
      <c r="AR32" s="498">
        <f t="shared" si="21"/>
        <v>26</v>
      </c>
      <c r="AS32" s="498">
        <f t="shared" si="15"/>
        <v>0</v>
      </c>
      <c r="AT32" s="498">
        <f t="shared" si="16"/>
        <v>0</v>
      </c>
      <c r="AU32" s="498"/>
      <c r="AV32" s="498">
        <f t="shared" si="17"/>
        <v>0</v>
      </c>
      <c r="AW32" s="498">
        <f t="shared" si="18"/>
        <v>0</v>
      </c>
      <c r="AX32" s="552">
        <f t="shared" si="19"/>
        <v>43456</v>
      </c>
    </row>
    <row r="33" spans="1:50" s="492" customFormat="1">
      <c r="A33" s="490"/>
      <c r="B33" s="525">
        <v>734880</v>
      </c>
      <c r="C33" s="526" t="s">
        <v>92</v>
      </c>
      <c r="D33" s="496" t="s">
        <v>93</v>
      </c>
      <c r="E33" s="527">
        <v>139.5</v>
      </c>
      <c r="F33" s="527">
        <v>139.5</v>
      </c>
      <c r="G33" s="528">
        <v>289</v>
      </c>
      <c r="I33" s="541">
        <v>0</v>
      </c>
      <c r="J33" s="498">
        <f t="shared" si="0"/>
        <v>0</v>
      </c>
      <c r="K33" s="542">
        <v>0</v>
      </c>
      <c r="L33" s="498">
        <f t="shared" si="1"/>
        <v>0</v>
      </c>
      <c r="M33" s="542">
        <v>0</v>
      </c>
      <c r="N33" s="498">
        <f t="shared" si="2"/>
        <v>0</v>
      </c>
      <c r="O33" s="542">
        <v>0</v>
      </c>
      <c r="P33" s="498">
        <f t="shared" si="3"/>
        <v>0</v>
      </c>
      <c r="Q33" s="542">
        <v>0</v>
      </c>
      <c r="R33" s="498">
        <f t="shared" si="4"/>
        <v>0</v>
      </c>
      <c r="S33" s="542">
        <v>0</v>
      </c>
      <c r="T33" s="498">
        <f t="shared" si="5"/>
        <v>0</v>
      </c>
      <c r="U33" s="542">
        <v>0</v>
      </c>
      <c r="V33" s="498">
        <f t="shared" si="6"/>
        <v>0</v>
      </c>
      <c r="W33" s="542">
        <v>0</v>
      </c>
      <c r="X33" s="498">
        <f t="shared" si="7"/>
        <v>0</v>
      </c>
      <c r="Y33" s="542">
        <v>0</v>
      </c>
      <c r="Z33" s="498">
        <f t="shared" si="8"/>
        <v>0</v>
      </c>
      <c r="AA33" s="542">
        <f>'Weekly-VMS-QTY'!G38</f>
        <v>0</v>
      </c>
      <c r="AB33" s="498">
        <f>'Weekly-VMS-VALUE'!H38</f>
        <v>0</v>
      </c>
      <c r="AC33" s="542">
        <f>'Weekly-VMS-QTY'!H38+'Weekly-VMS-QTY'!I38+'Weekly-VMS-QTY'!J38+'Weekly-VMS-QTY'!K38</f>
        <v>2</v>
      </c>
      <c r="AD33" s="498">
        <f>'Weekly-VMS-VALUE'!H38+'Weekly-VMS-VALUE'!I38+'Weekly-VMS-VALUE'!J38+'Weekly-VMS-VALUE'!K38</f>
        <v>578</v>
      </c>
      <c r="AE33" s="542">
        <f>'Weekly-VMS-QTY'!L38+'Weekly-VMS-QTY'!M38+'Weekly-VMS-QTY'!N38</f>
        <v>0</v>
      </c>
      <c r="AF33" s="544">
        <f>'Weekly-VMS-VALUE'!L38+'Weekly-VMS-VALUE'!M38+'Weekly-VMS-VALUE'!N38</f>
        <v>0</v>
      </c>
      <c r="AG33" s="493"/>
      <c r="AH33" s="497">
        <f t="shared" si="20"/>
        <v>2</v>
      </c>
      <c r="AI33" s="498">
        <f t="shared" si="9"/>
        <v>578</v>
      </c>
      <c r="AJ33" s="498">
        <f t="shared" si="10"/>
        <v>3.6363636363636362E-2</v>
      </c>
      <c r="AK33" s="498">
        <f t="shared" si="11"/>
        <v>1.0909090909090908</v>
      </c>
      <c r="AL33" s="498">
        <f t="shared" si="12"/>
        <v>152.18181818181816</v>
      </c>
      <c r="AM33" s="498">
        <f t="shared" si="13"/>
        <v>6.6666666666666666E-2</v>
      </c>
      <c r="AN33" s="498">
        <f t="shared" si="14"/>
        <v>2</v>
      </c>
      <c r="AO33" s="498">
        <v>26</v>
      </c>
      <c r="AP33" s="498"/>
      <c r="AQ33" s="498"/>
      <c r="AR33" s="498">
        <f t="shared" si="21"/>
        <v>26</v>
      </c>
      <c r="AS33" s="498">
        <f t="shared" si="15"/>
        <v>0</v>
      </c>
      <c r="AT33" s="498">
        <f t="shared" si="16"/>
        <v>0</v>
      </c>
      <c r="AU33" s="498"/>
      <c r="AV33" s="498">
        <f t="shared" si="17"/>
        <v>0</v>
      </c>
      <c r="AW33" s="498">
        <f t="shared" si="18"/>
        <v>0</v>
      </c>
      <c r="AX33" s="552">
        <f t="shared" si="19"/>
        <v>43456</v>
      </c>
    </row>
    <row r="34" spans="1:50" s="492" customFormat="1">
      <c r="A34" s="490"/>
      <c r="B34" s="525">
        <v>734881</v>
      </c>
      <c r="C34" s="526" t="s">
        <v>94</v>
      </c>
      <c r="D34" s="496" t="s">
        <v>95</v>
      </c>
      <c r="E34" s="527">
        <v>84.5</v>
      </c>
      <c r="F34" s="527">
        <v>84.5</v>
      </c>
      <c r="G34" s="528">
        <v>179</v>
      </c>
      <c r="I34" s="541">
        <v>0</v>
      </c>
      <c r="J34" s="498">
        <f t="shared" si="0"/>
        <v>0</v>
      </c>
      <c r="K34" s="542">
        <v>0</v>
      </c>
      <c r="L34" s="498">
        <f t="shared" si="1"/>
        <v>0</v>
      </c>
      <c r="M34" s="542">
        <v>0</v>
      </c>
      <c r="N34" s="498">
        <f t="shared" si="2"/>
        <v>0</v>
      </c>
      <c r="O34" s="542">
        <v>0</v>
      </c>
      <c r="P34" s="498">
        <f t="shared" si="3"/>
        <v>0</v>
      </c>
      <c r="Q34" s="543">
        <v>0</v>
      </c>
      <c r="R34" s="498">
        <f t="shared" si="4"/>
        <v>0</v>
      </c>
      <c r="S34" s="542">
        <v>0</v>
      </c>
      <c r="T34" s="498">
        <f t="shared" si="5"/>
        <v>0</v>
      </c>
      <c r="U34" s="542">
        <v>0</v>
      </c>
      <c r="V34" s="498">
        <f t="shared" si="6"/>
        <v>0</v>
      </c>
      <c r="W34" s="542">
        <v>0</v>
      </c>
      <c r="X34" s="498">
        <f t="shared" si="7"/>
        <v>0</v>
      </c>
      <c r="Y34" s="542">
        <v>0</v>
      </c>
      <c r="Z34" s="498">
        <f t="shared" si="8"/>
        <v>0</v>
      </c>
      <c r="AA34" s="542">
        <f>'Weekly-VMS-QTY'!G39</f>
        <v>0</v>
      </c>
      <c r="AB34" s="498">
        <f>'Weekly-VMS-VALUE'!H39</f>
        <v>0</v>
      </c>
      <c r="AC34" s="542">
        <f>'Weekly-VMS-QTY'!H39+'Weekly-VMS-QTY'!I39+'Weekly-VMS-QTY'!J39+'Weekly-VMS-QTY'!K39</f>
        <v>28</v>
      </c>
      <c r="AD34" s="498">
        <f>'Weekly-VMS-VALUE'!H39+'Weekly-VMS-VALUE'!I39+'Weekly-VMS-VALUE'!J39+'Weekly-VMS-VALUE'!K39</f>
        <v>4927</v>
      </c>
      <c r="AE34" s="542">
        <f>'Weekly-VMS-QTY'!L39+'Weekly-VMS-QTY'!M39+'Weekly-VMS-QTY'!N39</f>
        <v>45</v>
      </c>
      <c r="AF34" s="544">
        <f>'Weekly-VMS-VALUE'!L39+'Weekly-VMS-VALUE'!M39+'Weekly-VMS-VALUE'!N39</f>
        <v>7980</v>
      </c>
      <c r="AG34" s="493"/>
      <c r="AH34" s="497">
        <f t="shared" si="20"/>
        <v>73</v>
      </c>
      <c r="AI34" s="498">
        <f t="shared" si="9"/>
        <v>12907</v>
      </c>
      <c r="AJ34" s="498">
        <f t="shared" si="10"/>
        <v>1.3272727272727274</v>
      </c>
      <c r="AK34" s="498">
        <f t="shared" si="11"/>
        <v>39.81818181818182</v>
      </c>
      <c r="AL34" s="498">
        <f t="shared" si="12"/>
        <v>3364.636363636364</v>
      </c>
      <c r="AM34" s="498">
        <f t="shared" si="13"/>
        <v>1.5</v>
      </c>
      <c r="AN34" s="498">
        <f t="shared" si="14"/>
        <v>45</v>
      </c>
      <c r="AO34" s="498">
        <v>26</v>
      </c>
      <c r="AP34" s="498"/>
      <c r="AQ34" s="498"/>
      <c r="AR34" s="498">
        <f t="shared" si="21"/>
        <v>26</v>
      </c>
      <c r="AS34" s="498">
        <f t="shared" si="15"/>
        <v>0</v>
      </c>
      <c r="AT34" s="498">
        <f t="shared" si="16"/>
        <v>0</v>
      </c>
      <c r="AU34" s="498"/>
      <c r="AV34" s="498">
        <f t="shared" si="17"/>
        <v>0</v>
      </c>
      <c r="AW34" s="498">
        <f t="shared" si="18"/>
        <v>0</v>
      </c>
      <c r="AX34" s="552">
        <f t="shared" si="19"/>
        <v>43456</v>
      </c>
    </row>
    <row r="35" spans="1:50" s="492" customFormat="1">
      <c r="A35" s="490"/>
      <c r="B35" s="525">
        <v>734882</v>
      </c>
      <c r="C35" s="526" t="s">
        <v>96</v>
      </c>
      <c r="D35" s="496" t="s">
        <v>97</v>
      </c>
      <c r="E35" s="527">
        <v>64.5</v>
      </c>
      <c r="F35" s="527">
        <v>64.5</v>
      </c>
      <c r="G35" s="528">
        <v>139</v>
      </c>
      <c r="I35" s="541">
        <v>0</v>
      </c>
      <c r="J35" s="498">
        <f t="shared" si="0"/>
        <v>0</v>
      </c>
      <c r="K35" s="542">
        <v>0</v>
      </c>
      <c r="L35" s="498">
        <f t="shared" si="1"/>
        <v>0</v>
      </c>
      <c r="M35" s="542">
        <v>0</v>
      </c>
      <c r="N35" s="498">
        <f t="shared" si="2"/>
        <v>0</v>
      </c>
      <c r="O35" s="542">
        <v>0</v>
      </c>
      <c r="P35" s="498">
        <f t="shared" si="3"/>
        <v>0</v>
      </c>
      <c r="Q35" s="542">
        <v>0</v>
      </c>
      <c r="R35" s="498">
        <f t="shared" si="4"/>
        <v>0</v>
      </c>
      <c r="S35" s="542">
        <v>0</v>
      </c>
      <c r="T35" s="498">
        <f t="shared" si="5"/>
        <v>0</v>
      </c>
      <c r="U35" s="542">
        <v>0</v>
      </c>
      <c r="V35" s="498">
        <f t="shared" si="6"/>
        <v>0</v>
      </c>
      <c r="W35" s="542">
        <v>0</v>
      </c>
      <c r="X35" s="498">
        <f t="shared" si="7"/>
        <v>0</v>
      </c>
      <c r="Y35" s="542">
        <v>0</v>
      </c>
      <c r="Z35" s="498">
        <f t="shared" si="8"/>
        <v>0</v>
      </c>
      <c r="AA35" s="542">
        <f>'Weekly-VMS-QTY'!G40</f>
        <v>2</v>
      </c>
      <c r="AB35" s="498">
        <f>'Weekly-VMS-VALUE'!H40</f>
        <v>139</v>
      </c>
      <c r="AC35" s="542">
        <f>'Weekly-VMS-QTY'!H40+'Weekly-VMS-QTY'!I40+'Weekly-VMS-QTY'!J40+'Weekly-VMS-QTY'!K40</f>
        <v>2</v>
      </c>
      <c r="AD35" s="498">
        <f>'Weekly-VMS-VALUE'!H40+'Weekly-VMS-VALUE'!I40+'Weekly-VMS-VALUE'!J40+'Weekly-VMS-VALUE'!K40</f>
        <v>278</v>
      </c>
      <c r="AE35" s="542">
        <f>'Weekly-VMS-QTY'!L40+'Weekly-VMS-QTY'!M40+'Weekly-VMS-QTY'!N40</f>
        <v>8</v>
      </c>
      <c r="AF35" s="544">
        <f>'Weekly-VMS-VALUE'!L40+'Weekly-VMS-VALUE'!M40+'Weekly-VMS-VALUE'!N40</f>
        <v>1112</v>
      </c>
      <c r="AG35" s="493"/>
      <c r="AH35" s="497">
        <f t="shared" si="20"/>
        <v>12</v>
      </c>
      <c r="AI35" s="498">
        <f t="shared" si="9"/>
        <v>1529</v>
      </c>
      <c r="AJ35" s="498">
        <f t="shared" si="10"/>
        <v>0.21818181818181817</v>
      </c>
      <c r="AK35" s="498">
        <f t="shared" si="11"/>
        <v>6.545454545454545</v>
      </c>
      <c r="AL35" s="498">
        <f t="shared" si="12"/>
        <v>422.18181818181813</v>
      </c>
      <c r="AM35" s="498">
        <f t="shared" si="13"/>
        <v>0.26666666666666666</v>
      </c>
      <c r="AN35" s="498">
        <f t="shared" si="14"/>
        <v>8</v>
      </c>
      <c r="AO35" s="498">
        <v>26</v>
      </c>
      <c r="AP35" s="498"/>
      <c r="AQ35" s="498"/>
      <c r="AR35" s="498">
        <f t="shared" si="21"/>
        <v>26</v>
      </c>
      <c r="AS35" s="498">
        <f t="shared" si="15"/>
        <v>0</v>
      </c>
      <c r="AT35" s="498">
        <f t="shared" si="16"/>
        <v>0</v>
      </c>
      <c r="AU35" s="498"/>
      <c r="AV35" s="498">
        <f t="shared" si="17"/>
        <v>0</v>
      </c>
      <c r="AW35" s="498">
        <f t="shared" si="18"/>
        <v>0</v>
      </c>
      <c r="AX35" s="552">
        <f t="shared" si="19"/>
        <v>43456</v>
      </c>
    </row>
    <row r="36" spans="1:50" s="492" customFormat="1">
      <c r="A36" s="490"/>
      <c r="B36" s="525">
        <v>734883</v>
      </c>
      <c r="C36" s="526" t="s">
        <v>98</v>
      </c>
      <c r="D36" s="496" t="s">
        <v>99</v>
      </c>
      <c r="E36" s="527">
        <v>64.5</v>
      </c>
      <c r="F36" s="527">
        <v>64.5</v>
      </c>
      <c r="G36" s="528">
        <v>139</v>
      </c>
      <c r="I36" s="541">
        <v>0</v>
      </c>
      <c r="J36" s="498">
        <f t="shared" si="0"/>
        <v>0</v>
      </c>
      <c r="K36" s="542">
        <v>0</v>
      </c>
      <c r="L36" s="498">
        <f t="shared" si="1"/>
        <v>0</v>
      </c>
      <c r="M36" s="542">
        <v>0</v>
      </c>
      <c r="N36" s="498">
        <f t="shared" si="2"/>
        <v>0</v>
      </c>
      <c r="O36" s="542">
        <v>0</v>
      </c>
      <c r="P36" s="498">
        <f t="shared" si="3"/>
        <v>0</v>
      </c>
      <c r="Q36" s="543">
        <v>0</v>
      </c>
      <c r="R36" s="498">
        <f t="shared" si="4"/>
        <v>0</v>
      </c>
      <c r="S36" s="542">
        <v>0</v>
      </c>
      <c r="T36" s="498">
        <f t="shared" si="5"/>
        <v>0</v>
      </c>
      <c r="U36" s="542">
        <v>0</v>
      </c>
      <c r="V36" s="498">
        <f t="shared" si="6"/>
        <v>0</v>
      </c>
      <c r="W36" s="542">
        <v>0</v>
      </c>
      <c r="X36" s="498">
        <f t="shared" si="7"/>
        <v>0</v>
      </c>
      <c r="Y36" s="542">
        <v>0</v>
      </c>
      <c r="Z36" s="498">
        <f t="shared" si="8"/>
        <v>0</v>
      </c>
      <c r="AA36" s="542">
        <f>'Weekly-VMS-QTY'!G41</f>
        <v>1</v>
      </c>
      <c r="AB36" s="498">
        <f>'Weekly-VMS-VALUE'!H41</f>
        <v>139</v>
      </c>
      <c r="AC36" s="542">
        <f>'Weekly-VMS-QTY'!H41+'Weekly-VMS-QTY'!I41+'Weekly-VMS-QTY'!J41+'Weekly-VMS-QTY'!K41</f>
        <v>1</v>
      </c>
      <c r="AD36" s="498">
        <f>'Weekly-VMS-VALUE'!H41+'Weekly-VMS-VALUE'!I41+'Weekly-VMS-VALUE'!J41+'Weekly-VMS-VALUE'!K41</f>
        <v>139</v>
      </c>
      <c r="AE36" s="542">
        <f>'Weekly-VMS-QTY'!L41+'Weekly-VMS-QTY'!M41+'Weekly-VMS-QTY'!N41</f>
        <v>0</v>
      </c>
      <c r="AF36" s="544">
        <f>'Weekly-VMS-VALUE'!L41+'Weekly-VMS-VALUE'!M41+'Weekly-VMS-VALUE'!N41</f>
        <v>0</v>
      </c>
      <c r="AG36" s="493"/>
      <c r="AH36" s="497">
        <f t="shared" si="20"/>
        <v>2</v>
      </c>
      <c r="AI36" s="498">
        <f t="shared" si="9"/>
        <v>278</v>
      </c>
      <c r="AJ36" s="498">
        <f t="shared" si="10"/>
        <v>3.6363636363636362E-2</v>
      </c>
      <c r="AK36" s="498">
        <f t="shared" si="11"/>
        <v>1.0909090909090908</v>
      </c>
      <c r="AL36" s="498">
        <f t="shared" si="12"/>
        <v>70.36363636363636</v>
      </c>
      <c r="AM36" s="498">
        <f t="shared" si="13"/>
        <v>3.3333333333333333E-2</v>
      </c>
      <c r="AN36" s="498">
        <f t="shared" si="14"/>
        <v>1</v>
      </c>
      <c r="AO36" s="498">
        <v>26</v>
      </c>
      <c r="AP36" s="498"/>
      <c r="AQ36" s="498"/>
      <c r="AR36" s="498">
        <f t="shared" si="21"/>
        <v>26</v>
      </c>
      <c r="AS36" s="498">
        <f t="shared" si="15"/>
        <v>0</v>
      </c>
      <c r="AT36" s="498">
        <f t="shared" si="16"/>
        <v>0</v>
      </c>
      <c r="AU36" s="498"/>
      <c r="AV36" s="498">
        <f t="shared" si="17"/>
        <v>0</v>
      </c>
      <c r="AW36" s="498">
        <f t="shared" si="18"/>
        <v>0</v>
      </c>
      <c r="AX36" s="552">
        <f t="shared" si="19"/>
        <v>43456</v>
      </c>
    </row>
    <row r="37" spans="1:50" s="492" customFormat="1">
      <c r="A37" s="490"/>
      <c r="B37" s="525">
        <v>734884</v>
      </c>
      <c r="C37" s="526" t="s">
        <v>100</v>
      </c>
      <c r="D37" s="496" t="s">
        <v>101</v>
      </c>
      <c r="E37" s="527">
        <v>79.5</v>
      </c>
      <c r="F37" s="527">
        <v>79.5</v>
      </c>
      <c r="G37" s="528">
        <v>169</v>
      </c>
      <c r="I37" s="541">
        <v>0</v>
      </c>
      <c r="J37" s="498">
        <f t="shared" si="0"/>
        <v>0</v>
      </c>
      <c r="K37" s="542">
        <v>0</v>
      </c>
      <c r="L37" s="498">
        <f t="shared" si="1"/>
        <v>0</v>
      </c>
      <c r="M37" s="542">
        <v>0</v>
      </c>
      <c r="N37" s="498">
        <f t="shared" si="2"/>
        <v>0</v>
      </c>
      <c r="O37" s="542">
        <v>0</v>
      </c>
      <c r="P37" s="498">
        <f t="shared" si="3"/>
        <v>0</v>
      </c>
      <c r="Q37" s="542">
        <v>0</v>
      </c>
      <c r="R37" s="498">
        <f t="shared" si="4"/>
        <v>0</v>
      </c>
      <c r="S37" s="542">
        <v>0</v>
      </c>
      <c r="T37" s="498">
        <f t="shared" si="5"/>
        <v>0</v>
      </c>
      <c r="U37" s="542">
        <v>0</v>
      </c>
      <c r="V37" s="498">
        <f t="shared" si="6"/>
        <v>0</v>
      </c>
      <c r="W37" s="542">
        <v>0</v>
      </c>
      <c r="X37" s="498">
        <f t="shared" si="7"/>
        <v>0</v>
      </c>
      <c r="Y37" s="542">
        <v>0</v>
      </c>
      <c r="Z37" s="498">
        <f t="shared" si="8"/>
        <v>0</v>
      </c>
      <c r="AA37" s="542">
        <f>'Weekly-VMS-QTY'!G42</f>
        <v>0</v>
      </c>
      <c r="AB37" s="498">
        <f>'Weekly-VMS-VALUE'!H42</f>
        <v>0</v>
      </c>
      <c r="AC37" s="542">
        <f>'Weekly-VMS-QTY'!H42+'Weekly-VMS-QTY'!I42+'Weekly-VMS-QTY'!J42+'Weekly-VMS-QTY'!K42</f>
        <v>0</v>
      </c>
      <c r="AD37" s="498">
        <f>'Weekly-VMS-VALUE'!H42+'Weekly-VMS-VALUE'!I42+'Weekly-VMS-VALUE'!J42+'Weekly-VMS-VALUE'!K42</f>
        <v>0</v>
      </c>
      <c r="AE37" s="542">
        <f>'Weekly-VMS-QTY'!L42+'Weekly-VMS-QTY'!M42+'Weekly-VMS-QTY'!N42</f>
        <v>5</v>
      </c>
      <c r="AF37" s="544">
        <f>'Weekly-VMS-VALUE'!L42+'Weekly-VMS-VALUE'!M42+'Weekly-VMS-VALUE'!N42</f>
        <v>763</v>
      </c>
      <c r="AG37" s="493"/>
      <c r="AH37" s="497">
        <f t="shared" si="20"/>
        <v>5</v>
      </c>
      <c r="AI37" s="498">
        <f t="shared" si="9"/>
        <v>763</v>
      </c>
      <c r="AJ37" s="498">
        <f t="shared" si="10"/>
        <v>9.0909090909090912E-2</v>
      </c>
      <c r="AK37" s="498">
        <f t="shared" si="11"/>
        <v>2.7272727272727275</v>
      </c>
      <c r="AL37" s="498">
        <f t="shared" si="12"/>
        <v>216.81818181818184</v>
      </c>
      <c r="AM37" s="498">
        <f t="shared" si="13"/>
        <v>0.16666666666666666</v>
      </c>
      <c r="AN37" s="498">
        <f t="shared" si="14"/>
        <v>5</v>
      </c>
      <c r="AO37" s="498">
        <v>26</v>
      </c>
      <c r="AP37" s="498"/>
      <c r="AQ37" s="498"/>
      <c r="AR37" s="498">
        <f t="shared" si="21"/>
        <v>26</v>
      </c>
      <c r="AS37" s="498">
        <f t="shared" si="15"/>
        <v>0</v>
      </c>
      <c r="AT37" s="498">
        <f t="shared" si="16"/>
        <v>0</v>
      </c>
      <c r="AU37" s="498"/>
      <c r="AV37" s="498">
        <f t="shared" si="17"/>
        <v>0</v>
      </c>
      <c r="AW37" s="498">
        <f t="shared" si="18"/>
        <v>0</v>
      </c>
      <c r="AX37" s="552">
        <f t="shared" si="19"/>
        <v>43456</v>
      </c>
    </row>
    <row r="38" spans="1:50" s="492" customFormat="1">
      <c r="A38" s="490"/>
      <c r="B38" s="525">
        <v>734885</v>
      </c>
      <c r="C38" s="526" t="s">
        <v>102</v>
      </c>
      <c r="D38" s="496" t="s">
        <v>103</v>
      </c>
      <c r="E38" s="527">
        <v>79.5</v>
      </c>
      <c r="F38" s="527">
        <v>79.5</v>
      </c>
      <c r="G38" s="528">
        <v>169</v>
      </c>
      <c r="I38" s="541">
        <v>0</v>
      </c>
      <c r="J38" s="498">
        <f t="shared" si="0"/>
        <v>0</v>
      </c>
      <c r="K38" s="542">
        <v>0</v>
      </c>
      <c r="L38" s="498">
        <f t="shared" si="1"/>
        <v>0</v>
      </c>
      <c r="M38" s="542">
        <v>0</v>
      </c>
      <c r="N38" s="498">
        <f t="shared" si="2"/>
        <v>0</v>
      </c>
      <c r="O38" s="542">
        <v>0</v>
      </c>
      <c r="P38" s="498">
        <f t="shared" si="3"/>
        <v>0</v>
      </c>
      <c r="Q38" s="543">
        <v>0</v>
      </c>
      <c r="R38" s="498">
        <f t="shared" si="4"/>
        <v>0</v>
      </c>
      <c r="S38" s="542">
        <v>0</v>
      </c>
      <c r="T38" s="498">
        <f t="shared" si="5"/>
        <v>0</v>
      </c>
      <c r="U38" s="542">
        <v>0</v>
      </c>
      <c r="V38" s="498">
        <f t="shared" si="6"/>
        <v>0</v>
      </c>
      <c r="W38" s="542">
        <v>0</v>
      </c>
      <c r="X38" s="498">
        <f t="shared" si="7"/>
        <v>0</v>
      </c>
      <c r="Y38" s="542">
        <v>0</v>
      </c>
      <c r="Z38" s="498">
        <f t="shared" si="8"/>
        <v>0</v>
      </c>
      <c r="AA38" s="542">
        <f>'Weekly-VMS-QTY'!G43</f>
        <v>0</v>
      </c>
      <c r="AB38" s="498">
        <f>'Weekly-VMS-VALUE'!H43</f>
        <v>0</v>
      </c>
      <c r="AC38" s="542">
        <f>'Weekly-VMS-QTY'!H43+'Weekly-VMS-QTY'!I43+'Weekly-VMS-QTY'!J43+'Weekly-VMS-QTY'!K43</f>
        <v>0</v>
      </c>
      <c r="AD38" s="498">
        <f>'Weekly-VMS-VALUE'!H43+'Weekly-VMS-VALUE'!I43+'Weekly-VMS-VALUE'!J43+'Weekly-VMS-VALUE'!K43</f>
        <v>0</v>
      </c>
      <c r="AE38" s="542">
        <f>'Weekly-VMS-QTY'!L43+'Weekly-VMS-QTY'!M43+'Weekly-VMS-QTY'!N43</f>
        <v>1</v>
      </c>
      <c r="AF38" s="544">
        <f>'Weekly-VMS-VALUE'!L43+'Weekly-VMS-VALUE'!M43+'Weekly-VMS-VALUE'!N43</f>
        <v>169</v>
      </c>
      <c r="AG38" s="493"/>
      <c r="AH38" s="497">
        <f t="shared" si="20"/>
        <v>1</v>
      </c>
      <c r="AI38" s="498">
        <f t="shared" si="9"/>
        <v>169</v>
      </c>
      <c r="AJ38" s="498">
        <f t="shared" si="10"/>
        <v>1.8181818181818181E-2</v>
      </c>
      <c r="AK38" s="498">
        <f t="shared" si="11"/>
        <v>0.54545454545454541</v>
      </c>
      <c r="AL38" s="498">
        <f t="shared" si="12"/>
        <v>43.36363636363636</v>
      </c>
      <c r="AM38" s="498">
        <f t="shared" si="13"/>
        <v>3.3333333333333333E-2</v>
      </c>
      <c r="AN38" s="498">
        <f t="shared" si="14"/>
        <v>1</v>
      </c>
      <c r="AO38" s="498">
        <v>26</v>
      </c>
      <c r="AP38" s="498"/>
      <c r="AQ38" s="498"/>
      <c r="AR38" s="498">
        <f t="shared" si="21"/>
        <v>26</v>
      </c>
      <c r="AS38" s="498">
        <f t="shared" si="15"/>
        <v>0</v>
      </c>
      <c r="AT38" s="498">
        <f t="shared" si="16"/>
        <v>0</v>
      </c>
      <c r="AU38" s="498"/>
      <c r="AV38" s="498">
        <f t="shared" si="17"/>
        <v>0</v>
      </c>
      <c r="AW38" s="498">
        <f t="shared" si="18"/>
        <v>0</v>
      </c>
      <c r="AX38" s="552">
        <f t="shared" si="19"/>
        <v>43456</v>
      </c>
    </row>
    <row r="39" spans="1:50" s="492" customFormat="1">
      <c r="A39" s="490"/>
      <c r="B39" s="525">
        <v>734886</v>
      </c>
      <c r="C39" s="526" t="s">
        <v>104</v>
      </c>
      <c r="D39" s="496" t="s">
        <v>105</v>
      </c>
      <c r="E39" s="527">
        <v>59.5</v>
      </c>
      <c r="F39" s="527">
        <v>59.5</v>
      </c>
      <c r="G39" s="528">
        <v>129</v>
      </c>
      <c r="I39" s="541">
        <v>0</v>
      </c>
      <c r="J39" s="498">
        <f t="shared" si="0"/>
        <v>0</v>
      </c>
      <c r="K39" s="542">
        <v>0</v>
      </c>
      <c r="L39" s="498">
        <f t="shared" si="1"/>
        <v>0</v>
      </c>
      <c r="M39" s="542">
        <v>0</v>
      </c>
      <c r="N39" s="498">
        <f t="shared" si="2"/>
        <v>0</v>
      </c>
      <c r="O39" s="542">
        <v>0</v>
      </c>
      <c r="P39" s="498">
        <f t="shared" si="3"/>
        <v>0</v>
      </c>
      <c r="Q39" s="542">
        <v>0</v>
      </c>
      <c r="R39" s="498">
        <f t="shared" si="4"/>
        <v>0</v>
      </c>
      <c r="S39" s="542">
        <v>0</v>
      </c>
      <c r="T39" s="498">
        <f t="shared" si="5"/>
        <v>0</v>
      </c>
      <c r="U39" s="542">
        <v>0</v>
      </c>
      <c r="V39" s="498">
        <f t="shared" si="6"/>
        <v>0</v>
      </c>
      <c r="W39" s="542">
        <v>0</v>
      </c>
      <c r="X39" s="498">
        <f t="shared" si="7"/>
        <v>0</v>
      </c>
      <c r="Y39" s="542">
        <v>0</v>
      </c>
      <c r="Z39" s="498">
        <f t="shared" si="8"/>
        <v>0</v>
      </c>
      <c r="AA39" s="542">
        <f>'Weekly-VMS-QTY'!G44</f>
        <v>0</v>
      </c>
      <c r="AB39" s="498">
        <f>'Weekly-VMS-VALUE'!H44</f>
        <v>0</v>
      </c>
      <c r="AC39" s="542">
        <f>'Weekly-VMS-QTY'!H44+'Weekly-VMS-QTY'!I44+'Weekly-VMS-QTY'!J44+'Weekly-VMS-QTY'!K44</f>
        <v>1</v>
      </c>
      <c r="AD39" s="498">
        <f>'Weekly-VMS-VALUE'!H44+'Weekly-VMS-VALUE'!I44+'Weekly-VMS-VALUE'!J44+'Weekly-VMS-VALUE'!K44</f>
        <v>129</v>
      </c>
      <c r="AE39" s="542">
        <f>'Weekly-VMS-QTY'!L44+'Weekly-VMS-QTY'!M44+'Weekly-VMS-QTY'!N44</f>
        <v>0</v>
      </c>
      <c r="AF39" s="544">
        <f>'Weekly-VMS-VALUE'!L44+'Weekly-VMS-VALUE'!M44+'Weekly-VMS-VALUE'!N44</f>
        <v>0</v>
      </c>
      <c r="AG39" s="493"/>
      <c r="AH39" s="497">
        <f t="shared" si="20"/>
        <v>1</v>
      </c>
      <c r="AI39" s="498">
        <f t="shared" si="9"/>
        <v>129</v>
      </c>
      <c r="AJ39" s="498">
        <f t="shared" si="10"/>
        <v>1.8181818181818181E-2</v>
      </c>
      <c r="AK39" s="498">
        <f t="shared" si="11"/>
        <v>0.54545454545454541</v>
      </c>
      <c r="AL39" s="498">
        <f t="shared" si="12"/>
        <v>32.454545454545453</v>
      </c>
      <c r="AM39" s="498">
        <f t="shared" si="13"/>
        <v>3.3333333333333333E-2</v>
      </c>
      <c r="AN39" s="498">
        <f t="shared" si="14"/>
        <v>1</v>
      </c>
      <c r="AO39" s="498">
        <v>26</v>
      </c>
      <c r="AP39" s="498"/>
      <c r="AQ39" s="498"/>
      <c r="AR39" s="498">
        <f t="shared" si="21"/>
        <v>26</v>
      </c>
      <c r="AS39" s="498">
        <f t="shared" si="15"/>
        <v>0</v>
      </c>
      <c r="AT39" s="498">
        <f t="shared" si="16"/>
        <v>0</v>
      </c>
      <c r="AU39" s="498"/>
      <c r="AV39" s="498">
        <f t="shared" si="17"/>
        <v>0</v>
      </c>
      <c r="AW39" s="498">
        <f t="shared" si="18"/>
        <v>0</v>
      </c>
      <c r="AX39" s="552">
        <f t="shared" si="19"/>
        <v>43456</v>
      </c>
    </row>
    <row r="40" spans="1:50" s="492" customFormat="1">
      <c r="A40" s="490"/>
      <c r="B40" s="525">
        <v>734887</v>
      </c>
      <c r="C40" s="526" t="s">
        <v>106</v>
      </c>
      <c r="D40" s="496" t="s">
        <v>107</v>
      </c>
      <c r="E40" s="527">
        <v>59.5</v>
      </c>
      <c r="F40" s="527">
        <v>59.5</v>
      </c>
      <c r="G40" s="528">
        <v>129</v>
      </c>
      <c r="I40" s="541">
        <v>0</v>
      </c>
      <c r="J40" s="498">
        <f t="shared" si="0"/>
        <v>0</v>
      </c>
      <c r="K40" s="542">
        <v>0</v>
      </c>
      <c r="L40" s="498">
        <f t="shared" si="1"/>
        <v>0</v>
      </c>
      <c r="M40" s="542">
        <v>0</v>
      </c>
      <c r="N40" s="498">
        <f t="shared" si="2"/>
        <v>0</v>
      </c>
      <c r="O40" s="542">
        <v>0</v>
      </c>
      <c r="P40" s="498">
        <f t="shared" si="3"/>
        <v>0</v>
      </c>
      <c r="Q40" s="543">
        <v>0</v>
      </c>
      <c r="R40" s="498">
        <f t="shared" si="4"/>
        <v>0</v>
      </c>
      <c r="S40" s="542">
        <v>0</v>
      </c>
      <c r="T40" s="498">
        <f t="shared" si="5"/>
        <v>0</v>
      </c>
      <c r="U40" s="542">
        <v>0</v>
      </c>
      <c r="V40" s="498">
        <f t="shared" si="6"/>
        <v>0</v>
      </c>
      <c r="W40" s="542">
        <v>0</v>
      </c>
      <c r="X40" s="498">
        <f t="shared" si="7"/>
        <v>0</v>
      </c>
      <c r="Y40" s="542">
        <v>0</v>
      </c>
      <c r="Z40" s="498">
        <f t="shared" si="8"/>
        <v>0</v>
      </c>
      <c r="AA40" s="542">
        <f>'Weekly-VMS-QTY'!G45</f>
        <v>0</v>
      </c>
      <c r="AB40" s="498">
        <f>'Weekly-VMS-VALUE'!H45</f>
        <v>0</v>
      </c>
      <c r="AC40" s="542">
        <f>'Weekly-VMS-QTY'!H45+'Weekly-VMS-QTY'!I45+'Weekly-VMS-QTY'!J45+'Weekly-VMS-QTY'!K45</f>
        <v>2</v>
      </c>
      <c r="AD40" s="498">
        <f>'Weekly-VMS-VALUE'!H45+'Weekly-VMS-VALUE'!I45+'Weekly-VMS-VALUE'!J45+'Weekly-VMS-VALUE'!K45</f>
        <v>258</v>
      </c>
      <c r="AE40" s="542">
        <f>'Weekly-VMS-QTY'!L45+'Weekly-VMS-QTY'!M45+'Weekly-VMS-QTY'!N45</f>
        <v>1</v>
      </c>
      <c r="AF40" s="544">
        <f>'Weekly-VMS-VALUE'!L45+'Weekly-VMS-VALUE'!M45+'Weekly-VMS-VALUE'!N45</f>
        <v>129</v>
      </c>
      <c r="AG40" s="493"/>
      <c r="AH40" s="497">
        <f t="shared" si="20"/>
        <v>3</v>
      </c>
      <c r="AI40" s="498">
        <f t="shared" si="9"/>
        <v>387</v>
      </c>
      <c r="AJ40" s="498">
        <f t="shared" si="10"/>
        <v>5.4545454545454543E-2</v>
      </c>
      <c r="AK40" s="498">
        <f t="shared" si="11"/>
        <v>1.6363636363636362</v>
      </c>
      <c r="AL40" s="498">
        <f t="shared" si="12"/>
        <v>97.36363636363636</v>
      </c>
      <c r="AM40" s="498">
        <f t="shared" si="13"/>
        <v>6.6666666666666666E-2</v>
      </c>
      <c r="AN40" s="498">
        <f t="shared" si="14"/>
        <v>2</v>
      </c>
      <c r="AO40" s="498">
        <v>26</v>
      </c>
      <c r="AP40" s="498"/>
      <c r="AQ40" s="498"/>
      <c r="AR40" s="498">
        <f t="shared" si="21"/>
        <v>26</v>
      </c>
      <c r="AS40" s="498">
        <f t="shared" si="15"/>
        <v>0</v>
      </c>
      <c r="AT40" s="498">
        <f t="shared" si="16"/>
        <v>0</v>
      </c>
      <c r="AU40" s="498"/>
      <c r="AV40" s="498">
        <f t="shared" si="17"/>
        <v>0</v>
      </c>
      <c r="AW40" s="498">
        <f t="shared" si="18"/>
        <v>0</v>
      </c>
      <c r="AX40" s="552">
        <f t="shared" si="19"/>
        <v>43456</v>
      </c>
    </row>
    <row r="41" spans="1:50" s="492" customFormat="1">
      <c r="A41" s="490"/>
      <c r="B41" s="525">
        <v>734888</v>
      </c>
      <c r="C41" s="526" t="s">
        <v>108</v>
      </c>
      <c r="D41" s="496" t="s">
        <v>109</v>
      </c>
      <c r="E41" s="527">
        <v>59.5</v>
      </c>
      <c r="F41" s="527">
        <v>59.5</v>
      </c>
      <c r="G41" s="528">
        <v>129</v>
      </c>
      <c r="I41" s="541">
        <v>0</v>
      </c>
      <c r="J41" s="498">
        <f t="shared" si="0"/>
        <v>0</v>
      </c>
      <c r="K41" s="542">
        <v>0</v>
      </c>
      <c r="L41" s="498">
        <f t="shared" si="1"/>
        <v>0</v>
      </c>
      <c r="M41" s="542">
        <v>0</v>
      </c>
      <c r="N41" s="498">
        <f t="shared" si="2"/>
        <v>0</v>
      </c>
      <c r="O41" s="542">
        <v>0</v>
      </c>
      <c r="P41" s="498">
        <f t="shared" si="3"/>
        <v>0</v>
      </c>
      <c r="Q41" s="542">
        <v>0</v>
      </c>
      <c r="R41" s="498">
        <f t="shared" si="4"/>
        <v>0</v>
      </c>
      <c r="S41" s="542">
        <v>0</v>
      </c>
      <c r="T41" s="498">
        <f t="shared" si="5"/>
        <v>0</v>
      </c>
      <c r="U41" s="542">
        <v>0</v>
      </c>
      <c r="V41" s="498">
        <f t="shared" si="6"/>
        <v>0</v>
      </c>
      <c r="W41" s="542">
        <v>0</v>
      </c>
      <c r="X41" s="498">
        <f t="shared" si="7"/>
        <v>0</v>
      </c>
      <c r="Y41" s="542">
        <v>0</v>
      </c>
      <c r="Z41" s="498">
        <f t="shared" si="8"/>
        <v>0</v>
      </c>
      <c r="AA41" s="542">
        <f>'Weekly-VMS-QTY'!G46</f>
        <v>0</v>
      </c>
      <c r="AB41" s="498">
        <f>'Weekly-VMS-VALUE'!H46</f>
        <v>0</v>
      </c>
      <c r="AC41" s="542">
        <f>'Weekly-VMS-QTY'!H46+'Weekly-VMS-QTY'!I46+'Weekly-VMS-QTY'!J46+'Weekly-VMS-QTY'!K46</f>
        <v>0</v>
      </c>
      <c r="AD41" s="498">
        <f>'Weekly-VMS-VALUE'!H46+'Weekly-VMS-VALUE'!I46+'Weekly-VMS-VALUE'!J46+'Weekly-VMS-VALUE'!K46</f>
        <v>0</v>
      </c>
      <c r="AE41" s="542">
        <f>'Weekly-VMS-QTY'!L46+'Weekly-VMS-QTY'!M46+'Weekly-VMS-QTY'!N46</f>
        <v>0</v>
      </c>
      <c r="AF41" s="544">
        <f>'Weekly-VMS-VALUE'!L46+'Weekly-VMS-VALUE'!M46+'Weekly-VMS-VALUE'!N46</f>
        <v>0</v>
      </c>
      <c r="AG41" s="493"/>
      <c r="AH41" s="497">
        <f t="shared" si="20"/>
        <v>0</v>
      </c>
      <c r="AI41" s="498">
        <f t="shared" si="9"/>
        <v>0</v>
      </c>
      <c r="AJ41" s="498">
        <f t="shared" si="10"/>
        <v>0</v>
      </c>
      <c r="AK41" s="498">
        <f t="shared" si="11"/>
        <v>0</v>
      </c>
      <c r="AL41" s="498">
        <f t="shared" si="12"/>
        <v>0</v>
      </c>
      <c r="AM41" s="498">
        <f t="shared" si="13"/>
        <v>0</v>
      </c>
      <c r="AN41" s="498">
        <f t="shared" si="14"/>
        <v>0</v>
      </c>
      <c r="AO41" s="498">
        <v>26</v>
      </c>
      <c r="AP41" s="498"/>
      <c r="AQ41" s="498"/>
      <c r="AR41" s="498">
        <f t="shared" si="21"/>
        <v>26</v>
      </c>
      <c r="AS41" s="498">
        <f t="shared" si="15"/>
        <v>0</v>
      </c>
      <c r="AT41" s="498" t="str">
        <f t="shared" si="16"/>
        <v>-</v>
      </c>
      <c r="AU41" s="498"/>
      <c r="AV41" s="498" t="str">
        <f t="shared" si="17"/>
        <v>-</v>
      </c>
      <c r="AW41" s="498" t="str">
        <f t="shared" si="18"/>
        <v>-</v>
      </c>
      <c r="AX41" s="552" t="str">
        <f t="shared" si="19"/>
        <v>-</v>
      </c>
    </row>
    <row r="42" spans="1:50" s="492" customFormat="1">
      <c r="A42" s="490"/>
      <c r="B42" s="525">
        <v>734889</v>
      </c>
      <c r="C42" s="526" t="s">
        <v>110</v>
      </c>
      <c r="D42" s="496" t="s">
        <v>111</v>
      </c>
      <c r="E42" s="527">
        <v>119.5</v>
      </c>
      <c r="F42" s="527">
        <v>119.5</v>
      </c>
      <c r="G42" s="528">
        <v>249</v>
      </c>
      <c r="I42" s="541">
        <v>0</v>
      </c>
      <c r="J42" s="498">
        <f t="shared" si="0"/>
        <v>0</v>
      </c>
      <c r="K42" s="542">
        <v>0</v>
      </c>
      <c r="L42" s="498">
        <f t="shared" si="1"/>
        <v>0</v>
      </c>
      <c r="M42" s="542">
        <v>0</v>
      </c>
      <c r="N42" s="498">
        <f t="shared" si="2"/>
        <v>0</v>
      </c>
      <c r="O42" s="542">
        <v>0</v>
      </c>
      <c r="P42" s="498">
        <f t="shared" si="3"/>
        <v>0</v>
      </c>
      <c r="Q42" s="543">
        <v>0</v>
      </c>
      <c r="R42" s="498">
        <f t="shared" si="4"/>
        <v>0</v>
      </c>
      <c r="S42" s="542">
        <v>0</v>
      </c>
      <c r="T42" s="498">
        <f t="shared" si="5"/>
        <v>0</v>
      </c>
      <c r="U42" s="542">
        <v>0</v>
      </c>
      <c r="V42" s="498">
        <f t="shared" si="6"/>
        <v>0</v>
      </c>
      <c r="W42" s="542">
        <v>0</v>
      </c>
      <c r="X42" s="498">
        <f t="shared" si="7"/>
        <v>0</v>
      </c>
      <c r="Y42" s="542">
        <v>0</v>
      </c>
      <c r="Z42" s="498">
        <f t="shared" si="8"/>
        <v>0</v>
      </c>
      <c r="AA42" s="542">
        <f>'Weekly-VMS-QTY'!G47</f>
        <v>0</v>
      </c>
      <c r="AB42" s="498">
        <f>'Weekly-VMS-VALUE'!H47</f>
        <v>0</v>
      </c>
      <c r="AC42" s="542">
        <f>'Weekly-VMS-QTY'!H47+'Weekly-VMS-QTY'!I47+'Weekly-VMS-QTY'!J47+'Weekly-VMS-QTY'!K47</f>
        <v>0</v>
      </c>
      <c r="AD42" s="498">
        <f>'Weekly-VMS-VALUE'!H47+'Weekly-VMS-VALUE'!I47+'Weekly-VMS-VALUE'!J47+'Weekly-VMS-VALUE'!K47</f>
        <v>0</v>
      </c>
      <c r="AE42" s="542">
        <f>'Weekly-VMS-QTY'!L47+'Weekly-VMS-QTY'!M47+'Weekly-VMS-QTY'!N47</f>
        <v>0</v>
      </c>
      <c r="AF42" s="544">
        <f>'Weekly-VMS-VALUE'!L47+'Weekly-VMS-VALUE'!M47+'Weekly-VMS-VALUE'!N47</f>
        <v>0</v>
      </c>
      <c r="AG42" s="493"/>
      <c r="AH42" s="497">
        <f t="shared" si="20"/>
        <v>0</v>
      </c>
      <c r="AI42" s="498">
        <f t="shared" si="9"/>
        <v>0</v>
      </c>
      <c r="AJ42" s="498">
        <f t="shared" si="10"/>
        <v>0</v>
      </c>
      <c r="AK42" s="498">
        <f t="shared" si="11"/>
        <v>0</v>
      </c>
      <c r="AL42" s="498">
        <f t="shared" si="12"/>
        <v>0</v>
      </c>
      <c r="AM42" s="498">
        <f t="shared" si="13"/>
        <v>0</v>
      </c>
      <c r="AN42" s="498">
        <f t="shared" si="14"/>
        <v>0</v>
      </c>
      <c r="AO42" s="498">
        <v>26</v>
      </c>
      <c r="AP42" s="498"/>
      <c r="AQ42" s="498"/>
      <c r="AR42" s="498">
        <f t="shared" si="21"/>
        <v>26</v>
      </c>
      <c r="AS42" s="498">
        <f t="shared" si="15"/>
        <v>0</v>
      </c>
      <c r="AT42" s="498" t="str">
        <f t="shared" si="16"/>
        <v>-</v>
      </c>
      <c r="AU42" s="498"/>
      <c r="AV42" s="498" t="str">
        <f t="shared" si="17"/>
        <v>-</v>
      </c>
      <c r="AW42" s="498" t="str">
        <f t="shared" si="18"/>
        <v>-</v>
      </c>
      <c r="AX42" s="552" t="str">
        <f t="shared" si="19"/>
        <v>-</v>
      </c>
    </row>
    <row r="43" spans="1:50" s="492" customFormat="1">
      <c r="A43" s="490"/>
      <c r="B43" s="525">
        <v>734890</v>
      </c>
      <c r="C43" s="526" t="s">
        <v>112</v>
      </c>
      <c r="D43" s="496" t="s">
        <v>113</v>
      </c>
      <c r="E43" s="527">
        <v>119.5</v>
      </c>
      <c r="F43" s="527">
        <v>119.5</v>
      </c>
      <c r="G43" s="528">
        <v>249</v>
      </c>
      <c r="I43" s="541">
        <v>0</v>
      </c>
      <c r="J43" s="498">
        <f t="shared" si="0"/>
        <v>0</v>
      </c>
      <c r="K43" s="542">
        <v>0</v>
      </c>
      <c r="L43" s="498">
        <f t="shared" si="1"/>
        <v>0</v>
      </c>
      <c r="M43" s="542">
        <v>0</v>
      </c>
      <c r="N43" s="498">
        <f t="shared" si="2"/>
        <v>0</v>
      </c>
      <c r="O43" s="542">
        <v>0</v>
      </c>
      <c r="P43" s="498">
        <f t="shared" si="3"/>
        <v>0</v>
      </c>
      <c r="Q43" s="542">
        <v>0</v>
      </c>
      <c r="R43" s="498">
        <f t="shared" si="4"/>
        <v>0</v>
      </c>
      <c r="S43" s="542">
        <v>0</v>
      </c>
      <c r="T43" s="498">
        <f t="shared" si="5"/>
        <v>0</v>
      </c>
      <c r="U43" s="542">
        <v>0</v>
      </c>
      <c r="V43" s="498">
        <f t="shared" si="6"/>
        <v>0</v>
      </c>
      <c r="W43" s="542">
        <v>0</v>
      </c>
      <c r="X43" s="498">
        <f t="shared" si="7"/>
        <v>0</v>
      </c>
      <c r="Y43" s="542">
        <v>0</v>
      </c>
      <c r="Z43" s="498">
        <f t="shared" si="8"/>
        <v>0</v>
      </c>
      <c r="AA43" s="542">
        <f>'Weekly-VMS-QTY'!G48</f>
        <v>0</v>
      </c>
      <c r="AB43" s="498">
        <f>'Weekly-VMS-VALUE'!H48</f>
        <v>0</v>
      </c>
      <c r="AC43" s="542">
        <f>'Weekly-VMS-QTY'!H48+'Weekly-VMS-QTY'!I48+'Weekly-VMS-QTY'!J48+'Weekly-VMS-QTY'!K48</f>
        <v>0</v>
      </c>
      <c r="AD43" s="498">
        <f>'Weekly-VMS-VALUE'!H48+'Weekly-VMS-VALUE'!I48+'Weekly-VMS-VALUE'!J48+'Weekly-VMS-VALUE'!K48</f>
        <v>0</v>
      </c>
      <c r="AE43" s="542">
        <f>'Weekly-VMS-QTY'!L48+'Weekly-VMS-QTY'!M48+'Weekly-VMS-QTY'!N48</f>
        <v>1</v>
      </c>
      <c r="AF43" s="544">
        <f>'Weekly-VMS-VALUE'!L48+'Weekly-VMS-VALUE'!M48+'Weekly-VMS-VALUE'!N48</f>
        <v>249</v>
      </c>
      <c r="AG43" s="493"/>
      <c r="AH43" s="497">
        <f t="shared" si="20"/>
        <v>1</v>
      </c>
      <c r="AI43" s="498">
        <f t="shared" si="9"/>
        <v>249</v>
      </c>
      <c r="AJ43" s="498">
        <f t="shared" si="10"/>
        <v>1.8181818181818181E-2</v>
      </c>
      <c r="AK43" s="498">
        <f t="shared" si="11"/>
        <v>0.54545454545454541</v>
      </c>
      <c r="AL43" s="498">
        <f t="shared" si="12"/>
        <v>65.181818181818173</v>
      </c>
      <c r="AM43" s="498">
        <f t="shared" si="13"/>
        <v>3.3333333333333333E-2</v>
      </c>
      <c r="AN43" s="498">
        <f t="shared" si="14"/>
        <v>1</v>
      </c>
      <c r="AO43" s="498">
        <v>26</v>
      </c>
      <c r="AP43" s="498"/>
      <c r="AQ43" s="498"/>
      <c r="AR43" s="498">
        <f t="shared" si="21"/>
        <v>26</v>
      </c>
      <c r="AS43" s="498">
        <f t="shared" si="15"/>
        <v>0</v>
      </c>
      <c r="AT43" s="498">
        <f t="shared" si="16"/>
        <v>0</v>
      </c>
      <c r="AU43" s="498"/>
      <c r="AV43" s="498">
        <f t="shared" si="17"/>
        <v>0</v>
      </c>
      <c r="AW43" s="498">
        <f t="shared" si="18"/>
        <v>0</v>
      </c>
      <c r="AX43" s="552">
        <f t="shared" si="19"/>
        <v>43456</v>
      </c>
    </row>
    <row r="44" spans="1:50" s="492" customFormat="1">
      <c r="A44" s="490"/>
      <c r="B44" s="525">
        <v>734891</v>
      </c>
      <c r="C44" s="526" t="s">
        <v>114</v>
      </c>
      <c r="D44" s="496" t="s">
        <v>115</v>
      </c>
      <c r="E44" s="527">
        <v>119.5</v>
      </c>
      <c r="F44" s="527">
        <v>119.5</v>
      </c>
      <c r="G44" s="528">
        <v>249</v>
      </c>
      <c r="I44" s="541">
        <v>0</v>
      </c>
      <c r="J44" s="498">
        <f t="shared" si="0"/>
        <v>0</v>
      </c>
      <c r="K44" s="542">
        <v>0</v>
      </c>
      <c r="L44" s="498">
        <f t="shared" si="1"/>
        <v>0</v>
      </c>
      <c r="M44" s="542">
        <v>0</v>
      </c>
      <c r="N44" s="498">
        <f t="shared" si="2"/>
        <v>0</v>
      </c>
      <c r="O44" s="542">
        <v>0</v>
      </c>
      <c r="P44" s="498">
        <f t="shared" si="3"/>
        <v>0</v>
      </c>
      <c r="Q44" s="543">
        <v>0</v>
      </c>
      <c r="R44" s="498">
        <f t="shared" si="4"/>
        <v>0</v>
      </c>
      <c r="S44" s="542">
        <v>0</v>
      </c>
      <c r="T44" s="498">
        <f t="shared" si="5"/>
        <v>0</v>
      </c>
      <c r="U44" s="542">
        <v>0</v>
      </c>
      <c r="V44" s="498">
        <f t="shared" si="6"/>
        <v>0</v>
      </c>
      <c r="W44" s="542">
        <v>0</v>
      </c>
      <c r="X44" s="498">
        <f t="shared" si="7"/>
        <v>0</v>
      </c>
      <c r="Y44" s="542">
        <v>0</v>
      </c>
      <c r="Z44" s="498">
        <f t="shared" si="8"/>
        <v>0</v>
      </c>
      <c r="AA44" s="542">
        <f>'Weekly-VMS-QTY'!G49</f>
        <v>0</v>
      </c>
      <c r="AB44" s="498">
        <f>'Weekly-VMS-VALUE'!H49</f>
        <v>0</v>
      </c>
      <c r="AC44" s="542">
        <f>'Weekly-VMS-QTY'!H49+'Weekly-VMS-QTY'!I49+'Weekly-VMS-QTY'!J49+'Weekly-VMS-QTY'!K49</f>
        <v>0</v>
      </c>
      <c r="AD44" s="498">
        <f>'Weekly-VMS-VALUE'!H49+'Weekly-VMS-VALUE'!I49+'Weekly-VMS-VALUE'!J49+'Weekly-VMS-VALUE'!K49</f>
        <v>0</v>
      </c>
      <c r="AE44" s="542">
        <f>'Weekly-VMS-QTY'!L49+'Weekly-VMS-QTY'!M49+'Weekly-VMS-QTY'!N49</f>
        <v>0</v>
      </c>
      <c r="AF44" s="544">
        <f>'Weekly-VMS-VALUE'!L49+'Weekly-VMS-VALUE'!M49+'Weekly-VMS-VALUE'!N49</f>
        <v>0</v>
      </c>
      <c r="AG44" s="493"/>
      <c r="AH44" s="497">
        <f t="shared" si="20"/>
        <v>0</v>
      </c>
      <c r="AI44" s="498">
        <f t="shared" si="9"/>
        <v>0</v>
      </c>
      <c r="AJ44" s="498">
        <f t="shared" si="10"/>
        <v>0</v>
      </c>
      <c r="AK44" s="498">
        <f t="shared" si="11"/>
        <v>0</v>
      </c>
      <c r="AL44" s="498">
        <f t="shared" si="12"/>
        <v>0</v>
      </c>
      <c r="AM44" s="498">
        <f t="shared" si="13"/>
        <v>0</v>
      </c>
      <c r="AN44" s="498">
        <f t="shared" si="14"/>
        <v>0</v>
      </c>
      <c r="AO44" s="498">
        <v>26</v>
      </c>
      <c r="AP44" s="498"/>
      <c r="AQ44" s="498"/>
      <c r="AR44" s="498">
        <f t="shared" si="21"/>
        <v>26</v>
      </c>
      <c r="AS44" s="498">
        <f t="shared" si="15"/>
        <v>0</v>
      </c>
      <c r="AT44" s="498" t="str">
        <f t="shared" si="16"/>
        <v>-</v>
      </c>
      <c r="AU44" s="498"/>
      <c r="AV44" s="498" t="str">
        <f t="shared" si="17"/>
        <v>-</v>
      </c>
      <c r="AW44" s="498" t="str">
        <f t="shared" si="18"/>
        <v>-</v>
      </c>
      <c r="AX44" s="552" t="str">
        <f t="shared" si="19"/>
        <v>-</v>
      </c>
    </row>
    <row r="45" spans="1:50" s="492" customFormat="1">
      <c r="A45" s="490"/>
      <c r="B45" s="525">
        <v>734892</v>
      </c>
      <c r="C45" s="526" t="s">
        <v>116</v>
      </c>
      <c r="D45" s="496" t="s">
        <v>117</v>
      </c>
      <c r="E45" s="527">
        <v>109.5</v>
      </c>
      <c r="F45" s="527">
        <v>109.5</v>
      </c>
      <c r="G45" s="528">
        <v>229</v>
      </c>
      <c r="I45" s="541">
        <v>0</v>
      </c>
      <c r="J45" s="498">
        <f t="shared" si="0"/>
        <v>0</v>
      </c>
      <c r="K45" s="542">
        <v>0</v>
      </c>
      <c r="L45" s="498">
        <f t="shared" si="1"/>
        <v>0</v>
      </c>
      <c r="M45" s="542">
        <v>0</v>
      </c>
      <c r="N45" s="498">
        <f t="shared" si="2"/>
        <v>0</v>
      </c>
      <c r="O45" s="542">
        <v>0</v>
      </c>
      <c r="P45" s="498">
        <f t="shared" si="3"/>
        <v>0</v>
      </c>
      <c r="Q45" s="542">
        <v>0</v>
      </c>
      <c r="R45" s="498">
        <f t="shared" si="4"/>
        <v>0</v>
      </c>
      <c r="S45" s="542">
        <v>0</v>
      </c>
      <c r="T45" s="498">
        <f t="shared" si="5"/>
        <v>0</v>
      </c>
      <c r="U45" s="542">
        <v>0</v>
      </c>
      <c r="V45" s="498">
        <f t="shared" si="6"/>
        <v>0</v>
      </c>
      <c r="W45" s="542">
        <v>0</v>
      </c>
      <c r="X45" s="498">
        <f t="shared" si="7"/>
        <v>0</v>
      </c>
      <c r="Y45" s="542">
        <v>0</v>
      </c>
      <c r="Z45" s="498">
        <f t="shared" si="8"/>
        <v>0</v>
      </c>
      <c r="AA45" s="542">
        <f>'Weekly-VMS-QTY'!G50</f>
        <v>0</v>
      </c>
      <c r="AB45" s="498">
        <f>'Weekly-VMS-VALUE'!H50</f>
        <v>0</v>
      </c>
      <c r="AC45" s="542">
        <f>'Weekly-VMS-QTY'!H50+'Weekly-VMS-QTY'!I50+'Weekly-VMS-QTY'!J50+'Weekly-VMS-QTY'!K50</f>
        <v>0</v>
      </c>
      <c r="AD45" s="498">
        <f>'Weekly-VMS-VALUE'!H50+'Weekly-VMS-VALUE'!I50+'Weekly-VMS-VALUE'!J50+'Weekly-VMS-VALUE'!K50</f>
        <v>0</v>
      </c>
      <c r="AE45" s="542">
        <f>'Weekly-VMS-QTY'!L50+'Weekly-VMS-QTY'!M50+'Weekly-VMS-QTY'!N50</f>
        <v>0</v>
      </c>
      <c r="AF45" s="544">
        <f>'Weekly-VMS-VALUE'!L50+'Weekly-VMS-VALUE'!M50+'Weekly-VMS-VALUE'!N50</f>
        <v>0</v>
      </c>
      <c r="AG45" s="493"/>
      <c r="AH45" s="497">
        <f t="shared" si="20"/>
        <v>0</v>
      </c>
      <c r="AI45" s="498">
        <f t="shared" si="9"/>
        <v>0</v>
      </c>
      <c r="AJ45" s="498">
        <f t="shared" si="10"/>
        <v>0</v>
      </c>
      <c r="AK45" s="498">
        <f t="shared" si="11"/>
        <v>0</v>
      </c>
      <c r="AL45" s="498">
        <f t="shared" si="12"/>
        <v>0</v>
      </c>
      <c r="AM45" s="498">
        <f t="shared" si="13"/>
        <v>0</v>
      </c>
      <c r="AN45" s="498">
        <f t="shared" si="14"/>
        <v>0</v>
      </c>
      <c r="AO45" s="498">
        <v>26</v>
      </c>
      <c r="AP45" s="498"/>
      <c r="AQ45" s="498"/>
      <c r="AR45" s="498">
        <f t="shared" si="21"/>
        <v>26</v>
      </c>
      <c r="AS45" s="498">
        <f t="shared" si="15"/>
        <v>0</v>
      </c>
      <c r="AT45" s="498" t="str">
        <f t="shared" si="16"/>
        <v>-</v>
      </c>
      <c r="AU45" s="498"/>
      <c r="AV45" s="498" t="str">
        <f t="shared" si="17"/>
        <v>-</v>
      </c>
      <c r="AW45" s="498" t="str">
        <f t="shared" si="18"/>
        <v>-</v>
      </c>
      <c r="AX45" s="552" t="str">
        <f t="shared" si="19"/>
        <v>-</v>
      </c>
    </row>
    <row r="46" spans="1:50" s="492" customFormat="1">
      <c r="A46" s="490"/>
      <c r="B46" s="525">
        <v>734893</v>
      </c>
      <c r="C46" s="526" t="s">
        <v>118</v>
      </c>
      <c r="D46" s="496" t="s">
        <v>119</v>
      </c>
      <c r="E46" s="527">
        <v>109.5</v>
      </c>
      <c r="F46" s="527">
        <v>109.5</v>
      </c>
      <c r="G46" s="528">
        <v>229</v>
      </c>
      <c r="I46" s="541">
        <v>0</v>
      </c>
      <c r="J46" s="498">
        <f t="shared" si="0"/>
        <v>0</v>
      </c>
      <c r="K46" s="542">
        <v>0</v>
      </c>
      <c r="L46" s="498">
        <f t="shared" si="1"/>
        <v>0</v>
      </c>
      <c r="M46" s="542">
        <v>0</v>
      </c>
      <c r="N46" s="498">
        <f t="shared" si="2"/>
        <v>0</v>
      </c>
      <c r="O46" s="542">
        <v>0</v>
      </c>
      <c r="P46" s="498">
        <f t="shared" si="3"/>
        <v>0</v>
      </c>
      <c r="Q46" s="543">
        <v>0</v>
      </c>
      <c r="R46" s="498">
        <f t="shared" si="4"/>
        <v>0</v>
      </c>
      <c r="S46" s="542">
        <v>0</v>
      </c>
      <c r="T46" s="498">
        <f t="shared" si="5"/>
        <v>0</v>
      </c>
      <c r="U46" s="542">
        <v>0</v>
      </c>
      <c r="V46" s="498">
        <f t="shared" si="6"/>
        <v>0</v>
      </c>
      <c r="W46" s="542">
        <v>0</v>
      </c>
      <c r="X46" s="498">
        <f t="shared" si="7"/>
        <v>0</v>
      </c>
      <c r="Y46" s="542">
        <v>0</v>
      </c>
      <c r="Z46" s="498">
        <f t="shared" si="8"/>
        <v>0</v>
      </c>
      <c r="AA46" s="542">
        <f>'Weekly-VMS-QTY'!G51</f>
        <v>0</v>
      </c>
      <c r="AB46" s="498">
        <f>'Weekly-VMS-VALUE'!H51</f>
        <v>0</v>
      </c>
      <c r="AC46" s="542">
        <f>'Weekly-VMS-QTY'!H51+'Weekly-VMS-QTY'!I51+'Weekly-VMS-QTY'!J51+'Weekly-VMS-QTY'!K51</f>
        <v>0</v>
      </c>
      <c r="AD46" s="498">
        <f>'Weekly-VMS-VALUE'!H51+'Weekly-VMS-VALUE'!I51+'Weekly-VMS-VALUE'!J51+'Weekly-VMS-VALUE'!K51</f>
        <v>0</v>
      </c>
      <c r="AE46" s="542">
        <f>'Weekly-VMS-QTY'!L51+'Weekly-VMS-QTY'!M51+'Weekly-VMS-QTY'!N51</f>
        <v>0</v>
      </c>
      <c r="AF46" s="544">
        <f>'Weekly-VMS-VALUE'!L51+'Weekly-VMS-VALUE'!M51+'Weekly-VMS-VALUE'!N51</f>
        <v>0</v>
      </c>
      <c r="AG46" s="493"/>
      <c r="AH46" s="497">
        <f t="shared" si="20"/>
        <v>0</v>
      </c>
      <c r="AI46" s="498">
        <f t="shared" si="9"/>
        <v>0</v>
      </c>
      <c r="AJ46" s="498">
        <f t="shared" si="10"/>
        <v>0</v>
      </c>
      <c r="AK46" s="498">
        <f t="shared" si="11"/>
        <v>0</v>
      </c>
      <c r="AL46" s="498">
        <f t="shared" si="12"/>
        <v>0</v>
      </c>
      <c r="AM46" s="498">
        <f t="shared" si="13"/>
        <v>0</v>
      </c>
      <c r="AN46" s="498">
        <f t="shared" si="14"/>
        <v>0</v>
      </c>
      <c r="AO46" s="498">
        <v>26</v>
      </c>
      <c r="AP46" s="498"/>
      <c r="AQ46" s="498"/>
      <c r="AR46" s="498">
        <f t="shared" si="21"/>
        <v>26</v>
      </c>
      <c r="AS46" s="498">
        <f t="shared" si="15"/>
        <v>0</v>
      </c>
      <c r="AT46" s="498" t="str">
        <f t="shared" si="16"/>
        <v>-</v>
      </c>
      <c r="AU46" s="498"/>
      <c r="AV46" s="498" t="str">
        <f t="shared" si="17"/>
        <v>-</v>
      </c>
      <c r="AW46" s="498" t="str">
        <f t="shared" si="18"/>
        <v>-</v>
      </c>
      <c r="AX46" s="552" t="str">
        <f t="shared" si="19"/>
        <v>-</v>
      </c>
    </row>
    <row r="47" spans="1:50" s="492" customFormat="1">
      <c r="A47" s="490"/>
      <c r="B47" s="525">
        <v>734894</v>
      </c>
      <c r="C47" s="526" t="s">
        <v>120</v>
      </c>
      <c r="D47" s="496" t="s">
        <v>121</v>
      </c>
      <c r="E47" s="527">
        <v>109.5</v>
      </c>
      <c r="F47" s="527">
        <v>109.5</v>
      </c>
      <c r="G47" s="528">
        <v>229</v>
      </c>
      <c r="I47" s="541">
        <v>0</v>
      </c>
      <c r="J47" s="498">
        <f t="shared" si="0"/>
        <v>0</v>
      </c>
      <c r="K47" s="542">
        <v>0</v>
      </c>
      <c r="L47" s="498">
        <f t="shared" si="1"/>
        <v>0</v>
      </c>
      <c r="M47" s="542">
        <v>0</v>
      </c>
      <c r="N47" s="498">
        <f t="shared" si="2"/>
        <v>0</v>
      </c>
      <c r="O47" s="542">
        <v>0</v>
      </c>
      <c r="P47" s="498">
        <f t="shared" si="3"/>
        <v>0</v>
      </c>
      <c r="Q47" s="542">
        <v>0</v>
      </c>
      <c r="R47" s="498">
        <f t="shared" si="4"/>
        <v>0</v>
      </c>
      <c r="S47" s="542">
        <v>0</v>
      </c>
      <c r="T47" s="498">
        <f t="shared" si="5"/>
        <v>0</v>
      </c>
      <c r="U47" s="542">
        <v>0</v>
      </c>
      <c r="V47" s="498">
        <f t="shared" si="6"/>
        <v>0</v>
      </c>
      <c r="W47" s="542">
        <v>0</v>
      </c>
      <c r="X47" s="498">
        <f t="shared" si="7"/>
        <v>0</v>
      </c>
      <c r="Y47" s="542">
        <v>0</v>
      </c>
      <c r="Z47" s="498">
        <f t="shared" si="8"/>
        <v>0</v>
      </c>
      <c r="AA47" s="542">
        <f>'Weekly-VMS-QTY'!G52</f>
        <v>0</v>
      </c>
      <c r="AB47" s="498">
        <f>'Weekly-VMS-VALUE'!H52</f>
        <v>0</v>
      </c>
      <c r="AC47" s="542">
        <f>'Weekly-VMS-QTY'!H52+'Weekly-VMS-QTY'!I52+'Weekly-VMS-QTY'!J52+'Weekly-VMS-QTY'!K52</f>
        <v>0</v>
      </c>
      <c r="AD47" s="498">
        <f>'Weekly-VMS-VALUE'!H52+'Weekly-VMS-VALUE'!I52+'Weekly-VMS-VALUE'!J52+'Weekly-VMS-VALUE'!K52</f>
        <v>0</v>
      </c>
      <c r="AE47" s="542">
        <f>'Weekly-VMS-QTY'!L52+'Weekly-VMS-QTY'!M52+'Weekly-VMS-QTY'!N52</f>
        <v>0</v>
      </c>
      <c r="AF47" s="544">
        <f>'Weekly-VMS-VALUE'!L52+'Weekly-VMS-VALUE'!M52+'Weekly-VMS-VALUE'!N52</f>
        <v>0</v>
      </c>
      <c r="AG47" s="493"/>
      <c r="AH47" s="497">
        <f t="shared" si="20"/>
        <v>0</v>
      </c>
      <c r="AI47" s="498">
        <f t="shared" si="9"/>
        <v>0</v>
      </c>
      <c r="AJ47" s="498">
        <f t="shared" si="10"/>
        <v>0</v>
      </c>
      <c r="AK47" s="498">
        <f t="shared" si="11"/>
        <v>0</v>
      </c>
      <c r="AL47" s="498">
        <f t="shared" si="12"/>
        <v>0</v>
      </c>
      <c r="AM47" s="498">
        <f t="shared" si="13"/>
        <v>0</v>
      </c>
      <c r="AN47" s="498">
        <f t="shared" si="14"/>
        <v>0</v>
      </c>
      <c r="AO47" s="498">
        <v>26</v>
      </c>
      <c r="AP47" s="498"/>
      <c r="AQ47" s="498"/>
      <c r="AR47" s="498">
        <f t="shared" si="21"/>
        <v>26</v>
      </c>
      <c r="AS47" s="498">
        <f t="shared" si="15"/>
        <v>0</v>
      </c>
      <c r="AT47" s="498" t="str">
        <f t="shared" si="16"/>
        <v>-</v>
      </c>
      <c r="AU47" s="498"/>
      <c r="AV47" s="498" t="str">
        <f t="shared" si="17"/>
        <v>-</v>
      </c>
      <c r="AW47" s="498" t="str">
        <f t="shared" si="18"/>
        <v>-</v>
      </c>
      <c r="AX47" s="552" t="str">
        <f t="shared" si="19"/>
        <v>-</v>
      </c>
    </row>
    <row r="48" spans="1:50" s="492" customFormat="1">
      <c r="A48" s="490"/>
      <c r="B48" s="525">
        <v>734895</v>
      </c>
      <c r="C48" s="526" t="s">
        <v>122</v>
      </c>
      <c r="D48" s="496" t="s">
        <v>123</v>
      </c>
      <c r="E48" s="527">
        <v>44.5</v>
      </c>
      <c r="F48" s="527">
        <v>44.5</v>
      </c>
      <c r="G48" s="528">
        <v>99</v>
      </c>
      <c r="I48" s="541">
        <v>0</v>
      </c>
      <c r="J48" s="498">
        <f t="shared" si="0"/>
        <v>0</v>
      </c>
      <c r="K48" s="542">
        <v>0</v>
      </c>
      <c r="L48" s="498">
        <f t="shared" si="1"/>
        <v>0</v>
      </c>
      <c r="M48" s="542">
        <v>0</v>
      </c>
      <c r="N48" s="498">
        <f t="shared" si="2"/>
        <v>0</v>
      </c>
      <c r="O48" s="542">
        <v>0</v>
      </c>
      <c r="P48" s="498">
        <f t="shared" si="3"/>
        <v>0</v>
      </c>
      <c r="Q48" s="543">
        <v>0</v>
      </c>
      <c r="R48" s="498">
        <f t="shared" si="4"/>
        <v>0</v>
      </c>
      <c r="S48" s="542">
        <v>0</v>
      </c>
      <c r="T48" s="498">
        <f t="shared" si="5"/>
        <v>0</v>
      </c>
      <c r="U48" s="542">
        <v>0</v>
      </c>
      <c r="V48" s="498">
        <f t="shared" si="6"/>
        <v>0</v>
      </c>
      <c r="W48" s="542">
        <v>0</v>
      </c>
      <c r="X48" s="498">
        <f t="shared" si="7"/>
        <v>0</v>
      </c>
      <c r="Y48" s="542">
        <v>0</v>
      </c>
      <c r="Z48" s="498">
        <f t="shared" si="8"/>
        <v>0</v>
      </c>
      <c r="AA48" s="542">
        <f>'Weekly-VMS-QTY'!G53</f>
        <v>0</v>
      </c>
      <c r="AB48" s="498">
        <f>'Weekly-VMS-VALUE'!H53</f>
        <v>0</v>
      </c>
      <c r="AC48" s="542">
        <f>'Weekly-VMS-QTY'!H53+'Weekly-VMS-QTY'!I53+'Weekly-VMS-QTY'!J53+'Weekly-VMS-QTY'!K53</f>
        <v>6</v>
      </c>
      <c r="AD48" s="498">
        <f>'Weekly-VMS-VALUE'!H53+'Weekly-VMS-VALUE'!I53+'Weekly-VMS-VALUE'!J53+'Weekly-VMS-VALUE'!K53</f>
        <v>594</v>
      </c>
      <c r="AE48" s="542">
        <f>'Weekly-VMS-QTY'!L53+'Weekly-VMS-QTY'!M53+'Weekly-VMS-QTY'!N53</f>
        <v>6</v>
      </c>
      <c r="AF48" s="544">
        <f>'Weekly-VMS-VALUE'!L53+'Weekly-VMS-VALUE'!M53+'Weekly-VMS-VALUE'!N53</f>
        <v>594</v>
      </c>
      <c r="AG48" s="493"/>
      <c r="AH48" s="497">
        <f t="shared" si="20"/>
        <v>12</v>
      </c>
      <c r="AI48" s="498">
        <f t="shared" si="9"/>
        <v>1188</v>
      </c>
      <c r="AJ48" s="498">
        <f t="shared" si="10"/>
        <v>0.21818181818181817</v>
      </c>
      <c r="AK48" s="498">
        <f t="shared" si="11"/>
        <v>6.545454545454545</v>
      </c>
      <c r="AL48" s="498">
        <f t="shared" si="12"/>
        <v>291.27272727272725</v>
      </c>
      <c r="AM48" s="498">
        <f t="shared" si="13"/>
        <v>0.2</v>
      </c>
      <c r="AN48" s="498">
        <f t="shared" si="14"/>
        <v>6</v>
      </c>
      <c r="AO48" s="498">
        <v>26</v>
      </c>
      <c r="AP48" s="498"/>
      <c r="AQ48" s="498"/>
      <c r="AR48" s="498">
        <f t="shared" si="21"/>
        <v>26</v>
      </c>
      <c r="AS48" s="498">
        <f t="shared" si="15"/>
        <v>0</v>
      </c>
      <c r="AT48" s="498">
        <f t="shared" si="16"/>
        <v>0</v>
      </c>
      <c r="AU48" s="498"/>
      <c r="AV48" s="498">
        <f t="shared" si="17"/>
        <v>0</v>
      </c>
      <c r="AW48" s="498">
        <f t="shared" si="18"/>
        <v>0</v>
      </c>
      <c r="AX48" s="552">
        <f t="shared" si="19"/>
        <v>43456</v>
      </c>
    </row>
    <row r="49" spans="1:50" s="492" customFormat="1">
      <c r="A49" s="490"/>
      <c r="B49" s="525">
        <v>734896</v>
      </c>
      <c r="C49" s="526" t="s">
        <v>124</v>
      </c>
      <c r="D49" s="496" t="s">
        <v>125</v>
      </c>
      <c r="E49" s="527">
        <v>49.5</v>
      </c>
      <c r="F49" s="527">
        <v>49.5</v>
      </c>
      <c r="G49" s="528">
        <v>109</v>
      </c>
      <c r="I49" s="541">
        <v>0</v>
      </c>
      <c r="J49" s="498">
        <f t="shared" si="0"/>
        <v>0</v>
      </c>
      <c r="K49" s="542">
        <v>0</v>
      </c>
      <c r="L49" s="498">
        <f t="shared" si="1"/>
        <v>0</v>
      </c>
      <c r="M49" s="542">
        <v>0</v>
      </c>
      <c r="N49" s="498">
        <f t="shared" si="2"/>
        <v>0</v>
      </c>
      <c r="O49" s="542">
        <v>0</v>
      </c>
      <c r="P49" s="498">
        <f t="shared" si="3"/>
        <v>0</v>
      </c>
      <c r="Q49" s="542">
        <v>0</v>
      </c>
      <c r="R49" s="498">
        <f t="shared" si="4"/>
        <v>0</v>
      </c>
      <c r="S49" s="542">
        <v>0</v>
      </c>
      <c r="T49" s="498">
        <f t="shared" si="5"/>
        <v>0</v>
      </c>
      <c r="U49" s="542">
        <v>0</v>
      </c>
      <c r="V49" s="498">
        <f t="shared" si="6"/>
        <v>0</v>
      </c>
      <c r="W49" s="542">
        <v>0</v>
      </c>
      <c r="X49" s="498">
        <f t="shared" si="7"/>
        <v>0</v>
      </c>
      <c r="Y49" s="542">
        <v>0</v>
      </c>
      <c r="Z49" s="498">
        <f t="shared" si="8"/>
        <v>0</v>
      </c>
      <c r="AA49" s="542">
        <f>'Weekly-VMS-QTY'!G54</f>
        <v>1</v>
      </c>
      <c r="AB49" s="498">
        <f>'Weekly-VMS-VALUE'!H54</f>
        <v>0</v>
      </c>
      <c r="AC49" s="542">
        <f>'Weekly-VMS-QTY'!H54+'Weekly-VMS-QTY'!I54+'Weekly-VMS-QTY'!J54+'Weekly-VMS-QTY'!K54</f>
        <v>0</v>
      </c>
      <c r="AD49" s="498">
        <f>'Weekly-VMS-VALUE'!H54+'Weekly-VMS-VALUE'!I54+'Weekly-VMS-VALUE'!J54+'Weekly-VMS-VALUE'!K54</f>
        <v>0</v>
      </c>
      <c r="AE49" s="542">
        <f>'Weekly-VMS-QTY'!L54+'Weekly-VMS-QTY'!M54+'Weekly-VMS-QTY'!N54</f>
        <v>2</v>
      </c>
      <c r="AF49" s="544">
        <f>'Weekly-VMS-VALUE'!L54+'Weekly-VMS-VALUE'!M54+'Weekly-VMS-VALUE'!N54</f>
        <v>218</v>
      </c>
      <c r="AG49" s="493"/>
      <c r="AH49" s="497">
        <f t="shared" si="20"/>
        <v>3</v>
      </c>
      <c r="AI49" s="498">
        <f t="shared" si="9"/>
        <v>218</v>
      </c>
      <c r="AJ49" s="498">
        <f t="shared" si="10"/>
        <v>5.4545454545454543E-2</v>
      </c>
      <c r="AK49" s="498">
        <f t="shared" si="11"/>
        <v>1.6363636363636362</v>
      </c>
      <c r="AL49" s="498">
        <f t="shared" si="12"/>
        <v>81</v>
      </c>
      <c r="AM49" s="498">
        <f t="shared" si="13"/>
        <v>6.6666666666666666E-2</v>
      </c>
      <c r="AN49" s="498">
        <f t="shared" si="14"/>
        <v>2</v>
      </c>
      <c r="AO49" s="498">
        <v>26</v>
      </c>
      <c r="AP49" s="498"/>
      <c r="AQ49" s="498"/>
      <c r="AR49" s="498">
        <f t="shared" si="21"/>
        <v>26</v>
      </c>
      <c r="AS49" s="498">
        <f t="shared" si="15"/>
        <v>0</v>
      </c>
      <c r="AT49" s="498">
        <f t="shared" si="16"/>
        <v>0</v>
      </c>
      <c r="AU49" s="498"/>
      <c r="AV49" s="498">
        <f t="shared" si="17"/>
        <v>0</v>
      </c>
      <c r="AW49" s="498">
        <f t="shared" si="18"/>
        <v>0</v>
      </c>
      <c r="AX49" s="552">
        <f t="shared" si="19"/>
        <v>43456</v>
      </c>
    </row>
    <row r="50" spans="1:50" s="492" customFormat="1">
      <c r="A50" s="490"/>
      <c r="B50" s="525">
        <v>734897</v>
      </c>
      <c r="C50" s="526" t="s">
        <v>126</v>
      </c>
      <c r="D50" s="496" t="s">
        <v>127</v>
      </c>
      <c r="E50" s="527">
        <v>49.5</v>
      </c>
      <c r="F50" s="527">
        <v>49.5</v>
      </c>
      <c r="G50" s="528">
        <v>109</v>
      </c>
      <c r="I50" s="541">
        <v>0</v>
      </c>
      <c r="J50" s="498">
        <f t="shared" si="0"/>
        <v>0</v>
      </c>
      <c r="K50" s="542">
        <v>0</v>
      </c>
      <c r="L50" s="498">
        <f t="shared" si="1"/>
        <v>0</v>
      </c>
      <c r="M50" s="542">
        <v>0</v>
      </c>
      <c r="N50" s="498">
        <f t="shared" si="2"/>
        <v>0</v>
      </c>
      <c r="O50" s="542">
        <v>0</v>
      </c>
      <c r="P50" s="498">
        <f t="shared" si="3"/>
        <v>0</v>
      </c>
      <c r="Q50" s="543">
        <v>0</v>
      </c>
      <c r="R50" s="498">
        <f t="shared" si="4"/>
        <v>0</v>
      </c>
      <c r="S50" s="542">
        <v>0</v>
      </c>
      <c r="T50" s="498">
        <f t="shared" si="5"/>
        <v>0</v>
      </c>
      <c r="U50" s="542">
        <v>0</v>
      </c>
      <c r="V50" s="498">
        <f t="shared" si="6"/>
        <v>0</v>
      </c>
      <c r="W50" s="542">
        <v>0</v>
      </c>
      <c r="X50" s="498">
        <f t="shared" si="7"/>
        <v>0</v>
      </c>
      <c r="Y50" s="542">
        <v>0</v>
      </c>
      <c r="Z50" s="498">
        <f t="shared" si="8"/>
        <v>0</v>
      </c>
      <c r="AA50" s="542">
        <f>'Weekly-VMS-QTY'!G55</f>
        <v>0</v>
      </c>
      <c r="AB50" s="498">
        <f>'Weekly-VMS-VALUE'!H55</f>
        <v>0</v>
      </c>
      <c r="AC50" s="542">
        <f>'Weekly-VMS-QTY'!H55+'Weekly-VMS-QTY'!I55+'Weekly-VMS-QTY'!J55+'Weekly-VMS-QTY'!K55</f>
        <v>1</v>
      </c>
      <c r="AD50" s="498">
        <f>'Weekly-VMS-VALUE'!H55+'Weekly-VMS-VALUE'!I55+'Weekly-VMS-VALUE'!J55+'Weekly-VMS-VALUE'!K55</f>
        <v>109</v>
      </c>
      <c r="AE50" s="542">
        <f>'Weekly-VMS-QTY'!L55+'Weekly-VMS-QTY'!M55+'Weekly-VMS-QTY'!N55</f>
        <v>0</v>
      </c>
      <c r="AF50" s="544">
        <f>'Weekly-VMS-VALUE'!L55+'Weekly-VMS-VALUE'!M55+'Weekly-VMS-VALUE'!N55</f>
        <v>0</v>
      </c>
      <c r="AG50" s="493"/>
      <c r="AH50" s="497">
        <f t="shared" si="20"/>
        <v>1</v>
      </c>
      <c r="AI50" s="498">
        <f t="shared" si="9"/>
        <v>109</v>
      </c>
      <c r="AJ50" s="498">
        <f t="shared" si="10"/>
        <v>1.8181818181818181E-2</v>
      </c>
      <c r="AK50" s="498">
        <f t="shared" si="11"/>
        <v>0.54545454545454541</v>
      </c>
      <c r="AL50" s="498">
        <f t="shared" si="12"/>
        <v>26.999999999999996</v>
      </c>
      <c r="AM50" s="498">
        <f t="shared" si="13"/>
        <v>3.3333333333333333E-2</v>
      </c>
      <c r="AN50" s="498">
        <f t="shared" si="14"/>
        <v>1</v>
      </c>
      <c r="AO50" s="498">
        <v>26</v>
      </c>
      <c r="AP50" s="498"/>
      <c r="AQ50" s="498"/>
      <c r="AR50" s="498">
        <f t="shared" si="21"/>
        <v>26</v>
      </c>
      <c r="AS50" s="498">
        <f t="shared" si="15"/>
        <v>0</v>
      </c>
      <c r="AT50" s="498">
        <f t="shared" si="16"/>
        <v>0</v>
      </c>
      <c r="AU50" s="498"/>
      <c r="AV50" s="498">
        <f t="shared" si="17"/>
        <v>0</v>
      </c>
      <c r="AW50" s="498">
        <f t="shared" si="18"/>
        <v>0</v>
      </c>
      <c r="AX50" s="552">
        <f t="shared" si="19"/>
        <v>43456</v>
      </c>
    </row>
    <row r="51" spans="1:50" s="492" customFormat="1">
      <c r="A51" s="490"/>
      <c r="B51" s="525">
        <v>734898</v>
      </c>
      <c r="C51" s="526" t="s">
        <v>128</v>
      </c>
      <c r="D51" s="496" t="s">
        <v>129</v>
      </c>
      <c r="E51" s="527">
        <v>49.5</v>
      </c>
      <c r="F51" s="527">
        <v>49.5</v>
      </c>
      <c r="G51" s="528">
        <v>109</v>
      </c>
      <c r="I51" s="541">
        <v>0</v>
      </c>
      <c r="J51" s="498">
        <f t="shared" si="0"/>
        <v>0</v>
      </c>
      <c r="K51" s="542">
        <v>0</v>
      </c>
      <c r="L51" s="498">
        <f t="shared" si="1"/>
        <v>0</v>
      </c>
      <c r="M51" s="542">
        <v>0</v>
      </c>
      <c r="N51" s="498">
        <f t="shared" si="2"/>
        <v>0</v>
      </c>
      <c r="O51" s="542">
        <v>0</v>
      </c>
      <c r="P51" s="498">
        <f t="shared" si="3"/>
        <v>0</v>
      </c>
      <c r="Q51" s="542">
        <v>0</v>
      </c>
      <c r="R51" s="498">
        <f t="shared" si="4"/>
        <v>0</v>
      </c>
      <c r="S51" s="542">
        <v>0</v>
      </c>
      <c r="T51" s="498">
        <f t="shared" si="5"/>
        <v>0</v>
      </c>
      <c r="U51" s="542">
        <v>0</v>
      </c>
      <c r="V51" s="498">
        <f t="shared" si="6"/>
        <v>0</v>
      </c>
      <c r="W51" s="542">
        <v>0</v>
      </c>
      <c r="X51" s="498">
        <f t="shared" si="7"/>
        <v>0</v>
      </c>
      <c r="Y51" s="542">
        <v>0</v>
      </c>
      <c r="Z51" s="498">
        <f t="shared" si="8"/>
        <v>0</v>
      </c>
      <c r="AA51" s="542">
        <f>'Weekly-VMS-QTY'!G56</f>
        <v>0</v>
      </c>
      <c r="AB51" s="498">
        <f>'Weekly-VMS-VALUE'!H56</f>
        <v>109</v>
      </c>
      <c r="AC51" s="542">
        <f>'Weekly-VMS-QTY'!H56+'Weekly-VMS-QTY'!I56+'Weekly-VMS-QTY'!J56+'Weekly-VMS-QTY'!K56</f>
        <v>2</v>
      </c>
      <c r="AD51" s="498">
        <f>'Weekly-VMS-VALUE'!H56+'Weekly-VMS-VALUE'!I56+'Weekly-VMS-VALUE'!J56+'Weekly-VMS-VALUE'!K56</f>
        <v>218</v>
      </c>
      <c r="AE51" s="542">
        <f>'Weekly-VMS-QTY'!L56+'Weekly-VMS-QTY'!M56+'Weekly-VMS-QTY'!N56</f>
        <v>1</v>
      </c>
      <c r="AF51" s="544">
        <f>'Weekly-VMS-VALUE'!L56+'Weekly-VMS-VALUE'!M56+'Weekly-VMS-VALUE'!N56</f>
        <v>109</v>
      </c>
      <c r="AG51" s="493"/>
      <c r="AH51" s="497">
        <f t="shared" si="20"/>
        <v>3</v>
      </c>
      <c r="AI51" s="498">
        <f t="shared" si="9"/>
        <v>436</v>
      </c>
      <c r="AJ51" s="498">
        <f t="shared" si="10"/>
        <v>5.4545454545454543E-2</v>
      </c>
      <c r="AK51" s="498">
        <f t="shared" si="11"/>
        <v>1.6363636363636362</v>
      </c>
      <c r="AL51" s="498">
        <f t="shared" si="12"/>
        <v>81</v>
      </c>
      <c r="AM51" s="498">
        <f t="shared" si="13"/>
        <v>6.6666666666666666E-2</v>
      </c>
      <c r="AN51" s="498">
        <f t="shared" si="14"/>
        <v>2</v>
      </c>
      <c r="AO51" s="498">
        <v>26</v>
      </c>
      <c r="AP51" s="498"/>
      <c r="AQ51" s="498"/>
      <c r="AR51" s="498">
        <f t="shared" si="21"/>
        <v>26</v>
      </c>
      <c r="AS51" s="498">
        <f t="shared" si="15"/>
        <v>0</v>
      </c>
      <c r="AT51" s="498">
        <f t="shared" si="16"/>
        <v>0</v>
      </c>
      <c r="AU51" s="498"/>
      <c r="AV51" s="498">
        <f t="shared" si="17"/>
        <v>0</v>
      </c>
      <c r="AW51" s="498">
        <f t="shared" si="18"/>
        <v>0</v>
      </c>
      <c r="AX51" s="552">
        <f t="shared" si="19"/>
        <v>43456</v>
      </c>
    </row>
    <row r="52" spans="1:50" s="492" customFormat="1">
      <c r="A52" s="490"/>
      <c r="B52" s="525">
        <v>734899</v>
      </c>
      <c r="C52" s="526" t="s">
        <v>130</v>
      </c>
      <c r="D52" s="496" t="s">
        <v>131</v>
      </c>
      <c r="E52" s="527">
        <v>49.5</v>
      </c>
      <c r="F52" s="527">
        <v>49.5</v>
      </c>
      <c r="G52" s="528">
        <v>109</v>
      </c>
      <c r="I52" s="541">
        <v>0</v>
      </c>
      <c r="J52" s="498">
        <f t="shared" si="0"/>
        <v>0</v>
      </c>
      <c r="K52" s="542">
        <v>0</v>
      </c>
      <c r="L52" s="498">
        <f t="shared" si="1"/>
        <v>0</v>
      </c>
      <c r="M52" s="542">
        <v>0</v>
      </c>
      <c r="N52" s="498">
        <f t="shared" si="2"/>
        <v>0</v>
      </c>
      <c r="O52" s="542">
        <v>0</v>
      </c>
      <c r="P52" s="498">
        <f t="shared" si="3"/>
        <v>0</v>
      </c>
      <c r="Q52" s="543">
        <v>0</v>
      </c>
      <c r="R52" s="498">
        <f t="shared" si="4"/>
        <v>0</v>
      </c>
      <c r="S52" s="542">
        <v>0</v>
      </c>
      <c r="T52" s="498">
        <f t="shared" si="5"/>
        <v>0</v>
      </c>
      <c r="U52" s="542">
        <v>0</v>
      </c>
      <c r="V52" s="498">
        <f t="shared" si="6"/>
        <v>0</v>
      </c>
      <c r="W52" s="542">
        <v>0</v>
      </c>
      <c r="X52" s="498">
        <f t="shared" si="7"/>
        <v>0</v>
      </c>
      <c r="Y52" s="542">
        <v>0</v>
      </c>
      <c r="Z52" s="498">
        <f t="shared" si="8"/>
        <v>0</v>
      </c>
      <c r="AA52" s="542">
        <f>'Weekly-VMS-QTY'!G57</f>
        <v>0</v>
      </c>
      <c r="AB52" s="498">
        <f>'Weekly-VMS-VALUE'!H57</f>
        <v>2289</v>
      </c>
      <c r="AC52" s="542">
        <f>'Weekly-VMS-QTY'!H57+'Weekly-VMS-QTY'!I57+'Weekly-VMS-QTY'!J57+'Weekly-VMS-QTY'!K57</f>
        <v>22</v>
      </c>
      <c r="AD52" s="498">
        <f>'Weekly-VMS-VALUE'!H57+'Weekly-VMS-VALUE'!I57+'Weekly-VMS-VALUE'!J57+'Weekly-VMS-VALUE'!K57</f>
        <v>2398</v>
      </c>
      <c r="AE52" s="542">
        <f>'Weekly-VMS-QTY'!L57+'Weekly-VMS-QTY'!M57+'Weekly-VMS-QTY'!N57</f>
        <v>4</v>
      </c>
      <c r="AF52" s="544">
        <f>'Weekly-VMS-VALUE'!L57+'Weekly-VMS-VALUE'!M57+'Weekly-VMS-VALUE'!N57</f>
        <v>436</v>
      </c>
      <c r="AG52" s="493"/>
      <c r="AH52" s="497">
        <f t="shared" si="20"/>
        <v>26</v>
      </c>
      <c r="AI52" s="498">
        <f t="shared" si="9"/>
        <v>5123</v>
      </c>
      <c r="AJ52" s="498">
        <f t="shared" si="10"/>
        <v>0.47272727272727272</v>
      </c>
      <c r="AK52" s="498">
        <f t="shared" si="11"/>
        <v>14.181818181818182</v>
      </c>
      <c r="AL52" s="498">
        <f t="shared" si="12"/>
        <v>702</v>
      </c>
      <c r="AM52" s="498">
        <f t="shared" si="13"/>
        <v>0.73333333333333328</v>
      </c>
      <c r="AN52" s="498">
        <f t="shared" si="14"/>
        <v>22</v>
      </c>
      <c r="AO52" s="498">
        <v>26</v>
      </c>
      <c r="AP52" s="498"/>
      <c r="AQ52" s="498"/>
      <c r="AR52" s="498">
        <f t="shared" si="21"/>
        <v>26</v>
      </c>
      <c r="AS52" s="498">
        <f t="shared" si="15"/>
        <v>0</v>
      </c>
      <c r="AT52" s="498">
        <f t="shared" si="16"/>
        <v>0</v>
      </c>
      <c r="AU52" s="498"/>
      <c r="AV52" s="498">
        <f t="shared" si="17"/>
        <v>0</v>
      </c>
      <c r="AW52" s="498">
        <f t="shared" si="18"/>
        <v>0</v>
      </c>
      <c r="AX52" s="552">
        <f t="shared" si="19"/>
        <v>43456</v>
      </c>
    </row>
    <row r="53" spans="1:50" s="492" customFormat="1">
      <c r="A53" s="490"/>
      <c r="B53" s="525">
        <v>734900</v>
      </c>
      <c r="C53" s="526" t="s">
        <v>132</v>
      </c>
      <c r="D53" s="496" t="s">
        <v>133</v>
      </c>
      <c r="E53" s="527">
        <v>39.5</v>
      </c>
      <c r="F53" s="527">
        <v>39.5</v>
      </c>
      <c r="G53" s="528">
        <v>79</v>
      </c>
      <c r="I53" s="541">
        <v>0</v>
      </c>
      <c r="J53" s="498">
        <f t="shared" si="0"/>
        <v>0</v>
      </c>
      <c r="K53" s="542">
        <v>0</v>
      </c>
      <c r="L53" s="498">
        <f t="shared" si="1"/>
        <v>0</v>
      </c>
      <c r="M53" s="542">
        <v>0</v>
      </c>
      <c r="N53" s="498">
        <f t="shared" si="2"/>
        <v>0</v>
      </c>
      <c r="O53" s="542">
        <v>0</v>
      </c>
      <c r="P53" s="498">
        <f t="shared" si="3"/>
        <v>0</v>
      </c>
      <c r="Q53" s="542">
        <v>0</v>
      </c>
      <c r="R53" s="498">
        <f t="shared" si="4"/>
        <v>0</v>
      </c>
      <c r="S53" s="542">
        <v>0</v>
      </c>
      <c r="T53" s="498">
        <f t="shared" si="5"/>
        <v>0</v>
      </c>
      <c r="U53" s="542">
        <v>0</v>
      </c>
      <c r="V53" s="498">
        <f t="shared" si="6"/>
        <v>0</v>
      </c>
      <c r="W53" s="542">
        <v>0</v>
      </c>
      <c r="X53" s="498">
        <f t="shared" si="7"/>
        <v>0</v>
      </c>
      <c r="Y53" s="542">
        <v>0</v>
      </c>
      <c r="Z53" s="498">
        <f t="shared" si="8"/>
        <v>0</v>
      </c>
      <c r="AA53" s="542">
        <f>'Weekly-VMS-QTY'!G58</f>
        <v>0</v>
      </c>
      <c r="AB53" s="498">
        <f>'Weekly-VMS-VALUE'!H58</f>
        <v>0</v>
      </c>
      <c r="AC53" s="542">
        <f>'Weekly-VMS-QTY'!H58+'Weekly-VMS-QTY'!I58+'Weekly-VMS-QTY'!J58+'Weekly-VMS-QTY'!K58</f>
        <v>0</v>
      </c>
      <c r="AD53" s="498">
        <f>'Weekly-VMS-VALUE'!H58+'Weekly-VMS-VALUE'!I58+'Weekly-VMS-VALUE'!J58+'Weekly-VMS-VALUE'!K58</f>
        <v>0</v>
      </c>
      <c r="AE53" s="542">
        <f>'Weekly-VMS-QTY'!L58+'Weekly-VMS-QTY'!M58+'Weekly-VMS-QTY'!N58</f>
        <v>0</v>
      </c>
      <c r="AF53" s="544">
        <f>'Weekly-VMS-VALUE'!L58+'Weekly-VMS-VALUE'!M58+'Weekly-VMS-VALUE'!N58</f>
        <v>0</v>
      </c>
      <c r="AG53" s="493"/>
      <c r="AH53" s="497">
        <f t="shared" si="20"/>
        <v>0</v>
      </c>
      <c r="AI53" s="498">
        <f t="shared" si="9"/>
        <v>0</v>
      </c>
      <c r="AJ53" s="498">
        <f t="shared" si="10"/>
        <v>0</v>
      </c>
      <c r="AK53" s="498">
        <f t="shared" si="11"/>
        <v>0</v>
      </c>
      <c r="AL53" s="498">
        <f t="shared" si="12"/>
        <v>0</v>
      </c>
      <c r="AM53" s="498">
        <f t="shared" si="13"/>
        <v>0</v>
      </c>
      <c r="AN53" s="498">
        <f t="shared" si="14"/>
        <v>0</v>
      </c>
      <c r="AO53" s="498">
        <v>26</v>
      </c>
      <c r="AP53" s="498"/>
      <c r="AQ53" s="498"/>
      <c r="AR53" s="498">
        <f t="shared" si="21"/>
        <v>26</v>
      </c>
      <c r="AS53" s="498">
        <f t="shared" si="15"/>
        <v>0</v>
      </c>
      <c r="AT53" s="498" t="str">
        <f t="shared" si="16"/>
        <v>-</v>
      </c>
      <c r="AU53" s="498"/>
      <c r="AV53" s="498" t="str">
        <f t="shared" si="17"/>
        <v>-</v>
      </c>
      <c r="AW53" s="498" t="str">
        <f t="shared" si="18"/>
        <v>-</v>
      </c>
      <c r="AX53" s="552" t="str">
        <f t="shared" si="19"/>
        <v>-</v>
      </c>
    </row>
    <row r="54" spans="1:50" s="492" customFormat="1">
      <c r="A54" s="490"/>
      <c r="B54" s="525">
        <v>734901</v>
      </c>
      <c r="C54" s="526" t="s">
        <v>134</v>
      </c>
      <c r="D54" s="496" t="s">
        <v>135</v>
      </c>
      <c r="E54" s="527">
        <v>39.5</v>
      </c>
      <c r="F54" s="527">
        <v>39.5</v>
      </c>
      <c r="G54" s="528">
        <v>79</v>
      </c>
      <c r="I54" s="541">
        <v>0</v>
      </c>
      <c r="J54" s="498">
        <f t="shared" si="0"/>
        <v>0</v>
      </c>
      <c r="K54" s="542">
        <v>0</v>
      </c>
      <c r="L54" s="498">
        <f t="shared" si="1"/>
        <v>0</v>
      </c>
      <c r="M54" s="542">
        <v>0</v>
      </c>
      <c r="N54" s="498">
        <f t="shared" si="2"/>
        <v>0</v>
      </c>
      <c r="O54" s="542">
        <v>0</v>
      </c>
      <c r="P54" s="498">
        <f t="shared" si="3"/>
        <v>0</v>
      </c>
      <c r="Q54" s="543">
        <v>0</v>
      </c>
      <c r="R54" s="498">
        <f t="shared" si="4"/>
        <v>0</v>
      </c>
      <c r="S54" s="542">
        <v>0</v>
      </c>
      <c r="T54" s="498">
        <f t="shared" si="5"/>
        <v>0</v>
      </c>
      <c r="U54" s="542">
        <v>0</v>
      </c>
      <c r="V54" s="498">
        <f t="shared" si="6"/>
        <v>0</v>
      </c>
      <c r="W54" s="542">
        <v>0</v>
      </c>
      <c r="X54" s="498">
        <f t="shared" si="7"/>
        <v>0</v>
      </c>
      <c r="Y54" s="542">
        <v>0</v>
      </c>
      <c r="Z54" s="498">
        <f t="shared" si="8"/>
        <v>0</v>
      </c>
      <c r="AA54" s="542">
        <f>'Weekly-VMS-QTY'!G59</f>
        <v>0</v>
      </c>
      <c r="AB54" s="498">
        <f>'Weekly-VMS-VALUE'!H59</f>
        <v>0</v>
      </c>
      <c r="AC54" s="542">
        <f>'Weekly-VMS-QTY'!H59+'Weekly-VMS-QTY'!I59+'Weekly-VMS-QTY'!J59+'Weekly-VMS-QTY'!K59</f>
        <v>0</v>
      </c>
      <c r="AD54" s="498">
        <f>'Weekly-VMS-VALUE'!H59+'Weekly-VMS-VALUE'!I59+'Weekly-VMS-VALUE'!J59+'Weekly-VMS-VALUE'!K59</f>
        <v>0</v>
      </c>
      <c r="AE54" s="542">
        <f>'Weekly-VMS-QTY'!L59+'Weekly-VMS-QTY'!M59+'Weekly-VMS-QTY'!N59</f>
        <v>0</v>
      </c>
      <c r="AF54" s="544">
        <f>'Weekly-VMS-VALUE'!L59+'Weekly-VMS-VALUE'!M59+'Weekly-VMS-VALUE'!N59</f>
        <v>0</v>
      </c>
      <c r="AG54" s="493"/>
      <c r="AH54" s="497">
        <f t="shared" si="20"/>
        <v>0</v>
      </c>
      <c r="AI54" s="498">
        <f t="shared" si="9"/>
        <v>0</v>
      </c>
      <c r="AJ54" s="498">
        <f t="shared" si="10"/>
        <v>0</v>
      </c>
      <c r="AK54" s="498">
        <f t="shared" si="11"/>
        <v>0</v>
      </c>
      <c r="AL54" s="498">
        <f t="shared" si="12"/>
        <v>0</v>
      </c>
      <c r="AM54" s="498">
        <f t="shared" si="13"/>
        <v>0</v>
      </c>
      <c r="AN54" s="498">
        <f t="shared" si="14"/>
        <v>0</v>
      </c>
      <c r="AO54" s="498">
        <v>26</v>
      </c>
      <c r="AP54" s="498"/>
      <c r="AQ54" s="498"/>
      <c r="AR54" s="498">
        <f t="shared" si="21"/>
        <v>26</v>
      </c>
      <c r="AS54" s="498">
        <f t="shared" si="15"/>
        <v>0</v>
      </c>
      <c r="AT54" s="498" t="str">
        <f t="shared" si="16"/>
        <v>-</v>
      </c>
      <c r="AU54" s="498"/>
      <c r="AV54" s="498" t="str">
        <f t="shared" si="17"/>
        <v>-</v>
      </c>
      <c r="AW54" s="498" t="str">
        <f t="shared" si="18"/>
        <v>-</v>
      </c>
      <c r="AX54" s="552" t="str">
        <f t="shared" si="19"/>
        <v>-</v>
      </c>
    </row>
    <row r="55" spans="1:50" s="492" customFormat="1">
      <c r="A55" s="490"/>
      <c r="B55" s="525">
        <v>734902</v>
      </c>
      <c r="C55" s="526" t="s">
        <v>136</v>
      </c>
      <c r="D55" s="496" t="s">
        <v>137</v>
      </c>
      <c r="E55" s="527">
        <v>104.5</v>
      </c>
      <c r="F55" s="527">
        <v>104.5</v>
      </c>
      <c r="G55" s="528">
        <v>219</v>
      </c>
      <c r="I55" s="541">
        <v>0</v>
      </c>
      <c r="J55" s="498">
        <f t="shared" si="0"/>
        <v>0</v>
      </c>
      <c r="K55" s="542">
        <v>0</v>
      </c>
      <c r="L55" s="498">
        <f t="shared" si="1"/>
        <v>0</v>
      </c>
      <c r="M55" s="542">
        <v>0</v>
      </c>
      <c r="N55" s="498">
        <f t="shared" si="2"/>
        <v>0</v>
      </c>
      <c r="O55" s="542">
        <v>0</v>
      </c>
      <c r="P55" s="498">
        <f t="shared" si="3"/>
        <v>0</v>
      </c>
      <c r="Q55" s="542">
        <v>0</v>
      </c>
      <c r="R55" s="498">
        <f t="shared" si="4"/>
        <v>0</v>
      </c>
      <c r="S55" s="542">
        <v>0</v>
      </c>
      <c r="T55" s="498">
        <f t="shared" si="5"/>
        <v>0</v>
      </c>
      <c r="U55" s="542">
        <v>0</v>
      </c>
      <c r="V55" s="498">
        <f t="shared" si="6"/>
        <v>0</v>
      </c>
      <c r="W55" s="542">
        <v>0</v>
      </c>
      <c r="X55" s="498">
        <f t="shared" si="7"/>
        <v>0</v>
      </c>
      <c r="Y55" s="542">
        <v>0</v>
      </c>
      <c r="Z55" s="498">
        <f t="shared" si="8"/>
        <v>0</v>
      </c>
      <c r="AA55" s="542">
        <f>'Weekly-VMS-QTY'!G60</f>
        <v>1</v>
      </c>
      <c r="AB55" s="498">
        <f>'Weekly-VMS-VALUE'!H60</f>
        <v>0</v>
      </c>
      <c r="AC55" s="542">
        <f>'Weekly-VMS-QTY'!H60+'Weekly-VMS-QTY'!I60+'Weekly-VMS-QTY'!J60+'Weekly-VMS-QTY'!K60</f>
        <v>4</v>
      </c>
      <c r="AD55" s="498">
        <f>'Weekly-VMS-VALUE'!H60+'Weekly-VMS-VALUE'!I60+'Weekly-VMS-VALUE'!J60+'Weekly-VMS-VALUE'!K60</f>
        <v>876</v>
      </c>
      <c r="AE55" s="542">
        <f>'Weekly-VMS-QTY'!L60+'Weekly-VMS-QTY'!M60+'Weekly-VMS-QTY'!N60</f>
        <v>1</v>
      </c>
      <c r="AF55" s="544">
        <f>'Weekly-VMS-VALUE'!L60+'Weekly-VMS-VALUE'!M60+'Weekly-VMS-VALUE'!N60</f>
        <v>219</v>
      </c>
      <c r="AG55" s="493"/>
      <c r="AH55" s="497">
        <f t="shared" si="20"/>
        <v>6</v>
      </c>
      <c r="AI55" s="498">
        <f t="shared" si="9"/>
        <v>1095</v>
      </c>
      <c r="AJ55" s="498">
        <f t="shared" si="10"/>
        <v>0.10909090909090909</v>
      </c>
      <c r="AK55" s="498">
        <f t="shared" si="11"/>
        <v>3.2727272727272725</v>
      </c>
      <c r="AL55" s="498">
        <f t="shared" si="12"/>
        <v>342</v>
      </c>
      <c r="AM55" s="498">
        <f t="shared" si="13"/>
        <v>0.13333333333333333</v>
      </c>
      <c r="AN55" s="498">
        <f t="shared" si="14"/>
        <v>4</v>
      </c>
      <c r="AO55" s="498">
        <v>26</v>
      </c>
      <c r="AP55" s="498"/>
      <c r="AQ55" s="498"/>
      <c r="AR55" s="498">
        <f t="shared" si="21"/>
        <v>26</v>
      </c>
      <c r="AS55" s="498">
        <f t="shared" si="15"/>
        <v>0</v>
      </c>
      <c r="AT55" s="498">
        <f t="shared" si="16"/>
        <v>0</v>
      </c>
      <c r="AU55" s="498"/>
      <c r="AV55" s="498">
        <f t="shared" si="17"/>
        <v>0</v>
      </c>
      <c r="AW55" s="498">
        <f t="shared" si="18"/>
        <v>0</v>
      </c>
      <c r="AX55" s="552">
        <f t="shared" si="19"/>
        <v>43456</v>
      </c>
    </row>
    <row r="56" spans="1:50" s="492" customFormat="1">
      <c r="A56" s="490"/>
      <c r="B56" s="525">
        <v>734903</v>
      </c>
      <c r="C56" s="526" t="s">
        <v>138</v>
      </c>
      <c r="D56" s="496" t="s">
        <v>139</v>
      </c>
      <c r="E56" s="527">
        <v>169.5</v>
      </c>
      <c r="F56" s="527">
        <v>169.5</v>
      </c>
      <c r="G56" s="528">
        <v>359</v>
      </c>
      <c r="I56" s="541">
        <v>0</v>
      </c>
      <c r="J56" s="498">
        <f t="shared" si="0"/>
        <v>0</v>
      </c>
      <c r="K56" s="542">
        <v>0</v>
      </c>
      <c r="L56" s="498">
        <f t="shared" si="1"/>
        <v>0</v>
      </c>
      <c r="M56" s="542">
        <v>0</v>
      </c>
      <c r="N56" s="498">
        <f t="shared" si="2"/>
        <v>0</v>
      </c>
      <c r="O56" s="542">
        <v>0</v>
      </c>
      <c r="P56" s="498">
        <f t="shared" si="3"/>
        <v>0</v>
      </c>
      <c r="Q56" s="543">
        <v>0</v>
      </c>
      <c r="R56" s="498">
        <f t="shared" si="4"/>
        <v>0</v>
      </c>
      <c r="S56" s="542">
        <v>0</v>
      </c>
      <c r="T56" s="498">
        <f t="shared" si="5"/>
        <v>0</v>
      </c>
      <c r="U56" s="542">
        <v>0</v>
      </c>
      <c r="V56" s="498">
        <f t="shared" si="6"/>
        <v>0</v>
      </c>
      <c r="W56" s="542">
        <v>0</v>
      </c>
      <c r="X56" s="498">
        <f t="shared" si="7"/>
        <v>0</v>
      </c>
      <c r="Y56" s="542">
        <v>0</v>
      </c>
      <c r="Z56" s="498">
        <f t="shared" si="8"/>
        <v>0</v>
      </c>
      <c r="AA56" s="542">
        <f>'Weekly-VMS-QTY'!G61</f>
        <v>1</v>
      </c>
      <c r="AB56" s="498">
        <f>'Weekly-VMS-VALUE'!H61</f>
        <v>718</v>
      </c>
      <c r="AC56" s="542">
        <f>'Weekly-VMS-QTY'!H61+'Weekly-VMS-QTY'!I61+'Weekly-VMS-QTY'!J61+'Weekly-VMS-QTY'!K61</f>
        <v>3</v>
      </c>
      <c r="AD56" s="498">
        <f>'Weekly-VMS-VALUE'!H61+'Weekly-VMS-VALUE'!I61+'Weekly-VMS-VALUE'!J61+'Weekly-VMS-VALUE'!K61</f>
        <v>1077</v>
      </c>
      <c r="AE56" s="542">
        <f>'Weekly-VMS-QTY'!L61+'Weekly-VMS-QTY'!M61+'Weekly-VMS-QTY'!N61</f>
        <v>2</v>
      </c>
      <c r="AF56" s="544">
        <f>'Weekly-VMS-VALUE'!L61+'Weekly-VMS-VALUE'!M61+'Weekly-VMS-VALUE'!N61</f>
        <v>718</v>
      </c>
      <c r="AG56" s="493"/>
      <c r="AH56" s="497">
        <f t="shared" si="20"/>
        <v>6</v>
      </c>
      <c r="AI56" s="498">
        <f t="shared" si="9"/>
        <v>2513</v>
      </c>
      <c r="AJ56" s="498">
        <f t="shared" si="10"/>
        <v>0.10909090909090909</v>
      </c>
      <c r="AK56" s="498">
        <f t="shared" si="11"/>
        <v>3.2727272727272725</v>
      </c>
      <c r="AL56" s="498">
        <f t="shared" si="12"/>
        <v>554.72727272727263</v>
      </c>
      <c r="AM56" s="498">
        <f t="shared" si="13"/>
        <v>0.1</v>
      </c>
      <c r="AN56" s="498">
        <f t="shared" si="14"/>
        <v>3</v>
      </c>
      <c r="AO56" s="498">
        <v>26</v>
      </c>
      <c r="AP56" s="498"/>
      <c r="AQ56" s="498"/>
      <c r="AR56" s="498">
        <f t="shared" si="21"/>
        <v>26</v>
      </c>
      <c r="AS56" s="498">
        <f t="shared" si="15"/>
        <v>0</v>
      </c>
      <c r="AT56" s="498">
        <f t="shared" si="16"/>
        <v>0</v>
      </c>
      <c r="AU56" s="498"/>
      <c r="AV56" s="498">
        <f t="shared" si="17"/>
        <v>0</v>
      </c>
      <c r="AW56" s="498">
        <f t="shared" si="18"/>
        <v>0</v>
      </c>
      <c r="AX56" s="552">
        <f t="shared" si="19"/>
        <v>43456</v>
      </c>
    </row>
    <row r="57" spans="1:50" s="492" customFormat="1">
      <c r="A57" s="490"/>
      <c r="B57" s="525">
        <v>734904</v>
      </c>
      <c r="C57" s="526" t="s">
        <v>140</v>
      </c>
      <c r="D57" s="496" t="s">
        <v>141</v>
      </c>
      <c r="E57" s="527">
        <v>59.5</v>
      </c>
      <c r="F57" s="527">
        <v>59.5</v>
      </c>
      <c r="G57" s="528">
        <v>129</v>
      </c>
      <c r="I57" s="541">
        <v>0</v>
      </c>
      <c r="J57" s="498">
        <f t="shared" si="0"/>
        <v>0</v>
      </c>
      <c r="K57" s="542">
        <v>0</v>
      </c>
      <c r="L57" s="498">
        <f t="shared" si="1"/>
        <v>0</v>
      </c>
      <c r="M57" s="542">
        <v>0</v>
      </c>
      <c r="N57" s="498">
        <f t="shared" si="2"/>
        <v>0</v>
      </c>
      <c r="O57" s="542">
        <v>0</v>
      </c>
      <c r="P57" s="498">
        <f t="shared" si="3"/>
        <v>0</v>
      </c>
      <c r="Q57" s="542">
        <v>0</v>
      </c>
      <c r="R57" s="498">
        <f t="shared" si="4"/>
        <v>0</v>
      </c>
      <c r="S57" s="542">
        <v>0</v>
      </c>
      <c r="T57" s="498">
        <f t="shared" si="5"/>
        <v>0</v>
      </c>
      <c r="U57" s="542">
        <v>0</v>
      </c>
      <c r="V57" s="498">
        <f t="shared" si="6"/>
        <v>0</v>
      </c>
      <c r="W57" s="542">
        <v>0</v>
      </c>
      <c r="X57" s="498">
        <f t="shared" si="7"/>
        <v>0</v>
      </c>
      <c r="Y57" s="542">
        <v>0</v>
      </c>
      <c r="Z57" s="498">
        <f t="shared" si="8"/>
        <v>0</v>
      </c>
      <c r="AA57" s="542">
        <f>'Weekly-VMS-QTY'!G62</f>
        <v>2</v>
      </c>
      <c r="AB57" s="498">
        <f>'Weekly-VMS-VALUE'!H62</f>
        <v>387</v>
      </c>
      <c r="AC57" s="542">
        <f>'Weekly-VMS-QTY'!H62+'Weekly-VMS-QTY'!I62+'Weekly-VMS-QTY'!J62+'Weekly-VMS-QTY'!K62</f>
        <v>12</v>
      </c>
      <c r="AD57" s="498">
        <f>'Weekly-VMS-VALUE'!H62+'Weekly-VMS-VALUE'!I62+'Weekly-VMS-VALUE'!J62+'Weekly-VMS-VALUE'!K62</f>
        <v>1548</v>
      </c>
      <c r="AE57" s="542">
        <f>'Weekly-VMS-QTY'!L62+'Weekly-VMS-QTY'!M62+'Weekly-VMS-QTY'!N62</f>
        <v>2</v>
      </c>
      <c r="AF57" s="544">
        <f>'Weekly-VMS-VALUE'!L62+'Weekly-VMS-VALUE'!M62+'Weekly-VMS-VALUE'!N62</f>
        <v>258</v>
      </c>
      <c r="AG57" s="493"/>
      <c r="AH57" s="497">
        <f t="shared" si="20"/>
        <v>16</v>
      </c>
      <c r="AI57" s="498">
        <f t="shared" si="9"/>
        <v>2193</v>
      </c>
      <c r="AJ57" s="498">
        <f t="shared" si="10"/>
        <v>0.29090909090909089</v>
      </c>
      <c r="AK57" s="498">
        <f t="shared" si="11"/>
        <v>8.7272727272727266</v>
      </c>
      <c r="AL57" s="498">
        <f t="shared" si="12"/>
        <v>519.27272727272725</v>
      </c>
      <c r="AM57" s="498">
        <f t="shared" si="13"/>
        <v>0.4</v>
      </c>
      <c r="AN57" s="498">
        <f t="shared" si="14"/>
        <v>12</v>
      </c>
      <c r="AO57" s="498">
        <v>26</v>
      </c>
      <c r="AP57" s="498"/>
      <c r="AQ57" s="498"/>
      <c r="AR57" s="498">
        <f t="shared" si="21"/>
        <v>26</v>
      </c>
      <c r="AS57" s="498">
        <f t="shared" si="15"/>
        <v>0</v>
      </c>
      <c r="AT57" s="498">
        <f t="shared" si="16"/>
        <v>0</v>
      </c>
      <c r="AU57" s="498"/>
      <c r="AV57" s="498">
        <f t="shared" si="17"/>
        <v>0</v>
      </c>
      <c r="AW57" s="498">
        <f t="shared" si="18"/>
        <v>0</v>
      </c>
      <c r="AX57" s="552">
        <f t="shared" si="19"/>
        <v>43456</v>
      </c>
    </row>
    <row r="58" spans="1:50" s="492" customFormat="1">
      <c r="A58" s="490"/>
      <c r="B58" s="525">
        <v>734905</v>
      </c>
      <c r="C58" s="526" t="s">
        <v>142</v>
      </c>
      <c r="D58" s="496" t="s">
        <v>143</v>
      </c>
      <c r="E58" s="527">
        <v>114.5</v>
      </c>
      <c r="F58" s="527">
        <v>114.5</v>
      </c>
      <c r="G58" s="528">
        <v>239</v>
      </c>
      <c r="I58" s="541">
        <v>0</v>
      </c>
      <c r="J58" s="498">
        <f t="shared" si="0"/>
        <v>0</v>
      </c>
      <c r="K58" s="542">
        <v>0</v>
      </c>
      <c r="L58" s="498">
        <f t="shared" si="1"/>
        <v>0</v>
      </c>
      <c r="M58" s="542">
        <v>0</v>
      </c>
      <c r="N58" s="498">
        <f t="shared" si="2"/>
        <v>0</v>
      </c>
      <c r="O58" s="542">
        <v>0</v>
      </c>
      <c r="P58" s="498">
        <f t="shared" si="3"/>
        <v>0</v>
      </c>
      <c r="Q58" s="543">
        <v>0</v>
      </c>
      <c r="R58" s="498">
        <f t="shared" si="4"/>
        <v>0</v>
      </c>
      <c r="S58" s="542">
        <v>0</v>
      </c>
      <c r="T58" s="498">
        <f t="shared" si="5"/>
        <v>0</v>
      </c>
      <c r="U58" s="542">
        <v>0</v>
      </c>
      <c r="V58" s="498">
        <f t="shared" si="6"/>
        <v>0</v>
      </c>
      <c r="W58" s="542">
        <v>0</v>
      </c>
      <c r="X58" s="498">
        <f t="shared" si="7"/>
        <v>0</v>
      </c>
      <c r="Y58" s="542">
        <v>0</v>
      </c>
      <c r="Z58" s="498">
        <f t="shared" si="8"/>
        <v>0</v>
      </c>
      <c r="AA58" s="542">
        <f>'Weekly-VMS-QTY'!G63</f>
        <v>0</v>
      </c>
      <c r="AB58" s="498">
        <f>'Weekly-VMS-VALUE'!H63</f>
        <v>0</v>
      </c>
      <c r="AC58" s="542">
        <f>'Weekly-VMS-QTY'!H63+'Weekly-VMS-QTY'!I63+'Weekly-VMS-QTY'!J63+'Weekly-VMS-QTY'!K63</f>
        <v>2</v>
      </c>
      <c r="AD58" s="498">
        <f>'Weekly-VMS-VALUE'!H63+'Weekly-VMS-VALUE'!I63+'Weekly-VMS-VALUE'!J63+'Weekly-VMS-VALUE'!K63</f>
        <v>478</v>
      </c>
      <c r="AE58" s="542">
        <f>'Weekly-VMS-QTY'!L63+'Weekly-VMS-QTY'!M63+'Weekly-VMS-QTY'!N63</f>
        <v>0</v>
      </c>
      <c r="AF58" s="544">
        <f>'Weekly-VMS-VALUE'!L63+'Weekly-VMS-VALUE'!M63+'Weekly-VMS-VALUE'!N63</f>
        <v>0</v>
      </c>
      <c r="AG58" s="493"/>
      <c r="AH58" s="497">
        <f t="shared" si="20"/>
        <v>2</v>
      </c>
      <c r="AI58" s="498">
        <f t="shared" si="9"/>
        <v>478</v>
      </c>
      <c r="AJ58" s="498">
        <f t="shared" si="10"/>
        <v>3.6363636363636362E-2</v>
      </c>
      <c r="AK58" s="498">
        <f t="shared" si="11"/>
        <v>1.0909090909090908</v>
      </c>
      <c r="AL58" s="498">
        <f t="shared" si="12"/>
        <v>124.90909090909091</v>
      </c>
      <c r="AM58" s="498">
        <f t="shared" si="13"/>
        <v>6.6666666666666666E-2</v>
      </c>
      <c r="AN58" s="498">
        <f t="shared" si="14"/>
        <v>2</v>
      </c>
      <c r="AO58" s="498">
        <v>26</v>
      </c>
      <c r="AP58" s="498"/>
      <c r="AQ58" s="498"/>
      <c r="AR58" s="498">
        <f t="shared" si="21"/>
        <v>26</v>
      </c>
      <c r="AS58" s="498">
        <f t="shared" si="15"/>
        <v>0</v>
      </c>
      <c r="AT58" s="498">
        <f t="shared" si="16"/>
        <v>0</v>
      </c>
      <c r="AU58" s="498"/>
      <c r="AV58" s="498">
        <f t="shared" si="17"/>
        <v>0</v>
      </c>
      <c r="AW58" s="498">
        <f t="shared" si="18"/>
        <v>0</v>
      </c>
      <c r="AX58" s="552">
        <f t="shared" si="19"/>
        <v>43456</v>
      </c>
    </row>
    <row r="59" spans="1:50" s="492" customFormat="1">
      <c r="A59" s="490"/>
      <c r="B59" s="525">
        <v>734906</v>
      </c>
      <c r="C59" s="526" t="s">
        <v>144</v>
      </c>
      <c r="D59" s="496" t="s">
        <v>145</v>
      </c>
      <c r="E59" s="527">
        <v>49.5</v>
      </c>
      <c r="F59" s="527">
        <v>49.5</v>
      </c>
      <c r="G59" s="528">
        <v>109</v>
      </c>
      <c r="I59" s="541">
        <v>0</v>
      </c>
      <c r="J59" s="498">
        <f t="shared" si="0"/>
        <v>0</v>
      </c>
      <c r="K59" s="542">
        <v>0</v>
      </c>
      <c r="L59" s="498">
        <f t="shared" si="1"/>
        <v>0</v>
      </c>
      <c r="M59" s="542">
        <v>0</v>
      </c>
      <c r="N59" s="498">
        <f t="shared" si="2"/>
        <v>0</v>
      </c>
      <c r="O59" s="542">
        <v>0</v>
      </c>
      <c r="P59" s="498">
        <f t="shared" si="3"/>
        <v>0</v>
      </c>
      <c r="Q59" s="542">
        <v>0</v>
      </c>
      <c r="R59" s="498">
        <f t="shared" si="4"/>
        <v>0</v>
      </c>
      <c r="S59" s="542">
        <v>0</v>
      </c>
      <c r="T59" s="498">
        <f t="shared" si="5"/>
        <v>0</v>
      </c>
      <c r="U59" s="542">
        <v>0</v>
      </c>
      <c r="V59" s="498">
        <f t="shared" si="6"/>
        <v>0</v>
      </c>
      <c r="W59" s="542">
        <v>0</v>
      </c>
      <c r="X59" s="498">
        <f t="shared" si="7"/>
        <v>0</v>
      </c>
      <c r="Y59" s="542">
        <v>0</v>
      </c>
      <c r="Z59" s="498">
        <f t="shared" si="8"/>
        <v>0</v>
      </c>
      <c r="AA59" s="542">
        <f>'Weekly-VMS-QTY'!G64</f>
        <v>0</v>
      </c>
      <c r="AB59" s="498">
        <f>'Weekly-VMS-VALUE'!H64</f>
        <v>0</v>
      </c>
      <c r="AC59" s="542">
        <f>'Weekly-VMS-QTY'!H64+'Weekly-VMS-QTY'!I64+'Weekly-VMS-QTY'!J64+'Weekly-VMS-QTY'!K64</f>
        <v>1</v>
      </c>
      <c r="AD59" s="498">
        <f>'Weekly-VMS-VALUE'!H64+'Weekly-VMS-VALUE'!I64+'Weekly-VMS-VALUE'!J64+'Weekly-VMS-VALUE'!K64</f>
        <v>109</v>
      </c>
      <c r="AE59" s="542">
        <f>'Weekly-VMS-QTY'!L64+'Weekly-VMS-QTY'!M64+'Weekly-VMS-QTY'!N64</f>
        <v>0</v>
      </c>
      <c r="AF59" s="544">
        <f>'Weekly-VMS-VALUE'!L64+'Weekly-VMS-VALUE'!M64+'Weekly-VMS-VALUE'!N64</f>
        <v>0</v>
      </c>
      <c r="AG59" s="493"/>
      <c r="AH59" s="497">
        <f t="shared" si="20"/>
        <v>1</v>
      </c>
      <c r="AI59" s="498">
        <f t="shared" si="9"/>
        <v>109</v>
      </c>
      <c r="AJ59" s="498">
        <f t="shared" si="10"/>
        <v>1.8181818181818181E-2</v>
      </c>
      <c r="AK59" s="498">
        <f t="shared" si="11"/>
        <v>0.54545454545454541</v>
      </c>
      <c r="AL59" s="498">
        <f t="shared" si="12"/>
        <v>26.999999999999996</v>
      </c>
      <c r="AM59" s="498">
        <f t="shared" si="13"/>
        <v>3.3333333333333333E-2</v>
      </c>
      <c r="AN59" s="498">
        <f t="shared" si="14"/>
        <v>1</v>
      </c>
      <c r="AO59" s="498">
        <v>26</v>
      </c>
      <c r="AP59" s="498"/>
      <c r="AQ59" s="498"/>
      <c r="AR59" s="498">
        <f t="shared" si="21"/>
        <v>26</v>
      </c>
      <c r="AS59" s="498">
        <f t="shared" si="15"/>
        <v>0</v>
      </c>
      <c r="AT59" s="498">
        <f t="shared" si="16"/>
        <v>0</v>
      </c>
      <c r="AU59" s="498"/>
      <c r="AV59" s="498">
        <f t="shared" si="17"/>
        <v>0</v>
      </c>
      <c r="AW59" s="498">
        <f t="shared" si="18"/>
        <v>0</v>
      </c>
      <c r="AX59" s="552">
        <f t="shared" si="19"/>
        <v>43456</v>
      </c>
    </row>
    <row r="60" spans="1:50" s="492" customFormat="1">
      <c r="A60" s="490"/>
      <c r="B60" s="525">
        <v>734907</v>
      </c>
      <c r="C60" s="526" t="s">
        <v>146</v>
      </c>
      <c r="D60" s="496" t="s">
        <v>147</v>
      </c>
      <c r="E60" s="527">
        <v>24.5</v>
      </c>
      <c r="F60" s="527">
        <v>24.5</v>
      </c>
      <c r="G60" s="528">
        <v>49</v>
      </c>
      <c r="I60" s="541">
        <v>0</v>
      </c>
      <c r="J60" s="498">
        <f t="shared" si="0"/>
        <v>0</v>
      </c>
      <c r="K60" s="542">
        <v>0</v>
      </c>
      <c r="L60" s="498">
        <f t="shared" si="1"/>
        <v>0</v>
      </c>
      <c r="M60" s="542">
        <v>0</v>
      </c>
      <c r="N60" s="498">
        <f t="shared" si="2"/>
        <v>0</v>
      </c>
      <c r="O60" s="542">
        <v>0</v>
      </c>
      <c r="P60" s="498">
        <f t="shared" si="3"/>
        <v>0</v>
      </c>
      <c r="Q60" s="543">
        <v>0</v>
      </c>
      <c r="R60" s="498">
        <f t="shared" si="4"/>
        <v>0</v>
      </c>
      <c r="S60" s="542">
        <v>0</v>
      </c>
      <c r="T60" s="498">
        <f t="shared" si="5"/>
        <v>0</v>
      </c>
      <c r="U60" s="542">
        <v>0</v>
      </c>
      <c r="V60" s="498">
        <f t="shared" si="6"/>
        <v>0</v>
      </c>
      <c r="W60" s="542">
        <v>0</v>
      </c>
      <c r="X60" s="498">
        <f t="shared" si="7"/>
        <v>0</v>
      </c>
      <c r="Y60" s="542">
        <v>0</v>
      </c>
      <c r="Z60" s="498">
        <f t="shared" si="8"/>
        <v>0</v>
      </c>
      <c r="AA60" s="542">
        <f>'Weekly-VMS-QTY'!G65</f>
        <v>8</v>
      </c>
      <c r="AB60" s="498">
        <f>'Weekly-VMS-VALUE'!H65</f>
        <v>245</v>
      </c>
      <c r="AC60" s="542">
        <f>'Weekly-VMS-QTY'!H65+'Weekly-VMS-QTY'!I65+'Weekly-VMS-QTY'!J65+'Weekly-VMS-QTY'!K65</f>
        <v>11</v>
      </c>
      <c r="AD60" s="498">
        <f>'Weekly-VMS-VALUE'!H65+'Weekly-VMS-VALUE'!I65+'Weekly-VMS-VALUE'!J65+'Weekly-VMS-VALUE'!K65</f>
        <v>539</v>
      </c>
      <c r="AE60" s="542">
        <f>'Weekly-VMS-QTY'!L65+'Weekly-VMS-QTY'!M65+'Weekly-VMS-QTY'!N65</f>
        <v>3</v>
      </c>
      <c r="AF60" s="544">
        <f>'Weekly-VMS-VALUE'!L65+'Weekly-VMS-VALUE'!M65+'Weekly-VMS-VALUE'!N65</f>
        <v>147</v>
      </c>
      <c r="AG60" s="493"/>
      <c r="AH60" s="497">
        <f t="shared" si="20"/>
        <v>22</v>
      </c>
      <c r="AI60" s="498">
        <f t="shared" si="9"/>
        <v>931</v>
      </c>
      <c r="AJ60" s="498">
        <f t="shared" si="10"/>
        <v>0.4</v>
      </c>
      <c r="AK60" s="498">
        <f t="shared" si="11"/>
        <v>12</v>
      </c>
      <c r="AL60" s="498">
        <f t="shared" si="12"/>
        <v>294</v>
      </c>
      <c r="AM60" s="498">
        <f t="shared" si="13"/>
        <v>0.36666666666666664</v>
      </c>
      <c r="AN60" s="498">
        <f t="shared" si="14"/>
        <v>11</v>
      </c>
      <c r="AO60" s="498">
        <v>26</v>
      </c>
      <c r="AP60" s="498"/>
      <c r="AQ60" s="498"/>
      <c r="AR60" s="498">
        <f t="shared" si="21"/>
        <v>26</v>
      </c>
      <c r="AS60" s="498">
        <f t="shared" si="15"/>
        <v>0</v>
      </c>
      <c r="AT60" s="498">
        <f t="shared" si="16"/>
        <v>0</v>
      </c>
      <c r="AU60" s="498"/>
      <c r="AV60" s="498">
        <f t="shared" si="17"/>
        <v>0</v>
      </c>
      <c r="AW60" s="498">
        <f t="shared" si="18"/>
        <v>0</v>
      </c>
      <c r="AX60" s="552">
        <f t="shared" si="19"/>
        <v>43456</v>
      </c>
    </row>
    <row r="61" spans="1:50" s="492" customFormat="1">
      <c r="A61" s="490"/>
      <c r="B61" s="525">
        <v>734909</v>
      </c>
      <c r="C61" s="526" t="s">
        <v>148</v>
      </c>
      <c r="D61" s="496" t="s">
        <v>149</v>
      </c>
      <c r="E61" s="527">
        <v>24.5</v>
      </c>
      <c r="F61" s="527">
        <v>24.5</v>
      </c>
      <c r="G61" s="528">
        <v>49</v>
      </c>
      <c r="I61" s="541">
        <v>0</v>
      </c>
      <c r="J61" s="498">
        <f t="shared" si="0"/>
        <v>0</v>
      </c>
      <c r="K61" s="542">
        <v>0</v>
      </c>
      <c r="L61" s="498">
        <f t="shared" si="1"/>
        <v>0</v>
      </c>
      <c r="M61" s="542">
        <v>0</v>
      </c>
      <c r="N61" s="498">
        <f t="shared" si="2"/>
        <v>0</v>
      </c>
      <c r="O61" s="542">
        <v>0</v>
      </c>
      <c r="P61" s="498">
        <f t="shared" si="3"/>
        <v>0</v>
      </c>
      <c r="Q61" s="542">
        <v>0</v>
      </c>
      <c r="R61" s="498">
        <f t="shared" si="4"/>
        <v>0</v>
      </c>
      <c r="S61" s="542">
        <v>0</v>
      </c>
      <c r="T61" s="498">
        <f t="shared" si="5"/>
        <v>0</v>
      </c>
      <c r="U61" s="542">
        <v>0</v>
      </c>
      <c r="V61" s="498">
        <f t="shared" si="6"/>
        <v>0</v>
      </c>
      <c r="W61" s="542">
        <v>0</v>
      </c>
      <c r="X61" s="498">
        <f t="shared" si="7"/>
        <v>0</v>
      </c>
      <c r="Y61" s="542">
        <v>0</v>
      </c>
      <c r="Z61" s="498">
        <f t="shared" si="8"/>
        <v>0</v>
      </c>
      <c r="AA61" s="542">
        <f>'Weekly-VMS-QTY'!G66</f>
        <v>2</v>
      </c>
      <c r="AB61" s="498">
        <f>'Weekly-VMS-VALUE'!H66</f>
        <v>294</v>
      </c>
      <c r="AC61" s="542">
        <f>'Weekly-VMS-QTY'!H66+'Weekly-VMS-QTY'!I66+'Weekly-VMS-QTY'!J66+'Weekly-VMS-QTY'!K66</f>
        <v>20</v>
      </c>
      <c r="AD61" s="498">
        <f>'Weekly-VMS-VALUE'!H66+'Weekly-VMS-VALUE'!I66+'Weekly-VMS-VALUE'!J66+'Weekly-VMS-VALUE'!K66</f>
        <v>980</v>
      </c>
      <c r="AE61" s="542">
        <f>'Weekly-VMS-QTY'!L66+'Weekly-VMS-QTY'!M66+'Weekly-VMS-QTY'!N66</f>
        <v>3</v>
      </c>
      <c r="AF61" s="544">
        <f>'Weekly-VMS-VALUE'!L66+'Weekly-VMS-VALUE'!M66+'Weekly-VMS-VALUE'!N66</f>
        <v>147</v>
      </c>
      <c r="AG61" s="493"/>
      <c r="AH61" s="497">
        <f t="shared" si="20"/>
        <v>25</v>
      </c>
      <c r="AI61" s="498">
        <f t="shared" si="9"/>
        <v>1421</v>
      </c>
      <c r="AJ61" s="498">
        <f t="shared" si="10"/>
        <v>0.45454545454545453</v>
      </c>
      <c r="AK61" s="498">
        <f t="shared" si="11"/>
        <v>13.636363636363637</v>
      </c>
      <c r="AL61" s="498">
        <f t="shared" si="12"/>
        <v>334.09090909090912</v>
      </c>
      <c r="AM61" s="498">
        <f t="shared" si="13"/>
        <v>0.66666666666666663</v>
      </c>
      <c r="AN61" s="498">
        <f t="shared" si="14"/>
        <v>20</v>
      </c>
      <c r="AO61" s="498">
        <v>26</v>
      </c>
      <c r="AP61" s="498"/>
      <c r="AQ61" s="498"/>
      <c r="AR61" s="498">
        <f t="shared" si="21"/>
        <v>26</v>
      </c>
      <c r="AS61" s="498">
        <f t="shared" si="15"/>
        <v>0</v>
      </c>
      <c r="AT61" s="498">
        <f t="shared" si="16"/>
        <v>0</v>
      </c>
      <c r="AU61" s="498"/>
      <c r="AV61" s="498">
        <f t="shared" si="17"/>
        <v>0</v>
      </c>
      <c r="AW61" s="498">
        <f t="shared" si="18"/>
        <v>0</v>
      </c>
      <c r="AX61" s="552">
        <f t="shared" si="19"/>
        <v>43456</v>
      </c>
    </row>
    <row r="62" spans="1:50" s="492" customFormat="1">
      <c r="A62" s="490"/>
      <c r="B62" s="525">
        <v>734910</v>
      </c>
      <c r="C62" s="526" t="s">
        <v>150</v>
      </c>
      <c r="D62" s="496" t="s">
        <v>151</v>
      </c>
      <c r="E62" s="527">
        <v>24.5</v>
      </c>
      <c r="F62" s="527">
        <v>24.5</v>
      </c>
      <c r="G62" s="528">
        <v>49</v>
      </c>
      <c r="I62" s="541">
        <v>0</v>
      </c>
      <c r="J62" s="498">
        <f t="shared" si="0"/>
        <v>0</v>
      </c>
      <c r="K62" s="542">
        <v>0</v>
      </c>
      <c r="L62" s="498">
        <f t="shared" si="1"/>
        <v>0</v>
      </c>
      <c r="M62" s="542">
        <v>0</v>
      </c>
      <c r="N62" s="498">
        <f t="shared" si="2"/>
        <v>0</v>
      </c>
      <c r="O62" s="542">
        <v>0</v>
      </c>
      <c r="P62" s="498">
        <f t="shared" si="3"/>
        <v>0</v>
      </c>
      <c r="Q62" s="543">
        <v>0</v>
      </c>
      <c r="R62" s="498">
        <f t="shared" si="4"/>
        <v>0</v>
      </c>
      <c r="S62" s="542">
        <v>0</v>
      </c>
      <c r="T62" s="498">
        <f t="shared" si="5"/>
        <v>0</v>
      </c>
      <c r="U62" s="542">
        <v>0</v>
      </c>
      <c r="V62" s="498">
        <f t="shared" si="6"/>
        <v>0</v>
      </c>
      <c r="W62" s="542">
        <v>0</v>
      </c>
      <c r="X62" s="498">
        <f t="shared" si="7"/>
        <v>0</v>
      </c>
      <c r="Y62" s="542">
        <v>0</v>
      </c>
      <c r="Z62" s="498">
        <f t="shared" si="8"/>
        <v>0</v>
      </c>
      <c r="AA62" s="542">
        <f>'Weekly-VMS-QTY'!G67</f>
        <v>0</v>
      </c>
      <c r="AB62" s="498">
        <f>'Weekly-VMS-VALUE'!H67</f>
        <v>49</v>
      </c>
      <c r="AC62" s="542">
        <f>'Weekly-VMS-QTY'!H67+'Weekly-VMS-QTY'!I67+'Weekly-VMS-QTY'!J67+'Weekly-VMS-QTY'!K67</f>
        <v>2</v>
      </c>
      <c r="AD62" s="498">
        <f>'Weekly-VMS-VALUE'!H67+'Weekly-VMS-VALUE'!I67+'Weekly-VMS-VALUE'!J67+'Weekly-VMS-VALUE'!K67</f>
        <v>98</v>
      </c>
      <c r="AE62" s="542">
        <f>'Weekly-VMS-QTY'!L67+'Weekly-VMS-QTY'!M67+'Weekly-VMS-QTY'!N67</f>
        <v>3</v>
      </c>
      <c r="AF62" s="544">
        <f>'Weekly-VMS-VALUE'!L67+'Weekly-VMS-VALUE'!M67+'Weekly-VMS-VALUE'!N67</f>
        <v>147</v>
      </c>
      <c r="AG62" s="493"/>
      <c r="AH62" s="497">
        <f t="shared" si="20"/>
        <v>5</v>
      </c>
      <c r="AI62" s="498">
        <f t="shared" si="9"/>
        <v>294</v>
      </c>
      <c r="AJ62" s="498">
        <f t="shared" si="10"/>
        <v>9.0909090909090912E-2</v>
      </c>
      <c r="AK62" s="498">
        <f t="shared" si="11"/>
        <v>2.7272727272727275</v>
      </c>
      <c r="AL62" s="498">
        <f t="shared" si="12"/>
        <v>66.818181818181827</v>
      </c>
      <c r="AM62" s="498">
        <f t="shared" si="13"/>
        <v>0.1</v>
      </c>
      <c r="AN62" s="498">
        <f t="shared" si="14"/>
        <v>3</v>
      </c>
      <c r="AO62" s="498">
        <v>26</v>
      </c>
      <c r="AP62" s="498"/>
      <c r="AQ62" s="498"/>
      <c r="AR62" s="498">
        <f t="shared" si="21"/>
        <v>26</v>
      </c>
      <c r="AS62" s="498">
        <f t="shared" si="15"/>
        <v>0</v>
      </c>
      <c r="AT62" s="498">
        <f t="shared" si="16"/>
        <v>0</v>
      </c>
      <c r="AU62" s="498"/>
      <c r="AV62" s="498">
        <f t="shared" si="17"/>
        <v>0</v>
      </c>
      <c r="AW62" s="498">
        <f t="shared" si="18"/>
        <v>0</v>
      </c>
      <c r="AX62" s="552">
        <f t="shared" si="19"/>
        <v>43456</v>
      </c>
    </row>
    <row r="63" spans="1:50" s="492" customFormat="1">
      <c r="A63" s="490"/>
      <c r="B63" s="525">
        <v>734911</v>
      </c>
      <c r="C63" s="526" t="s">
        <v>152</v>
      </c>
      <c r="D63" s="496" t="s">
        <v>153</v>
      </c>
      <c r="E63" s="527">
        <v>24.5</v>
      </c>
      <c r="F63" s="527">
        <v>24.5</v>
      </c>
      <c r="G63" s="528">
        <v>49</v>
      </c>
      <c r="I63" s="541">
        <v>0</v>
      </c>
      <c r="J63" s="498">
        <f t="shared" si="0"/>
        <v>0</v>
      </c>
      <c r="K63" s="542">
        <v>0</v>
      </c>
      <c r="L63" s="498">
        <f t="shared" si="1"/>
        <v>0</v>
      </c>
      <c r="M63" s="542">
        <v>0</v>
      </c>
      <c r="N63" s="498">
        <f t="shared" si="2"/>
        <v>0</v>
      </c>
      <c r="O63" s="542">
        <v>0</v>
      </c>
      <c r="P63" s="498">
        <f t="shared" si="3"/>
        <v>0</v>
      </c>
      <c r="Q63" s="542">
        <v>0</v>
      </c>
      <c r="R63" s="498">
        <f t="shared" si="4"/>
        <v>0</v>
      </c>
      <c r="S63" s="542">
        <v>0</v>
      </c>
      <c r="T63" s="498">
        <f t="shared" si="5"/>
        <v>0</v>
      </c>
      <c r="U63" s="542">
        <v>0</v>
      </c>
      <c r="V63" s="498">
        <f t="shared" si="6"/>
        <v>0</v>
      </c>
      <c r="W63" s="542">
        <v>0</v>
      </c>
      <c r="X63" s="498">
        <f t="shared" si="7"/>
        <v>0</v>
      </c>
      <c r="Y63" s="542">
        <v>0</v>
      </c>
      <c r="Z63" s="498">
        <f t="shared" si="8"/>
        <v>0</v>
      </c>
      <c r="AA63" s="542">
        <f>'Weekly-VMS-QTY'!G68</f>
        <v>0</v>
      </c>
      <c r="AB63" s="498">
        <f>'Weekly-VMS-VALUE'!H68</f>
        <v>49</v>
      </c>
      <c r="AC63" s="542">
        <f>'Weekly-VMS-QTY'!H68+'Weekly-VMS-QTY'!I68+'Weekly-VMS-QTY'!J68+'Weekly-VMS-QTY'!K68</f>
        <v>11</v>
      </c>
      <c r="AD63" s="498">
        <f>'Weekly-VMS-VALUE'!H68+'Weekly-VMS-VALUE'!I68+'Weekly-VMS-VALUE'!J68+'Weekly-VMS-VALUE'!K68</f>
        <v>539</v>
      </c>
      <c r="AE63" s="542">
        <f>'Weekly-VMS-QTY'!L68+'Weekly-VMS-QTY'!M68+'Weekly-VMS-QTY'!N68</f>
        <v>7</v>
      </c>
      <c r="AF63" s="544">
        <f>'Weekly-VMS-VALUE'!L68+'Weekly-VMS-VALUE'!M68+'Weekly-VMS-VALUE'!N68</f>
        <v>343</v>
      </c>
      <c r="AG63" s="493"/>
      <c r="AH63" s="497">
        <f t="shared" si="20"/>
        <v>18</v>
      </c>
      <c r="AI63" s="498">
        <f t="shared" si="9"/>
        <v>931</v>
      </c>
      <c r="AJ63" s="498">
        <f t="shared" si="10"/>
        <v>0.32727272727272727</v>
      </c>
      <c r="AK63" s="498">
        <f t="shared" si="11"/>
        <v>9.8181818181818183</v>
      </c>
      <c r="AL63" s="498">
        <f t="shared" si="12"/>
        <v>240.54545454545456</v>
      </c>
      <c r="AM63" s="498">
        <f t="shared" si="13"/>
        <v>0.36666666666666664</v>
      </c>
      <c r="AN63" s="498">
        <f t="shared" si="14"/>
        <v>11</v>
      </c>
      <c r="AO63" s="498">
        <v>26</v>
      </c>
      <c r="AP63" s="498"/>
      <c r="AQ63" s="498"/>
      <c r="AR63" s="498">
        <f t="shared" si="21"/>
        <v>26</v>
      </c>
      <c r="AS63" s="498">
        <f t="shared" si="15"/>
        <v>0</v>
      </c>
      <c r="AT63" s="498">
        <f t="shared" si="16"/>
        <v>0</v>
      </c>
      <c r="AU63" s="498"/>
      <c r="AV63" s="498">
        <f t="shared" si="17"/>
        <v>0</v>
      </c>
      <c r="AW63" s="498">
        <f t="shared" si="18"/>
        <v>0</v>
      </c>
      <c r="AX63" s="552">
        <f t="shared" si="19"/>
        <v>43456</v>
      </c>
    </row>
    <row r="64" spans="1:50" s="492" customFormat="1">
      <c r="A64" s="490"/>
      <c r="B64" s="525">
        <v>734912</v>
      </c>
      <c r="C64" s="526" t="s">
        <v>154</v>
      </c>
      <c r="D64" s="496" t="s">
        <v>155</v>
      </c>
      <c r="E64" s="527">
        <v>24.5</v>
      </c>
      <c r="F64" s="527">
        <v>24.5</v>
      </c>
      <c r="G64" s="528">
        <v>49</v>
      </c>
      <c r="I64" s="541">
        <v>0</v>
      </c>
      <c r="J64" s="498">
        <f t="shared" si="0"/>
        <v>0</v>
      </c>
      <c r="K64" s="542">
        <v>0</v>
      </c>
      <c r="L64" s="498">
        <f t="shared" si="1"/>
        <v>0</v>
      </c>
      <c r="M64" s="542">
        <v>0</v>
      </c>
      <c r="N64" s="498">
        <f t="shared" si="2"/>
        <v>0</v>
      </c>
      <c r="O64" s="542">
        <v>0</v>
      </c>
      <c r="P64" s="498">
        <f t="shared" si="3"/>
        <v>0</v>
      </c>
      <c r="Q64" s="543">
        <v>0</v>
      </c>
      <c r="R64" s="498">
        <f t="shared" si="4"/>
        <v>0</v>
      </c>
      <c r="S64" s="542">
        <v>0</v>
      </c>
      <c r="T64" s="498">
        <f t="shared" si="5"/>
        <v>0</v>
      </c>
      <c r="U64" s="542">
        <v>0</v>
      </c>
      <c r="V64" s="498">
        <f t="shared" si="6"/>
        <v>0</v>
      </c>
      <c r="W64" s="542">
        <v>0</v>
      </c>
      <c r="X64" s="498">
        <f t="shared" si="7"/>
        <v>0</v>
      </c>
      <c r="Y64" s="542">
        <v>0</v>
      </c>
      <c r="Z64" s="498">
        <f t="shared" si="8"/>
        <v>0</v>
      </c>
      <c r="AA64" s="542">
        <f>'Weekly-VMS-QTY'!G69</f>
        <v>1</v>
      </c>
      <c r="AB64" s="498">
        <f>'Weekly-VMS-VALUE'!H69</f>
        <v>49</v>
      </c>
      <c r="AC64" s="542">
        <f>'Weekly-VMS-QTY'!H69+'Weekly-VMS-QTY'!I69+'Weekly-VMS-QTY'!J69+'Weekly-VMS-QTY'!K69</f>
        <v>5</v>
      </c>
      <c r="AD64" s="498">
        <f>'Weekly-VMS-VALUE'!H69+'Weekly-VMS-VALUE'!I69+'Weekly-VMS-VALUE'!J69+'Weekly-VMS-VALUE'!K69</f>
        <v>245</v>
      </c>
      <c r="AE64" s="542">
        <f>'Weekly-VMS-QTY'!L69+'Weekly-VMS-QTY'!M69+'Weekly-VMS-QTY'!N69</f>
        <v>1</v>
      </c>
      <c r="AF64" s="544">
        <f>'Weekly-VMS-VALUE'!L69+'Weekly-VMS-VALUE'!M69+'Weekly-VMS-VALUE'!N69</f>
        <v>49</v>
      </c>
      <c r="AG64" s="493"/>
      <c r="AH64" s="497">
        <f t="shared" si="20"/>
        <v>7</v>
      </c>
      <c r="AI64" s="498">
        <f t="shared" si="9"/>
        <v>343</v>
      </c>
      <c r="AJ64" s="498">
        <f t="shared" si="10"/>
        <v>0.12727272727272726</v>
      </c>
      <c r="AK64" s="498">
        <f t="shared" si="11"/>
        <v>3.8181818181818179</v>
      </c>
      <c r="AL64" s="498">
        <f t="shared" si="12"/>
        <v>93.545454545454533</v>
      </c>
      <c r="AM64" s="498">
        <f t="shared" si="13"/>
        <v>0.16666666666666666</v>
      </c>
      <c r="AN64" s="498">
        <f t="shared" si="14"/>
        <v>5</v>
      </c>
      <c r="AO64" s="498">
        <v>26</v>
      </c>
      <c r="AP64" s="498"/>
      <c r="AQ64" s="498"/>
      <c r="AR64" s="498">
        <f t="shared" si="21"/>
        <v>26</v>
      </c>
      <c r="AS64" s="498">
        <f t="shared" si="15"/>
        <v>0</v>
      </c>
      <c r="AT64" s="498">
        <f t="shared" si="16"/>
        <v>0</v>
      </c>
      <c r="AU64" s="498"/>
      <c r="AV64" s="498">
        <f t="shared" si="17"/>
        <v>0</v>
      </c>
      <c r="AW64" s="498">
        <f t="shared" si="18"/>
        <v>0</v>
      </c>
      <c r="AX64" s="552">
        <f t="shared" si="19"/>
        <v>43456</v>
      </c>
    </row>
    <row r="65" spans="1:50" s="492" customFormat="1">
      <c r="A65" s="490"/>
      <c r="B65" s="525">
        <v>734913</v>
      </c>
      <c r="C65" s="526" t="s">
        <v>156</v>
      </c>
      <c r="D65" s="496" t="s">
        <v>151</v>
      </c>
      <c r="E65" s="527">
        <v>24.5</v>
      </c>
      <c r="F65" s="527">
        <v>24.5</v>
      </c>
      <c r="G65" s="528">
        <v>49</v>
      </c>
      <c r="I65" s="541">
        <v>0</v>
      </c>
      <c r="J65" s="498">
        <f t="shared" si="0"/>
        <v>0</v>
      </c>
      <c r="K65" s="542">
        <v>0</v>
      </c>
      <c r="L65" s="498">
        <f t="shared" si="1"/>
        <v>0</v>
      </c>
      <c r="M65" s="542">
        <v>0</v>
      </c>
      <c r="N65" s="498">
        <f t="shared" si="2"/>
        <v>0</v>
      </c>
      <c r="O65" s="542">
        <v>0</v>
      </c>
      <c r="P65" s="498">
        <f t="shared" si="3"/>
        <v>0</v>
      </c>
      <c r="Q65" s="542">
        <v>0</v>
      </c>
      <c r="R65" s="498">
        <f t="shared" si="4"/>
        <v>0</v>
      </c>
      <c r="S65" s="542">
        <v>0</v>
      </c>
      <c r="T65" s="498">
        <f t="shared" si="5"/>
        <v>0</v>
      </c>
      <c r="U65" s="542">
        <v>0</v>
      </c>
      <c r="V65" s="498">
        <f t="shared" si="6"/>
        <v>0</v>
      </c>
      <c r="W65" s="542">
        <v>0</v>
      </c>
      <c r="X65" s="498">
        <f t="shared" si="7"/>
        <v>0</v>
      </c>
      <c r="Y65" s="542">
        <v>0</v>
      </c>
      <c r="Z65" s="498">
        <f t="shared" si="8"/>
        <v>0</v>
      </c>
      <c r="AA65" s="542">
        <f>'Weekly-VMS-QTY'!G70</f>
        <v>0</v>
      </c>
      <c r="AB65" s="498">
        <f>'Weekly-VMS-VALUE'!H70</f>
        <v>0</v>
      </c>
      <c r="AC65" s="542">
        <f>'Weekly-VMS-QTY'!H70+'Weekly-VMS-QTY'!I70+'Weekly-VMS-QTY'!J70+'Weekly-VMS-QTY'!K70</f>
        <v>2</v>
      </c>
      <c r="AD65" s="498">
        <f>'Weekly-VMS-VALUE'!H70+'Weekly-VMS-VALUE'!I70+'Weekly-VMS-VALUE'!J70+'Weekly-VMS-VALUE'!K70</f>
        <v>98</v>
      </c>
      <c r="AE65" s="542">
        <f>'Weekly-VMS-QTY'!L70+'Weekly-VMS-QTY'!M70+'Weekly-VMS-QTY'!N70</f>
        <v>0</v>
      </c>
      <c r="AF65" s="544">
        <f>'Weekly-VMS-VALUE'!L70+'Weekly-VMS-VALUE'!M70+'Weekly-VMS-VALUE'!N70</f>
        <v>0</v>
      </c>
      <c r="AG65" s="493"/>
      <c r="AH65" s="497">
        <f t="shared" si="20"/>
        <v>2</v>
      </c>
      <c r="AI65" s="498">
        <f t="shared" si="9"/>
        <v>98</v>
      </c>
      <c r="AJ65" s="498">
        <f t="shared" si="10"/>
        <v>3.6363636363636362E-2</v>
      </c>
      <c r="AK65" s="498">
        <f t="shared" si="11"/>
        <v>1.0909090909090908</v>
      </c>
      <c r="AL65" s="498">
        <f t="shared" si="12"/>
        <v>26.727272727272727</v>
      </c>
      <c r="AM65" s="498">
        <f t="shared" si="13"/>
        <v>6.6666666666666666E-2</v>
      </c>
      <c r="AN65" s="498">
        <f t="shared" si="14"/>
        <v>2</v>
      </c>
      <c r="AO65" s="498">
        <v>26</v>
      </c>
      <c r="AP65" s="498"/>
      <c r="AQ65" s="498"/>
      <c r="AR65" s="498">
        <f t="shared" si="21"/>
        <v>26</v>
      </c>
      <c r="AS65" s="498">
        <f t="shared" si="15"/>
        <v>0</v>
      </c>
      <c r="AT65" s="498">
        <f t="shared" si="16"/>
        <v>0</v>
      </c>
      <c r="AU65" s="498"/>
      <c r="AV65" s="498">
        <f t="shared" si="17"/>
        <v>0</v>
      </c>
      <c r="AW65" s="498">
        <f t="shared" si="18"/>
        <v>0</v>
      </c>
      <c r="AX65" s="552">
        <f t="shared" si="19"/>
        <v>43456</v>
      </c>
    </row>
    <row r="66" spans="1:50" s="492" customFormat="1">
      <c r="A66" s="490"/>
      <c r="B66" s="525">
        <v>734914</v>
      </c>
      <c r="C66" s="526" t="s">
        <v>157</v>
      </c>
      <c r="D66" s="496" t="s">
        <v>158</v>
      </c>
      <c r="E66" s="527">
        <v>24.5</v>
      </c>
      <c r="F66" s="527">
        <v>24.5</v>
      </c>
      <c r="G66" s="528">
        <v>49</v>
      </c>
      <c r="I66" s="541">
        <v>0</v>
      </c>
      <c r="J66" s="498">
        <f t="shared" si="0"/>
        <v>0</v>
      </c>
      <c r="K66" s="542">
        <v>0</v>
      </c>
      <c r="L66" s="498">
        <f t="shared" si="1"/>
        <v>0</v>
      </c>
      <c r="M66" s="542">
        <v>0</v>
      </c>
      <c r="N66" s="498">
        <f t="shared" si="2"/>
        <v>0</v>
      </c>
      <c r="O66" s="542">
        <v>0</v>
      </c>
      <c r="P66" s="498">
        <f t="shared" si="3"/>
        <v>0</v>
      </c>
      <c r="Q66" s="543">
        <v>0</v>
      </c>
      <c r="R66" s="498">
        <f t="shared" si="4"/>
        <v>0</v>
      </c>
      <c r="S66" s="542">
        <v>0</v>
      </c>
      <c r="T66" s="498">
        <f t="shared" si="5"/>
        <v>0</v>
      </c>
      <c r="U66" s="542">
        <v>0</v>
      </c>
      <c r="V66" s="498">
        <f t="shared" si="6"/>
        <v>0</v>
      </c>
      <c r="W66" s="542">
        <v>0</v>
      </c>
      <c r="X66" s="498">
        <f t="shared" si="7"/>
        <v>0</v>
      </c>
      <c r="Y66" s="542">
        <v>0</v>
      </c>
      <c r="Z66" s="498">
        <f t="shared" si="8"/>
        <v>0</v>
      </c>
      <c r="AA66" s="542">
        <f>'Weekly-VMS-QTY'!G71</f>
        <v>3</v>
      </c>
      <c r="AB66" s="498">
        <f>'Weekly-VMS-VALUE'!H71</f>
        <v>0</v>
      </c>
      <c r="AC66" s="542">
        <f>'Weekly-VMS-QTY'!H71+'Weekly-VMS-QTY'!I71+'Weekly-VMS-QTY'!J71+'Weekly-VMS-QTY'!K71</f>
        <v>3</v>
      </c>
      <c r="AD66" s="498">
        <f>'Weekly-VMS-VALUE'!H71+'Weekly-VMS-VALUE'!I71+'Weekly-VMS-VALUE'!J71+'Weekly-VMS-VALUE'!K71</f>
        <v>147</v>
      </c>
      <c r="AE66" s="542">
        <f>'Weekly-VMS-QTY'!L71+'Weekly-VMS-QTY'!M71+'Weekly-VMS-QTY'!N71</f>
        <v>1</v>
      </c>
      <c r="AF66" s="544">
        <f>'Weekly-VMS-VALUE'!L71+'Weekly-VMS-VALUE'!M71+'Weekly-VMS-VALUE'!N71</f>
        <v>49</v>
      </c>
      <c r="AG66" s="493"/>
      <c r="AH66" s="497">
        <f t="shared" si="20"/>
        <v>7</v>
      </c>
      <c r="AI66" s="498">
        <f t="shared" si="9"/>
        <v>196</v>
      </c>
      <c r="AJ66" s="498">
        <f t="shared" si="10"/>
        <v>0.12727272727272726</v>
      </c>
      <c r="AK66" s="498">
        <f t="shared" si="11"/>
        <v>3.8181818181818179</v>
      </c>
      <c r="AL66" s="498">
        <f t="shared" si="12"/>
        <v>93.545454545454533</v>
      </c>
      <c r="AM66" s="498">
        <f t="shared" si="13"/>
        <v>0.1</v>
      </c>
      <c r="AN66" s="498">
        <f t="shared" si="14"/>
        <v>3</v>
      </c>
      <c r="AO66" s="498">
        <v>26</v>
      </c>
      <c r="AP66" s="498"/>
      <c r="AQ66" s="498"/>
      <c r="AR66" s="498">
        <f t="shared" si="21"/>
        <v>26</v>
      </c>
      <c r="AS66" s="498">
        <f t="shared" si="15"/>
        <v>0</v>
      </c>
      <c r="AT66" s="498">
        <f t="shared" si="16"/>
        <v>0</v>
      </c>
      <c r="AU66" s="498"/>
      <c r="AV66" s="498">
        <f t="shared" si="17"/>
        <v>0</v>
      </c>
      <c r="AW66" s="498">
        <f t="shared" si="18"/>
        <v>0</v>
      </c>
      <c r="AX66" s="552">
        <f t="shared" si="19"/>
        <v>43456</v>
      </c>
    </row>
    <row r="67" spans="1:50" s="492" customFormat="1">
      <c r="A67" s="490"/>
      <c r="B67" s="525">
        <v>734915</v>
      </c>
      <c r="C67" s="526" t="s">
        <v>159</v>
      </c>
      <c r="D67" s="496" t="s">
        <v>160</v>
      </c>
      <c r="E67" s="527">
        <v>24.5</v>
      </c>
      <c r="F67" s="527">
        <v>24.5</v>
      </c>
      <c r="G67" s="528">
        <v>49</v>
      </c>
      <c r="I67" s="541">
        <v>0</v>
      </c>
      <c r="J67" s="498">
        <f t="shared" si="0"/>
        <v>0</v>
      </c>
      <c r="K67" s="542">
        <v>0</v>
      </c>
      <c r="L67" s="498">
        <f t="shared" si="1"/>
        <v>0</v>
      </c>
      <c r="M67" s="542">
        <v>0</v>
      </c>
      <c r="N67" s="498">
        <f t="shared" si="2"/>
        <v>0</v>
      </c>
      <c r="O67" s="542">
        <v>0</v>
      </c>
      <c r="P67" s="498">
        <f t="shared" si="3"/>
        <v>0</v>
      </c>
      <c r="Q67" s="542">
        <v>0</v>
      </c>
      <c r="R67" s="498">
        <f t="shared" si="4"/>
        <v>0</v>
      </c>
      <c r="S67" s="542">
        <v>0</v>
      </c>
      <c r="T67" s="498">
        <f t="shared" si="5"/>
        <v>0</v>
      </c>
      <c r="U67" s="542">
        <v>0</v>
      </c>
      <c r="V67" s="498">
        <f t="shared" si="6"/>
        <v>0</v>
      </c>
      <c r="W67" s="542">
        <v>0</v>
      </c>
      <c r="X67" s="498">
        <f t="shared" si="7"/>
        <v>0</v>
      </c>
      <c r="Y67" s="542">
        <v>0</v>
      </c>
      <c r="Z67" s="498">
        <f t="shared" si="8"/>
        <v>0</v>
      </c>
      <c r="AA67" s="542">
        <f>'Weekly-VMS-QTY'!G72</f>
        <v>0</v>
      </c>
      <c r="AB67" s="498">
        <f>'Weekly-VMS-VALUE'!H72</f>
        <v>98</v>
      </c>
      <c r="AC67" s="542">
        <f>'Weekly-VMS-QTY'!H72+'Weekly-VMS-QTY'!I72+'Weekly-VMS-QTY'!J72+'Weekly-VMS-QTY'!K72</f>
        <v>2</v>
      </c>
      <c r="AD67" s="498">
        <f>'Weekly-VMS-VALUE'!H72+'Weekly-VMS-VALUE'!I72+'Weekly-VMS-VALUE'!J72+'Weekly-VMS-VALUE'!K72</f>
        <v>98</v>
      </c>
      <c r="AE67" s="542">
        <f>'Weekly-VMS-QTY'!L72+'Weekly-VMS-QTY'!M72+'Weekly-VMS-QTY'!N72</f>
        <v>1</v>
      </c>
      <c r="AF67" s="544">
        <f>'Weekly-VMS-VALUE'!L72+'Weekly-VMS-VALUE'!M72+'Weekly-VMS-VALUE'!N72</f>
        <v>49</v>
      </c>
      <c r="AG67" s="493"/>
      <c r="AH67" s="497">
        <f t="shared" si="20"/>
        <v>3</v>
      </c>
      <c r="AI67" s="498">
        <f t="shared" si="9"/>
        <v>245</v>
      </c>
      <c r="AJ67" s="498">
        <f t="shared" si="10"/>
        <v>5.4545454545454543E-2</v>
      </c>
      <c r="AK67" s="498">
        <f t="shared" si="11"/>
        <v>1.6363636363636362</v>
      </c>
      <c r="AL67" s="498">
        <f t="shared" si="12"/>
        <v>40.090909090909086</v>
      </c>
      <c r="AM67" s="498">
        <f t="shared" si="13"/>
        <v>6.6666666666666666E-2</v>
      </c>
      <c r="AN67" s="498">
        <f t="shared" si="14"/>
        <v>2</v>
      </c>
      <c r="AO67" s="498">
        <v>26</v>
      </c>
      <c r="AP67" s="498"/>
      <c r="AQ67" s="498"/>
      <c r="AR67" s="498">
        <f t="shared" si="21"/>
        <v>26</v>
      </c>
      <c r="AS67" s="498">
        <f t="shared" si="15"/>
        <v>0</v>
      </c>
      <c r="AT67" s="498">
        <f t="shared" si="16"/>
        <v>0</v>
      </c>
      <c r="AU67" s="498"/>
      <c r="AV67" s="498">
        <f t="shared" si="17"/>
        <v>0</v>
      </c>
      <c r="AW67" s="498">
        <f t="shared" si="18"/>
        <v>0</v>
      </c>
      <c r="AX67" s="552">
        <f t="shared" si="19"/>
        <v>43456</v>
      </c>
    </row>
    <row r="68" spans="1:50" s="492" customFormat="1">
      <c r="A68" s="490"/>
      <c r="B68" s="525">
        <v>734916</v>
      </c>
      <c r="C68" s="526" t="s">
        <v>161</v>
      </c>
      <c r="D68" s="496" t="s">
        <v>162</v>
      </c>
      <c r="E68" s="527">
        <v>29.5</v>
      </c>
      <c r="F68" s="527">
        <v>29.5</v>
      </c>
      <c r="G68" s="528">
        <v>59</v>
      </c>
      <c r="I68" s="541">
        <v>0</v>
      </c>
      <c r="J68" s="498">
        <f t="shared" si="0"/>
        <v>0</v>
      </c>
      <c r="K68" s="542">
        <v>0</v>
      </c>
      <c r="L68" s="498">
        <f t="shared" si="1"/>
        <v>0</v>
      </c>
      <c r="M68" s="542">
        <v>0</v>
      </c>
      <c r="N68" s="498">
        <f t="shared" si="2"/>
        <v>0</v>
      </c>
      <c r="O68" s="542">
        <v>0</v>
      </c>
      <c r="P68" s="498">
        <f t="shared" si="3"/>
        <v>0</v>
      </c>
      <c r="Q68" s="543">
        <v>0</v>
      </c>
      <c r="R68" s="498">
        <f t="shared" si="4"/>
        <v>0</v>
      </c>
      <c r="S68" s="542">
        <v>0</v>
      </c>
      <c r="T68" s="498">
        <f t="shared" si="5"/>
        <v>0</v>
      </c>
      <c r="U68" s="542">
        <v>0</v>
      </c>
      <c r="V68" s="498">
        <f t="shared" si="6"/>
        <v>0</v>
      </c>
      <c r="W68" s="542">
        <v>0</v>
      </c>
      <c r="X68" s="498">
        <f t="shared" si="7"/>
        <v>0</v>
      </c>
      <c r="Y68" s="542">
        <v>0</v>
      </c>
      <c r="Z68" s="498">
        <f t="shared" si="8"/>
        <v>0</v>
      </c>
      <c r="AA68" s="542">
        <f>'Weekly-VMS-QTY'!G73</f>
        <v>0</v>
      </c>
      <c r="AB68" s="498">
        <f>'Weekly-VMS-VALUE'!H73</f>
        <v>0</v>
      </c>
      <c r="AC68" s="542">
        <f>'Weekly-VMS-QTY'!H73+'Weekly-VMS-QTY'!I73+'Weekly-VMS-QTY'!J73+'Weekly-VMS-QTY'!K73</f>
        <v>5</v>
      </c>
      <c r="AD68" s="498">
        <f>'Weekly-VMS-VALUE'!H73+'Weekly-VMS-VALUE'!I73+'Weekly-VMS-VALUE'!J73+'Weekly-VMS-VALUE'!K73</f>
        <v>295</v>
      </c>
      <c r="AE68" s="542">
        <f>'Weekly-VMS-QTY'!L73+'Weekly-VMS-QTY'!M73+'Weekly-VMS-QTY'!N73</f>
        <v>3</v>
      </c>
      <c r="AF68" s="544">
        <f>'Weekly-VMS-VALUE'!L73+'Weekly-VMS-VALUE'!M73+'Weekly-VMS-VALUE'!N73</f>
        <v>177</v>
      </c>
      <c r="AG68" s="493"/>
      <c r="AH68" s="497">
        <f t="shared" si="20"/>
        <v>8</v>
      </c>
      <c r="AI68" s="498">
        <f t="shared" si="9"/>
        <v>472</v>
      </c>
      <c r="AJ68" s="498">
        <f t="shared" si="10"/>
        <v>0.14545454545454545</v>
      </c>
      <c r="AK68" s="498">
        <f t="shared" si="11"/>
        <v>4.3636363636363633</v>
      </c>
      <c r="AL68" s="498">
        <f t="shared" si="12"/>
        <v>128.72727272727272</v>
      </c>
      <c r="AM68" s="498">
        <f t="shared" si="13"/>
        <v>0.16666666666666666</v>
      </c>
      <c r="AN68" s="498">
        <f t="shared" si="14"/>
        <v>5</v>
      </c>
      <c r="AO68" s="498">
        <v>26</v>
      </c>
      <c r="AP68" s="498"/>
      <c r="AQ68" s="498"/>
      <c r="AR68" s="498">
        <f t="shared" si="21"/>
        <v>26</v>
      </c>
      <c r="AS68" s="498">
        <f t="shared" si="15"/>
        <v>0</v>
      </c>
      <c r="AT68" s="498">
        <f t="shared" si="16"/>
        <v>0</v>
      </c>
      <c r="AU68" s="498"/>
      <c r="AV68" s="498">
        <f t="shared" si="17"/>
        <v>0</v>
      </c>
      <c r="AW68" s="498">
        <f t="shared" si="18"/>
        <v>0</v>
      </c>
      <c r="AX68" s="552">
        <f t="shared" si="19"/>
        <v>43456</v>
      </c>
    </row>
    <row r="69" spans="1:50" s="492" customFormat="1">
      <c r="A69" s="490"/>
      <c r="B69" s="525">
        <v>734917</v>
      </c>
      <c r="C69" s="526" t="s">
        <v>163</v>
      </c>
      <c r="D69" s="496" t="s">
        <v>164</v>
      </c>
      <c r="E69" s="527">
        <v>29.5</v>
      </c>
      <c r="F69" s="527">
        <v>29.5</v>
      </c>
      <c r="G69" s="528">
        <v>59</v>
      </c>
      <c r="I69" s="541">
        <v>0</v>
      </c>
      <c r="J69" s="498">
        <f t="shared" si="0"/>
        <v>0</v>
      </c>
      <c r="K69" s="542">
        <v>0</v>
      </c>
      <c r="L69" s="498">
        <f t="shared" si="1"/>
        <v>0</v>
      </c>
      <c r="M69" s="542">
        <v>0</v>
      </c>
      <c r="N69" s="498">
        <f t="shared" si="2"/>
        <v>0</v>
      </c>
      <c r="O69" s="542">
        <v>0</v>
      </c>
      <c r="P69" s="498">
        <f t="shared" si="3"/>
        <v>0</v>
      </c>
      <c r="Q69" s="542">
        <v>0</v>
      </c>
      <c r="R69" s="498">
        <f t="shared" si="4"/>
        <v>0</v>
      </c>
      <c r="S69" s="542">
        <v>0</v>
      </c>
      <c r="T69" s="498">
        <f t="shared" si="5"/>
        <v>0</v>
      </c>
      <c r="U69" s="542">
        <v>0</v>
      </c>
      <c r="V69" s="498">
        <f t="shared" si="6"/>
        <v>0</v>
      </c>
      <c r="W69" s="542">
        <v>0</v>
      </c>
      <c r="X69" s="498">
        <f t="shared" si="7"/>
        <v>0</v>
      </c>
      <c r="Y69" s="542">
        <v>0</v>
      </c>
      <c r="Z69" s="498">
        <f t="shared" si="8"/>
        <v>0</v>
      </c>
      <c r="AA69" s="542">
        <f>'Weekly-VMS-QTY'!G74</f>
        <v>0</v>
      </c>
      <c r="AB69" s="498">
        <f>'Weekly-VMS-VALUE'!H74</f>
        <v>0</v>
      </c>
      <c r="AC69" s="542">
        <f>'Weekly-VMS-QTY'!H74+'Weekly-VMS-QTY'!I74+'Weekly-VMS-QTY'!J74+'Weekly-VMS-QTY'!K74</f>
        <v>4</v>
      </c>
      <c r="AD69" s="498">
        <f>'Weekly-VMS-VALUE'!H74+'Weekly-VMS-VALUE'!I74+'Weekly-VMS-VALUE'!J74+'Weekly-VMS-VALUE'!K74</f>
        <v>236</v>
      </c>
      <c r="AE69" s="542">
        <f>'Weekly-VMS-QTY'!L74+'Weekly-VMS-QTY'!M74+'Weekly-VMS-QTY'!N74</f>
        <v>4</v>
      </c>
      <c r="AF69" s="544">
        <f>'Weekly-VMS-VALUE'!L74+'Weekly-VMS-VALUE'!M74+'Weekly-VMS-VALUE'!N74</f>
        <v>236</v>
      </c>
      <c r="AG69" s="493"/>
      <c r="AH69" s="497">
        <f t="shared" si="20"/>
        <v>8</v>
      </c>
      <c r="AI69" s="498">
        <f t="shared" si="9"/>
        <v>472</v>
      </c>
      <c r="AJ69" s="498">
        <f t="shared" si="10"/>
        <v>0.14545454545454545</v>
      </c>
      <c r="AK69" s="498">
        <f t="shared" si="11"/>
        <v>4.3636363636363633</v>
      </c>
      <c r="AL69" s="498">
        <f t="shared" si="12"/>
        <v>128.72727272727272</v>
      </c>
      <c r="AM69" s="498">
        <f t="shared" si="13"/>
        <v>0.13333333333333333</v>
      </c>
      <c r="AN69" s="498">
        <f t="shared" si="14"/>
        <v>4</v>
      </c>
      <c r="AO69" s="498">
        <v>26</v>
      </c>
      <c r="AP69" s="498"/>
      <c r="AQ69" s="498"/>
      <c r="AR69" s="498">
        <f t="shared" si="21"/>
        <v>26</v>
      </c>
      <c r="AS69" s="498">
        <f t="shared" si="15"/>
        <v>0</v>
      </c>
      <c r="AT69" s="498">
        <f t="shared" si="16"/>
        <v>0</v>
      </c>
      <c r="AU69" s="498"/>
      <c r="AV69" s="498">
        <f t="shared" si="17"/>
        <v>0</v>
      </c>
      <c r="AW69" s="498">
        <f t="shared" si="18"/>
        <v>0</v>
      </c>
      <c r="AX69" s="552">
        <f t="shared" si="19"/>
        <v>43456</v>
      </c>
    </row>
    <row r="70" spans="1:50" s="492" customFormat="1">
      <c r="A70" s="490"/>
      <c r="B70" s="525">
        <v>734918</v>
      </c>
      <c r="C70" s="526" t="s">
        <v>165</v>
      </c>
      <c r="D70" s="496" t="s">
        <v>166</v>
      </c>
      <c r="E70" s="527">
        <v>44.5</v>
      </c>
      <c r="F70" s="527">
        <v>44.5</v>
      </c>
      <c r="G70" s="528">
        <v>99</v>
      </c>
      <c r="I70" s="541">
        <v>0</v>
      </c>
      <c r="J70" s="498">
        <f t="shared" si="0"/>
        <v>0</v>
      </c>
      <c r="K70" s="542">
        <v>0</v>
      </c>
      <c r="L70" s="498">
        <f t="shared" si="1"/>
        <v>0</v>
      </c>
      <c r="M70" s="542">
        <v>0</v>
      </c>
      <c r="N70" s="498">
        <f t="shared" si="2"/>
        <v>0</v>
      </c>
      <c r="O70" s="542">
        <v>0</v>
      </c>
      <c r="P70" s="498">
        <f t="shared" si="3"/>
        <v>0</v>
      </c>
      <c r="Q70" s="543">
        <v>0</v>
      </c>
      <c r="R70" s="498">
        <f t="shared" si="4"/>
        <v>0</v>
      </c>
      <c r="S70" s="542">
        <v>0</v>
      </c>
      <c r="T70" s="498">
        <f t="shared" si="5"/>
        <v>0</v>
      </c>
      <c r="U70" s="542">
        <v>0</v>
      </c>
      <c r="V70" s="498">
        <f t="shared" si="6"/>
        <v>0</v>
      </c>
      <c r="W70" s="542">
        <v>0</v>
      </c>
      <c r="X70" s="498">
        <f t="shared" si="7"/>
        <v>0</v>
      </c>
      <c r="Y70" s="542">
        <v>0</v>
      </c>
      <c r="Z70" s="498">
        <f t="shared" si="8"/>
        <v>0</v>
      </c>
      <c r="AA70" s="542">
        <f>'Weekly-VMS-QTY'!G75</f>
        <v>1</v>
      </c>
      <c r="AB70" s="498">
        <f>'Weekly-VMS-VALUE'!H75</f>
        <v>0</v>
      </c>
      <c r="AC70" s="542">
        <f>'Weekly-VMS-QTY'!H75+'Weekly-VMS-QTY'!I75+'Weekly-VMS-QTY'!J75+'Weekly-VMS-QTY'!K75</f>
        <v>3</v>
      </c>
      <c r="AD70" s="498">
        <f>'Weekly-VMS-VALUE'!H75+'Weekly-VMS-VALUE'!I75+'Weekly-VMS-VALUE'!J75+'Weekly-VMS-VALUE'!K75</f>
        <v>297</v>
      </c>
      <c r="AE70" s="542">
        <f>'Weekly-VMS-QTY'!L75+'Weekly-VMS-QTY'!M75+'Weekly-VMS-QTY'!N75</f>
        <v>1</v>
      </c>
      <c r="AF70" s="544">
        <f>'Weekly-VMS-VALUE'!L75+'Weekly-VMS-VALUE'!M75+'Weekly-VMS-VALUE'!N75</f>
        <v>99</v>
      </c>
      <c r="AG70" s="493"/>
      <c r="AH70" s="497">
        <f t="shared" si="20"/>
        <v>5</v>
      </c>
      <c r="AI70" s="498">
        <f t="shared" si="9"/>
        <v>396</v>
      </c>
      <c r="AJ70" s="498">
        <f t="shared" si="10"/>
        <v>9.0909090909090912E-2</v>
      </c>
      <c r="AK70" s="498">
        <f t="shared" si="11"/>
        <v>2.7272727272727275</v>
      </c>
      <c r="AL70" s="498">
        <f t="shared" si="12"/>
        <v>121.36363636363637</v>
      </c>
      <c r="AM70" s="498">
        <f t="shared" si="13"/>
        <v>0.1</v>
      </c>
      <c r="AN70" s="498">
        <f t="shared" si="14"/>
        <v>3</v>
      </c>
      <c r="AO70" s="498">
        <v>26</v>
      </c>
      <c r="AP70" s="498"/>
      <c r="AQ70" s="498"/>
      <c r="AR70" s="498">
        <f t="shared" si="21"/>
        <v>26</v>
      </c>
      <c r="AS70" s="498">
        <f t="shared" si="15"/>
        <v>0</v>
      </c>
      <c r="AT70" s="498">
        <f t="shared" si="16"/>
        <v>0</v>
      </c>
      <c r="AU70" s="498"/>
      <c r="AV70" s="498">
        <f t="shared" si="17"/>
        <v>0</v>
      </c>
      <c r="AW70" s="498">
        <f t="shared" si="18"/>
        <v>0</v>
      </c>
      <c r="AX70" s="552">
        <f t="shared" si="19"/>
        <v>43456</v>
      </c>
    </row>
    <row r="71" spans="1:50" s="492" customFormat="1">
      <c r="A71" s="490"/>
      <c r="B71" s="525">
        <v>734920</v>
      </c>
      <c r="C71" s="526" t="s">
        <v>167</v>
      </c>
      <c r="D71" s="496" t="s">
        <v>168</v>
      </c>
      <c r="E71" s="527">
        <v>34.5</v>
      </c>
      <c r="F71" s="527">
        <v>34.5</v>
      </c>
      <c r="G71" s="528">
        <v>69</v>
      </c>
      <c r="I71" s="541">
        <v>0</v>
      </c>
      <c r="J71" s="498">
        <f t="shared" ref="J71:J134" si="22">I71*$E71</f>
        <v>0</v>
      </c>
      <c r="K71" s="542">
        <v>0</v>
      </c>
      <c r="L71" s="498">
        <f t="shared" ref="L71:L134" si="23">K71*$E71</f>
        <v>0</v>
      </c>
      <c r="M71" s="542">
        <v>0</v>
      </c>
      <c r="N71" s="498">
        <f t="shared" ref="N71:N134" si="24">M71*$E71</f>
        <v>0</v>
      </c>
      <c r="O71" s="542">
        <v>0</v>
      </c>
      <c r="P71" s="498">
        <f t="shared" ref="P71:P134" si="25">O71*$E71</f>
        <v>0</v>
      </c>
      <c r="Q71" s="542">
        <v>0</v>
      </c>
      <c r="R71" s="498">
        <f t="shared" ref="R71:R134" si="26">Q71*$E71</f>
        <v>0</v>
      </c>
      <c r="S71" s="542">
        <v>0</v>
      </c>
      <c r="T71" s="498">
        <f t="shared" ref="T71:T134" si="27">S71*$E71</f>
        <v>0</v>
      </c>
      <c r="U71" s="542">
        <v>0</v>
      </c>
      <c r="V71" s="498">
        <f t="shared" ref="V71:V134" si="28">U71*$E71</f>
        <v>0</v>
      </c>
      <c r="W71" s="542">
        <v>0</v>
      </c>
      <c r="X71" s="498">
        <f t="shared" ref="X71:X134" si="29">W71*$E71</f>
        <v>0</v>
      </c>
      <c r="Y71" s="542">
        <v>0</v>
      </c>
      <c r="Z71" s="498">
        <f t="shared" ref="Z71:Z134" si="30">Y71*$E71</f>
        <v>0</v>
      </c>
      <c r="AA71" s="542">
        <f>'Weekly-VMS-QTY'!G76</f>
        <v>2</v>
      </c>
      <c r="AB71" s="498">
        <f>'Weekly-VMS-VALUE'!H76</f>
        <v>176</v>
      </c>
      <c r="AC71" s="542">
        <f>'Weekly-VMS-QTY'!H76+'Weekly-VMS-QTY'!I76+'Weekly-VMS-QTY'!J76+'Weekly-VMS-QTY'!K76</f>
        <v>13</v>
      </c>
      <c r="AD71" s="498">
        <f>'Weekly-VMS-VALUE'!H76+'Weekly-VMS-VALUE'!I76+'Weekly-VMS-VALUE'!J76+'Weekly-VMS-VALUE'!K76</f>
        <v>866</v>
      </c>
      <c r="AE71" s="542">
        <f>'Weekly-VMS-QTY'!L76+'Weekly-VMS-QTY'!M76+'Weekly-VMS-QTY'!N76</f>
        <v>10</v>
      </c>
      <c r="AF71" s="544">
        <f>'Weekly-VMS-VALUE'!L76+'Weekly-VMS-VALUE'!M76+'Weekly-VMS-VALUE'!N76</f>
        <v>690</v>
      </c>
      <c r="AG71" s="493"/>
      <c r="AH71" s="497">
        <f t="shared" si="20"/>
        <v>25</v>
      </c>
      <c r="AI71" s="498">
        <f t="shared" ref="AI71:AI134" si="31">J71+L71+N71+P71+R71+T71+V71+X71+Z71+AB71+AD71+AF71</f>
        <v>1732</v>
      </c>
      <c r="AJ71" s="498">
        <f t="shared" ref="AJ71:AJ134" si="32">AH71/AZ$3</f>
        <v>0.45454545454545453</v>
      </c>
      <c r="AK71" s="498">
        <f t="shared" ref="AK71:AK134" si="33">AJ71*30</f>
        <v>13.636363636363637</v>
      </c>
      <c r="AL71" s="498">
        <f t="shared" ref="AL71:AL134" si="34">AK71*E71</f>
        <v>470.45454545454544</v>
      </c>
      <c r="AM71" s="498">
        <f t="shared" ref="AM71:AM134" si="35">AN71/30</f>
        <v>0.43333333333333335</v>
      </c>
      <c r="AN71" s="498">
        <f t="shared" ref="AN71:AN134" si="36">MAX(I71,K71,M71,O71,Q71,S71,U71,W71,Y71,AA71,AC71,AE71)</f>
        <v>13</v>
      </c>
      <c r="AO71" s="498">
        <v>26</v>
      </c>
      <c r="AP71" s="498"/>
      <c r="AQ71" s="498"/>
      <c r="AR71" s="498">
        <f t="shared" ref="AR71:AR134" si="37">AO71+AQ71</f>
        <v>26</v>
      </c>
      <c r="AS71" s="498">
        <f t="shared" ref="AS71:AS134" si="38">AQ71*E71</f>
        <v>0</v>
      </c>
      <c r="AT71" s="498">
        <f t="shared" ref="AT71:AT134" si="39">IFERROR(AQ71/AJ71, "-")</f>
        <v>0</v>
      </c>
      <c r="AU71" s="498"/>
      <c r="AV71" s="498">
        <f t="shared" ref="AV71:AV134" si="40">IFERROR(AT71/7,"-")</f>
        <v>0</v>
      </c>
      <c r="AW71" s="498">
        <f t="shared" ref="AW71:AW134" si="41">IFERROR(AT71/30,"-")</f>
        <v>0</v>
      </c>
      <c r="AX71" s="552">
        <f t="shared" ref="AX71:AX134" si="42">IFERROR(AX$3+AT71,"-")</f>
        <v>43456</v>
      </c>
    </row>
    <row r="72" spans="1:50" s="492" customFormat="1">
      <c r="A72" s="490"/>
      <c r="B72" s="525">
        <v>734921</v>
      </c>
      <c r="C72" s="526" t="s">
        <v>169</v>
      </c>
      <c r="D72" s="496" t="s">
        <v>170</v>
      </c>
      <c r="E72" s="527">
        <v>34.5</v>
      </c>
      <c r="F72" s="527">
        <v>34.5</v>
      </c>
      <c r="G72" s="528">
        <v>69</v>
      </c>
      <c r="I72" s="541">
        <v>0</v>
      </c>
      <c r="J72" s="498">
        <f t="shared" si="22"/>
        <v>0</v>
      </c>
      <c r="K72" s="542">
        <v>0</v>
      </c>
      <c r="L72" s="498">
        <f t="shared" si="23"/>
        <v>0</v>
      </c>
      <c r="M72" s="542">
        <v>0</v>
      </c>
      <c r="N72" s="498">
        <f t="shared" si="24"/>
        <v>0</v>
      </c>
      <c r="O72" s="542">
        <v>0</v>
      </c>
      <c r="P72" s="498">
        <f t="shared" si="25"/>
        <v>0</v>
      </c>
      <c r="Q72" s="543">
        <v>0</v>
      </c>
      <c r="R72" s="498">
        <f t="shared" si="26"/>
        <v>0</v>
      </c>
      <c r="S72" s="542">
        <v>0</v>
      </c>
      <c r="T72" s="498">
        <f t="shared" si="27"/>
        <v>0</v>
      </c>
      <c r="U72" s="542">
        <v>0</v>
      </c>
      <c r="V72" s="498">
        <f t="shared" si="28"/>
        <v>0</v>
      </c>
      <c r="W72" s="542">
        <v>0</v>
      </c>
      <c r="X72" s="498">
        <f t="shared" si="29"/>
        <v>0</v>
      </c>
      <c r="Y72" s="542">
        <v>0</v>
      </c>
      <c r="Z72" s="498">
        <f t="shared" si="30"/>
        <v>0</v>
      </c>
      <c r="AA72" s="542">
        <f>'Weekly-VMS-QTY'!G77</f>
        <v>2</v>
      </c>
      <c r="AB72" s="498">
        <f>'Weekly-VMS-VALUE'!H77</f>
        <v>207</v>
      </c>
      <c r="AC72" s="542">
        <f>'Weekly-VMS-QTY'!H77+'Weekly-VMS-QTY'!I77+'Weekly-VMS-QTY'!J77+'Weekly-VMS-QTY'!K77</f>
        <v>9</v>
      </c>
      <c r="AD72" s="498">
        <f>'Weekly-VMS-VALUE'!H77+'Weekly-VMS-VALUE'!I77+'Weekly-VMS-VALUE'!J77+'Weekly-VMS-VALUE'!K77</f>
        <v>621</v>
      </c>
      <c r="AE72" s="542">
        <f>'Weekly-VMS-QTY'!L77+'Weekly-VMS-QTY'!M77+'Weekly-VMS-QTY'!N77</f>
        <v>4</v>
      </c>
      <c r="AF72" s="544">
        <f>'Weekly-VMS-VALUE'!L77+'Weekly-VMS-VALUE'!M77+'Weekly-VMS-VALUE'!N77</f>
        <v>276</v>
      </c>
      <c r="AG72" s="493"/>
      <c r="AH72" s="497">
        <f t="shared" ref="AH72:AH135" si="43">I72+K72+M72+O72+Q72+S72+U72+W72+Y72+AA72+AC72+AE72</f>
        <v>15</v>
      </c>
      <c r="AI72" s="498">
        <f t="shared" si="31"/>
        <v>1104</v>
      </c>
      <c r="AJ72" s="498">
        <f t="shared" si="32"/>
        <v>0.27272727272727271</v>
      </c>
      <c r="AK72" s="498">
        <f t="shared" si="33"/>
        <v>8.1818181818181817</v>
      </c>
      <c r="AL72" s="498">
        <f t="shared" si="34"/>
        <v>282.27272727272725</v>
      </c>
      <c r="AM72" s="498">
        <f t="shared" si="35"/>
        <v>0.3</v>
      </c>
      <c r="AN72" s="498">
        <f t="shared" si="36"/>
        <v>9</v>
      </c>
      <c r="AO72" s="498">
        <v>26</v>
      </c>
      <c r="AP72" s="498"/>
      <c r="AQ72" s="498"/>
      <c r="AR72" s="498">
        <f t="shared" si="37"/>
        <v>26</v>
      </c>
      <c r="AS72" s="498">
        <f t="shared" si="38"/>
        <v>0</v>
      </c>
      <c r="AT72" s="498">
        <f t="shared" si="39"/>
        <v>0</v>
      </c>
      <c r="AU72" s="498"/>
      <c r="AV72" s="498">
        <f t="shared" si="40"/>
        <v>0</v>
      </c>
      <c r="AW72" s="498">
        <f t="shared" si="41"/>
        <v>0</v>
      </c>
      <c r="AX72" s="552">
        <f t="shared" si="42"/>
        <v>43456</v>
      </c>
    </row>
    <row r="73" spans="1:50" s="492" customFormat="1">
      <c r="A73" s="490"/>
      <c r="B73" s="525">
        <v>734922</v>
      </c>
      <c r="C73" s="526" t="s">
        <v>171</v>
      </c>
      <c r="D73" s="496" t="s">
        <v>172</v>
      </c>
      <c r="E73" s="527">
        <v>34.5</v>
      </c>
      <c r="F73" s="527">
        <v>34.5</v>
      </c>
      <c r="G73" s="528">
        <v>69</v>
      </c>
      <c r="I73" s="541">
        <v>0</v>
      </c>
      <c r="J73" s="498">
        <f t="shared" si="22"/>
        <v>0</v>
      </c>
      <c r="K73" s="542">
        <v>0</v>
      </c>
      <c r="L73" s="498">
        <f t="shared" si="23"/>
        <v>0</v>
      </c>
      <c r="M73" s="542">
        <v>0</v>
      </c>
      <c r="N73" s="498">
        <f t="shared" si="24"/>
        <v>0</v>
      </c>
      <c r="O73" s="542">
        <v>0</v>
      </c>
      <c r="P73" s="498">
        <f t="shared" si="25"/>
        <v>0</v>
      </c>
      <c r="Q73" s="542">
        <v>0</v>
      </c>
      <c r="R73" s="498">
        <f t="shared" si="26"/>
        <v>0</v>
      </c>
      <c r="S73" s="542">
        <v>0</v>
      </c>
      <c r="T73" s="498">
        <f t="shared" si="27"/>
        <v>0</v>
      </c>
      <c r="U73" s="542">
        <v>0</v>
      </c>
      <c r="V73" s="498">
        <f t="shared" si="28"/>
        <v>0</v>
      </c>
      <c r="W73" s="542">
        <v>0</v>
      </c>
      <c r="X73" s="498">
        <f t="shared" si="29"/>
        <v>0</v>
      </c>
      <c r="Y73" s="542">
        <v>0</v>
      </c>
      <c r="Z73" s="498">
        <f t="shared" si="30"/>
        <v>0</v>
      </c>
      <c r="AA73" s="542">
        <f>'Weekly-VMS-QTY'!G78</f>
        <v>3</v>
      </c>
      <c r="AB73" s="498">
        <f>'Weekly-VMS-VALUE'!H78</f>
        <v>69</v>
      </c>
      <c r="AC73" s="542">
        <f>'Weekly-VMS-QTY'!H78+'Weekly-VMS-QTY'!I78+'Weekly-VMS-QTY'!J78+'Weekly-VMS-QTY'!K78</f>
        <v>6</v>
      </c>
      <c r="AD73" s="498">
        <f>'Weekly-VMS-VALUE'!H78+'Weekly-VMS-VALUE'!I78+'Weekly-VMS-VALUE'!J78+'Weekly-VMS-VALUE'!K78</f>
        <v>414</v>
      </c>
      <c r="AE73" s="542">
        <f>'Weekly-VMS-QTY'!L78+'Weekly-VMS-QTY'!M78+'Weekly-VMS-QTY'!N78</f>
        <v>4</v>
      </c>
      <c r="AF73" s="544">
        <f>'Weekly-VMS-VALUE'!L78+'Weekly-VMS-VALUE'!M78+'Weekly-VMS-VALUE'!N78</f>
        <v>276</v>
      </c>
      <c r="AG73" s="493"/>
      <c r="AH73" s="497">
        <f t="shared" si="43"/>
        <v>13</v>
      </c>
      <c r="AI73" s="498">
        <f t="shared" si="31"/>
        <v>759</v>
      </c>
      <c r="AJ73" s="498">
        <f t="shared" si="32"/>
        <v>0.23636363636363636</v>
      </c>
      <c r="AK73" s="498">
        <f t="shared" si="33"/>
        <v>7.0909090909090908</v>
      </c>
      <c r="AL73" s="498">
        <f t="shared" si="34"/>
        <v>244.63636363636363</v>
      </c>
      <c r="AM73" s="498">
        <f t="shared" si="35"/>
        <v>0.2</v>
      </c>
      <c r="AN73" s="498">
        <f t="shared" si="36"/>
        <v>6</v>
      </c>
      <c r="AO73" s="498">
        <v>26</v>
      </c>
      <c r="AP73" s="498"/>
      <c r="AQ73" s="498"/>
      <c r="AR73" s="498">
        <f t="shared" si="37"/>
        <v>26</v>
      </c>
      <c r="AS73" s="498">
        <f t="shared" si="38"/>
        <v>0</v>
      </c>
      <c r="AT73" s="498">
        <f t="shared" si="39"/>
        <v>0</v>
      </c>
      <c r="AU73" s="498"/>
      <c r="AV73" s="498">
        <f t="shared" si="40"/>
        <v>0</v>
      </c>
      <c r="AW73" s="498">
        <f t="shared" si="41"/>
        <v>0</v>
      </c>
      <c r="AX73" s="552">
        <f t="shared" si="42"/>
        <v>43456</v>
      </c>
    </row>
    <row r="74" spans="1:50" s="492" customFormat="1">
      <c r="A74" s="490"/>
      <c r="B74" s="525">
        <v>734923</v>
      </c>
      <c r="C74" s="526" t="s">
        <v>173</v>
      </c>
      <c r="D74" s="496" t="s">
        <v>174</v>
      </c>
      <c r="E74" s="527">
        <v>29.5</v>
      </c>
      <c r="F74" s="527">
        <v>29.5</v>
      </c>
      <c r="G74" s="528">
        <v>59</v>
      </c>
      <c r="I74" s="541">
        <v>0</v>
      </c>
      <c r="J74" s="498">
        <f t="shared" si="22"/>
        <v>0</v>
      </c>
      <c r="K74" s="542">
        <v>0</v>
      </c>
      <c r="L74" s="498">
        <f t="shared" si="23"/>
        <v>0</v>
      </c>
      <c r="M74" s="542">
        <v>0</v>
      </c>
      <c r="N74" s="498">
        <f t="shared" si="24"/>
        <v>0</v>
      </c>
      <c r="O74" s="542">
        <v>0</v>
      </c>
      <c r="P74" s="498">
        <f t="shared" si="25"/>
        <v>0</v>
      </c>
      <c r="Q74" s="543">
        <v>0</v>
      </c>
      <c r="R74" s="498">
        <f t="shared" si="26"/>
        <v>0</v>
      </c>
      <c r="S74" s="542">
        <v>0</v>
      </c>
      <c r="T74" s="498">
        <f t="shared" si="27"/>
        <v>0</v>
      </c>
      <c r="U74" s="542">
        <v>0</v>
      </c>
      <c r="V74" s="498">
        <f t="shared" si="28"/>
        <v>0</v>
      </c>
      <c r="W74" s="542">
        <v>0</v>
      </c>
      <c r="X74" s="498">
        <f t="shared" si="29"/>
        <v>0</v>
      </c>
      <c r="Y74" s="542">
        <v>0</v>
      </c>
      <c r="Z74" s="498">
        <f t="shared" si="30"/>
        <v>0</v>
      </c>
      <c r="AA74" s="542">
        <f>'Weekly-VMS-QTY'!G79</f>
        <v>0</v>
      </c>
      <c r="AB74" s="498">
        <f>'Weekly-VMS-VALUE'!H79</f>
        <v>0</v>
      </c>
      <c r="AC74" s="542">
        <f>'Weekly-VMS-QTY'!H79+'Weekly-VMS-QTY'!I79+'Weekly-VMS-QTY'!J79+'Weekly-VMS-QTY'!K79</f>
        <v>0</v>
      </c>
      <c r="AD74" s="498">
        <f>'Weekly-VMS-VALUE'!H79+'Weekly-VMS-VALUE'!I79+'Weekly-VMS-VALUE'!J79+'Weekly-VMS-VALUE'!K79</f>
        <v>0</v>
      </c>
      <c r="AE74" s="542">
        <f>'Weekly-VMS-QTY'!L79+'Weekly-VMS-QTY'!M79+'Weekly-VMS-QTY'!N79</f>
        <v>0</v>
      </c>
      <c r="AF74" s="544">
        <f>'Weekly-VMS-VALUE'!L79+'Weekly-VMS-VALUE'!M79+'Weekly-VMS-VALUE'!N79</f>
        <v>0</v>
      </c>
      <c r="AG74" s="493"/>
      <c r="AH74" s="497">
        <f t="shared" si="43"/>
        <v>0</v>
      </c>
      <c r="AI74" s="498">
        <f t="shared" si="31"/>
        <v>0</v>
      </c>
      <c r="AJ74" s="498">
        <f t="shared" si="32"/>
        <v>0</v>
      </c>
      <c r="AK74" s="498">
        <f t="shared" si="33"/>
        <v>0</v>
      </c>
      <c r="AL74" s="498">
        <f t="shared" si="34"/>
        <v>0</v>
      </c>
      <c r="AM74" s="498">
        <f t="shared" si="35"/>
        <v>0</v>
      </c>
      <c r="AN74" s="498">
        <f t="shared" si="36"/>
        <v>0</v>
      </c>
      <c r="AO74" s="498">
        <v>26</v>
      </c>
      <c r="AP74" s="498"/>
      <c r="AQ74" s="498"/>
      <c r="AR74" s="498">
        <f t="shared" si="37"/>
        <v>26</v>
      </c>
      <c r="AS74" s="498">
        <f t="shared" si="38"/>
        <v>0</v>
      </c>
      <c r="AT74" s="498" t="str">
        <f t="shared" si="39"/>
        <v>-</v>
      </c>
      <c r="AU74" s="498"/>
      <c r="AV74" s="498" t="str">
        <f t="shared" si="40"/>
        <v>-</v>
      </c>
      <c r="AW74" s="498" t="str">
        <f t="shared" si="41"/>
        <v>-</v>
      </c>
      <c r="AX74" s="552" t="str">
        <f t="shared" si="42"/>
        <v>-</v>
      </c>
    </row>
    <row r="75" spans="1:50" s="492" customFormat="1">
      <c r="A75" s="490"/>
      <c r="B75" s="525">
        <v>734924</v>
      </c>
      <c r="C75" s="526" t="s">
        <v>175</v>
      </c>
      <c r="D75" s="496" t="s">
        <v>176</v>
      </c>
      <c r="E75" s="527">
        <v>29.5</v>
      </c>
      <c r="F75" s="527">
        <v>29.5</v>
      </c>
      <c r="G75" s="528">
        <v>59</v>
      </c>
      <c r="I75" s="541">
        <v>0</v>
      </c>
      <c r="J75" s="498">
        <f t="shared" si="22"/>
        <v>0</v>
      </c>
      <c r="K75" s="542">
        <v>0</v>
      </c>
      <c r="L75" s="498">
        <f t="shared" si="23"/>
        <v>0</v>
      </c>
      <c r="M75" s="542">
        <v>0</v>
      </c>
      <c r="N75" s="498">
        <f t="shared" si="24"/>
        <v>0</v>
      </c>
      <c r="O75" s="542">
        <v>0</v>
      </c>
      <c r="P75" s="498">
        <f t="shared" si="25"/>
        <v>0</v>
      </c>
      <c r="Q75" s="542">
        <v>0</v>
      </c>
      <c r="R75" s="498">
        <f t="shared" si="26"/>
        <v>0</v>
      </c>
      <c r="S75" s="542">
        <v>0</v>
      </c>
      <c r="T75" s="498">
        <f t="shared" si="27"/>
        <v>0</v>
      </c>
      <c r="U75" s="542">
        <v>0</v>
      </c>
      <c r="V75" s="498">
        <f t="shared" si="28"/>
        <v>0</v>
      </c>
      <c r="W75" s="542">
        <v>0</v>
      </c>
      <c r="X75" s="498">
        <f t="shared" si="29"/>
        <v>0</v>
      </c>
      <c r="Y75" s="542">
        <v>0</v>
      </c>
      <c r="Z75" s="498">
        <f t="shared" si="30"/>
        <v>0</v>
      </c>
      <c r="AA75" s="542">
        <f>'Weekly-VMS-QTY'!G80</f>
        <v>0</v>
      </c>
      <c r="AB75" s="498">
        <f>'Weekly-VMS-VALUE'!H80</f>
        <v>0</v>
      </c>
      <c r="AC75" s="542">
        <f>'Weekly-VMS-QTY'!H80+'Weekly-VMS-QTY'!I80+'Weekly-VMS-QTY'!J80+'Weekly-VMS-QTY'!K80</f>
        <v>0</v>
      </c>
      <c r="AD75" s="498">
        <f>'Weekly-VMS-VALUE'!H80+'Weekly-VMS-VALUE'!I80+'Weekly-VMS-VALUE'!J80+'Weekly-VMS-VALUE'!K80</f>
        <v>0</v>
      </c>
      <c r="AE75" s="542">
        <f>'Weekly-VMS-QTY'!L80+'Weekly-VMS-QTY'!M80+'Weekly-VMS-QTY'!N80</f>
        <v>0</v>
      </c>
      <c r="AF75" s="544">
        <f>'Weekly-VMS-VALUE'!L80+'Weekly-VMS-VALUE'!M80+'Weekly-VMS-VALUE'!N80</f>
        <v>0</v>
      </c>
      <c r="AG75" s="493"/>
      <c r="AH75" s="497">
        <f t="shared" si="43"/>
        <v>0</v>
      </c>
      <c r="AI75" s="498">
        <f t="shared" si="31"/>
        <v>0</v>
      </c>
      <c r="AJ75" s="498">
        <f t="shared" si="32"/>
        <v>0</v>
      </c>
      <c r="AK75" s="498">
        <f t="shared" si="33"/>
        <v>0</v>
      </c>
      <c r="AL75" s="498">
        <f t="shared" si="34"/>
        <v>0</v>
      </c>
      <c r="AM75" s="498">
        <f t="shared" si="35"/>
        <v>0</v>
      </c>
      <c r="AN75" s="498">
        <f t="shared" si="36"/>
        <v>0</v>
      </c>
      <c r="AO75" s="498">
        <v>26</v>
      </c>
      <c r="AP75" s="498"/>
      <c r="AQ75" s="498"/>
      <c r="AR75" s="498">
        <f t="shared" si="37"/>
        <v>26</v>
      </c>
      <c r="AS75" s="498">
        <f t="shared" si="38"/>
        <v>0</v>
      </c>
      <c r="AT75" s="498" t="str">
        <f t="shared" si="39"/>
        <v>-</v>
      </c>
      <c r="AU75" s="498"/>
      <c r="AV75" s="498" t="str">
        <f t="shared" si="40"/>
        <v>-</v>
      </c>
      <c r="AW75" s="498" t="str">
        <f t="shared" si="41"/>
        <v>-</v>
      </c>
      <c r="AX75" s="552" t="str">
        <f t="shared" si="42"/>
        <v>-</v>
      </c>
    </row>
    <row r="76" spans="1:50" s="492" customFormat="1">
      <c r="A76" s="490"/>
      <c r="B76" s="525">
        <v>734925</v>
      </c>
      <c r="C76" s="526" t="s">
        <v>177</v>
      </c>
      <c r="D76" s="496" t="s">
        <v>178</v>
      </c>
      <c r="E76" s="527">
        <v>29.5</v>
      </c>
      <c r="F76" s="527">
        <v>29.5</v>
      </c>
      <c r="G76" s="528">
        <v>59</v>
      </c>
      <c r="I76" s="541">
        <v>0</v>
      </c>
      <c r="J76" s="498">
        <f t="shared" si="22"/>
        <v>0</v>
      </c>
      <c r="K76" s="542">
        <v>0</v>
      </c>
      <c r="L76" s="498">
        <f t="shared" si="23"/>
        <v>0</v>
      </c>
      <c r="M76" s="542">
        <v>0</v>
      </c>
      <c r="N76" s="498">
        <f t="shared" si="24"/>
        <v>0</v>
      </c>
      <c r="O76" s="542">
        <v>0</v>
      </c>
      <c r="P76" s="498">
        <f t="shared" si="25"/>
        <v>0</v>
      </c>
      <c r="Q76" s="543">
        <v>0</v>
      </c>
      <c r="R76" s="498">
        <f t="shared" si="26"/>
        <v>0</v>
      </c>
      <c r="S76" s="542">
        <v>0</v>
      </c>
      <c r="T76" s="498">
        <f t="shared" si="27"/>
        <v>0</v>
      </c>
      <c r="U76" s="542">
        <v>0</v>
      </c>
      <c r="V76" s="498">
        <f t="shared" si="28"/>
        <v>0</v>
      </c>
      <c r="W76" s="542">
        <v>0</v>
      </c>
      <c r="X76" s="498">
        <f t="shared" si="29"/>
        <v>0</v>
      </c>
      <c r="Y76" s="542">
        <v>0</v>
      </c>
      <c r="Z76" s="498">
        <f t="shared" si="30"/>
        <v>0</v>
      </c>
      <c r="AA76" s="542">
        <f>'Weekly-VMS-QTY'!G81</f>
        <v>0</v>
      </c>
      <c r="AB76" s="498">
        <f>'Weekly-VMS-VALUE'!H81</f>
        <v>0</v>
      </c>
      <c r="AC76" s="542">
        <f>'Weekly-VMS-QTY'!H81+'Weekly-VMS-QTY'!I81+'Weekly-VMS-QTY'!J81+'Weekly-VMS-QTY'!K81</f>
        <v>0</v>
      </c>
      <c r="AD76" s="498">
        <f>'Weekly-VMS-VALUE'!H81+'Weekly-VMS-VALUE'!I81+'Weekly-VMS-VALUE'!J81+'Weekly-VMS-VALUE'!K81</f>
        <v>0</v>
      </c>
      <c r="AE76" s="542">
        <f>'Weekly-VMS-QTY'!L81+'Weekly-VMS-QTY'!M81+'Weekly-VMS-QTY'!N81</f>
        <v>0</v>
      </c>
      <c r="AF76" s="544">
        <f>'Weekly-VMS-VALUE'!L81+'Weekly-VMS-VALUE'!M81+'Weekly-VMS-VALUE'!N81</f>
        <v>0</v>
      </c>
      <c r="AG76" s="493"/>
      <c r="AH76" s="497">
        <f t="shared" si="43"/>
        <v>0</v>
      </c>
      <c r="AI76" s="498">
        <f t="shared" si="31"/>
        <v>0</v>
      </c>
      <c r="AJ76" s="498">
        <f t="shared" si="32"/>
        <v>0</v>
      </c>
      <c r="AK76" s="498">
        <f t="shared" si="33"/>
        <v>0</v>
      </c>
      <c r="AL76" s="498">
        <f t="shared" si="34"/>
        <v>0</v>
      </c>
      <c r="AM76" s="498">
        <f t="shared" si="35"/>
        <v>0</v>
      </c>
      <c r="AN76" s="498">
        <f t="shared" si="36"/>
        <v>0</v>
      </c>
      <c r="AO76" s="498">
        <v>26</v>
      </c>
      <c r="AP76" s="498"/>
      <c r="AQ76" s="498"/>
      <c r="AR76" s="498">
        <f t="shared" si="37"/>
        <v>26</v>
      </c>
      <c r="AS76" s="498">
        <f t="shared" si="38"/>
        <v>0</v>
      </c>
      <c r="AT76" s="498" t="str">
        <f t="shared" si="39"/>
        <v>-</v>
      </c>
      <c r="AU76" s="498"/>
      <c r="AV76" s="498" t="str">
        <f t="shared" si="40"/>
        <v>-</v>
      </c>
      <c r="AW76" s="498" t="str">
        <f t="shared" si="41"/>
        <v>-</v>
      </c>
      <c r="AX76" s="552" t="str">
        <f t="shared" si="42"/>
        <v>-</v>
      </c>
    </row>
    <row r="77" spans="1:50" s="492" customFormat="1">
      <c r="A77" s="490"/>
      <c r="B77" s="525">
        <v>734926</v>
      </c>
      <c r="C77" s="526" t="s">
        <v>179</v>
      </c>
      <c r="D77" s="496" t="s">
        <v>180</v>
      </c>
      <c r="E77" s="527">
        <v>24.5</v>
      </c>
      <c r="F77" s="527">
        <v>24.5</v>
      </c>
      <c r="G77" s="528">
        <v>49</v>
      </c>
      <c r="I77" s="541">
        <v>0</v>
      </c>
      <c r="J77" s="498">
        <f t="shared" si="22"/>
        <v>0</v>
      </c>
      <c r="K77" s="542">
        <v>0</v>
      </c>
      <c r="L77" s="498">
        <f t="shared" si="23"/>
        <v>0</v>
      </c>
      <c r="M77" s="542">
        <v>0</v>
      </c>
      <c r="N77" s="498">
        <f t="shared" si="24"/>
        <v>0</v>
      </c>
      <c r="O77" s="542">
        <v>0</v>
      </c>
      <c r="P77" s="498">
        <f t="shared" si="25"/>
        <v>0</v>
      </c>
      <c r="Q77" s="542">
        <v>0</v>
      </c>
      <c r="R77" s="498">
        <f t="shared" si="26"/>
        <v>0</v>
      </c>
      <c r="S77" s="542">
        <v>0</v>
      </c>
      <c r="T77" s="498">
        <f t="shared" si="27"/>
        <v>0</v>
      </c>
      <c r="U77" s="542">
        <v>0</v>
      </c>
      <c r="V77" s="498">
        <f t="shared" si="28"/>
        <v>0</v>
      </c>
      <c r="W77" s="542">
        <v>0</v>
      </c>
      <c r="X77" s="498">
        <f t="shared" si="29"/>
        <v>0</v>
      </c>
      <c r="Y77" s="542">
        <v>0</v>
      </c>
      <c r="Z77" s="498">
        <f t="shared" si="30"/>
        <v>0</v>
      </c>
      <c r="AA77" s="542">
        <f>'Weekly-VMS-QTY'!G82</f>
        <v>0</v>
      </c>
      <c r="AB77" s="498">
        <f>'Weekly-VMS-VALUE'!H82</f>
        <v>0</v>
      </c>
      <c r="AC77" s="542">
        <f>'Weekly-VMS-QTY'!H82+'Weekly-VMS-QTY'!I82+'Weekly-VMS-QTY'!J82+'Weekly-VMS-QTY'!K82</f>
        <v>0</v>
      </c>
      <c r="AD77" s="498">
        <f>'Weekly-VMS-VALUE'!H82+'Weekly-VMS-VALUE'!I82+'Weekly-VMS-VALUE'!J82+'Weekly-VMS-VALUE'!K82</f>
        <v>0</v>
      </c>
      <c r="AE77" s="542">
        <f>'Weekly-VMS-QTY'!L82+'Weekly-VMS-QTY'!M82+'Weekly-VMS-QTY'!N82</f>
        <v>0</v>
      </c>
      <c r="AF77" s="544">
        <f>'Weekly-VMS-VALUE'!L82+'Weekly-VMS-VALUE'!M82+'Weekly-VMS-VALUE'!N82</f>
        <v>0</v>
      </c>
      <c r="AG77" s="493"/>
      <c r="AH77" s="497">
        <f t="shared" si="43"/>
        <v>0</v>
      </c>
      <c r="AI77" s="498">
        <f t="shared" si="31"/>
        <v>0</v>
      </c>
      <c r="AJ77" s="498">
        <f t="shared" si="32"/>
        <v>0</v>
      </c>
      <c r="AK77" s="498">
        <f t="shared" si="33"/>
        <v>0</v>
      </c>
      <c r="AL77" s="498">
        <f t="shared" si="34"/>
        <v>0</v>
      </c>
      <c r="AM77" s="498">
        <f t="shared" si="35"/>
        <v>0</v>
      </c>
      <c r="AN77" s="498">
        <f t="shared" si="36"/>
        <v>0</v>
      </c>
      <c r="AO77" s="498">
        <v>26</v>
      </c>
      <c r="AP77" s="498"/>
      <c r="AQ77" s="498"/>
      <c r="AR77" s="498">
        <f t="shared" si="37"/>
        <v>26</v>
      </c>
      <c r="AS77" s="498">
        <f t="shared" si="38"/>
        <v>0</v>
      </c>
      <c r="AT77" s="498" t="str">
        <f t="shared" si="39"/>
        <v>-</v>
      </c>
      <c r="AU77" s="498"/>
      <c r="AV77" s="498" t="str">
        <f t="shared" si="40"/>
        <v>-</v>
      </c>
      <c r="AW77" s="498" t="str">
        <f t="shared" si="41"/>
        <v>-</v>
      </c>
      <c r="AX77" s="552" t="str">
        <f t="shared" si="42"/>
        <v>-</v>
      </c>
    </row>
    <row r="78" spans="1:50" s="492" customFormat="1">
      <c r="A78" s="490"/>
      <c r="B78" s="525">
        <v>734927</v>
      </c>
      <c r="C78" s="526" t="s">
        <v>181</v>
      </c>
      <c r="D78" s="496" t="s">
        <v>182</v>
      </c>
      <c r="E78" s="527">
        <v>24.5</v>
      </c>
      <c r="F78" s="527">
        <v>24.5</v>
      </c>
      <c r="G78" s="528">
        <v>49</v>
      </c>
      <c r="I78" s="541">
        <v>0</v>
      </c>
      <c r="J78" s="498">
        <f t="shared" si="22"/>
        <v>0</v>
      </c>
      <c r="K78" s="542">
        <v>0</v>
      </c>
      <c r="L78" s="498">
        <f t="shared" si="23"/>
        <v>0</v>
      </c>
      <c r="M78" s="542">
        <v>0</v>
      </c>
      <c r="N78" s="498">
        <f t="shared" si="24"/>
        <v>0</v>
      </c>
      <c r="O78" s="542">
        <v>0</v>
      </c>
      <c r="P78" s="498">
        <f t="shared" si="25"/>
        <v>0</v>
      </c>
      <c r="Q78" s="543">
        <v>0</v>
      </c>
      <c r="R78" s="498">
        <f t="shared" si="26"/>
        <v>0</v>
      </c>
      <c r="S78" s="542">
        <v>0</v>
      </c>
      <c r="T78" s="498">
        <f t="shared" si="27"/>
        <v>0</v>
      </c>
      <c r="U78" s="542">
        <v>0</v>
      </c>
      <c r="V78" s="498">
        <f t="shared" si="28"/>
        <v>0</v>
      </c>
      <c r="W78" s="542">
        <v>0</v>
      </c>
      <c r="X78" s="498">
        <f t="shared" si="29"/>
        <v>0</v>
      </c>
      <c r="Y78" s="542">
        <v>0</v>
      </c>
      <c r="Z78" s="498">
        <f t="shared" si="30"/>
        <v>0</v>
      </c>
      <c r="AA78" s="542">
        <f>'Weekly-VMS-QTY'!G83</f>
        <v>5</v>
      </c>
      <c r="AB78" s="498">
        <f>'Weekly-VMS-VALUE'!H83</f>
        <v>0</v>
      </c>
      <c r="AC78" s="542">
        <f>'Weekly-VMS-QTY'!H83+'Weekly-VMS-QTY'!I83+'Weekly-VMS-QTY'!J83+'Weekly-VMS-QTY'!K83</f>
        <v>10</v>
      </c>
      <c r="AD78" s="498">
        <f>'Weekly-VMS-VALUE'!H83+'Weekly-VMS-VALUE'!I83+'Weekly-VMS-VALUE'!J83+'Weekly-VMS-VALUE'!K83</f>
        <v>490</v>
      </c>
      <c r="AE78" s="542">
        <f>'Weekly-VMS-QTY'!L83+'Weekly-VMS-QTY'!M83+'Weekly-VMS-QTY'!N83</f>
        <v>7</v>
      </c>
      <c r="AF78" s="544">
        <f>'Weekly-VMS-VALUE'!L83+'Weekly-VMS-VALUE'!M83+'Weekly-VMS-VALUE'!N83</f>
        <v>343</v>
      </c>
      <c r="AG78" s="493"/>
      <c r="AH78" s="497">
        <f t="shared" si="43"/>
        <v>22</v>
      </c>
      <c r="AI78" s="498">
        <f t="shared" si="31"/>
        <v>833</v>
      </c>
      <c r="AJ78" s="498">
        <f t="shared" si="32"/>
        <v>0.4</v>
      </c>
      <c r="AK78" s="498">
        <f t="shared" si="33"/>
        <v>12</v>
      </c>
      <c r="AL78" s="498">
        <f t="shared" si="34"/>
        <v>294</v>
      </c>
      <c r="AM78" s="498">
        <f t="shared" si="35"/>
        <v>0.33333333333333331</v>
      </c>
      <c r="AN78" s="498">
        <f t="shared" si="36"/>
        <v>10</v>
      </c>
      <c r="AO78" s="498">
        <v>26</v>
      </c>
      <c r="AP78" s="498"/>
      <c r="AQ78" s="498"/>
      <c r="AR78" s="498">
        <f t="shared" si="37"/>
        <v>26</v>
      </c>
      <c r="AS78" s="498">
        <f t="shared" si="38"/>
        <v>0</v>
      </c>
      <c r="AT78" s="498">
        <f t="shared" si="39"/>
        <v>0</v>
      </c>
      <c r="AU78" s="498"/>
      <c r="AV78" s="498">
        <f t="shared" si="40"/>
        <v>0</v>
      </c>
      <c r="AW78" s="498">
        <f t="shared" si="41"/>
        <v>0</v>
      </c>
      <c r="AX78" s="552">
        <f t="shared" si="42"/>
        <v>43456</v>
      </c>
    </row>
    <row r="79" spans="1:50" s="492" customFormat="1">
      <c r="A79" s="490"/>
      <c r="B79" s="525">
        <v>734928</v>
      </c>
      <c r="C79" s="526" t="s">
        <v>183</v>
      </c>
      <c r="D79" s="496" t="s">
        <v>184</v>
      </c>
      <c r="E79" s="527">
        <v>24</v>
      </c>
      <c r="F79" s="527">
        <v>24</v>
      </c>
      <c r="G79" s="528">
        <v>49</v>
      </c>
      <c r="I79" s="541">
        <v>0</v>
      </c>
      <c r="J79" s="498">
        <f t="shared" si="22"/>
        <v>0</v>
      </c>
      <c r="K79" s="542">
        <v>0</v>
      </c>
      <c r="L79" s="498">
        <f t="shared" si="23"/>
        <v>0</v>
      </c>
      <c r="M79" s="542">
        <v>0</v>
      </c>
      <c r="N79" s="498">
        <f t="shared" si="24"/>
        <v>0</v>
      </c>
      <c r="O79" s="542">
        <v>0</v>
      </c>
      <c r="P79" s="498">
        <f t="shared" si="25"/>
        <v>0</v>
      </c>
      <c r="Q79" s="542">
        <v>0</v>
      </c>
      <c r="R79" s="498">
        <f t="shared" si="26"/>
        <v>0</v>
      </c>
      <c r="S79" s="542">
        <v>0</v>
      </c>
      <c r="T79" s="498">
        <f t="shared" si="27"/>
        <v>0</v>
      </c>
      <c r="U79" s="542">
        <v>0</v>
      </c>
      <c r="V79" s="498">
        <f t="shared" si="28"/>
        <v>0</v>
      </c>
      <c r="W79" s="542">
        <v>0</v>
      </c>
      <c r="X79" s="498">
        <f t="shared" si="29"/>
        <v>0</v>
      </c>
      <c r="Y79" s="542">
        <v>0</v>
      </c>
      <c r="Z79" s="498">
        <f t="shared" si="30"/>
        <v>0</v>
      </c>
      <c r="AA79" s="542">
        <f>'Weekly-VMS-QTY'!G84</f>
        <v>1</v>
      </c>
      <c r="AB79" s="498">
        <f>'Weekly-VMS-VALUE'!H84</f>
        <v>49</v>
      </c>
      <c r="AC79" s="542">
        <f>'Weekly-VMS-QTY'!H84+'Weekly-VMS-QTY'!I84+'Weekly-VMS-QTY'!J84+'Weekly-VMS-QTY'!K84</f>
        <v>5</v>
      </c>
      <c r="AD79" s="498">
        <f>'Weekly-VMS-VALUE'!H84+'Weekly-VMS-VALUE'!I84+'Weekly-VMS-VALUE'!J84+'Weekly-VMS-VALUE'!K84</f>
        <v>245</v>
      </c>
      <c r="AE79" s="542">
        <f>'Weekly-VMS-QTY'!L84+'Weekly-VMS-QTY'!M84+'Weekly-VMS-QTY'!N84</f>
        <v>7</v>
      </c>
      <c r="AF79" s="544">
        <f>'Weekly-VMS-VALUE'!L84+'Weekly-VMS-VALUE'!M84+'Weekly-VMS-VALUE'!N84</f>
        <v>343</v>
      </c>
      <c r="AG79" s="493"/>
      <c r="AH79" s="497">
        <f t="shared" si="43"/>
        <v>13</v>
      </c>
      <c r="AI79" s="498">
        <f t="shared" si="31"/>
        <v>637</v>
      </c>
      <c r="AJ79" s="498">
        <f t="shared" si="32"/>
        <v>0.23636363636363636</v>
      </c>
      <c r="AK79" s="498">
        <f t="shared" si="33"/>
        <v>7.0909090909090908</v>
      </c>
      <c r="AL79" s="498">
        <f t="shared" si="34"/>
        <v>170.18181818181819</v>
      </c>
      <c r="AM79" s="498">
        <f t="shared" si="35"/>
        <v>0.23333333333333334</v>
      </c>
      <c r="AN79" s="498">
        <f t="shared" si="36"/>
        <v>7</v>
      </c>
      <c r="AO79" s="498">
        <v>26</v>
      </c>
      <c r="AP79" s="498"/>
      <c r="AQ79" s="498"/>
      <c r="AR79" s="498">
        <f t="shared" si="37"/>
        <v>26</v>
      </c>
      <c r="AS79" s="498">
        <f t="shared" si="38"/>
        <v>0</v>
      </c>
      <c r="AT79" s="498">
        <f t="shared" si="39"/>
        <v>0</v>
      </c>
      <c r="AU79" s="498"/>
      <c r="AV79" s="498">
        <f t="shared" si="40"/>
        <v>0</v>
      </c>
      <c r="AW79" s="498">
        <f t="shared" si="41"/>
        <v>0</v>
      </c>
      <c r="AX79" s="552">
        <f t="shared" si="42"/>
        <v>43456</v>
      </c>
    </row>
    <row r="80" spans="1:50" s="492" customFormat="1">
      <c r="A80" s="490"/>
      <c r="B80" s="525">
        <v>734929</v>
      </c>
      <c r="C80" s="526" t="s">
        <v>185</v>
      </c>
      <c r="D80" s="496" t="s">
        <v>186</v>
      </c>
      <c r="E80" s="527">
        <v>24.5</v>
      </c>
      <c r="F80" s="527">
        <v>24.5</v>
      </c>
      <c r="G80" s="528">
        <v>49</v>
      </c>
      <c r="I80" s="541">
        <v>0</v>
      </c>
      <c r="J80" s="498">
        <f t="shared" si="22"/>
        <v>0</v>
      </c>
      <c r="K80" s="542">
        <v>0</v>
      </c>
      <c r="L80" s="498">
        <f t="shared" si="23"/>
        <v>0</v>
      </c>
      <c r="M80" s="542">
        <v>0</v>
      </c>
      <c r="N80" s="498">
        <f t="shared" si="24"/>
        <v>0</v>
      </c>
      <c r="O80" s="542">
        <v>0</v>
      </c>
      <c r="P80" s="498">
        <f t="shared" si="25"/>
        <v>0</v>
      </c>
      <c r="Q80" s="543">
        <v>0</v>
      </c>
      <c r="R80" s="498">
        <f t="shared" si="26"/>
        <v>0</v>
      </c>
      <c r="S80" s="542">
        <v>0</v>
      </c>
      <c r="T80" s="498">
        <f t="shared" si="27"/>
        <v>0</v>
      </c>
      <c r="U80" s="542">
        <v>0</v>
      </c>
      <c r="V80" s="498">
        <f t="shared" si="28"/>
        <v>0</v>
      </c>
      <c r="W80" s="542">
        <v>0</v>
      </c>
      <c r="X80" s="498">
        <f t="shared" si="29"/>
        <v>0</v>
      </c>
      <c r="Y80" s="542">
        <v>0</v>
      </c>
      <c r="Z80" s="498">
        <f t="shared" si="30"/>
        <v>0</v>
      </c>
      <c r="AA80" s="542">
        <f>'Weekly-VMS-QTY'!G85</f>
        <v>0</v>
      </c>
      <c r="AB80" s="498">
        <f>'Weekly-VMS-VALUE'!H85</f>
        <v>0</v>
      </c>
      <c r="AC80" s="542">
        <f>'Weekly-VMS-QTY'!H85+'Weekly-VMS-QTY'!I85+'Weekly-VMS-QTY'!J85+'Weekly-VMS-QTY'!K85</f>
        <v>3</v>
      </c>
      <c r="AD80" s="498">
        <f>'Weekly-VMS-VALUE'!H85+'Weekly-VMS-VALUE'!I85+'Weekly-VMS-VALUE'!J85+'Weekly-VMS-VALUE'!K85</f>
        <v>147</v>
      </c>
      <c r="AE80" s="542">
        <f>'Weekly-VMS-QTY'!L85+'Weekly-VMS-QTY'!M85+'Weekly-VMS-QTY'!N85</f>
        <v>1</v>
      </c>
      <c r="AF80" s="544">
        <f>'Weekly-VMS-VALUE'!L85+'Weekly-VMS-VALUE'!M85+'Weekly-VMS-VALUE'!N85</f>
        <v>49</v>
      </c>
      <c r="AG80" s="493"/>
      <c r="AH80" s="497">
        <f t="shared" si="43"/>
        <v>4</v>
      </c>
      <c r="AI80" s="498">
        <f t="shared" si="31"/>
        <v>196</v>
      </c>
      <c r="AJ80" s="498">
        <f t="shared" si="32"/>
        <v>7.2727272727272724E-2</v>
      </c>
      <c r="AK80" s="498">
        <f t="shared" si="33"/>
        <v>2.1818181818181817</v>
      </c>
      <c r="AL80" s="498">
        <f t="shared" si="34"/>
        <v>53.454545454545453</v>
      </c>
      <c r="AM80" s="498">
        <f t="shared" si="35"/>
        <v>0.1</v>
      </c>
      <c r="AN80" s="498">
        <f t="shared" si="36"/>
        <v>3</v>
      </c>
      <c r="AO80" s="498">
        <v>26</v>
      </c>
      <c r="AP80" s="498"/>
      <c r="AQ80" s="498"/>
      <c r="AR80" s="498">
        <f t="shared" si="37"/>
        <v>26</v>
      </c>
      <c r="AS80" s="498">
        <f t="shared" si="38"/>
        <v>0</v>
      </c>
      <c r="AT80" s="498">
        <f t="shared" si="39"/>
        <v>0</v>
      </c>
      <c r="AU80" s="498"/>
      <c r="AV80" s="498">
        <f t="shared" si="40"/>
        <v>0</v>
      </c>
      <c r="AW80" s="498">
        <f t="shared" si="41"/>
        <v>0</v>
      </c>
      <c r="AX80" s="552">
        <f t="shared" si="42"/>
        <v>43456</v>
      </c>
    </row>
    <row r="81" spans="1:50" s="492" customFormat="1">
      <c r="A81" s="490"/>
      <c r="B81" s="525">
        <v>734930</v>
      </c>
      <c r="C81" s="526" t="s">
        <v>187</v>
      </c>
      <c r="D81" s="496" t="s">
        <v>188</v>
      </c>
      <c r="E81" s="527">
        <v>24.5</v>
      </c>
      <c r="F81" s="527">
        <v>24.5</v>
      </c>
      <c r="G81" s="528">
        <v>49</v>
      </c>
      <c r="I81" s="541">
        <v>0</v>
      </c>
      <c r="J81" s="498">
        <f t="shared" si="22"/>
        <v>0</v>
      </c>
      <c r="K81" s="542">
        <v>0</v>
      </c>
      <c r="L81" s="498">
        <f t="shared" si="23"/>
        <v>0</v>
      </c>
      <c r="M81" s="542">
        <v>0</v>
      </c>
      <c r="N81" s="498">
        <f t="shared" si="24"/>
        <v>0</v>
      </c>
      <c r="O81" s="542">
        <v>0</v>
      </c>
      <c r="P81" s="498">
        <f t="shared" si="25"/>
        <v>0</v>
      </c>
      <c r="Q81" s="542">
        <v>0</v>
      </c>
      <c r="R81" s="498">
        <f t="shared" si="26"/>
        <v>0</v>
      </c>
      <c r="S81" s="542">
        <v>0</v>
      </c>
      <c r="T81" s="498">
        <f t="shared" si="27"/>
        <v>0</v>
      </c>
      <c r="U81" s="542">
        <v>0</v>
      </c>
      <c r="V81" s="498">
        <f t="shared" si="28"/>
        <v>0</v>
      </c>
      <c r="W81" s="542">
        <v>0</v>
      </c>
      <c r="X81" s="498">
        <f t="shared" si="29"/>
        <v>0</v>
      </c>
      <c r="Y81" s="542">
        <v>0</v>
      </c>
      <c r="Z81" s="498">
        <f t="shared" si="30"/>
        <v>0</v>
      </c>
      <c r="AA81" s="542">
        <f>'Weekly-VMS-QTY'!G86</f>
        <v>3</v>
      </c>
      <c r="AB81" s="498">
        <f>'Weekly-VMS-VALUE'!H86</f>
        <v>49</v>
      </c>
      <c r="AC81" s="542">
        <f>'Weekly-VMS-QTY'!H86+'Weekly-VMS-QTY'!I86+'Weekly-VMS-QTY'!J86+'Weekly-VMS-QTY'!K86</f>
        <v>6</v>
      </c>
      <c r="AD81" s="498">
        <f>'Weekly-VMS-VALUE'!H86+'Weekly-VMS-VALUE'!I86+'Weekly-VMS-VALUE'!J86+'Weekly-VMS-VALUE'!K86</f>
        <v>294</v>
      </c>
      <c r="AE81" s="542">
        <f>'Weekly-VMS-QTY'!L86+'Weekly-VMS-QTY'!M86+'Weekly-VMS-QTY'!N86</f>
        <v>1</v>
      </c>
      <c r="AF81" s="544">
        <f>'Weekly-VMS-VALUE'!L86+'Weekly-VMS-VALUE'!M86+'Weekly-VMS-VALUE'!N86</f>
        <v>49</v>
      </c>
      <c r="AG81" s="493"/>
      <c r="AH81" s="497">
        <f t="shared" si="43"/>
        <v>10</v>
      </c>
      <c r="AI81" s="498">
        <f t="shared" si="31"/>
        <v>392</v>
      </c>
      <c r="AJ81" s="498">
        <f t="shared" si="32"/>
        <v>0.18181818181818182</v>
      </c>
      <c r="AK81" s="498">
        <f t="shared" si="33"/>
        <v>5.454545454545455</v>
      </c>
      <c r="AL81" s="498">
        <f t="shared" si="34"/>
        <v>133.63636363636365</v>
      </c>
      <c r="AM81" s="498">
        <f t="shared" si="35"/>
        <v>0.2</v>
      </c>
      <c r="AN81" s="498">
        <f t="shared" si="36"/>
        <v>6</v>
      </c>
      <c r="AO81" s="498">
        <v>26</v>
      </c>
      <c r="AP81" s="498"/>
      <c r="AQ81" s="498"/>
      <c r="AR81" s="498">
        <f t="shared" si="37"/>
        <v>26</v>
      </c>
      <c r="AS81" s="498">
        <f t="shared" si="38"/>
        <v>0</v>
      </c>
      <c r="AT81" s="498">
        <f t="shared" si="39"/>
        <v>0</v>
      </c>
      <c r="AU81" s="498"/>
      <c r="AV81" s="498">
        <f t="shared" si="40"/>
        <v>0</v>
      </c>
      <c r="AW81" s="498">
        <f t="shared" si="41"/>
        <v>0</v>
      </c>
      <c r="AX81" s="552">
        <f t="shared" si="42"/>
        <v>43456</v>
      </c>
    </row>
    <row r="82" spans="1:50" s="492" customFormat="1">
      <c r="A82" s="490"/>
      <c r="B82" s="525">
        <v>734931</v>
      </c>
      <c r="C82" s="526" t="s">
        <v>189</v>
      </c>
      <c r="D82" s="496" t="s">
        <v>190</v>
      </c>
      <c r="E82" s="527">
        <v>24.5</v>
      </c>
      <c r="F82" s="527">
        <v>24.5</v>
      </c>
      <c r="G82" s="528">
        <v>49</v>
      </c>
      <c r="I82" s="541">
        <v>0</v>
      </c>
      <c r="J82" s="498">
        <f t="shared" si="22"/>
        <v>0</v>
      </c>
      <c r="K82" s="542">
        <v>0</v>
      </c>
      <c r="L82" s="498">
        <f t="shared" si="23"/>
        <v>0</v>
      </c>
      <c r="M82" s="542">
        <v>0</v>
      </c>
      <c r="N82" s="498">
        <f t="shared" si="24"/>
        <v>0</v>
      </c>
      <c r="O82" s="542">
        <v>0</v>
      </c>
      <c r="P82" s="498">
        <f t="shared" si="25"/>
        <v>0</v>
      </c>
      <c r="Q82" s="543">
        <v>0</v>
      </c>
      <c r="R82" s="498">
        <f t="shared" si="26"/>
        <v>0</v>
      </c>
      <c r="S82" s="542">
        <v>0</v>
      </c>
      <c r="T82" s="498">
        <f t="shared" si="27"/>
        <v>0</v>
      </c>
      <c r="U82" s="542">
        <v>0</v>
      </c>
      <c r="V82" s="498">
        <f t="shared" si="28"/>
        <v>0</v>
      </c>
      <c r="W82" s="542">
        <v>0</v>
      </c>
      <c r="X82" s="498">
        <f t="shared" si="29"/>
        <v>0</v>
      </c>
      <c r="Y82" s="542">
        <v>0</v>
      </c>
      <c r="Z82" s="498">
        <f t="shared" si="30"/>
        <v>0</v>
      </c>
      <c r="AA82" s="542">
        <f>'Weekly-VMS-QTY'!G87</f>
        <v>0</v>
      </c>
      <c r="AB82" s="498">
        <f>'Weekly-VMS-VALUE'!H87</f>
        <v>0</v>
      </c>
      <c r="AC82" s="542">
        <f>'Weekly-VMS-QTY'!H87+'Weekly-VMS-QTY'!I87+'Weekly-VMS-QTY'!J87+'Weekly-VMS-QTY'!K87</f>
        <v>0</v>
      </c>
      <c r="AD82" s="498">
        <f>'Weekly-VMS-VALUE'!H87+'Weekly-VMS-VALUE'!I87+'Weekly-VMS-VALUE'!J87+'Weekly-VMS-VALUE'!K87</f>
        <v>0</v>
      </c>
      <c r="AE82" s="542">
        <f>'Weekly-VMS-QTY'!L87+'Weekly-VMS-QTY'!M87+'Weekly-VMS-QTY'!N87</f>
        <v>0</v>
      </c>
      <c r="AF82" s="544">
        <f>'Weekly-VMS-VALUE'!L87+'Weekly-VMS-VALUE'!M87+'Weekly-VMS-VALUE'!N87</f>
        <v>0</v>
      </c>
      <c r="AG82" s="493"/>
      <c r="AH82" s="497">
        <f t="shared" si="43"/>
        <v>0</v>
      </c>
      <c r="AI82" s="498">
        <f t="shared" si="31"/>
        <v>0</v>
      </c>
      <c r="AJ82" s="498">
        <f t="shared" si="32"/>
        <v>0</v>
      </c>
      <c r="AK82" s="498">
        <f t="shared" si="33"/>
        <v>0</v>
      </c>
      <c r="AL82" s="498">
        <f t="shared" si="34"/>
        <v>0</v>
      </c>
      <c r="AM82" s="498">
        <f t="shared" si="35"/>
        <v>0</v>
      </c>
      <c r="AN82" s="498">
        <f t="shared" si="36"/>
        <v>0</v>
      </c>
      <c r="AO82" s="498">
        <v>26</v>
      </c>
      <c r="AP82" s="498"/>
      <c r="AQ82" s="498"/>
      <c r="AR82" s="498">
        <f t="shared" si="37"/>
        <v>26</v>
      </c>
      <c r="AS82" s="498">
        <f t="shared" si="38"/>
        <v>0</v>
      </c>
      <c r="AT82" s="498" t="str">
        <f t="shared" si="39"/>
        <v>-</v>
      </c>
      <c r="AU82" s="498"/>
      <c r="AV82" s="498" t="str">
        <f t="shared" si="40"/>
        <v>-</v>
      </c>
      <c r="AW82" s="498" t="str">
        <f t="shared" si="41"/>
        <v>-</v>
      </c>
      <c r="AX82" s="552" t="str">
        <f t="shared" si="42"/>
        <v>-</v>
      </c>
    </row>
    <row r="83" spans="1:50" s="492" customFormat="1">
      <c r="A83" s="490"/>
      <c r="B83" s="525">
        <v>734933</v>
      </c>
      <c r="C83" s="526" t="s">
        <v>191</v>
      </c>
      <c r="D83" s="496" t="s">
        <v>192</v>
      </c>
      <c r="E83" s="527">
        <v>24.5</v>
      </c>
      <c r="F83" s="527">
        <v>24.5</v>
      </c>
      <c r="G83" s="528">
        <v>49</v>
      </c>
      <c r="I83" s="541">
        <v>0</v>
      </c>
      <c r="J83" s="498">
        <f t="shared" si="22"/>
        <v>0</v>
      </c>
      <c r="K83" s="542">
        <v>0</v>
      </c>
      <c r="L83" s="498">
        <f t="shared" si="23"/>
        <v>0</v>
      </c>
      <c r="M83" s="542">
        <v>0</v>
      </c>
      <c r="N83" s="498">
        <f t="shared" si="24"/>
        <v>0</v>
      </c>
      <c r="O83" s="542">
        <v>0</v>
      </c>
      <c r="P83" s="498">
        <f t="shared" si="25"/>
        <v>0</v>
      </c>
      <c r="Q83" s="542">
        <v>0</v>
      </c>
      <c r="R83" s="498">
        <f t="shared" si="26"/>
        <v>0</v>
      </c>
      <c r="S83" s="542">
        <v>0</v>
      </c>
      <c r="T83" s="498">
        <f t="shared" si="27"/>
        <v>0</v>
      </c>
      <c r="U83" s="542">
        <v>0</v>
      </c>
      <c r="V83" s="498">
        <f t="shared" si="28"/>
        <v>0</v>
      </c>
      <c r="W83" s="542">
        <v>0</v>
      </c>
      <c r="X83" s="498">
        <f t="shared" si="29"/>
        <v>0</v>
      </c>
      <c r="Y83" s="542">
        <v>0</v>
      </c>
      <c r="Z83" s="498">
        <f t="shared" si="30"/>
        <v>0</v>
      </c>
      <c r="AA83" s="542">
        <f>'Weekly-VMS-QTY'!G88</f>
        <v>0</v>
      </c>
      <c r="AB83" s="498">
        <f>'Weekly-VMS-VALUE'!H88</f>
        <v>0</v>
      </c>
      <c r="AC83" s="542">
        <f>'Weekly-VMS-QTY'!H88+'Weekly-VMS-QTY'!I88+'Weekly-VMS-QTY'!J88+'Weekly-VMS-QTY'!K88</f>
        <v>0</v>
      </c>
      <c r="AD83" s="498">
        <f>'Weekly-VMS-VALUE'!H88+'Weekly-VMS-VALUE'!I88+'Weekly-VMS-VALUE'!J88+'Weekly-VMS-VALUE'!K88</f>
        <v>0</v>
      </c>
      <c r="AE83" s="542">
        <f>'Weekly-VMS-QTY'!L88+'Weekly-VMS-QTY'!M88+'Weekly-VMS-QTY'!N88</f>
        <v>0</v>
      </c>
      <c r="AF83" s="544">
        <f>'Weekly-VMS-VALUE'!L88+'Weekly-VMS-VALUE'!M88+'Weekly-VMS-VALUE'!N88</f>
        <v>0</v>
      </c>
      <c r="AG83" s="493"/>
      <c r="AH83" s="497">
        <f t="shared" si="43"/>
        <v>0</v>
      </c>
      <c r="AI83" s="498">
        <f t="shared" si="31"/>
        <v>0</v>
      </c>
      <c r="AJ83" s="498">
        <f t="shared" si="32"/>
        <v>0</v>
      </c>
      <c r="AK83" s="498">
        <f t="shared" si="33"/>
        <v>0</v>
      </c>
      <c r="AL83" s="498">
        <f t="shared" si="34"/>
        <v>0</v>
      </c>
      <c r="AM83" s="498">
        <f t="shared" si="35"/>
        <v>0</v>
      </c>
      <c r="AN83" s="498">
        <f t="shared" si="36"/>
        <v>0</v>
      </c>
      <c r="AO83" s="498">
        <v>26</v>
      </c>
      <c r="AP83" s="498"/>
      <c r="AQ83" s="498"/>
      <c r="AR83" s="498">
        <f t="shared" si="37"/>
        <v>26</v>
      </c>
      <c r="AS83" s="498">
        <f t="shared" si="38"/>
        <v>0</v>
      </c>
      <c r="AT83" s="498" t="str">
        <f t="shared" si="39"/>
        <v>-</v>
      </c>
      <c r="AU83" s="498"/>
      <c r="AV83" s="498" t="str">
        <f t="shared" si="40"/>
        <v>-</v>
      </c>
      <c r="AW83" s="498" t="str">
        <f t="shared" si="41"/>
        <v>-</v>
      </c>
      <c r="AX83" s="552" t="str">
        <f t="shared" si="42"/>
        <v>-</v>
      </c>
    </row>
    <row r="84" spans="1:50" s="492" customFormat="1">
      <c r="A84" s="490"/>
      <c r="B84" s="525">
        <v>734934</v>
      </c>
      <c r="C84" s="526" t="s">
        <v>193</v>
      </c>
      <c r="D84" s="496" t="s">
        <v>194</v>
      </c>
      <c r="E84" s="527">
        <v>24.5</v>
      </c>
      <c r="F84" s="527">
        <v>24.5</v>
      </c>
      <c r="G84" s="528">
        <v>49</v>
      </c>
      <c r="I84" s="541">
        <v>0</v>
      </c>
      <c r="J84" s="498">
        <f t="shared" si="22"/>
        <v>0</v>
      </c>
      <c r="K84" s="542">
        <v>0</v>
      </c>
      <c r="L84" s="498">
        <f t="shared" si="23"/>
        <v>0</v>
      </c>
      <c r="M84" s="542">
        <v>0</v>
      </c>
      <c r="N84" s="498">
        <f t="shared" si="24"/>
        <v>0</v>
      </c>
      <c r="O84" s="542">
        <v>0</v>
      </c>
      <c r="P84" s="498">
        <f t="shared" si="25"/>
        <v>0</v>
      </c>
      <c r="Q84" s="543">
        <v>0</v>
      </c>
      <c r="R84" s="498">
        <f t="shared" si="26"/>
        <v>0</v>
      </c>
      <c r="S84" s="542">
        <v>0</v>
      </c>
      <c r="T84" s="498">
        <f t="shared" si="27"/>
        <v>0</v>
      </c>
      <c r="U84" s="542">
        <v>0</v>
      </c>
      <c r="V84" s="498">
        <f t="shared" si="28"/>
        <v>0</v>
      </c>
      <c r="W84" s="542">
        <v>0</v>
      </c>
      <c r="X84" s="498">
        <f t="shared" si="29"/>
        <v>0</v>
      </c>
      <c r="Y84" s="542">
        <v>0</v>
      </c>
      <c r="Z84" s="498">
        <f t="shared" si="30"/>
        <v>0</v>
      </c>
      <c r="AA84" s="542">
        <f>'Weekly-VMS-QTY'!G89</f>
        <v>0</v>
      </c>
      <c r="AB84" s="498">
        <f>'Weekly-VMS-VALUE'!H89</f>
        <v>0</v>
      </c>
      <c r="AC84" s="542">
        <f>'Weekly-VMS-QTY'!H89+'Weekly-VMS-QTY'!I89+'Weekly-VMS-QTY'!J89+'Weekly-VMS-QTY'!K89</f>
        <v>0</v>
      </c>
      <c r="AD84" s="498">
        <f>'Weekly-VMS-VALUE'!H89+'Weekly-VMS-VALUE'!I89+'Weekly-VMS-VALUE'!J89+'Weekly-VMS-VALUE'!K89</f>
        <v>0</v>
      </c>
      <c r="AE84" s="542">
        <f>'Weekly-VMS-QTY'!L89+'Weekly-VMS-QTY'!M89+'Weekly-VMS-QTY'!N89</f>
        <v>0</v>
      </c>
      <c r="AF84" s="544">
        <f>'Weekly-VMS-VALUE'!L89+'Weekly-VMS-VALUE'!M89+'Weekly-VMS-VALUE'!N89</f>
        <v>0</v>
      </c>
      <c r="AG84" s="493"/>
      <c r="AH84" s="497">
        <f t="shared" si="43"/>
        <v>0</v>
      </c>
      <c r="AI84" s="498">
        <f t="shared" si="31"/>
        <v>0</v>
      </c>
      <c r="AJ84" s="498">
        <f t="shared" si="32"/>
        <v>0</v>
      </c>
      <c r="AK84" s="498">
        <f t="shared" si="33"/>
        <v>0</v>
      </c>
      <c r="AL84" s="498">
        <f t="shared" si="34"/>
        <v>0</v>
      </c>
      <c r="AM84" s="498">
        <f t="shared" si="35"/>
        <v>0</v>
      </c>
      <c r="AN84" s="498">
        <f t="shared" si="36"/>
        <v>0</v>
      </c>
      <c r="AO84" s="498">
        <v>26</v>
      </c>
      <c r="AP84" s="498"/>
      <c r="AQ84" s="498"/>
      <c r="AR84" s="498">
        <f t="shared" si="37"/>
        <v>26</v>
      </c>
      <c r="AS84" s="498">
        <f t="shared" si="38"/>
        <v>0</v>
      </c>
      <c r="AT84" s="498" t="str">
        <f t="shared" si="39"/>
        <v>-</v>
      </c>
      <c r="AU84" s="498"/>
      <c r="AV84" s="498" t="str">
        <f t="shared" si="40"/>
        <v>-</v>
      </c>
      <c r="AW84" s="498" t="str">
        <f t="shared" si="41"/>
        <v>-</v>
      </c>
      <c r="AX84" s="552" t="str">
        <f t="shared" si="42"/>
        <v>-</v>
      </c>
    </row>
    <row r="85" spans="1:50" s="492" customFormat="1">
      <c r="A85" s="490"/>
      <c r="B85" s="525">
        <v>734935</v>
      </c>
      <c r="C85" s="526" t="s">
        <v>195</v>
      </c>
      <c r="D85" s="496" t="s">
        <v>196</v>
      </c>
      <c r="E85" s="527">
        <v>29.5</v>
      </c>
      <c r="F85" s="527">
        <v>29.5</v>
      </c>
      <c r="G85" s="528">
        <v>59</v>
      </c>
      <c r="I85" s="541">
        <v>0</v>
      </c>
      <c r="J85" s="498">
        <f t="shared" si="22"/>
        <v>0</v>
      </c>
      <c r="K85" s="542">
        <v>0</v>
      </c>
      <c r="L85" s="498">
        <f t="shared" si="23"/>
        <v>0</v>
      </c>
      <c r="M85" s="542">
        <v>0</v>
      </c>
      <c r="N85" s="498">
        <f t="shared" si="24"/>
        <v>0</v>
      </c>
      <c r="O85" s="542">
        <v>0</v>
      </c>
      <c r="P85" s="498">
        <f t="shared" si="25"/>
        <v>0</v>
      </c>
      <c r="Q85" s="542">
        <v>0</v>
      </c>
      <c r="R85" s="498">
        <f t="shared" si="26"/>
        <v>0</v>
      </c>
      <c r="S85" s="542">
        <v>0</v>
      </c>
      <c r="T85" s="498">
        <f t="shared" si="27"/>
        <v>0</v>
      </c>
      <c r="U85" s="542">
        <v>0</v>
      </c>
      <c r="V85" s="498">
        <f t="shared" si="28"/>
        <v>0</v>
      </c>
      <c r="W85" s="542">
        <v>0</v>
      </c>
      <c r="X85" s="498">
        <f t="shared" si="29"/>
        <v>0</v>
      </c>
      <c r="Y85" s="542">
        <v>0</v>
      </c>
      <c r="Z85" s="498">
        <f t="shared" si="30"/>
        <v>0</v>
      </c>
      <c r="AA85" s="542">
        <f>'Weekly-VMS-QTY'!G90</f>
        <v>0</v>
      </c>
      <c r="AB85" s="498">
        <f>'Weekly-VMS-VALUE'!H90</f>
        <v>0</v>
      </c>
      <c r="AC85" s="542">
        <f>'Weekly-VMS-QTY'!H90+'Weekly-VMS-QTY'!I90+'Weekly-VMS-QTY'!J90+'Weekly-VMS-QTY'!K90</f>
        <v>0</v>
      </c>
      <c r="AD85" s="498">
        <f>'Weekly-VMS-VALUE'!H90+'Weekly-VMS-VALUE'!I90+'Weekly-VMS-VALUE'!J90+'Weekly-VMS-VALUE'!K90</f>
        <v>0</v>
      </c>
      <c r="AE85" s="542">
        <f>'Weekly-VMS-QTY'!L90+'Weekly-VMS-QTY'!M90+'Weekly-VMS-QTY'!N90</f>
        <v>0</v>
      </c>
      <c r="AF85" s="544">
        <f>'Weekly-VMS-VALUE'!L90+'Weekly-VMS-VALUE'!M90+'Weekly-VMS-VALUE'!N90</f>
        <v>0</v>
      </c>
      <c r="AG85" s="493"/>
      <c r="AH85" s="497">
        <f t="shared" si="43"/>
        <v>0</v>
      </c>
      <c r="AI85" s="498">
        <f t="shared" si="31"/>
        <v>0</v>
      </c>
      <c r="AJ85" s="498">
        <f t="shared" si="32"/>
        <v>0</v>
      </c>
      <c r="AK85" s="498">
        <f t="shared" si="33"/>
        <v>0</v>
      </c>
      <c r="AL85" s="498">
        <f t="shared" si="34"/>
        <v>0</v>
      </c>
      <c r="AM85" s="498">
        <f t="shared" si="35"/>
        <v>0</v>
      </c>
      <c r="AN85" s="498">
        <f t="shared" si="36"/>
        <v>0</v>
      </c>
      <c r="AO85" s="498">
        <v>26</v>
      </c>
      <c r="AP85" s="498"/>
      <c r="AQ85" s="498"/>
      <c r="AR85" s="498">
        <f t="shared" si="37"/>
        <v>26</v>
      </c>
      <c r="AS85" s="498">
        <f t="shared" si="38"/>
        <v>0</v>
      </c>
      <c r="AT85" s="498" t="str">
        <f t="shared" si="39"/>
        <v>-</v>
      </c>
      <c r="AU85" s="498"/>
      <c r="AV85" s="498" t="str">
        <f t="shared" si="40"/>
        <v>-</v>
      </c>
      <c r="AW85" s="498" t="str">
        <f t="shared" si="41"/>
        <v>-</v>
      </c>
      <c r="AX85" s="552" t="str">
        <f t="shared" si="42"/>
        <v>-</v>
      </c>
    </row>
    <row r="86" spans="1:50" s="492" customFormat="1">
      <c r="A86" s="490"/>
      <c r="B86" s="525">
        <v>734936</v>
      </c>
      <c r="C86" s="526" t="s">
        <v>197</v>
      </c>
      <c r="D86" s="496" t="s">
        <v>198</v>
      </c>
      <c r="E86" s="527">
        <v>29.5</v>
      </c>
      <c r="F86" s="527">
        <v>29.5</v>
      </c>
      <c r="G86" s="528">
        <v>59</v>
      </c>
      <c r="I86" s="541">
        <v>0</v>
      </c>
      <c r="J86" s="498">
        <f t="shared" si="22"/>
        <v>0</v>
      </c>
      <c r="K86" s="542">
        <v>0</v>
      </c>
      <c r="L86" s="498">
        <f t="shared" si="23"/>
        <v>0</v>
      </c>
      <c r="M86" s="542">
        <v>0</v>
      </c>
      <c r="N86" s="498">
        <f t="shared" si="24"/>
        <v>0</v>
      </c>
      <c r="O86" s="542">
        <v>0</v>
      </c>
      <c r="P86" s="498">
        <f t="shared" si="25"/>
        <v>0</v>
      </c>
      <c r="Q86" s="543">
        <v>0</v>
      </c>
      <c r="R86" s="498">
        <f t="shared" si="26"/>
        <v>0</v>
      </c>
      <c r="S86" s="542">
        <v>0</v>
      </c>
      <c r="T86" s="498">
        <f t="shared" si="27"/>
        <v>0</v>
      </c>
      <c r="U86" s="542">
        <v>0</v>
      </c>
      <c r="V86" s="498">
        <f t="shared" si="28"/>
        <v>0</v>
      </c>
      <c r="W86" s="542">
        <v>0</v>
      </c>
      <c r="X86" s="498">
        <f t="shared" si="29"/>
        <v>0</v>
      </c>
      <c r="Y86" s="542">
        <v>0</v>
      </c>
      <c r="Z86" s="498">
        <f t="shared" si="30"/>
        <v>0</v>
      </c>
      <c r="AA86" s="542">
        <f>'Weekly-VMS-QTY'!G91</f>
        <v>0</v>
      </c>
      <c r="AB86" s="498">
        <f>'Weekly-VMS-VALUE'!H91</f>
        <v>0</v>
      </c>
      <c r="AC86" s="542">
        <f>'Weekly-VMS-QTY'!H91+'Weekly-VMS-QTY'!I91+'Weekly-VMS-QTY'!J91+'Weekly-VMS-QTY'!K91</f>
        <v>0</v>
      </c>
      <c r="AD86" s="498">
        <f>'Weekly-VMS-VALUE'!H91+'Weekly-VMS-VALUE'!I91+'Weekly-VMS-VALUE'!J91+'Weekly-VMS-VALUE'!K91</f>
        <v>0</v>
      </c>
      <c r="AE86" s="542">
        <f>'Weekly-VMS-QTY'!L91+'Weekly-VMS-QTY'!M91+'Weekly-VMS-QTY'!N91</f>
        <v>0</v>
      </c>
      <c r="AF86" s="544">
        <f>'Weekly-VMS-VALUE'!L91+'Weekly-VMS-VALUE'!M91+'Weekly-VMS-VALUE'!N91</f>
        <v>0</v>
      </c>
      <c r="AG86" s="493"/>
      <c r="AH86" s="497">
        <f t="shared" si="43"/>
        <v>0</v>
      </c>
      <c r="AI86" s="498">
        <f t="shared" si="31"/>
        <v>0</v>
      </c>
      <c r="AJ86" s="498">
        <f t="shared" si="32"/>
        <v>0</v>
      </c>
      <c r="AK86" s="498">
        <f t="shared" si="33"/>
        <v>0</v>
      </c>
      <c r="AL86" s="498">
        <f t="shared" si="34"/>
        <v>0</v>
      </c>
      <c r="AM86" s="498">
        <f t="shared" si="35"/>
        <v>0</v>
      </c>
      <c r="AN86" s="498">
        <f t="shared" si="36"/>
        <v>0</v>
      </c>
      <c r="AO86" s="498">
        <v>26</v>
      </c>
      <c r="AP86" s="498"/>
      <c r="AQ86" s="498"/>
      <c r="AR86" s="498">
        <f t="shared" si="37"/>
        <v>26</v>
      </c>
      <c r="AS86" s="498">
        <f t="shared" si="38"/>
        <v>0</v>
      </c>
      <c r="AT86" s="498" t="str">
        <f t="shared" si="39"/>
        <v>-</v>
      </c>
      <c r="AU86" s="498"/>
      <c r="AV86" s="498" t="str">
        <f t="shared" si="40"/>
        <v>-</v>
      </c>
      <c r="AW86" s="498" t="str">
        <f t="shared" si="41"/>
        <v>-</v>
      </c>
      <c r="AX86" s="552" t="str">
        <f t="shared" si="42"/>
        <v>-</v>
      </c>
    </row>
    <row r="87" spans="1:50" s="492" customFormat="1">
      <c r="A87" s="490"/>
      <c r="B87" s="525">
        <v>734937</v>
      </c>
      <c r="C87" s="526" t="s">
        <v>199</v>
      </c>
      <c r="D87" s="496" t="s">
        <v>200</v>
      </c>
      <c r="E87" s="527">
        <v>69.5</v>
      </c>
      <c r="F87" s="527">
        <v>69.5</v>
      </c>
      <c r="G87" s="528">
        <v>149</v>
      </c>
      <c r="I87" s="541">
        <v>0</v>
      </c>
      <c r="J87" s="498">
        <f t="shared" si="22"/>
        <v>0</v>
      </c>
      <c r="K87" s="542">
        <v>0</v>
      </c>
      <c r="L87" s="498">
        <f t="shared" si="23"/>
        <v>0</v>
      </c>
      <c r="M87" s="542">
        <v>0</v>
      </c>
      <c r="N87" s="498">
        <f t="shared" si="24"/>
        <v>0</v>
      </c>
      <c r="O87" s="542">
        <v>0</v>
      </c>
      <c r="P87" s="498">
        <f t="shared" si="25"/>
        <v>0</v>
      </c>
      <c r="Q87" s="542">
        <v>0</v>
      </c>
      <c r="R87" s="498">
        <f t="shared" si="26"/>
        <v>0</v>
      </c>
      <c r="S87" s="542">
        <v>0</v>
      </c>
      <c r="T87" s="498">
        <f t="shared" si="27"/>
        <v>0</v>
      </c>
      <c r="U87" s="542">
        <v>0</v>
      </c>
      <c r="V87" s="498">
        <f t="shared" si="28"/>
        <v>0</v>
      </c>
      <c r="W87" s="542">
        <v>0</v>
      </c>
      <c r="X87" s="498">
        <f t="shared" si="29"/>
        <v>0</v>
      </c>
      <c r="Y87" s="542">
        <v>0</v>
      </c>
      <c r="Z87" s="498">
        <f t="shared" si="30"/>
        <v>0</v>
      </c>
      <c r="AA87" s="542">
        <f>'Weekly-VMS-QTY'!G92</f>
        <v>0</v>
      </c>
      <c r="AB87" s="498">
        <f>'Weekly-VMS-VALUE'!H92</f>
        <v>149</v>
      </c>
      <c r="AC87" s="542">
        <f>'Weekly-VMS-QTY'!H92+'Weekly-VMS-QTY'!I92+'Weekly-VMS-QTY'!J92+'Weekly-VMS-QTY'!K92</f>
        <v>2</v>
      </c>
      <c r="AD87" s="498">
        <f>'Weekly-VMS-VALUE'!H92+'Weekly-VMS-VALUE'!I92+'Weekly-VMS-VALUE'!J92+'Weekly-VMS-VALUE'!K92</f>
        <v>298</v>
      </c>
      <c r="AE87" s="542">
        <f>'Weekly-VMS-QTY'!L92+'Weekly-VMS-QTY'!M92+'Weekly-VMS-QTY'!N92</f>
        <v>1</v>
      </c>
      <c r="AF87" s="544">
        <f>'Weekly-VMS-VALUE'!L92+'Weekly-VMS-VALUE'!M92+'Weekly-VMS-VALUE'!N92</f>
        <v>149</v>
      </c>
      <c r="AG87" s="493"/>
      <c r="AH87" s="497">
        <f t="shared" si="43"/>
        <v>3</v>
      </c>
      <c r="AI87" s="498">
        <f t="shared" si="31"/>
        <v>596</v>
      </c>
      <c r="AJ87" s="498">
        <f t="shared" si="32"/>
        <v>5.4545454545454543E-2</v>
      </c>
      <c r="AK87" s="498">
        <f t="shared" si="33"/>
        <v>1.6363636363636362</v>
      </c>
      <c r="AL87" s="498">
        <f t="shared" si="34"/>
        <v>113.72727272727272</v>
      </c>
      <c r="AM87" s="498">
        <f t="shared" si="35"/>
        <v>6.6666666666666666E-2</v>
      </c>
      <c r="AN87" s="498">
        <f t="shared" si="36"/>
        <v>2</v>
      </c>
      <c r="AO87" s="498">
        <v>26</v>
      </c>
      <c r="AP87" s="498"/>
      <c r="AQ87" s="498"/>
      <c r="AR87" s="498">
        <f t="shared" si="37"/>
        <v>26</v>
      </c>
      <c r="AS87" s="498">
        <f t="shared" si="38"/>
        <v>0</v>
      </c>
      <c r="AT87" s="498">
        <f t="shared" si="39"/>
        <v>0</v>
      </c>
      <c r="AU87" s="498"/>
      <c r="AV87" s="498">
        <f t="shared" si="40"/>
        <v>0</v>
      </c>
      <c r="AW87" s="498">
        <f t="shared" si="41"/>
        <v>0</v>
      </c>
      <c r="AX87" s="552">
        <f t="shared" si="42"/>
        <v>43456</v>
      </c>
    </row>
    <row r="88" spans="1:50" s="492" customFormat="1">
      <c r="A88" s="490"/>
      <c r="B88" s="525">
        <v>734938</v>
      </c>
      <c r="C88" s="526" t="s">
        <v>201</v>
      </c>
      <c r="D88" s="496" t="s">
        <v>202</v>
      </c>
      <c r="E88" s="527">
        <v>69.5</v>
      </c>
      <c r="F88" s="527">
        <v>69.5</v>
      </c>
      <c r="G88" s="528">
        <v>149</v>
      </c>
      <c r="I88" s="541">
        <v>0</v>
      </c>
      <c r="J88" s="498">
        <f t="shared" si="22"/>
        <v>0</v>
      </c>
      <c r="K88" s="542">
        <v>0</v>
      </c>
      <c r="L88" s="498">
        <f t="shared" si="23"/>
        <v>0</v>
      </c>
      <c r="M88" s="542">
        <v>0</v>
      </c>
      <c r="N88" s="498">
        <f t="shared" si="24"/>
        <v>0</v>
      </c>
      <c r="O88" s="542">
        <v>0</v>
      </c>
      <c r="P88" s="498">
        <f t="shared" si="25"/>
        <v>0</v>
      </c>
      <c r="Q88" s="543">
        <v>0</v>
      </c>
      <c r="R88" s="498">
        <f t="shared" si="26"/>
        <v>0</v>
      </c>
      <c r="S88" s="542">
        <v>0</v>
      </c>
      <c r="T88" s="498">
        <f t="shared" si="27"/>
        <v>0</v>
      </c>
      <c r="U88" s="542">
        <v>0</v>
      </c>
      <c r="V88" s="498">
        <f t="shared" si="28"/>
        <v>0</v>
      </c>
      <c r="W88" s="542">
        <v>0</v>
      </c>
      <c r="X88" s="498">
        <f t="shared" si="29"/>
        <v>0</v>
      </c>
      <c r="Y88" s="542">
        <v>0</v>
      </c>
      <c r="Z88" s="498">
        <f t="shared" si="30"/>
        <v>0</v>
      </c>
      <c r="AA88" s="542">
        <f>'Weekly-VMS-QTY'!G93</f>
        <v>0</v>
      </c>
      <c r="AB88" s="498">
        <f>'Weekly-VMS-VALUE'!H93</f>
        <v>0</v>
      </c>
      <c r="AC88" s="542">
        <f>'Weekly-VMS-QTY'!H93+'Weekly-VMS-QTY'!I93+'Weekly-VMS-QTY'!J93+'Weekly-VMS-QTY'!K93</f>
        <v>0</v>
      </c>
      <c r="AD88" s="498">
        <f>'Weekly-VMS-VALUE'!H93+'Weekly-VMS-VALUE'!I93+'Weekly-VMS-VALUE'!J93+'Weekly-VMS-VALUE'!K93</f>
        <v>0</v>
      </c>
      <c r="AE88" s="542">
        <f>'Weekly-VMS-QTY'!L93+'Weekly-VMS-QTY'!M93+'Weekly-VMS-QTY'!N93</f>
        <v>1</v>
      </c>
      <c r="AF88" s="544">
        <f>'Weekly-VMS-VALUE'!L93+'Weekly-VMS-VALUE'!M93+'Weekly-VMS-VALUE'!N93</f>
        <v>149</v>
      </c>
      <c r="AG88" s="493"/>
      <c r="AH88" s="497">
        <f t="shared" si="43"/>
        <v>1</v>
      </c>
      <c r="AI88" s="498">
        <f t="shared" si="31"/>
        <v>149</v>
      </c>
      <c r="AJ88" s="498">
        <f t="shared" si="32"/>
        <v>1.8181818181818181E-2</v>
      </c>
      <c r="AK88" s="498">
        <f t="shared" si="33"/>
        <v>0.54545454545454541</v>
      </c>
      <c r="AL88" s="498">
        <f t="shared" si="34"/>
        <v>37.909090909090907</v>
      </c>
      <c r="AM88" s="498">
        <f t="shared" si="35"/>
        <v>3.3333333333333333E-2</v>
      </c>
      <c r="AN88" s="498">
        <f t="shared" si="36"/>
        <v>1</v>
      </c>
      <c r="AO88" s="498">
        <v>26</v>
      </c>
      <c r="AP88" s="498"/>
      <c r="AQ88" s="498"/>
      <c r="AR88" s="498">
        <f t="shared" si="37"/>
        <v>26</v>
      </c>
      <c r="AS88" s="498">
        <f t="shared" si="38"/>
        <v>0</v>
      </c>
      <c r="AT88" s="498">
        <f t="shared" si="39"/>
        <v>0</v>
      </c>
      <c r="AU88" s="498"/>
      <c r="AV88" s="498">
        <f t="shared" si="40"/>
        <v>0</v>
      </c>
      <c r="AW88" s="498">
        <f t="shared" si="41"/>
        <v>0</v>
      </c>
      <c r="AX88" s="552">
        <f t="shared" si="42"/>
        <v>43456</v>
      </c>
    </row>
    <row r="89" spans="1:50" s="492" customFormat="1">
      <c r="A89" s="490"/>
      <c r="B89" s="525">
        <v>734939</v>
      </c>
      <c r="C89" s="526" t="s">
        <v>203</v>
      </c>
      <c r="D89" s="496" t="s">
        <v>204</v>
      </c>
      <c r="E89" s="527">
        <v>109.5</v>
      </c>
      <c r="F89" s="527">
        <v>109.5</v>
      </c>
      <c r="G89" s="528">
        <v>229</v>
      </c>
      <c r="I89" s="541">
        <v>0</v>
      </c>
      <c r="J89" s="498">
        <f t="shared" si="22"/>
        <v>0</v>
      </c>
      <c r="K89" s="542">
        <v>0</v>
      </c>
      <c r="L89" s="498">
        <f t="shared" si="23"/>
        <v>0</v>
      </c>
      <c r="M89" s="542">
        <v>0</v>
      </c>
      <c r="N89" s="498">
        <f t="shared" si="24"/>
        <v>0</v>
      </c>
      <c r="O89" s="542">
        <v>0</v>
      </c>
      <c r="P89" s="498">
        <f t="shared" si="25"/>
        <v>0</v>
      </c>
      <c r="Q89" s="542">
        <v>0</v>
      </c>
      <c r="R89" s="498">
        <f t="shared" si="26"/>
        <v>0</v>
      </c>
      <c r="S89" s="542">
        <v>0</v>
      </c>
      <c r="T89" s="498">
        <f t="shared" si="27"/>
        <v>0</v>
      </c>
      <c r="U89" s="542">
        <v>0</v>
      </c>
      <c r="V89" s="498">
        <f t="shared" si="28"/>
        <v>0</v>
      </c>
      <c r="W89" s="542">
        <v>0</v>
      </c>
      <c r="X89" s="498">
        <f t="shared" si="29"/>
        <v>0</v>
      </c>
      <c r="Y89" s="542">
        <v>0</v>
      </c>
      <c r="Z89" s="498">
        <f t="shared" si="30"/>
        <v>0</v>
      </c>
      <c r="AA89" s="542">
        <f>'Weekly-VMS-QTY'!G94</f>
        <v>0</v>
      </c>
      <c r="AB89" s="498">
        <f>'Weekly-VMS-VALUE'!H94</f>
        <v>0</v>
      </c>
      <c r="AC89" s="542">
        <f>'Weekly-VMS-QTY'!H94+'Weekly-VMS-QTY'!I94+'Weekly-VMS-QTY'!J94+'Weekly-VMS-QTY'!K94</f>
        <v>0</v>
      </c>
      <c r="AD89" s="498">
        <f>'Weekly-VMS-VALUE'!H94+'Weekly-VMS-VALUE'!I94+'Weekly-VMS-VALUE'!J94+'Weekly-VMS-VALUE'!K94</f>
        <v>0</v>
      </c>
      <c r="AE89" s="542">
        <f>'Weekly-VMS-QTY'!L94+'Weekly-VMS-QTY'!M94+'Weekly-VMS-QTY'!N94</f>
        <v>1</v>
      </c>
      <c r="AF89" s="544">
        <f>'Weekly-VMS-VALUE'!L94+'Weekly-VMS-VALUE'!M94+'Weekly-VMS-VALUE'!N94</f>
        <v>229</v>
      </c>
      <c r="AG89" s="493"/>
      <c r="AH89" s="497">
        <f t="shared" si="43"/>
        <v>1</v>
      </c>
      <c r="AI89" s="498">
        <f t="shared" si="31"/>
        <v>229</v>
      </c>
      <c r="AJ89" s="498">
        <f t="shared" si="32"/>
        <v>1.8181818181818181E-2</v>
      </c>
      <c r="AK89" s="498">
        <f t="shared" si="33"/>
        <v>0.54545454545454541</v>
      </c>
      <c r="AL89" s="498">
        <f t="shared" si="34"/>
        <v>59.72727272727272</v>
      </c>
      <c r="AM89" s="498">
        <f t="shared" si="35"/>
        <v>3.3333333333333333E-2</v>
      </c>
      <c r="AN89" s="498">
        <f t="shared" si="36"/>
        <v>1</v>
      </c>
      <c r="AO89" s="498">
        <v>26</v>
      </c>
      <c r="AP89" s="498"/>
      <c r="AQ89" s="498"/>
      <c r="AR89" s="498">
        <f t="shared" si="37"/>
        <v>26</v>
      </c>
      <c r="AS89" s="498">
        <f t="shared" si="38"/>
        <v>0</v>
      </c>
      <c r="AT89" s="498">
        <f t="shared" si="39"/>
        <v>0</v>
      </c>
      <c r="AU89" s="498"/>
      <c r="AV89" s="498">
        <f t="shared" si="40"/>
        <v>0</v>
      </c>
      <c r="AW89" s="498">
        <f t="shared" si="41"/>
        <v>0</v>
      </c>
      <c r="AX89" s="552">
        <f t="shared" si="42"/>
        <v>43456</v>
      </c>
    </row>
    <row r="90" spans="1:50" s="492" customFormat="1">
      <c r="A90" s="490"/>
      <c r="B90" s="525">
        <v>734940</v>
      </c>
      <c r="C90" s="526" t="s">
        <v>205</v>
      </c>
      <c r="D90" s="496" t="s">
        <v>206</v>
      </c>
      <c r="E90" s="527">
        <v>44.5</v>
      </c>
      <c r="F90" s="527">
        <v>44.5</v>
      </c>
      <c r="G90" s="528">
        <v>99</v>
      </c>
      <c r="I90" s="541">
        <v>0</v>
      </c>
      <c r="J90" s="498">
        <f t="shared" si="22"/>
        <v>0</v>
      </c>
      <c r="K90" s="542">
        <v>0</v>
      </c>
      <c r="L90" s="498">
        <f t="shared" si="23"/>
        <v>0</v>
      </c>
      <c r="M90" s="542">
        <v>0</v>
      </c>
      <c r="N90" s="498">
        <f t="shared" si="24"/>
        <v>0</v>
      </c>
      <c r="O90" s="542">
        <v>0</v>
      </c>
      <c r="P90" s="498">
        <f t="shared" si="25"/>
        <v>0</v>
      </c>
      <c r="Q90" s="543">
        <v>0</v>
      </c>
      <c r="R90" s="498">
        <f t="shared" si="26"/>
        <v>0</v>
      </c>
      <c r="S90" s="542">
        <v>0</v>
      </c>
      <c r="T90" s="498">
        <f t="shared" si="27"/>
        <v>0</v>
      </c>
      <c r="U90" s="542">
        <v>0</v>
      </c>
      <c r="V90" s="498">
        <f t="shared" si="28"/>
        <v>0</v>
      </c>
      <c r="W90" s="542">
        <v>0</v>
      </c>
      <c r="X90" s="498">
        <f t="shared" si="29"/>
        <v>0</v>
      </c>
      <c r="Y90" s="542">
        <v>0</v>
      </c>
      <c r="Z90" s="498">
        <f t="shared" si="30"/>
        <v>0</v>
      </c>
      <c r="AA90" s="542">
        <f>'Weekly-VMS-QTY'!G95</f>
        <v>0</v>
      </c>
      <c r="AB90" s="498">
        <f>'Weekly-VMS-VALUE'!H95</f>
        <v>0</v>
      </c>
      <c r="AC90" s="542">
        <f>'Weekly-VMS-QTY'!H95+'Weekly-VMS-QTY'!I95+'Weekly-VMS-QTY'!J95+'Weekly-VMS-QTY'!K95</f>
        <v>0</v>
      </c>
      <c r="AD90" s="498">
        <f>'Weekly-VMS-VALUE'!H95+'Weekly-VMS-VALUE'!I95+'Weekly-VMS-VALUE'!J95+'Weekly-VMS-VALUE'!K95</f>
        <v>0</v>
      </c>
      <c r="AE90" s="542">
        <f>'Weekly-VMS-QTY'!L95+'Weekly-VMS-QTY'!M95+'Weekly-VMS-QTY'!N95</f>
        <v>1</v>
      </c>
      <c r="AF90" s="544">
        <f>'Weekly-VMS-VALUE'!L95+'Weekly-VMS-VALUE'!M95+'Weekly-VMS-VALUE'!N95</f>
        <v>99</v>
      </c>
      <c r="AG90" s="493"/>
      <c r="AH90" s="497">
        <f t="shared" si="43"/>
        <v>1</v>
      </c>
      <c r="AI90" s="498">
        <f t="shared" si="31"/>
        <v>99</v>
      </c>
      <c r="AJ90" s="498">
        <f t="shared" si="32"/>
        <v>1.8181818181818181E-2</v>
      </c>
      <c r="AK90" s="498">
        <f t="shared" si="33"/>
        <v>0.54545454545454541</v>
      </c>
      <c r="AL90" s="498">
        <f t="shared" si="34"/>
        <v>24.27272727272727</v>
      </c>
      <c r="AM90" s="498">
        <f t="shared" si="35"/>
        <v>3.3333333333333333E-2</v>
      </c>
      <c r="AN90" s="498">
        <f t="shared" si="36"/>
        <v>1</v>
      </c>
      <c r="AO90" s="498">
        <v>26</v>
      </c>
      <c r="AP90" s="498"/>
      <c r="AQ90" s="498"/>
      <c r="AR90" s="498">
        <f t="shared" si="37"/>
        <v>26</v>
      </c>
      <c r="AS90" s="498">
        <f t="shared" si="38"/>
        <v>0</v>
      </c>
      <c r="AT90" s="498">
        <f t="shared" si="39"/>
        <v>0</v>
      </c>
      <c r="AU90" s="498"/>
      <c r="AV90" s="498">
        <f t="shared" si="40"/>
        <v>0</v>
      </c>
      <c r="AW90" s="498">
        <f t="shared" si="41"/>
        <v>0</v>
      </c>
      <c r="AX90" s="552">
        <f t="shared" si="42"/>
        <v>43456</v>
      </c>
    </row>
    <row r="91" spans="1:50" s="492" customFormat="1">
      <c r="A91" s="490"/>
      <c r="B91" s="525">
        <v>734941</v>
      </c>
      <c r="C91" s="526" t="s">
        <v>207</v>
      </c>
      <c r="D91" s="496" t="s">
        <v>208</v>
      </c>
      <c r="E91" s="527">
        <v>44.5</v>
      </c>
      <c r="F91" s="527">
        <v>44.5</v>
      </c>
      <c r="G91" s="528">
        <v>89</v>
      </c>
      <c r="I91" s="541">
        <v>0</v>
      </c>
      <c r="J91" s="498">
        <f t="shared" si="22"/>
        <v>0</v>
      </c>
      <c r="K91" s="542">
        <v>0</v>
      </c>
      <c r="L91" s="498">
        <f t="shared" si="23"/>
        <v>0</v>
      </c>
      <c r="M91" s="542">
        <v>0</v>
      </c>
      <c r="N91" s="498">
        <f t="shared" si="24"/>
        <v>0</v>
      </c>
      <c r="O91" s="542">
        <v>0</v>
      </c>
      <c r="P91" s="498">
        <f t="shared" si="25"/>
        <v>0</v>
      </c>
      <c r="Q91" s="542">
        <v>0</v>
      </c>
      <c r="R91" s="498">
        <f t="shared" si="26"/>
        <v>0</v>
      </c>
      <c r="S91" s="542">
        <v>0</v>
      </c>
      <c r="T91" s="498">
        <f t="shared" si="27"/>
        <v>0</v>
      </c>
      <c r="U91" s="542">
        <v>0</v>
      </c>
      <c r="V91" s="498">
        <f t="shared" si="28"/>
        <v>0</v>
      </c>
      <c r="W91" s="542">
        <v>0</v>
      </c>
      <c r="X91" s="498">
        <f t="shared" si="29"/>
        <v>0</v>
      </c>
      <c r="Y91" s="542">
        <v>0</v>
      </c>
      <c r="Z91" s="498">
        <f t="shared" si="30"/>
        <v>0</v>
      </c>
      <c r="AA91" s="542">
        <f>'Weekly-VMS-QTY'!G96</f>
        <v>0</v>
      </c>
      <c r="AB91" s="498">
        <f>'Weekly-VMS-VALUE'!H96</f>
        <v>178</v>
      </c>
      <c r="AC91" s="542">
        <f>'Weekly-VMS-QTY'!H96+'Weekly-VMS-QTY'!I96+'Weekly-VMS-QTY'!J96+'Weekly-VMS-QTY'!K96</f>
        <v>3</v>
      </c>
      <c r="AD91" s="498">
        <f>'Weekly-VMS-VALUE'!H96+'Weekly-VMS-VALUE'!I96+'Weekly-VMS-VALUE'!J96+'Weekly-VMS-VALUE'!K96</f>
        <v>267</v>
      </c>
      <c r="AE91" s="542">
        <f>'Weekly-VMS-QTY'!L96+'Weekly-VMS-QTY'!M96+'Weekly-VMS-QTY'!N96</f>
        <v>6</v>
      </c>
      <c r="AF91" s="544">
        <f>'Weekly-VMS-VALUE'!L96+'Weekly-VMS-VALUE'!M96+'Weekly-VMS-VALUE'!N96</f>
        <v>495</v>
      </c>
      <c r="AG91" s="493"/>
      <c r="AH91" s="497">
        <f t="shared" si="43"/>
        <v>9</v>
      </c>
      <c r="AI91" s="498">
        <f t="shared" si="31"/>
        <v>940</v>
      </c>
      <c r="AJ91" s="498">
        <f t="shared" si="32"/>
        <v>0.16363636363636364</v>
      </c>
      <c r="AK91" s="498">
        <f t="shared" si="33"/>
        <v>4.9090909090909092</v>
      </c>
      <c r="AL91" s="498">
        <f t="shared" si="34"/>
        <v>218.45454545454547</v>
      </c>
      <c r="AM91" s="498">
        <f t="shared" si="35"/>
        <v>0.2</v>
      </c>
      <c r="AN91" s="498">
        <f t="shared" si="36"/>
        <v>6</v>
      </c>
      <c r="AO91" s="498">
        <v>26</v>
      </c>
      <c r="AP91" s="498"/>
      <c r="AQ91" s="498"/>
      <c r="AR91" s="498">
        <f t="shared" si="37"/>
        <v>26</v>
      </c>
      <c r="AS91" s="498">
        <f t="shared" si="38"/>
        <v>0</v>
      </c>
      <c r="AT91" s="498">
        <f t="shared" si="39"/>
        <v>0</v>
      </c>
      <c r="AU91" s="498"/>
      <c r="AV91" s="498">
        <f t="shared" si="40"/>
        <v>0</v>
      </c>
      <c r="AW91" s="498">
        <f t="shared" si="41"/>
        <v>0</v>
      </c>
      <c r="AX91" s="552">
        <f t="shared" si="42"/>
        <v>43456</v>
      </c>
    </row>
    <row r="92" spans="1:50" s="492" customFormat="1">
      <c r="A92" s="490"/>
      <c r="B92" s="525">
        <v>734942</v>
      </c>
      <c r="C92" s="526" t="s">
        <v>209</v>
      </c>
      <c r="D92" s="496" t="s">
        <v>210</v>
      </c>
      <c r="E92" s="527">
        <v>24.5</v>
      </c>
      <c r="F92" s="527">
        <v>24.5</v>
      </c>
      <c r="G92" s="528">
        <v>49</v>
      </c>
      <c r="I92" s="541">
        <v>0</v>
      </c>
      <c r="J92" s="498">
        <f t="shared" si="22"/>
        <v>0</v>
      </c>
      <c r="K92" s="542">
        <v>0</v>
      </c>
      <c r="L92" s="498">
        <f t="shared" si="23"/>
        <v>0</v>
      </c>
      <c r="M92" s="542">
        <v>0</v>
      </c>
      <c r="N92" s="498">
        <f t="shared" si="24"/>
        <v>0</v>
      </c>
      <c r="O92" s="542">
        <v>0</v>
      </c>
      <c r="P92" s="498">
        <f t="shared" si="25"/>
        <v>0</v>
      </c>
      <c r="Q92" s="543">
        <v>0</v>
      </c>
      <c r="R92" s="498">
        <f t="shared" si="26"/>
        <v>0</v>
      </c>
      <c r="S92" s="542">
        <v>0</v>
      </c>
      <c r="T92" s="498">
        <f t="shared" si="27"/>
        <v>0</v>
      </c>
      <c r="U92" s="542">
        <v>0</v>
      </c>
      <c r="V92" s="498">
        <f t="shared" si="28"/>
        <v>0</v>
      </c>
      <c r="W92" s="542">
        <v>0</v>
      </c>
      <c r="X92" s="498">
        <f t="shared" si="29"/>
        <v>0</v>
      </c>
      <c r="Y92" s="542">
        <v>0</v>
      </c>
      <c r="Z92" s="498">
        <f t="shared" si="30"/>
        <v>0</v>
      </c>
      <c r="AA92" s="542">
        <f>'Weekly-VMS-QTY'!G97</f>
        <v>0</v>
      </c>
      <c r="AB92" s="498">
        <f>'Weekly-VMS-VALUE'!H97</f>
        <v>0</v>
      </c>
      <c r="AC92" s="542">
        <f>'Weekly-VMS-QTY'!H97+'Weekly-VMS-QTY'!I97+'Weekly-VMS-QTY'!J97+'Weekly-VMS-QTY'!K97</f>
        <v>6</v>
      </c>
      <c r="AD92" s="498">
        <f>'Weekly-VMS-VALUE'!H97+'Weekly-VMS-VALUE'!I97+'Weekly-VMS-VALUE'!J97+'Weekly-VMS-VALUE'!K97</f>
        <v>294</v>
      </c>
      <c r="AE92" s="542">
        <f>'Weekly-VMS-QTY'!L97+'Weekly-VMS-QTY'!M97+'Weekly-VMS-QTY'!N97</f>
        <v>10</v>
      </c>
      <c r="AF92" s="544">
        <f>'Weekly-VMS-VALUE'!L97+'Weekly-VMS-VALUE'!M97+'Weekly-VMS-VALUE'!N97</f>
        <v>490</v>
      </c>
      <c r="AG92" s="493"/>
      <c r="AH92" s="497">
        <f t="shared" si="43"/>
        <v>16</v>
      </c>
      <c r="AI92" s="498">
        <f t="shared" si="31"/>
        <v>784</v>
      </c>
      <c r="AJ92" s="498">
        <f t="shared" si="32"/>
        <v>0.29090909090909089</v>
      </c>
      <c r="AK92" s="498">
        <f t="shared" si="33"/>
        <v>8.7272727272727266</v>
      </c>
      <c r="AL92" s="498">
        <f t="shared" si="34"/>
        <v>213.81818181818181</v>
      </c>
      <c r="AM92" s="498">
        <f t="shared" si="35"/>
        <v>0.33333333333333331</v>
      </c>
      <c r="AN92" s="498">
        <f t="shared" si="36"/>
        <v>10</v>
      </c>
      <c r="AO92" s="498">
        <v>26</v>
      </c>
      <c r="AP92" s="498"/>
      <c r="AQ92" s="498"/>
      <c r="AR92" s="498">
        <f t="shared" si="37"/>
        <v>26</v>
      </c>
      <c r="AS92" s="498">
        <f t="shared" si="38"/>
        <v>0</v>
      </c>
      <c r="AT92" s="498">
        <f t="shared" si="39"/>
        <v>0</v>
      </c>
      <c r="AU92" s="498"/>
      <c r="AV92" s="498">
        <f t="shared" si="40"/>
        <v>0</v>
      </c>
      <c r="AW92" s="498">
        <f t="shared" si="41"/>
        <v>0</v>
      </c>
      <c r="AX92" s="552">
        <f t="shared" si="42"/>
        <v>43456</v>
      </c>
    </row>
    <row r="93" spans="1:50" s="492" customFormat="1">
      <c r="A93" s="490"/>
      <c r="B93" s="525">
        <v>734943</v>
      </c>
      <c r="C93" s="526" t="s">
        <v>211</v>
      </c>
      <c r="D93" s="496" t="s">
        <v>212</v>
      </c>
      <c r="E93" s="527">
        <v>24.5</v>
      </c>
      <c r="F93" s="527">
        <v>24.5</v>
      </c>
      <c r="G93" s="528">
        <v>49</v>
      </c>
      <c r="I93" s="541">
        <v>0</v>
      </c>
      <c r="J93" s="498">
        <f t="shared" si="22"/>
        <v>0</v>
      </c>
      <c r="K93" s="542">
        <v>0</v>
      </c>
      <c r="L93" s="498">
        <f t="shared" si="23"/>
        <v>0</v>
      </c>
      <c r="M93" s="542">
        <v>0</v>
      </c>
      <c r="N93" s="498">
        <f t="shared" si="24"/>
        <v>0</v>
      </c>
      <c r="O93" s="542">
        <v>0</v>
      </c>
      <c r="P93" s="498">
        <f t="shared" si="25"/>
        <v>0</v>
      </c>
      <c r="Q93" s="542">
        <v>0</v>
      </c>
      <c r="R93" s="498">
        <f t="shared" si="26"/>
        <v>0</v>
      </c>
      <c r="S93" s="542">
        <v>0</v>
      </c>
      <c r="T93" s="498">
        <f t="shared" si="27"/>
        <v>0</v>
      </c>
      <c r="U93" s="542">
        <v>0</v>
      </c>
      <c r="V93" s="498">
        <f t="shared" si="28"/>
        <v>0</v>
      </c>
      <c r="W93" s="542">
        <v>0</v>
      </c>
      <c r="X93" s="498">
        <f t="shared" si="29"/>
        <v>0</v>
      </c>
      <c r="Y93" s="542">
        <v>0</v>
      </c>
      <c r="Z93" s="498">
        <f t="shared" si="30"/>
        <v>0</v>
      </c>
      <c r="AA93" s="542">
        <f>'Weekly-VMS-QTY'!G98</f>
        <v>0</v>
      </c>
      <c r="AB93" s="498">
        <f>'Weekly-VMS-VALUE'!H98</f>
        <v>0</v>
      </c>
      <c r="AC93" s="542">
        <f>'Weekly-VMS-QTY'!H98+'Weekly-VMS-QTY'!I98+'Weekly-VMS-QTY'!J98+'Weekly-VMS-QTY'!K98</f>
        <v>14</v>
      </c>
      <c r="AD93" s="498">
        <f>'Weekly-VMS-VALUE'!H98+'Weekly-VMS-VALUE'!I98+'Weekly-VMS-VALUE'!J98+'Weekly-VMS-VALUE'!K98</f>
        <v>686</v>
      </c>
      <c r="AE93" s="542">
        <f>'Weekly-VMS-QTY'!L98+'Weekly-VMS-QTY'!M98+'Weekly-VMS-QTY'!N98</f>
        <v>13</v>
      </c>
      <c r="AF93" s="544">
        <f>'Weekly-VMS-VALUE'!L98+'Weekly-VMS-VALUE'!M98+'Weekly-VMS-VALUE'!N98</f>
        <v>618</v>
      </c>
      <c r="AG93" s="493"/>
      <c r="AH93" s="497">
        <f t="shared" si="43"/>
        <v>27</v>
      </c>
      <c r="AI93" s="498">
        <f t="shared" si="31"/>
        <v>1304</v>
      </c>
      <c r="AJ93" s="498">
        <f t="shared" si="32"/>
        <v>0.49090909090909091</v>
      </c>
      <c r="AK93" s="498">
        <f t="shared" si="33"/>
        <v>14.727272727272727</v>
      </c>
      <c r="AL93" s="498">
        <f t="shared" si="34"/>
        <v>360.81818181818181</v>
      </c>
      <c r="AM93" s="498">
        <f t="shared" si="35"/>
        <v>0.46666666666666667</v>
      </c>
      <c r="AN93" s="498">
        <f t="shared" si="36"/>
        <v>14</v>
      </c>
      <c r="AO93" s="498">
        <v>26</v>
      </c>
      <c r="AP93" s="498"/>
      <c r="AQ93" s="498"/>
      <c r="AR93" s="498">
        <f t="shared" si="37"/>
        <v>26</v>
      </c>
      <c r="AS93" s="498">
        <f t="shared" si="38"/>
        <v>0</v>
      </c>
      <c r="AT93" s="498">
        <f t="shared" si="39"/>
        <v>0</v>
      </c>
      <c r="AU93" s="498"/>
      <c r="AV93" s="498">
        <f t="shared" si="40"/>
        <v>0</v>
      </c>
      <c r="AW93" s="498">
        <f t="shared" si="41"/>
        <v>0</v>
      </c>
      <c r="AX93" s="552">
        <f t="shared" si="42"/>
        <v>43456</v>
      </c>
    </row>
    <row r="94" spans="1:50" s="492" customFormat="1">
      <c r="A94" s="490"/>
      <c r="B94" s="525">
        <v>734944</v>
      </c>
      <c r="C94" s="526" t="s">
        <v>213</v>
      </c>
      <c r="D94" s="496" t="s">
        <v>214</v>
      </c>
      <c r="E94" s="527">
        <v>24.5</v>
      </c>
      <c r="F94" s="527">
        <v>24.5</v>
      </c>
      <c r="G94" s="528">
        <v>49</v>
      </c>
      <c r="I94" s="541">
        <v>0</v>
      </c>
      <c r="J94" s="498">
        <f t="shared" si="22"/>
        <v>0</v>
      </c>
      <c r="K94" s="542">
        <v>0</v>
      </c>
      <c r="L94" s="498">
        <f t="shared" si="23"/>
        <v>0</v>
      </c>
      <c r="M94" s="542">
        <v>0</v>
      </c>
      <c r="N94" s="498">
        <f t="shared" si="24"/>
        <v>0</v>
      </c>
      <c r="O94" s="542">
        <v>0</v>
      </c>
      <c r="P94" s="498">
        <f t="shared" si="25"/>
        <v>0</v>
      </c>
      <c r="Q94" s="543">
        <v>0</v>
      </c>
      <c r="R94" s="498">
        <f t="shared" si="26"/>
        <v>0</v>
      </c>
      <c r="S94" s="542">
        <v>0</v>
      </c>
      <c r="T94" s="498">
        <f t="shared" si="27"/>
        <v>0</v>
      </c>
      <c r="U94" s="542">
        <v>0</v>
      </c>
      <c r="V94" s="498">
        <f t="shared" si="28"/>
        <v>0</v>
      </c>
      <c r="W94" s="542">
        <v>0</v>
      </c>
      <c r="X94" s="498">
        <f t="shared" si="29"/>
        <v>0</v>
      </c>
      <c r="Y94" s="542">
        <v>0</v>
      </c>
      <c r="Z94" s="498">
        <f t="shared" si="30"/>
        <v>0</v>
      </c>
      <c r="AA94" s="542">
        <f>'Weekly-VMS-QTY'!G99</f>
        <v>0</v>
      </c>
      <c r="AB94" s="498">
        <f>'Weekly-VMS-VALUE'!H99</f>
        <v>0</v>
      </c>
      <c r="AC94" s="542">
        <f>'Weekly-VMS-QTY'!H99+'Weekly-VMS-QTY'!I99+'Weekly-VMS-QTY'!J99+'Weekly-VMS-QTY'!K99</f>
        <v>8</v>
      </c>
      <c r="AD94" s="498">
        <f>'Weekly-VMS-VALUE'!H99+'Weekly-VMS-VALUE'!I99+'Weekly-VMS-VALUE'!J99+'Weekly-VMS-VALUE'!K99</f>
        <v>392</v>
      </c>
      <c r="AE94" s="542">
        <f>'Weekly-VMS-QTY'!L99+'Weekly-VMS-QTY'!M99+'Weekly-VMS-QTY'!N99</f>
        <v>11</v>
      </c>
      <c r="AF94" s="544">
        <f>'Weekly-VMS-VALUE'!L99+'Weekly-VMS-VALUE'!M99+'Weekly-VMS-VALUE'!N99</f>
        <v>539</v>
      </c>
      <c r="AG94" s="493"/>
      <c r="AH94" s="497">
        <f t="shared" si="43"/>
        <v>19</v>
      </c>
      <c r="AI94" s="498">
        <f t="shared" si="31"/>
        <v>931</v>
      </c>
      <c r="AJ94" s="498">
        <f t="shared" si="32"/>
        <v>0.34545454545454546</v>
      </c>
      <c r="AK94" s="498">
        <f t="shared" si="33"/>
        <v>10.363636363636363</v>
      </c>
      <c r="AL94" s="498">
        <f t="shared" si="34"/>
        <v>253.90909090909091</v>
      </c>
      <c r="AM94" s="498">
        <f t="shared" si="35"/>
        <v>0.36666666666666664</v>
      </c>
      <c r="AN94" s="498">
        <f t="shared" si="36"/>
        <v>11</v>
      </c>
      <c r="AO94" s="498">
        <v>26</v>
      </c>
      <c r="AP94" s="498"/>
      <c r="AQ94" s="498"/>
      <c r="AR94" s="498">
        <f t="shared" si="37"/>
        <v>26</v>
      </c>
      <c r="AS94" s="498">
        <f t="shared" si="38"/>
        <v>0</v>
      </c>
      <c r="AT94" s="498">
        <f t="shared" si="39"/>
        <v>0</v>
      </c>
      <c r="AU94" s="498"/>
      <c r="AV94" s="498">
        <f t="shared" si="40"/>
        <v>0</v>
      </c>
      <c r="AW94" s="498">
        <f t="shared" si="41"/>
        <v>0</v>
      </c>
      <c r="AX94" s="552">
        <f t="shared" si="42"/>
        <v>43456</v>
      </c>
    </row>
    <row r="95" spans="1:50" s="492" customFormat="1">
      <c r="A95" s="490"/>
      <c r="B95" s="525">
        <v>734945</v>
      </c>
      <c r="C95" s="526" t="s">
        <v>215</v>
      </c>
      <c r="D95" s="496" t="s">
        <v>216</v>
      </c>
      <c r="E95" s="527">
        <v>39.5</v>
      </c>
      <c r="F95" s="527">
        <v>39.5</v>
      </c>
      <c r="G95" s="528">
        <v>79</v>
      </c>
      <c r="I95" s="541">
        <v>0</v>
      </c>
      <c r="J95" s="498">
        <f t="shared" si="22"/>
        <v>0</v>
      </c>
      <c r="K95" s="542">
        <v>0</v>
      </c>
      <c r="L95" s="498">
        <f t="shared" si="23"/>
        <v>0</v>
      </c>
      <c r="M95" s="542">
        <v>0</v>
      </c>
      <c r="N95" s="498">
        <f t="shared" si="24"/>
        <v>0</v>
      </c>
      <c r="O95" s="542">
        <v>0</v>
      </c>
      <c r="P95" s="498">
        <f t="shared" si="25"/>
        <v>0</v>
      </c>
      <c r="Q95" s="542">
        <v>0</v>
      </c>
      <c r="R95" s="498">
        <f t="shared" si="26"/>
        <v>0</v>
      </c>
      <c r="S95" s="542">
        <v>0</v>
      </c>
      <c r="T95" s="498">
        <f t="shared" si="27"/>
        <v>0</v>
      </c>
      <c r="U95" s="542">
        <v>0</v>
      </c>
      <c r="V95" s="498">
        <f t="shared" si="28"/>
        <v>0</v>
      </c>
      <c r="W95" s="542">
        <v>0</v>
      </c>
      <c r="X95" s="498">
        <f t="shared" si="29"/>
        <v>0</v>
      </c>
      <c r="Y95" s="542">
        <v>0</v>
      </c>
      <c r="Z95" s="498">
        <f t="shared" si="30"/>
        <v>0</v>
      </c>
      <c r="AA95" s="542">
        <f>'Weekly-VMS-QTY'!G100</f>
        <v>0</v>
      </c>
      <c r="AB95" s="498">
        <f>'Weekly-VMS-VALUE'!H100</f>
        <v>0</v>
      </c>
      <c r="AC95" s="542">
        <f>'Weekly-VMS-QTY'!H100+'Weekly-VMS-QTY'!I100+'Weekly-VMS-QTY'!J100+'Weekly-VMS-QTY'!K100</f>
        <v>0</v>
      </c>
      <c r="AD95" s="498">
        <f>'Weekly-VMS-VALUE'!H100+'Weekly-VMS-VALUE'!I100+'Weekly-VMS-VALUE'!J100+'Weekly-VMS-VALUE'!K100</f>
        <v>0</v>
      </c>
      <c r="AE95" s="542">
        <f>'Weekly-VMS-QTY'!L100+'Weekly-VMS-QTY'!M100+'Weekly-VMS-QTY'!N100</f>
        <v>0</v>
      </c>
      <c r="AF95" s="544">
        <f>'Weekly-VMS-VALUE'!L100+'Weekly-VMS-VALUE'!M100+'Weekly-VMS-VALUE'!N100</f>
        <v>0</v>
      </c>
      <c r="AG95" s="493"/>
      <c r="AH95" s="497">
        <f t="shared" si="43"/>
        <v>0</v>
      </c>
      <c r="AI95" s="498">
        <f t="shared" si="31"/>
        <v>0</v>
      </c>
      <c r="AJ95" s="498">
        <f t="shared" si="32"/>
        <v>0</v>
      </c>
      <c r="AK95" s="498">
        <f t="shared" si="33"/>
        <v>0</v>
      </c>
      <c r="AL95" s="498">
        <f t="shared" si="34"/>
        <v>0</v>
      </c>
      <c r="AM95" s="498">
        <f t="shared" si="35"/>
        <v>0</v>
      </c>
      <c r="AN95" s="498">
        <f t="shared" si="36"/>
        <v>0</v>
      </c>
      <c r="AO95" s="498">
        <v>26</v>
      </c>
      <c r="AP95" s="498"/>
      <c r="AQ95" s="498"/>
      <c r="AR95" s="498">
        <f t="shared" si="37"/>
        <v>26</v>
      </c>
      <c r="AS95" s="498">
        <f t="shared" si="38"/>
        <v>0</v>
      </c>
      <c r="AT95" s="498" t="str">
        <f t="shared" si="39"/>
        <v>-</v>
      </c>
      <c r="AU95" s="498"/>
      <c r="AV95" s="498" t="str">
        <f t="shared" si="40"/>
        <v>-</v>
      </c>
      <c r="AW95" s="498" t="str">
        <f t="shared" si="41"/>
        <v>-</v>
      </c>
      <c r="AX95" s="552" t="str">
        <f t="shared" si="42"/>
        <v>-</v>
      </c>
    </row>
    <row r="96" spans="1:50" s="492" customFormat="1">
      <c r="A96" s="490"/>
      <c r="B96" s="525">
        <v>734947</v>
      </c>
      <c r="C96" s="526" t="s">
        <v>217</v>
      </c>
      <c r="D96" s="496" t="s">
        <v>218</v>
      </c>
      <c r="E96" s="527">
        <v>39.5</v>
      </c>
      <c r="F96" s="527">
        <v>39.5</v>
      </c>
      <c r="G96" s="528">
        <v>79</v>
      </c>
      <c r="I96" s="541">
        <v>0</v>
      </c>
      <c r="J96" s="498">
        <f t="shared" si="22"/>
        <v>0</v>
      </c>
      <c r="K96" s="542">
        <v>0</v>
      </c>
      <c r="L96" s="498">
        <f t="shared" si="23"/>
        <v>0</v>
      </c>
      <c r="M96" s="542">
        <v>0</v>
      </c>
      <c r="N96" s="498">
        <f t="shared" si="24"/>
        <v>0</v>
      </c>
      <c r="O96" s="542">
        <v>0</v>
      </c>
      <c r="P96" s="498">
        <f t="shared" si="25"/>
        <v>0</v>
      </c>
      <c r="Q96" s="543">
        <v>0</v>
      </c>
      <c r="R96" s="498">
        <f t="shared" si="26"/>
        <v>0</v>
      </c>
      <c r="S96" s="542">
        <v>0</v>
      </c>
      <c r="T96" s="498">
        <f t="shared" si="27"/>
        <v>0</v>
      </c>
      <c r="U96" s="542">
        <v>0</v>
      </c>
      <c r="V96" s="498">
        <f t="shared" si="28"/>
        <v>0</v>
      </c>
      <c r="W96" s="542">
        <v>0</v>
      </c>
      <c r="X96" s="498">
        <f t="shared" si="29"/>
        <v>0</v>
      </c>
      <c r="Y96" s="542">
        <v>0</v>
      </c>
      <c r="Z96" s="498">
        <f t="shared" si="30"/>
        <v>0</v>
      </c>
      <c r="AA96" s="542">
        <f>'Weekly-VMS-QTY'!G101</f>
        <v>0</v>
      </c>
      <c r="AB96" s="498">
        <f>'Weekly-VMS-VALUE'!H101</f>
        <v>0</v>
      </c>
      <c r="AC96" s="542">
        <f>'Weekly-VMS-QTY'!H101+'Weekly-VMS-QTY'!I101+'Weekly-VMS-QTY'!J101+'Weekly-VMS-QTY'!K101</f>
        <v>0</v>
      </c>
      <c r="AD96" s="498">
        <f>'Weekly-VMS-VALUE'!H101+'Weekly-VMS-VALUE'!I101+'Weekly-VMS-VALUE'!J101+'Weekly-VMS-VALUE'!K101</f>
        <v>0</v>
      </c>
      <c r="AE96" s="542">
        <f>'Weekly-VMS-QTY'!L101+'Weekly-VMS-QTY'!M101+'Weekly-VMS-QTY'!N101</f>
        <v>0</v>
      </c>
      <c r="AF96" s="544">
        <f>'Weekly-VMS-VALUE'!L101+'Weekly-VMS-VALUE'!M101+'Weekly-VMS-VALUE'!N101</f>
        <v>0</v>
      </c>
      <c r="AG96" s="493"/>
      <c r="AH96" s="497">
        <f t="shared" si="43"/>
        <v>0</v>
      </c>
      <c r="AI96" s="498">
        <f t="shared" si="31"/>
        <v>0</v>
      </c>
      <c r="AJ96" s="498">
        <f t="shared" si="32"/>
        <v>0</v>
      </c>
      <c r="AK96" s="498">
        <f t="shared" si="33"/>
        <v>0</v>
      </c>
      <c r="AL96" s="498">
        <f t="shared" si="34"/>
        <v>0</v>
      </c>
      <c r="AM96" s="498">
        <f t="shared" si="35"/>
        <v>0</v>
      </c>
      <c r="AN96" s="498">
        <f t="shared" si="36"/>
        <v>0</v>
      </c>
      <c r="AO96" s="498">
        <v>26</v>
      </c>
      <c r="AP96" s="498"/>
      <c r="AQ96" s="498"/>
      <c r="AR96" s="498">
        <f t="shared" si="37"/>
        <v>26</v>
      </c>
      <c r="AS96" s="498">
        <f t="shared" si="38"/>
        <v>0</v>
      </c>
      <c r="AT96" s="498" t="str">
        <f t="shared" si="39"/>
        <v>-</v>
      </c>
      <c r="AU96" s="498"/>
      <c r="AV96" s="498" t="str">
        <f t="shared" si="40"/>
        <v>-</v>
      </c>
      <c r="AW96" s="498" t="str">
        <f t="shared" si="41"/>
        <v>-</v>
      </c>
      <c r="AX96" s="552" t="str">
        <f t="shared" si="42"/>
        <v>-</v>
      </c>
    </row>
    <row r="97" spans="1:50" s="492" customFormat="1">
      <c r="A97" s="490"/>
      <c r="B97" s="525">
        <v>734948</v>
      </c>
      <c r="C97" s="526" t="s">
        <v>219</v>
      </c>
      <c r="D97" s="496" t="s">
        <v>220</v>
      </c>
      <c r="E97" s="527">
        <v>49.5</v>
      </c>
      <c r="F97" s="527">
        <v>49.5</v>
      </c>
      <c r="G97" s="528">
        <v>109</v>
      </c>
      <c r="I97" s="541">
        <v>0</v>
      </c>
      <c r="J97" s="498">
        <f t="shared" si="22"/>
        <v>0</v>
      </c>
      <c r="K97" s="542">
        <v>0</v>
      </c>
      <c r="L97" s="498">
        <f t="shared" si="23"/>
        <v>0</v>
      </c>
      <c r="M97" s="542">
        <v>0</v>
      </c>
      <c r="N97" s="498">
        <f t="shared" si="24"/>
        <v>0</v>
      </c>
      <c r="O97" s="542">
        <v>0</v>
      </c>
      <c r="P97" s="498">
        <f t="shared" si="25"/>
        <v>0</v>
      </c>
      <c r="Q97" s="542">
        <v>0</v>
      </c>
      <c r="R97" s="498">
        <f t="shared" si="26"/>
        <v>0</v>
      </c>
      <c r="S97" s="542">
        <v>0</v>
      </c>
      <c r="T97" s="498">
        <f t="shared" si="27"/>
        <v>0</v>
      </c>
      <c r="U97" s="542">
        <v>0</v>
      </c>
      <c r="V97" s="498">
        <f t="shared" si="28"/>
        <v>0</v>
      </c>
      <c r="W97" s="542">
        <v>0</v>
      </c>
      <c r="X97" s="498">
        <f t="shared" si="29"/>
        <v>0</v>
      </c>
      <c r="Y97" s="542">
        <v>0</v>
      </c>
      <c r="Z97" s="498">
        <f t="shared" si="30"/>
        <v>0</v>
      </c>
      <c r="AA97" s="542">
        <f>'Weekly-VMS-QTY'!G102</f>
        <v>0</v>
      </c>
      <c r="AB97" s="498">
        <f>'Weekly-VMS-VALUE'!H102</f>
        <v>0</v>
      </c>
      <c r="AC97" s="542">
        <f>'Weekly-VMS-QTY'!H102+'Weekly-VMS-QTY'!I102+'Weekly-VMS-QTY'!J102+'Weekly-VMS-QTY'!K102</f>
        <v>0</v>
      </c>
      <c r="AD97" s="498">
        <f>'Weekly-VMS-VALUE'!H102+'Weekly-VMS-VALUE'!I102+'Weekly-VMS-VALUE'!J102+'Weekly-VMS-VALUE'!K102</f>
        <v>0</v>
      </c>
      <c r="AE97" s="542">
        <f>'Weekly-VMS-QTY'!L102+'Weekly-VMS-QTY'!M102+'Weekly-VMS-QTY'!N102</f>
        <v>6</v>
      </c>
      <c r="AF97" s="544">
        <f>'Weekly-VMS-VALUE'!L102+'Weekly-VMS-VALUE'!M102+'Weekly-VMS-VALUE'!N102</f>
        <v>654</v>
      </c>
      <c r="AG97" s="493"/>
      <c r="AH97" s="497">
        <f t="shared" si="43"/>
        <v>6</v>
      </c>
      <c r="AI97" s="498">
        <f t="shared" si="31"/>
        <v>654</v>
      </c>
      <c r="AJ97" s="498">
        <f t="shared" si="32"/>
        <v>0.10909090909090909</v>
      </c>
      <c r="AK97" s="498">
        <f t="shared" si="33"/>
        <v>3.2727272727272725</v>
      </c>
      <c r="AL97" s="498">
        <f t="shared" si="34"/>
        <v>162</v>
      </c>
      <c r="AM97" s="498">
        <f t="shared" si="35"/>
        <v>0.2</v>
      </c>
      <c r="AN97" s="498">
        <f t="shared" si="36"/>
        <v>6</v>
      </c>
      <c r="AO97" s="498">
        <v>26</v>
      </c>
      <c r="AP97" s="498"/>
      <c r="AQ97" s="498"/>
      <c r="AR97" s="498">
        <f t="shared" si="37"/>
        <v>26</v>
      </c>
      <c r="AS97" s="498">
        <f t="shared" si="38"/>
        <v>0</v>
      </c>
      <c r="AT97" s="498">
        <f t="shared" si="39"/>
        <v>0</v>
      </c>
      <c r="AU97" s="498"/>
      <c r="AV97" s="498">
        <f t="shared" si="40"/>
        <v>0</v>
      </c>
      <c r="AW97" s="498">
        <f t="shared" si="41"/>
        <v>0</v>
      </c>
      <c r="AX97" s="552">
        <f t="shared" si="42"/>
        <v>43456</v>
      </c>
    </row>
    <row r="98" spans="1:50" s="492" customFormat="1">
      <c r="A98" s="490"/>
      <c r="B98" s="525">
        <v>734966</v>
      </c>
      <c r="C98" s="526" t="s">
        <v>221</v>
      </c>
      <c r="D98" s="496" t="s">
        <v>222</v>
      </c>
      <c r="E98" s="527">
        <v>24.5</v>
      </c>
      <c r="F98" s="527">
        <v>24.5</v>
      </c>
      <c r="G98" s="528">
        <v>49</v>
      </c>
      <c r="I98" s="541">
        <v>0</v>
      </c>
      <c r="J98" s="498">
        <f t="shared" si="22"/>
        <v>0</v>
      </c>
      <c r="K98" s="542">
        <v>0</v>
      </c>
      <c r="L98" s="498">
        <f t="shared" si="23"/>
        <v>0</v>
      </c>
      <c r="M98" s="542">
        <v>0</v>
      </c>
      <c r="N98" s="498">
        <f t="shared" si="24"/>
        <v>0</v>
      </c>
      <c r="O98" s="542">
        <v>0</v>
      </c>
      <c r="P98" s="498">
        <f t="shared" si="25"/>
        <v>0</v>
      </c>
      <c r="Q98" s="543">
        <v>0</v>
      </c>
      <c r="R98" s="498">
        <f t="shared" si="26"/>
        <v>0</v>
      </c>
      <c r="S98" s="542">
        <v>0</v>
      </c>
      <c r="T98" s="498">
        <f t="shared" si="27"/>
        <v>0</v>
      </c>
      <c r="U98" s="542">
        <v>0</v>
      </c>
      <c r="V98" s="498">
        <f t="shared" si="28"/>
        <v>0</v>
      </c>
      <c r="W98" s="542">
        <v>0</v>
      </c>
      <c r="X98" s="498">
        <f t="shared" si="29"/>
        <v>0</v>
      </c>
      <c r="Y98" s="542">
        <v>0</v>
      </c>
      <c r="Z98" s="498">
        <f t="shared" si="30"/>
        <v>0</v>
      </c>
      <c r="AA98" s="542">
        <f>'Weekly-VMS-QTY'!G103</f>
        <v>0</v>
      </c>
      <c r="AB98" s="498">
        <f>'Weekly-VMS-VALUE'!H103</f>
        <v>0</v>
      </c>
      <c r="AC98" s="542">
        <f>'Weekly-VMS-QTY'!H103+'Weekly-VMS-QTY'!I103+'Weekly-VMS-QTY'!J103+'Weekly-VMS-QTY'!K103</f>
        <v>0</v>
      </c>
      <c r="AD98" s="498">
        <f>'Weekly-VMS-VALUE'!H103+'Weekly-VMS-VALUE'!I103+'Weekly-VMS-VALUE'!J103+'Weekly-VMS-VALUE'!K103</f>
        <v>0</v>
      </c>
      <c r="AE98" s="542">
        <f>'Weekly-VMS-QTY'!L103+'Weekly-VMS-QTY'!M103+'Weekly-VMS-QTY'!N103</f>
        <v>0</v>
      </c>
      <c r="AF98" s="544">
        <f>'Weekly-VMS-VALUE'!L103+'Weekly-VMS-VALUE'!M103+'Weekly-VMS-VALUE'!N103</f>
        <v>0</v>
      </c>
      <c r="AG98" s="493"/>
      <c r="AH98" s="497">
        <f t="shared" si="43"/>
        <v>0</v>
      </c>
      <c r="AI98" s="498">
        <f t="shared" si="31"/>
        <v>0</v>
      </c>
      <c r="AJ98" s="498">
        <f t="shared" si="32"/>
        <v>0</v>
      </c>
      <c r="AK98" s="498">
        <f t="shared" si="33"/>
        <v>0</v>
      </c>
      <c r="AL98" s="498">
        <f t="shared" si="34"/>
        <v>0</v>
      </c>
      <c r="AM98" s="498">
        <f t="shared" si="35"/>
        <v>0</v>
      </c>
      <c r="AN98" s="498">
        <f t="shared" si="36"/>
        <v>0</v>
      </c>
      <c r="AO98" s="498">
        <v>26</v>
      </c>
      <c r="AP98" s="498"/>
      <c r="AQ98" s="498"/>
      <c r="AR98" s="498">
        <f t="shared" si="37"/>
        <v>26</v>
      </c>
      <c r="AS98" s="498">
        <f t="shared" si="38"/>
        <v>0</v>
      </c>
      <c r="AT98" s="498" t="str">
        <f t="shared" si="39"/>
        <v>-</v>
      </c>
      <c r="AU98" s="498"/>
      <c r="AV98" s="498" t="str">
        <f t="shared" si="40"/>
        <v>-</v>
      </c>
      <c r="AW98" s="498" t="str">
        <f t="shared" si="41"/>
        <v>-</v>
      </c>
      <c r="AX98" s="552" t="str">
        <f t="shared" si="42"/>
        <v>-</v>
      </c>
    </row>
    <row r="99" spans="1:50" s="492" customFormat="1">
      <c r="A99" s="490"/>
      <c r="B99" s="525">
        <v>734968</v>
      </c>
      <c r="C99" s="526" t="s">
        <v>223</v>
      </c>
      <c r="D99" s="496" t="s">
        <v>224</v>
      </c>
      <c r="E99" s="527">
        <v>24.5</v>
      </c>
      <c r="F99" s="527">
        <v>24.5</v>
      </c>
      <c r="G99" s="528">
        <v>49</v>
      </c>
      <c r="I99" s="541">
        <v>0</v>
      </c>
      <c r="J99" s="498">
        <f t="shared" si="22"/>
        <v>0</v>
      </c>
      <c r="K99" s="542">
        <v>0</v>
      </c>
      <c r="L99" s="498">
        <f t="shared" si="23"/>
        <v>0</v>
      </c>
      <c r="M99" s="542">
        <v>0</v>
      </c>
      <c r="N99" s="498">
        <f t="shared" si="24"/>
        <v>0</v>
      </c>
      <c r="O99" s="542">
        <v>0</v>
      </c>
      <c r="P99" s="498">
        <f t="shared" si="25"/>
        <v>0</v>
      </c>
      <c r="Q99" s="542">
        <v>0</v>
      </c>
      <c r="R99" s="498">
        <f t="shared" si="26"/>
        <v>0</v>
      </c>
      <c r="S99" s="542">
        <v>0</v>
      </c>
      <c r="T99" s="498">
        <f t="shared" si="27"/>
        <v>0</v>
      </c>
      <c r="U99" s="542">
        <v>0</v>
      </c>
      <c r="V99" s="498">
        <f t="shared" si="28"/>
        <v>0</v>
      </c>
      <c r="W99" s="542">
        <v>0</v>
      </c>
      <c r="X99" s="498">
        <f t="shared" si="29"/>
        <v>0</v>
      </c>
      <c r="Y99" s="542">
        <v>0</v>
      </c>
      <c r="Z99" s="498">
        <f t="shared" si="30"/>
        <v>0</v>
      </c>
      <c r="AA99" s="542">
        <f>'Weekly-VMS-QTY'!G104</f>
        <v>0</v>
      </c>
      <c r="AB99" s="498">
        <f>'Weekly-VMS-VALUE'!H104</f>
        <v>0</v>
      </c>
      <c r="AC99" s="542">
        <f>'Weekly-VMS-QTY'!H104+'Weekly-VMS-QTY'!I104+'Weekly-VMS-QTY'!J104+'Weekly-VMS-QTY'!K104</f>
        <v>0</v>
      </c>
      <c r="AD99" s="498">
        <f>'Weekly-VMS-VALUE'!H104+'Weekly-VMS-VALUE'!I104+'Weekly-VMS-VALUE'!J104+'Weekly-VMS-VALUE'!K104</f>
        <v>0</v>
      </c>
      <c r="AE99" s="542">
        <f>'Weekly-VMS-QTY'!L104+'Weekly-VMS-QTY'!M104+'Weekly-VMS-QTY'!N104</f>
        <v>0</v>
      </c>
      <c r="AF99" s="544">
        <f>'Weekly-VMS-VALUE'!L104+'Weekly-VMS-VALUE'!M104+'Weekly-VMS-VALUE'!N104</f>
        <v>0</v>
      </c>
      <c r="AG99" s="493"/>
      <c r="AH99" s="497">
        <f t="shared" si="43"/>
        <v>0</v>
      </c>
      <c r="AI99" s="498">
        <f t="shared" si="31"/>
        <v>0</v>
      </c>
      <c r="AJ99" s="498">
        <f t="shared" si="32"/>
        <v>0</v>
      </c>
      <c r="AK99" s="498">
        <f t="shared" si="33"/>
        <v>0</v>
      </c>
      <c r="AL99" s="498">
        <f t="shared" si="34"/>
        <v>0</v>
      </c>
      <c r="AM99" s="498">
        <f t="shared" si="35"/>
        <v>0</v>
      </c>
      <c r="AN99" s="498">
        <f t="shared" si="36"/>
        <v>0</v>
      </c>
      <c r="AO99" s="498">
        <v>26</v>
      </c>
      <c r="AP99" s="498"/>
      <c r="AQ99" s="498"/>
      <c r="AR99" s="498">
        <f t="shared" si="37"/>
        <v>26</v>
      </c>
      <c r="AS99" s="498">
        <f t="shared" si="38"/>
        <v>0</v>
      </c>
      <c r="AT99" s="498" t="str">
        <f t="shared" si="39"/>
        <v>-</v>
      </c>
      <c r="AU99" s="498"/>
      <c r="AV99" s="498" t="str">
        <f t="shared" si="40"/>
        <v>-</v>
      </c>
      <c r="AW99" s="498" t="str">
        <f t="shared" si="41"/>
        <v>-</v>
      </c>
      <c r="AX99" s="552" t="str">
        <f t="shared" si="42"/>
        <v>-</v>
      </c>
    </row>
    <row r="100" spans="1:50" s="492" customFormat="1">
      <c r="A100" s="490"/>
      <c r="B100" s="525">
        <v>734970</v>
      </c>
      <c r="C100" s="526" t="s">
        <v>225</v>
      </c>
      <c r="D100" s="496" t="s">
        <v>226</v>
      </c>
      <c r="E100" s="527">
        <v>24.5</v>
      </c>
      <c r="F100" s="527">
        <v>24.5</v>
      </c>
      <c r="G100" s="528">
        <v>49</v>
      </c>
      <c r="I100" s="541">
        <v>0</v>
      </c>
      <c r="J100" s="498">
        <f t="shared" si="22"/>
        <v>0</v>
      </c>
      <c r="K100" s="542">
        <v>0</v>
      </c>
      <c r="L100" s="498">
        <f t="shared" si="23"/>
        <v>0</v>
      </c>
      <c r="M100" s="542">
        <v>0</v>
      </c>
      <c r="N100" s="498">
        <f t="shared" si="24"/>
        <v>0</v>
      </c>
      <c r="O100" s="542">
        <v>0</v>
      </c>
      <c r="P100" s="498">
        <f t="shared" si="25"/>
        <v>0</v>
      </c>
      <c r="Q100" s="543">
        <v>0</v>
      </c>
      <c r="R100" s="498">
        <f t="shared" si="26"/>
        <v>0</v>
      </c>
      <c r="S100" s="542">
        <v>0</v>
      </c>
      <c r="T100" s="498">
        <f t="shared" si="27"/>
        <v>0</v>
      </c>
      <c r="U100" s="542">
        <v>0</v>
      </c>
      <c r="V100" s="498">
        <f t="shared" si="28"/>
        <v>0</v>
      </c>
      <c r="W100" s="542">
        <v>0</v>
      </c>
      <c r="X100" s="498">
        <f t="shared" si="29"/>
        <v>0</v>
      </c>
      <c r="Y100" s="542">
        <v>0</v>
      </c>
      <c r="Z100" s="498">
        <f t="shared" si="30"/>
        <v>0</v>
      </c>
      <c r="AA100" s="542">
        <f>'Weekly-VMS-QTY'!G105</f>
        <v>0</v>
      </c>
      <c r="AB100" s="498">
        <f>'Weekly-VMS-VALUE'!H105</f>
        <v>0</v>
      </c>
      <c r="AC100" s="542">
        <f>'Weekly-VMS-QTY'!H105+'Weekly-VMS-QTY'!I105+'Weekly-VMS-QTY'!J105+'Weekly-VMS-QTY'!K105</f>
        <v>0</v>
      </c>
      <c r="AD100" s="498">
        <f>'Weekly-VMS-VALUE'!H105+'Weekly-VMS-VALUE'!I105+'Weekly-VMS-VALUE'!J105+'Weekly-VMS-VALUE'!K105</f>
        <v>0</v>
      </c>
      <c r="AE100" s="542">
        <f>'Weekly-VMS-QTY'!L105+'Weekly-VMS-QTY'!M105+'Weekly-VMS-QTY'!N105</f>
        <v>0</v>
      </c>
      <c r="AF100" s="544">
        <f>'Weekly-VMS-VALUE'!L105+'Weekly-VMS-VALUE'!M105+'Weekly-VMS-VALUE'!N105</f>
        <v>0</v>
      </c>
      <c r="AG100" s="493"/>
      <c r="AH100" s="497">
        <f t="shared" si="43"/>
        <v>0</v>
      </c>
      <c r="AI100" s="498">
        <f t="shared" si="31"/>
        <v>0</v>
      </c>
      <c r="AJ100" s="498">
        <f t="shared" si="32"/>
        <v>0</v>
      </c>
      <c r="AK100" s="498">
        <f t="shared" si="33"/>
        <v>0</v>
      </c>
      <c r="AL100" s="498">
        <f t="shared" si="34"/>
        <v>0</v>
      </c>
      <c r="AM100" s="498">
        <f t="shared" si="35"/>
        <v>0</v>
      </c>
      <c r="AN100" s="498">
        <f t="shared" si="36"/>
        <v>0</v>
      </c>
      <c r="AO100" s="498">
        <v>26</v>
      </c>
      <c r="AP100" s="498"/>
      <c r="AQ100" s="498"/>
      <c r="AR100" s="498">
        <f t="shared" si="37"/>
        <v>26</v>
      </c>
      <c r="AS100" s="498">
        <f t="shared" si="38"/>
        <v>0</v>
      </c>
      <c r="AT100" s="498" t="str">
        <f t="shared" si="39"/>
        <v>-</v>
      </c>
      <c r="AU100" s="498"/>
      <c r="AV100" s="498" t="str">
        <f t="shared" si="40"/>
        <v>-</v>
      </c>
      <c r="AW100" s="498" t="str">
        <f t="shared" si="41"/>
        <v>-</v>
      </c>
      <c r="AX100" s="552" t="str">
        <f t="shared" si="42"/>
        <v>-</v>
      </c>
    </row>
    <row r="101" spans="1:50" s="492" customFormat="1">
      <c r="A101" s="490"/>
      <c r="B101" s="525">
        <v>734971</v>
      </c>
      <c r="C101" s="526" t="s">
        <v>227</v>
      </c>
      <c r="D101" s="496" t="s">
        <v>228</v>
      </c>
      <c r="E101" s="527">
        <v>24.5</v>
      </c>
      <c r="F101" s="527">
        <v>24.5</v>
      </c>
      <c r="G101" s="528">
        <v>49</v>
      </c>
      <c r="I101" s="541">
        <v>0</v>
      </c>
      <c r="J101" s="498">
        <f t="shared" si="22"/>
        <v>0</v>
      </c>
      <c r="K101" s="542">
        <v>0</v>
      </c>
      <c r="L101" s="498">
        <f t="shared" si="23"/>
        <v>0</v>
      </c>
      <c r="M101" s="542">
        <v>0</v>
      </c>
      <c r="N101" s="498">
        <f t="shared" si="24"/>
        <v>0</v>
      </c>
      <c r="O101" s="542">
        <v>0</v>
      </c>
      <c r="P101" s="498">
        <f t="shared" si="25"/>
        <v>0</v>
      </c>
      <c r="Q101" s="542">
        <v>0</v>
      </c>
      <c r="R101" s="498">
        <f t="shared" si="26"/>
        <v>0</v>
      </c>
      <c r="S101" s="542">
        <v>0</v>
      </c>
      <c r="T101" s="498">
        <f t="shared" si="27"/>
        <v>0</v>
      </c>
      <c r="U101" s="542">
        <v>0</v>
      </c>
      <c r="V101" s="498">
        <f t="shared" si="28"/>
        <v>0</v>
      </c>
      <c r="W101" s="542">
        <v>0</v>
      </c>
      <c r="X101" s="498">
        <f t="shared" si="29"/>
        <v>0</v>
      </c>
      <c r="Y101" s="542">
        <v>0</v>
      </c>
      <c r="Z101" s="498">
        <f t="shared" si="30"/>
        <v>0</v>
      </c>
      <c r="AA101" s="542">
        <f>'Weekly-VMS-QTY'!G106</f>
        <v>0</v>
      </c>
      <c r="AB101" s="498">
        <f>'Weekly-VMS-VALUE'!H106</f>
        <v>0</v>
      </c>
      <c r="AC101" s="542">
        <f>'Weekly-VMS-QTY'!H106+'Weekly-VMS-QTY'!I106+'Weekly-VMS-QTY'!J106+'Weekly-VMS-QTY'!K106</f>
        <v>0</v>
      </c>
      <c r="AD101" s="498">
        <f>'Weekly-VMS-VALUE'!H106+'Weekly-VMS-VALUE'!I106+'Weekly-VMS-VALUE'!J106+'Weekly-VMS-VALUE'!K106</f>
        <v>0</v>
      </c>
      <c r="AE101" s="542">
        <f>'Weekly-VMS-QTY'!L106+'Weekly-VMS-QTY'!M106+'Weekly-VMS-QTY'!N106</f>
        <v>0</v>
      </c>
      <c r="AF101" s="544">
        <f>'Weekly-VMS-VALUE'!L106+'Weekly-VMS-VALUE'!M106+'Weekly-VMS-VALUE'!N106</f>
        <v>0</v>
      </c>
      <c r="AG101" s="493"/>
      <c r="AH101" s="497">
        <f t="shared" si="43"/>
        <v>0</v>
      </c>
      <c r="AI101" s="498">
        <f t="shared" si="31"/>
        <v>0</v>
      </c>
      <c r="AJ101" s="498">
        <f t="shared" si="32"/>
        <v>0</v>
      </c>
      <c r="AK101" s="498">
        <f t="shared" si="33"/>
        <v>0</v>
      </c>
      <c r="AL101" s="498">
        <f t="shared" si="34"/>
        <v>0</v>
      </c>
      <c r="AM101" s="498">
        <f t="shared" si="35"/>
        <v>0</v>
      </c>
      <c r="AN101" s="498">
        <f t="shared" si="36"/>
        <v>0</v>
      </c>
      <c r="AO101" s="498">
        <v>26</v>
      </c>
      <c r="AP101" s="498"/>
      <c r="AQ101" s="498"/>
      <c r="AR101" s="498">
        <f t="shared" si="37"/>
        <v>26</v>
      </c>
      <c r="AS101" s="498">
        <f t="shared" si="38"/>
        <v>0</v>
      </c>
      <c r="AT101" s="498" t="str">
        <f t="shared" si="39"/>
        <v>-</v>
      </c>
      <c r="AU101" s="498"/>
      <c r="AV101" s="498" t="str">
        <f t="shared" si="40"/>
        <v>-</v>
      </c>
      <c r="AW101" s="498" t="str">
        <f t="shared" si="41"/>
        <v>-</v>
      </c>
      <c r="AX101" s="552" t="str">
        <f t="shared" si="42"/>
        <v>-</v>
      </c>
    </row>
    <row r="102" spans="1:50" s="492" customFormat="1">
      <c r="A102" s="490"/>
      <c r="B102" s="525">
        <v>734973</v>
      </c>
      <c r="C102" s="526" t="s">
        <v>229</v>
      </c>
      <c r="D102" s="496" t="s">
        <v>230</v>
      </c>
      <c r="E102" s="527">
        <v>24.5</v>
      </c>
      <c r="F102" s="527">
        <v>24.5</v>
      </c>
      <c r="G102" s="528">
        <v>49</v>
      </c>
      <c r="I102" s="541">
        <v>0</v>
      </c>
      <c r="J102" s="498">
        <f t="shared" si="22"/>
        <v>0</v>
      </c>
      <c r="K102" s="542">
        <v>0</v>
      </c>
      <c r="L102" s="498">
        <f t="shared" si="23"/>
        <v>0</v>
      </c>
      <c r="M102" s="542">
        <v>0</v>
      </c>
      <c r="N102" s="498">
        <f t="shared" si="24"/>
        <v>0</v>
      </c>
      <c r="O102" s="542">
        <v>0</v>
      </c>
      <c r="P102" s="498">
        <f t="shared" si="25"/>
        <v>0</v>
      </c>
      <c r="Q102" s="543">
        <v>0</v>
      </c>
      <c r="R102" s="498">
        <f t="shared" si="26"/>
        <v>0</v>
      </c>
      <c r="S102" s="542">
        <v>0</v>
      </c>
      <c r="T102" s="498">
        <f t="shared" si="27"/>
        <v>0</v>
      </c>
      <c r="U102" s="542">
        <v>0</v>
      </c>
      <c r="V102" s="498">
        <f t="shared" si="28"/>
        <v>0</v>
      </c>
      <c r="W102" s="542">
        <v>0</v>
      </c>
      <c r="X102" s="498">
        <f t="shared" si="29"/>
        <v>0</v>
      </c>
      <c r="Y102" s="542">
        <v>0</v>
      </c>
      <c r="Z102" s="498">
        <f t="shared" si="30"/>
        <v>0</v>
      </c>
      <c r="AA102" s="542">
        <f>'Weekly-VMS-QTY'!G107</f>
        <v>0</v>
      </c>
      <c r="AB102" s="498">
        <f>'Weekly-VMS-VALUE'!H107</f>
        <v>0</v>
      </c>
      <c r="AC102" s="542">
        <f>'Weekly-VMS-QTY'!H107+'Weekly-VMS-QTY'!I107+'Weekly-VMS-QTY'!J107+'Weekly-VMS-QTY'!K107</f>
        <v>0</v>
      </c>
      <c r="AD102" s="498">
        <f>'Weekly-VMS-VALUE'!H107+'Weekly-VMS-VALUE'!I107+'Weekly-VMS-VALUE'!J107+'Weekly-VMS-VALUE'!K107</f>
        <v>0</v>
      </c>
      <c r="AE102" s="542">
        <f>'Weekly-VMS-QTY'!L107+'Weekly-VMS-QTY'!M107+'Weekly-VMS-QTY'!N107</f>
        <v>0</v>
      </c>
      <c r="AF102" s="544">
        <f>'Weekly-VMS-VALUE'!L107+'Weekly-VMS-VALUE'!M107+'Weekly-VMS-VALUE'!N107</f>
        <v>0</v>
      </c>
      <c r="AG102" s="493"/>
      <c r="AH102" s="497">
        <f t="shared" si="43"/>
        <v>0</v>
      </c>
      <c r="AI102" s="498">
        <f t="shared" si="31"/>
        <v>0</v>
      </c>
      <c r="AJ102" s="498">
        <f t="shared" si="32"/>
        <v>0</v>
      </c>
      <c r="AK102" s="498">
        <f t="shared" si="33"/>
        <v>0</v>
      </c>
      <c r="AL102" s="498">
        <f t="shared" si="34"/>
        <v>0</v>
      </c>
      <c r="AM102" s="498">
        <f t="shared" si="35"/>
        <v>0</v>
      </c>
      <c r="AN102" s="498">
        <f t="shared" si="36"/>
        <v>0</v>
      </c>
      <c r="AO102" s="498">
        <v>26</v>
      </c>
      <c r="AP102" s="498"/>
      <c r="AQ102" s="498"/>
      <c r="AR102" s="498">
        <f t="shared" si="37"/>
        <v>26</v>
      </c>
      <c r="AS102" s="498">
        <f t="shared" si="38"/>
        <v>0</v>
      </c>
      <c r="AT102" s="498" t="str">
        <f t="shared" si="39"/>
        <v>-</v>
      </c>
      <c r="AU102" s="498"/>
      <c r="AV102" s="498" t="str">
        <f t="shared" si="40"/>
        <v>-</v>
      </c>
      <c r="AW102" s="498" t="str">
        <f t="shared" si="41"/>
        <v>-</v>
      </c>
      <c r="AX102" s="552" t="str">
        <f t="shared" si="42"/>
        <v>-</v>
      </c>
    </row>
    <row r="103" spans="1:50" s="492" customFormat="1">
      <c r="A103" s="490"/>
      <c r="B103" s="525">
        <v>734975</v>
      </c>
      <c r="C103" s="526" t="s">
        <v>231</v>
      </c>
      <c r="D103" s="496" t="s">
        <v>232</v>
      </c>
      <c r="E103" s="527">
        <v>24.5</v>
      </c>
      <c r="F103" s="527">
        <v>24.5</v>
      </c>
      <c r="G103" s="528">
        <v>49</v>
      </c>
      <c r="I103" s="541">
        <v>0</v>
      </c>
      <c r="J103" s="498">
        <f t="shared" si="22"/>
        <v>0</v>
      </c>
      <c r="K103" s="542">
        <v>0</v>
      </c>
      <c r="L103" s="498">
        <f t="shared" si="23"/>
        <v>0</v>
      </c>
      <c r="M103" s="542">
        <v>0</v>
      </c>
      <c r="N103" s="498">
        <f t="shared" si="24"/>
        <v>0</v>
      </c>
      <c r="O103" s="542">
        <v>0</v>
      </c>
      <c r="P103" s="498">
        <f t="shared" si="25"/>
        <v>0</v>
      </c>
      <c r="Q103" s="542">
        <v>0</v>
      </c>
      <c r="R103" s="498">
        <f t="shared" si="26"/>
        <v>0</v>
      </c>
      <c r="S103" s="542">
        <v>0</v>
      </c>
      <c r="T103" s="498">
        <f t="shared" si="27"/>
        <v>0</v>
      </c>
      <c r="U103" s="542">
        <v>0</v>
      </c>
      <c r="V103" s="498">
        <f t="shared" si="28"/>
        <v>0</v>
      </c>
      <c r="W103" s="542">
        <v>0</v>
      </c>
      <c r="X103" s="498">
        <f t="shared" si="29"/>
        <v>0</v>
      </c>
      <c r="Y103" s="542">
        <v>0</v>
      </c>
      <c r="Z103" s="498">
        <f t="shared" si="30"/>
        <v>0</v>
      </c>
      <c r="AA103" s="542">
        <f>'Weekly-VMS-QTY'!G108</f>
        <v>0</v>
      </c>
      <c r="AB103" s="498">
        <f>'Weekly-VMS-VALUE'!H108</f>
        <v>0</v>
      </c>
      <c r="AC103" s="542">
        <f>'Weekly-VMS-QTY'!H108+'Weekly-VMS-QTY'!I108+'Weekly-VMS-QTY'!J108+'Weekly-VMS-QTY'!K108</f>
        <v>0</v>
      </c>
      <c r="AD103" s="498">
        <f>'Weekly-VMS-VALUE'!H108+'Weekly-VMS-VALUE'!I108+'Weekly-VMS-VALUE'!J108+'Weekly-VMS-VALUE'!K108</f>
        <v>0</v>
      </c>
      <c r="AE103" s="542">
        <f>'Weekly-VMS-QTY'!L108+'Weekly-VMS-QTY'!M108+'Weekly-VMS-QTY'!N108</f>
        <v>0</v>
      </c>
      <c r="AF103" s="544">
        <f>'Weekly-VMS-VALUE'!L108+'Weekly-VMS-VALUE'!M108+'Weekly-VMS-VALUE'!N108</f>
        <v>0</v>
      </c>
      <c r="AG103" s="493"/>
      <c r="AH103" s="497">
        <f t="shared" si="43"/>
        <v>0</v>
      </c>
      <c r="AI103" s="498">
        <f t="shared" si="31"/>
        <v>0</v>
      </c>
      <c r="AJ103" s="498">
        <f t="shared" si="32"/>
        <v>0</v>
      </c>
      <c r="AK103" s="498">
        <f t="shared" si="33"/>
        <v>0</v>
      </c>
      <c r="AL103" s="498">
        <f t="shared" si="34"/>
        <v>0</v>
      </c>
      <c r="AM103" s="498">
        <f t="shared" si="35"/>
        <v>0</v>
      </c>
      <c r="AN103" s="498">
        <f t="shared" si="36"/>
        <v>0</v>
      </c>
      <c r="AO103" s="498">
        <v>26</v>
      </c>
      <c r="AP103" s="498"/>
      <c r="AQ103" s="498"/>
      <c r="AR103" s="498">
        <f t="shared" si="37"/>
        <v>26</v>
      </c>
      <c r="AS103" s="498">
        <f t="shared" si="38"/>
        <v>0</v>
      </c>
      <c r="AT103" s="498" t="str">
        <f t="shared" si="39"/>
        <v>-</v>
      </c>
      <c r="AU103" s="498"/>
      <c r="AV103" s="498" t="str">
        <f t="shared" si="40"/>
        <v>-</v>
      </c>
      <c r="AW103" s="498" t="str">
        <f t="shared" si="41"/>
        <v>-</v>
      </c>
      <c r="AX103" s="552" t="str">
        <f t="shared" si="42"/>
        <v>-</v>
      </c>
    </row>
    <row r="104" spans="1:50" s="492" customFormat="1">
      <c r="A104" s="490"/>
      <c r="B104" s="525">
        <v>734976</v>
      </c>
      <c r="C104" s="526" t="s">
        <v>233</v>
      </c>
      <c r="D104" s="496" t="s">
        <v>234</v>
      </c>
      <c r="E104" s="527">
        <v>39.5</v>
      </c>
      <c r="F104" s="527">
        <v>39.5</v>
      </c>
      <c r="G104" s="528">
        <v>79</v>
      </c>
      <c r="I104" s="541">
        <v>0</v>
      </c>
      <c r="J104" s="498">
        <f t="shared" si="22"/>
        <v>0</v>
      </c>
      <c r="K104" s="542">
        <v>0</v>
      </c>
      <c r="L104" s="498">
        <f t="shared" si="23"/>
        <v>0</v>
      </c>
      <c r="M104" s="542">
        <v>0</v>
      </c>
      <c r="N104" s="498">
        <f t="shared" si="24"/>
        <v>0</v>
      </c>
      <c r="O104" s="542">
        <v>0</v>
      </c>
      <c r="P104" s="498">
        <f t="shared" si="25"/>
        <v>0</v>
      </c>
      <c r="Q104" s="543">
        <v>0</v>
      </c>
      <c r="R104" s="498">
        <f t="shared" si="26"/>
        <v>0</v>
      </c>
      <c r="S104" s="542">
        <v>0</v>
      </c>
      <c r="T104" s="498">
        <f t="shared" si="27"/>
        <v>0</v>
      </c>
      <c r="U104" s="542">
        <v>0</v>
      </c>
      <c r="V104" s="498">
        <f t="shared" si="28"/>
        <v>0</v>
      </c>
      <c r="W104" s="542">
        <v>0</v>
      </c>
      <c r="X104" s="498">
        <f t="shared" si="29"/>
        <v>0</v>
      </c>
      <c r="Y104" s="542">
        <v>0</v>
      </c>
      <c r="Z104" s="498">
        <f t="shared" si="30"/>
        <v>0</v>
      </c>
      <c r="AA104" s="542">
        <f>'Weekly-VMS-QTY'!G109</f>
        <v>0</v>
      </c>
      <c r="AB104" s="498">
        <f>'Weekly-VMS-VALUE'!H109</f>
        <v>0</v>
      </c>
      <c r="AC104" s="542">
        <f>'Weekly-VMS-QTY'!H109+'Weekly-VMS-QTY'!I109+'Weekly-VMS-QTY'!J109+'Weekly-VMS-QTY'!K109</f>
        <v>0</v>
      </c>
      <c r="AD104" s="498">
        <f>'Weekly-VMS-VALUE'!H109+'Weekly-VMS-VALUE'!I109+'Weekly-VMS-VALUE'!J109+'Weekly-VMS-VALUE'!K109</f>
        <v>0</v>
      </c>
      <c r="AE104" s="542">
        <f>'Weekly-VMS-QTY'!L109+'Weekly-VMS-QTY'!M109+'Weekly-VMS-QTY'!N109</f>
        <v>0</v>
      </c>
      <c r="AF104" s="544">
        <f>'Weekly-VMS-VALUE'!L109+'Weekly-VMS-VALUE'!M109+'Weekly-VMS-VALUE'!N109</f>
        <v>0</v>
      </c>
      <c r="AG104" s="493"/>
      <c r="AH104" s="497">
        <f t="shared" si="43"/>
        <v>0</v>
      </c>
      <c r="AI104" s="498">
        <f t="shared" si="31"/>
        <v>0</v>
      </c>
      <c r="AJ104" s="498">
        <f t="shared" si="32"/>
        <v>0</v>
      </c>
      <c r="AK104" s="498">
        <f t="shared" si="33"/>
        <v>0</v>
      </c>
      <c r="AL104" s="498">
        <f t="shared" si="34"/>
        <v>0</v>
      </c>
      <c r="AM104" s="498">
        <f t="shared" si="35"/>
        <v>0</v>
      </c>
      <c r="AN104" s="498">
        <f t="shared" si="36"/>
        <v>0</v>
      </c>
      <c r="AO104" s="498">
        <v>26</v>
      </c>
      <c r="AP104" s="498"/>
      <c r="AQ104" s="498"/>
      <c r="AR104" s="498">
        <f t="shared" si="37"/>
        <v>26</v>
      </c>
      <c r="AS104" s="498">
        <f t="shared" si="38"/>
        <v>0</v>
      </c>
      <c r="AT104" s="498" t="str">
        <f t="shared" si="39"/>
        <v>-</v>
      </c>
      <c r="AU104" s="498"/>
      <c r="AV104" s="498" t="str">
        <f t="shared" si="40"/>
        <v>-</v>
      </c>
      <c r="AW104" s="498" t="str">
        <f t="shared" si="41"/>
        <v>-</v>
      </c>
      <c r="AX104" s="552" t="str">
        <f t="shared" si="42"/>
        <v>-</v>
      </c>
    </row>
    <row r="105" spans="1:50" s="492" customFormat="1">
      <c r="A105" s="490"/>
      <c r="B105" s="525">
        <v>734981</v>
      </c>
      <c r="C105" s="526" t="s">
        <v>235</v>
      </c>
      <c r="D105" s="496" t="s">
        <v>236</v>
      </c>
      <c r="E105" s="527">
        <v>39.5</v>
      </c>
      <c r="F105" s="527">
        <v>39.5</v>
      </c>
      <c r="G105" s="528">
        <v>79</v>
      </c>
      <c r="I105" s="541">
        <v>0</v>
      </c>
      <c r="J105" s="498">
        <f t="shared" si="22"/>
        <v>0</v>
      </c>
      <c r="K105" s="542">
        <v>0</v>
      </c>
      <c r="L105" s="498">
        <f t="shared" si="23"/>
        <v>0</v>
      </c>
      <c r="M105" s="542">
        <v>0</v>
      </c>
      <c r="N105" s="498">
        <f t="shared" si="24"/>
        <v>0</v>
      </c>
      <c r="O105" s="542">
        <v>0</v>
      </c>
      <c r="P105" s="498">
        <f t="shared" si="25"/>
        <v>0</v>
      </c>
      <c r="Q105" s="542">
        <v>0</v>
      </c>
      <c r="R105" s="498">
        <f t="shared" si="26"/>
        <v>0</v>
      </c>
      <c r="S105" s="542">
        <v>0</v>
      </c>
      <c r="T105" s="498">
        <f t="shared" si="27"/>
        <v>0</v>
      </c>
      <c r="U105" s="542">
        <v>0</v>
      </c>
      <c r="V105" s="498">
        <f t="shared" si="28"/>
        <v>0</v>
      </c>
      <c r="W105" s="542">
        <v>0</v>
      </c>
      <c r="X105" s="498">
        <f t="shared" si="29"/>
        <v>0</v>
      </c>
      <c r="Y105" s="542">
        <v>0</v>
      </c>
      <c r="Z105" s="498">
        <f t="shared" si="30"/>
        <v>0</v>
      </c>
      <c r="AA105" s="542">
        <f>'Weekly-VMS-QTY'!G110</f>
        <v>0</v>
      </c>
      <c r="AB105" s="498">
        <f>'Weekly-VMS-VALUE'!H110</f>
        <v>0</v>
      </c>
      <c r="AC105" s="542">
        <f>'Weekly-VMS-QTY'!H110+'Weekly-VMS-QTY'!I110+'Weekly-VMS-QTY'!J110+'Weekly-VMS-QTY'!K110</f>
        <v>0</v>
      </c>
      <c r="AD105" s="498">
        <f>'Weekly-VMS-VALUE'!H110+'Weekly-VMS-VALUE'!I110+'Weekly-VMS-VALUE'!J110+'Weekly-VMS-VALUE'!K110</f>
        <v>0</v>
      </c>
      <c r="AE105" s="542">
        <f>'Weekly-VMS-QTY'!L110+'Weekly-VMS-QTY'!M110+'Weekly-VMS-QTY'!N110</f>
        <v>0</v>
      </c>
      <c r="AF105" s="544">
        <f>'Weekly-VMS-VALUE'!L110+'Weekly-VMS-VALUE'!M110+'Weekly-VMS-VALUE'!N110</f>
        <v>0</v>
      </c>
      <c r="AG105" s="493"/>
      <c r="AH105" s="497">
        <f t="shared" si="43"/>
        <v>0</v>
      </c>
      <c r="AI105" s="498">
        <f t="shared" si="31"/>
        <v>0</v>
      </c>
      <c r="AJ105" s="498">
        <f t="shared" si="32"/>
        <v>0</v>
      </c>
      <c r="AK105" s="498">
        <f t="shared" si="33"/>
        <v>0</v>
      </c>
      <c r="AL105" s="498">
        <f t="shared" si="34"/>
        <v>0</v>
      </c>
      <c r="AM105" s="498">
        <f t="shared" si="35"/>
        <v>0</v>
      </c>
      <c r="AN105" s="498">
        <f t="shared" si="36"/>
        <v>0</v>
      </c>
      <c r="AO105" s="498">
        <v>26</v>
      </c>
      <c r="AP105" s="498"/>
      <c r="AQ105" s="498"/>
      <c r="AR105" s="498">
        <f t="shared" si="37"/>
        <v>26</v>
      </c>
      <c r="AS105" s="498">
        <f t="shared" si="38"/>
        <v>0</v>
      </c>
      <c r="AT105" s="498" t="str">
        <f t="shared" si="39"/>
        <v>-</v>
      </c>
      <c r="AU105" s="498"/>
      <c r="AV105" s="498" t="str">
        <f t="shared" si="40"/>
        <v>-</v>
      </c>
      <c r="AW105" s="498" t="str">
        <f t="shared" si="41"/>
        <v>-</v>
      </c>
      <c r="AX105" s="552" t="str">
        <f t="shared" si="42"/>
        <v>-</v>
      </c>
    </row>
    <row r="106" spans="1:50" s="492" customFormat="1">
      <c r="A106" s="490"/>
      <c r="B106" s="525">
        <v>735669</v>
      </c>
      <c r="C106" s="526" t="s">
        <v>237</v>
      </c>
      <c r="D106" s="496" t="s">
        <v>188</v>
      </c>
      <c r="E106" s="527">
        <v>24.5</v>
      </c>
      <c r="F106" s="527">
        <v>24.5</v>
      </c>
      <c r="G106" s="528">
        <v>49</v>
      </c>
      <c r="I106" s="541">
        <v>0</v>
      </c>
      <c r="J106" s="498">
        <f t="shared" si="22"/>
        <v>0</v>
      </c>
      <c r="K106" s="542">
        <v>0</v>
      </c>
      <c r="L106" s="498">
        <f t="shared" si="23"/>
        <v>0</v>
      </c>
      <c r="M106" s="542">
        <v>0</v>
      </c>
      <c r="N106" s="498">
        <f t="shared" si="24"/>
        <v>0</v>
      </c>
      <c r="O106" s="542">
        <v>0</v>
      </c>
      <c r="P106" s="498">
        <f t="shared" si="25"/>
        <v>0</v>
      </c>
      <c r="Q106" s="543">
        <v>0</v>
      </c>
      <c r="R106" s="498">
        <f t="shared" si="26"/>
        <v>0</v>
      </c>
      <c r="S106" s="542">
        <v>0</v>
      </c>
      <c r="T106" s="498">
        <f t="shared" si="27"/>
        <v>0</v>
      </c>
      <c r="U106" s="542">
        <v>0</v>
      </c>
      <c r="V106" s="498">
        <f t="shared" si="28"/>
        <v>0</v>
      </c>
      <c r="W106" s="542">
        <v>0</v>
      </c>
      <c r="X106" s="498">
        <f t="shared" si="29"/>
        <v>0</v>
      </c>
      <c r="Y106" s="542">
        <v>0</v>
      </c>
      <c r="Z106" s="498">
        <f t="shared" si="30"/>
        <v>0</v>
      </c>
      <c r="AA106" s="542">
        <f>'Weekly-VMS-QTY'!G111</f>
        <v>0</v>
      </c>
      <c r="AB106" s="498">
        <f>'Weekly-VMS-VALUE'!H111</f>
        <v>0</v>
      </c>
      <c r="AC106" s="542">
        <f>'Weekly-VMS-QTY'!H111+'Weekly-VMS-QTY'!I111+'Weekly-VMS-QTY'!J111+'Weekly-VMS-QTY'!K111</f>
        <v>4</v>
      </c>
      <c r="AD106" s="498">
        <f>'Weekly-VMS-VALUE'!H111+'Weekly-VMS-VALUE'!I111+'Weekly-VMS-VALUE'!J111+'Weekly-VMS-VALUE'!K111</f>
        <v>196</v>
      </c>
      <c r="AE106" s="542">
        <f>'Weekly-VMS-QTY'!L111+'Weekly-VMS-QTY'!M111+'Weekly-VMS-QTY'!N111</f>
        <v>3</v>
      </c>
      <c r="AF106" s="544">
        <f>'Weekly-VMS-VALUE'!L111+'Weekly-VMS-VALUE'!M111+'Weekly-VMS-VALUE'!N111</f>
        <v>147</v>
      </c>
      <c r="AG106" s="493"/>
      <c r="AH106" s="497">
        <f t="shared" si="43"/>
        <v>7</v>
      </c>
      <c r="AI106" s="498">
        <f t="shared" si="31"/>
        <v>343</v>
      </c>
      <c r="AJ106" s="498">
        <f t="shared" si="32"/>
        <v>0.12727272727272726</v>
      </c>
      <c r="AK106" s="498">
        <f t="shared" si="33"/>
        <v>3.8181818181818179</v>
      </c>
      <c r="AL106" s="498">
        <f t="shared" si="34"/>
        <v>93.545454545454533</v>
      </c>
      <c r="AM106" s="498">
        <f t="shared" si="35"/>
        <v>0.13333333333333333</v>
      </c>
      <c r="AN106" s="498">
        <f t="shared" si="36"/>
        <v>4</v>
      </c>
      <c r="AO106" s="498">
        <v>26</v>
      </c>
      <c r="AP106" s="498"/>
      <c r="AQ106" s="498"/>
      <c r="AR106" s="498">
        <f t="shared" si="37"/>
        <v>26</v>
      </c>
      <c r="AS106" s="498">
        <f t="shared" si="38"/>
        <v>0</v>
      </c>
      <c r="AT106" s="498">
        <f t="shared" si="39"/>
        <v>0</v>
      </c>
      <c r="AU106" s="498"/>
      <c r="AV106" s="498">
        <f t="shared" si="40"/>
        <v>0</v>
      </c>
      <c r="AW106" s="498">
        <f t="shared" si="41"/>
        <v>0</v>
      </c>
      <c r="AX106" s="552">
        <f t="shared" si="42"/>
        <v>43456</v>
      </c>
    </row>
    <row r="107" spans="1:50" s="492" customFormat="1">
      <c r="A107" s="490"/>
      <c r="B107" s="525">
        <v>735670</v>
      </c>
      <c r="C107" s="526" t="s">
        <v>238</v>
      </c>
      <c r="D107" s="496" t="s">
        <v>239</v>
      </c>
      <c r="E107" s="527">
        <v>44.5</v>
      </c>
      <c r="F107" s="527">
        <v>44.5</v>
      </c>
      <c r="G107" s="528">
        <v>99</v>
      </c>
      <c r="I107" s="541">
        <v>0</v>
      </c>
      <c r="J107" s="498">
        <f t="shared" si="22"/>
        <v>0</v>
      </c>
      <c r="K107" s="542">
        <v>0</v>
      </c>
      <c r="L107" s="498">
        <f t="shared" si="23"/>
        <v>0</v>
      </c>
      <c r="M107" s="542">
        <v>0</v>
      </c>
      <c r="N107" s="498">
        <f t="shared" si="24"/>
        <v>0</v>
      </c>
      <c r="O107" s="542">
        <v>0</v>
      </c>
      <c r="P107" s="498">
        <f t="shared" si="25"/>
        <v>0</v>
      </c>
      <c r="Q107" s="542">
        <v>0</v>
      </c>
      <c r="R107" s="498">
        <f t="shared" si="26"/>
        <v>0</v>
      </c>
      <c r="S107" s="542">
        <v>0</v>
      </c>
      <c r="T107" s="498">
        <f t="shared" si="27"/>
        <v>0</v>
      </c>
      <c r="U107" s="542">
        <v>0</v>
      </c>
      <c r="V107" s="498">
        <f t="shared" si="28"/>
        <v>0</v>
      </c>
      <c r="W107" s="542">
        <v>0</v>
      </c>
      <c r="X107" s="498">
        <f t="shared" si="29"/>
        <v>0</v>
      </c>
      <c r="Y107" s="542">
        <v>0</v>
      </c>
      <c r="Z107" s="498">
        <f t="shared" si="30"/>
        <v>0</v>
      </c>
      <c r="AA107" s="542">
        <f>'Weekly-VMS-QTY'!G112</f>
        <v>2</v>
      </c>
      <c r="AB107" s="498">
        <f>'Weekly-VMS-VALUE'!H112</f>
        <v>0</v>
      </c>
      <c r="AC107" s="542">
        <f>'Weekly-VMS-QTY'!H112+'Weekly-VMS-QTY'!I112+'Weekly-VMS-QTY'!J112+'Weekly-VMS-QTY'!K112</f>
        <v>3</v>
      </c>
      <c r="AD107" s="498">
        <f>'Weekly-VMS-VALUE'!H112+'Weekly-VMS-VALUE'!I112+'Weekly-VMS-VALUE'!J112+'Weekly-VMS-VALUE'!K112</f>
        <v>297</v>
      </c>
      <c r="AE107" s="542">
        <f>'Weekly-VMS-QTY'!L112+'Weekly-VMS-QTY'!M112+'Weekly-VMS-QTY'!N112</f>
        <v>5</v>
      </c>
      <c r="AF107" s="544">
        <f>'Weekly-VMS-VALUE'!L112+'Weekly-VMS-VALUE'!M112+'Weekly-VMS-VALUE'!N112</f>
        <v>495</v>
      </c>
      <c r="AG107" s="493"/>
      <c r="AH107" s="497">
        <f t="shared" si="43"/>
        <v>10</v>
      </c>
      <c r="AI107" s="498">
        <f t="shared" si="31"/>
        <v>792</v>
      </c>
      <c r="AJ107" s="498">
        <f t="shared" si="32"/>
        <v>0.18181818181818182</v>
      </c>
      <c r="AK107" s="498">
        <f t="shared" si="33"/>
        <v>5.454545454545455</v>
      </c>
      <c r="AL107" s="498">
        <f t="shared" si="34"/>
        <v>242.72727272727275</v>
      </c>
      <c r="AM107" s="498">
        <f t="shared" si="35"/>
        <v>0.16666666666666666</v>
      </c>
      <c r="AN107" s="498">
        <f t="shared" si="36"/>
        <v>5</v>
      </c>
      <c r="AO107" s="498">
        <v>26</v>
      </c>
      <c r="AP107" s="498"/>
      <c r="AQ107" s="498"/>
      <c r="AR107" s="498">
        <f t="shared" si="37"/>
        <v>26</v>
      </c>
      <c r="AS107" s="498">
        <f t="shared" si="38"/>
        <v>0</v>
      </c>
      <c r="AT107" s="498">
        <f t="shared" si="39"/>
        <v>0</v>
      </c>
      <c r="AU107" s="498"/>
      <c r="AV107" s="498">
        <f t="shared" si="40"/>
        <v>0</v>
      </c>
      <c r="AW107" s="498">
        <f t="shared" si="41"/>
        <v>0</v>
      </c>
      <c r="AX107" s="552">
        <f t="shared" si="42"/>
        <v>43456</v>
      </c>
    </row>
    <row r="108" spans="1:50" s="492" customFormat="1">
      <c r="A108" s="490"/>
      <c r="B108" s="525">
        <v>738068</v>
      </c>
      <c r="C108" s="526" t="s">
        <v>240</v>
      </c>
      <c r="D108" s="496" t="s">
        <v>241</v>
      </c>
      <c r="E108" s="527">
        <v>59.5</v>
      </c>
      <c r="F108" s="527">
        <v>59.5</v>
      </c>
      <c r="G108" s="528">
        <v>129</v>
      </c>
      <c r="I108" s="541">
        <v>0</v>
      </c>
      <c r="J108" s="498">
        <f t="shared" si="22"/>
        <v>0</v>
      </c>
      <c r="K108" s="542">
        <v>0</v>
      </c>
      <c r="L108" s="498">
        <f t="shared" si="23"/>
        <v>0</v>
      </c>
      <c r="M108" s="542">
        <v>0</v>
      </c>
      <c r="N108" s="498">
        <f t="shared" si="24"/>
        <v>0</v>
      </c>
      <c r="O108" s="542">
        <v>0</v>
      </c>
      <c r="P108" s="498">
        <f t="shared" si="25"/>
        <v>0</v>
      </c>
      <c r="Q108" s="543">
        <v>0</v>
      </c>
      <c r="R108" s="498">
        <f t="shared" si="26"/>
        <v>0</v>
      </c>
      <c r="S108" s="542">
        <v>0</v>
      </c>
      <c r="T108" s="498">
        <f t="shared" si="27"/>
        <v>0</v>
      </c>
      <c r="U108" s="542">
        <v>0</v>
      </c>
      <c r="V108" s="498">
        <f t="shared" si="28"/>
        <v>0</v>
      </c>
      <c r="W108" s="542">
        <v>0</v>
      </c>
      <c r="X108" s="498">
        <f t="shared" si="29"/>
        <v>0</v>
      </c>
      <c r="Y108" s="542">
        <v>0</v>
      </c>
      <c r="Z108" s="498">
        <f t="shared" si="30"/>
        <v>0</v>
      </c>
      <c r="AA108" s="542">
        <f>'Weekly-VMS-QTY'!G113</f>
        <v>0</v>
      </c>
      <c r="AB108" s="498">
        <f>'Weekly-VMS-VALUE'!H113</f>
        <v>0</v>
      </c>
      <c r="AC108" s="542">
        <f>'Weekly-VMS-QTY'!H113+'Weekly-VMS-QTY'!I113+'Weekly-VMS-QTY'!J113+'Weekly-VMS-QTY'!K113</f>
        <v>1</v>
      </c>
      <c r="AD108" s="498">
        <f>'Weekly-VMS-VALUE'!H113+'Weekly-VMS-VALUE'!I113+'Weekly-VMS-VALUE'!J113+'Weekly-VMS-VALUE'!K113</f>
        <v>129</v>
      </c>
      <c r="AE108" s="542">
        <f>'Weekly-VMS-QTY'!L113+'Weekly-VMS-QTY'!M113+'Weekly-VMS-QTY'!N113</f>
        <v>0</v>
      </c>
      <c r="AF108" s="544">
        <f>'Weekly-VMS-VALUE'!L113+'Weekly-VMS-VALUE'!M113+'Weekly-VMS-VALUE'!N113</f>
        <v>0</v>
      </c>
      <c r="AG108" s="493"/>
      <c r="AH108" s="497">
        <f t="shared" si="43"/>
        <v>1</v>
      </c>
      <c r="AI108" s="498">
        <f t="shared" si="31"/>
        <v>129</v>
      </c>
      <c r="AJ108" s="498">
        <f t="shared" si="32"/>
        <v>1.8181818181818181E-2</v>
      </c>
      <c r="AK108" s="498">
        <f t="shared" si="33"/>
        <v>0.54545454545454541</v>
      </c>
      <c r="AL108" s="498">
        <f t="shared" si="34"/>
        <v>32.454545454545453</v>
      </c>
      <c r="AM108" s="498">
        <f t="shared" si="35"/>
        <v>3.3333333333333333E-2</v>
      </c>
      <c r="AN108" s="498">
        <f t="shared" si="36"/>
        <v>1</v>
      </c>
      <c r="AO108" s="498">
        <v>26</v>
      </c>
      <c r="AP108" s="498"/>
      <c r="AQ108" s="498"/>
      <c r="AR108" s="498">
        <f t="shared" si="37"/>
        <v>26</v>
      </c>
      <c r="AS108" s="498">
        <f t="shared" si="38"/>
        <v>0</v>
      </c>
      <c r="AT108" s="498">
        <f t="shared" si="39"/>
        <v>0</v>
      </c>
      <c r="AU108" s="498"/>
      <c r="AV108" s="498">
        <f t="shared" si="40"/>
        <v>0</v>
      </c>
      <c r="AW108" s="498">
        <f t="shared" si="41"/>
        <v>0</v>
      </c>
      <c r="AX108" s="552">
        <f t="shared" si="42"/>
        <v>43456</v>
      </c>
    </row>
    <row r="109" spans="1:50" s="492" customFormat="1">
      <c r="A109" s="490"/>
      <c r="B109" s="525">
        <v>738069</v>
      </c>
      <c r="C109" s="526" t="s">
        <v>242</v>
      </c>
      <c r="D109" s="496" t="s">
        <v>243</v>
      </c>
      <c r="E109" s="527">
        <v>59.5</v>
      </c>
      <c r="F109" s="527">
        <v>59.5</v>
      </c>
      <c r="G109" s="528">
        <v>129</v>
      </c>
      <c r="I109" s="541">
        <v>0</v>
      </c>
      <c r="J109" s="498">
        <f t="shared" si="22"/>
        <v>0</v>
      </c>
      <c r="K109" s="542">
        <v>0</v>
      </c>
      <c r="L109" s="498">
        <f t="shared" si="23"/>
        <v>0</v>
      </c>
      <c r="M109" s="542">
        <v>0</v>
      </c>
      <c r="N109" s="498">
        <f t="shared" si="24"/>
        <v>0</v>
      </c>
      <c r="O109" s="542">
        <v>0</v>
      </c>
      <c r="P109" s="498">
        <f t="shared" si="25"/>
        <v>0</v>
      </c>
      <c r="Q109" s="542">
        <v>0</v>
      </c>
      <c r="R109" s="498">
        <f t="shared" si="26"/>
        <v>0</v>
      </c>
      <c r="S109" s="542">
        <v>0</v>
      </c>
      <c r="T109" s="498">
        <f t="shared" si="27"/>
        <v>0</v>
      </c>
      <c r="U109" s="542">
        <v>0</v>
      </c>
      <c r="V109" s="498">
        <f t="shared" si="28"/>
        <v>0</v>
      </c>
      <c r="W109" s="542">
        <v>0</v>
      </c>
      <c r="X109" s="498">
        <f t="shared" si="29"/>
        <v>0</v>
      </c>
      <c r="Y109" s="542">
        <v>0</v>
      </c>
      <c r="Z109" s="498">
        <f t="shared" si="30"/>
        <v>0</v>
      </c>
      <c r="AA109" s="542">
        <f>'Weekly-VMS-QTY'!G114</f>
        <v>1</v>
      </c>
      <c r="AB109" s="498">
        <f>'Weekly-VMS-VALUE'!H114</f>
        <v>129</v>
      </c>
      <c r="AC109" s="542">
        <f>'Weekly-VMS-QTY'!H114+'Weekly-VMS-QTY'!I114+'Weekly-VMS-QTY'!J114+'Weekly-VMS-QTY'!K114</f>
        <v>2</v>
      </c>
      <c r="AD109" s="498">
        <f>'Weekly-VMS-VALUE'!H114+'Weekly-VMS-VALUE'!I114+'Weekly-VMS-VALUE'!J114+'Weekly-VMS-VALUE'!K114</f>
        <v>258</v>
      </c>
      <c r="AE109" s="542">
        <f>'Weekly-VMS-QTY'!L114+'Weekly-VMS-QTY'!M114+'Weekly-VMS-QTY'!N114</f>
        <v>0</v>
      </c>
      <c r="AF109" s="544">
        <f>'Weekly-VMS-VALUE'!L114+'Weekly-VMS-VALUE'!M114+'Weekly-VMS-VALUE'!N114</f>
        <v>0</v>
      </c>
      <c r="AG109" s="493"/>
      <c r="AH109" s="497">
        <f t="shared" si="43"/>
        <v>3</v>
      </c>
      <c r="AI109" s="498">
        <f t="shared" si="31"/>
        <v>387</v>
      </c>
      <c r="AJ109" s="498">
        <f t="shared" si="32"/>
        <v>5.4545454545454543E-2</v>
      </c>
      <c r="AK109" s="498">
        <f t="shared" si="33"/>
        <v>1.6363636363636362</v>
      </c>
      <c r="AL109" s="498">
        <f t="shared" si="34"/>
        <v>97.36363636363636</v>
      </c>
      <c r="AM109" s="498">
        <f t="shared" si="35"/>
        <v>6.6666666666666666E-2</v>
      </c>
      <c r="AN109" s="498">
        <f t="shared" si="36"/>
        <v>2</v>
      </c>
      <c r="AO109" s="498">
        <v>26</v>
      </c>
      <c r="AP109" s="498"/>
      <c r="AQ109" s="498"/>
      <c r="AR109" s="498">
        <f t="shared" si="37"/>
        <v>26</v>
      </c>
      <c r="AS109" s="498">
        <f t="shared" si="38"/>
        <v>0</v>
      </c>
      <c r="AT109" s="498">
        <f t="shared" si="39"/>
        <v>0</v>
      </c>
      <c r="AU109" s="498"/>
      <c r="AV109" s="498">
        <f t="shared" si="40"/>
        <v>0</v>
      </c>
      <c r="AW109" s="498">
        <f t="shared" si="41"/>
        <v>0</v>
      </c>
      <c r="AX109" s="552">
        <f t="shared" si="42"/>
        <v>43456</v>
      </c>
    </row>
    <row r="110" spans="1:50" s="492" customFormat="1">
      <c r="A110" s="490"/>
      <c r="B110" s="525">
        <v>738071</v>
      </c>
      <c r="C110" s="526" t="s">
        <v>244</v>
      </c>
      <c r="D110" s="496" t="s">
        <v>245</v>
      </c>
      <c r="E110" s="527">
        <v>24.5</v>
      </c>
      <c r="F110" s="527">
        <v>24.5</v>
      </c>
      <c r="G110" s="528">
        <v>49</v>
      </c>
      <c r="I110" s="541">
        <v>0</v>
      </c>
      <c r="J110" s="498">
        <f t="shared" si="22"/>
        <v>0</v>
      </c>
      <c r="K110" s="542">
        <v>0</v>
      </c>
      <c r="L110" s="498">
        <f t="shared" si="23"/>
        <v>0</v>
      </c>
      <c r="M110" s="542">
        <v>0</v>
      </c>
      <c r="N110" s="498">
        <f t="shared" si="24"/>
        <v>0</v>
      </c>
      <c r="O110" s="542">
        <v>0</v>
      </c>
      <c r="P110" s="498">
        <f t="shared" si="25"/>
        <v>0</v>
      </c>
      <c r="Q110" s="543">
        <v>0</v>
      </c>
      <c r="R110" s="498">
        <f t="shared" si="26"/>
        <v>0</v>
      </c>
      <c r="S110" s="542">
        <v>0</v>
      </c>
      <c r="T110" s="498">
        <f t="shared" si="27"/>
        <v>0</v>
      </c>
      <c r="U110" s="542">
        <v>0</v>
      </c>
      <c r="V110" s="498">
        <f t="shared" si="28"/>
        <v>0</v>
      </c>
      <c r="W110" s="542">
        <v>0</v>
      </c>
      <c r="X110" s="498">
        <f t="shared" si="29"/>
        <v>0</v>
      </c>
      <c r="Y110" s="542">
        <v>0</v>
      </c>
      <c r="Z110" s="498">
        <f t="shared" si="30"/>
        <v>0</v>
      </c>
      <c r="AA110" s="542">
        <f>'Weekly-VMS-QTY'!G115</f>
        <v>0</v>
      </c>
      <c r="AB110" s="498">
        <f>'Weekly-VMS-VALUE'!H115</f>
        <v>0</v>
      </c>
      <c r="AC110" s="542">
        <f>'Weekly-VMS-QTY'!H115+'Weekly-VMS-QTY'!I115+'Weekly-VMS-QTY'!J115+'Weekly-VMS-QTY'!K115</f>
        <v>2</v>
      </c>
      <c r="AD110" s="498">
        <f>'Weekly-VMS-VALUE'!H115+'Weekly-VMS-VALUE'!I115+'Weekly-VMS-VALUE'!J115+'Weekly-VMS-VALUE'!K115</f>
        <v>98</v>
      </c>
      <c r="AE110" s="542">
        <f>'Weekly-VMS-QTY'!L115+'Weekly-VMS-QTY'!M115+'Weekly-VMS-QTY'!N115</f>
        <v>0</v>
      </c>
      <c r="AF110" s="544">
        <f>'Weekly-VMS-VALUE'!L115+'Weekly-VMS-VALUE'!M115+'Weekly-VMS-VALUE'!N115</f>
        <v>0</v>
      </c>
      <c r="AG110" s="493"/>
      <c r="AH110" s="497">
        <f t="shared" si="43"/>
        <v>2</v>
      </c>
      <c r="AI110" s="498">
        <f t="shared" si="31"/>
        <v>98</v>
      </c>
      <c r="AJ110" s="498">
        <f t="shared" si="32"/>
        <v>3.6363636363636362E-2</v>
      </c>
      <c r="AK110" s="498">
        <f t="shared" si="33"/>
        <v>1.0909090909090908</v>
      </c>
      <c r="AL110" s="498">
        <f t="shared" si="34"/>
        <v>26.727272727272727</v>
      </c>
      <c r="AM110" s="498">
        <f t="shared" si="35"/>
        <v>6.6666666666666666E-2</v>
      </c>
      <c r="AN110" s="498">
        <f t="shared" si="36"/>
        <v>2</v>
      </c>
      <c r="AO110" s="498">
        <v>26</v>
      </c>
      <c r="AP110" s="498"/>
      <c r="AQ110" s="498"/>
      <c r="AR110" s="498">
        <f t="shared" si="37"/>
        <v>26</v>
      </c>
      <c r="AS110" s="498">
        <f t="shared" si="38"/>
        <v>0</v>
      </c>
      <c r="AT110" s="498">
        <f t="shared" si="39"/>
        <v>0</v>
      </c>
      <c r="AU110" s="498"/>
      <c r="AV110" s="498">
        <f t="shared" si="40"/>
        <v>0</v>
      </c>
      <c r="AW110" s="498">
        <f t="shared" si="41"/>
        <v>0</v>
      </c>
      <c r="AX110" s="552">
        <f t="shared" si="42"/>
        <v>43456</v>
      </c>
    </row>
    <row r="111" spans="1:50" s="492" customFormat="1">
      <c r="A111" s="490"/>
      <c r="B111" s="525">
        <v>738072</v>
      </c>
      <c r="C111" s="526" t="s">
        <v>246</v>
      </c>
      <c r="D111" s="496" t="s">
        <v>247</v>
      </c>
      <c r="E111" s="527">
        <v>24.5</v>
      </c>
      <c r="F111" s="527">
        <v>24.5</v>
      </c>
      <c r="G111" s="528">
        <v>49</v>
      </c>
      <c r="I111" s="541">
        <v>0</v>
      </c>
      <c r="J111" s="498">
        <f t="shared" si="22"/>
        <v>0</v>
      </c>
      <c r="K111" s="542">
        <v>0</v>
      </c>
      <c r="L111" s="498">
        <f t="shared" si="23"/>
        <v>0</v>
      </c>
      <c r="M111" s="542">
        <v>0</v>
      </c>
      <c r="N111" s="498">
        <f t="shared" si="24"/>
        <v>0</v>
      </c>
      <c r="O111" s="542">
        <v>0</v>
      </c>
      <c r="P111" s="498">
        <f t="shared" si="25"/>
        <v>0</v>
      </c>
      <c r="Q111" s="542">
        <v>0</v>
      </c>
      <c r="R111" s="498">
        <f t="shared" si="26"/>
        <v>0</v>
      </c>
      <c r="S111" s="542">
        <v>0</v>
      </c>
      <c r="T111" s="498">
        <f t="shared" si="27"/>
        <v>0</v>
      </c>
      <c r="U111" s="542">
        <v>0</v>
      </c>
      <c r="V111" s="498">
        <f t="shared" si="28"/>
        <v>0</v>
      </c>
      <c r="W111" s="542">
        <v>0</v>
      </c>
      <c r="X111" s="498">
        <f t="shared" si="29"/>
        <v>0</v>
      </c>
      <c r="Y111" s="542">
        <v>0</v>
      </c>
      <c r="Z111" s="498">
        <f t="shared" si="30"/>
        <v>0</v>
      </c>
      <c r="AA111" s="542">
        <f>'Weekly-VMS-QTY'!G116</f>
        <v>1</v>
      </c>
      <c r="AB111" s="498">
        <f>'Weekly-VMS-VALUE'!H116</f>
        <v>0</v>
      </c>
      <c r="AC111" s="542">
        <f>'Weekly-VMS-QTY'!H116+'Weekly-VMS-QTY'!I116+'Weekly-VMS-QTY'!J116+'Weekly-VMS-QTY'!K116</f>
        <v>3</v>
      </c>
      <c r="AD111" s="498">
        <f>'Weekly-VMS-VALUE'!H116+'Weekly-VMS-VALUE'!I116+'Weekly-VMS-VALUE'!J116+'Weekly-VMS-VALUE'!K116</f>
        <v>125</v>
      </c>
      <c r="AE111" s="542">
        <f>'Weekly-VMS-QTY'!L116+'Weekly-VMS-QTY'!M116+'Weekly-VMS-QTY'!N116</f>
        <v>0</v>
      </c>
      <c r="AF111" s="544">
        <f>'Weekly-VMS-VALUE'!L116+'Weekly-VMS-VALUE'!M116+'Weekly-VMS-VALUE'!N116</f>
        <v>0</v>
      </c>
      <c r="AG111" s="493"/>
      <c r="AH111" s="497">
        <f t="shared" si="43"/>
        <v>4</v>
      </c>
      <c r="AI111" s="498">
        <f t="shared" si="31"/>
        <v>125</v>
      </c>
      <c r="AJ111" s="498">
        <f t="shared" si="32"/>
        <v>7.2727272727272724E-2</v>
      </c>
      <c r="AK111" s="498">
        <f t="shared" si="33"/>
        <v>2.1818181818181817</v>
      </c>
      <c r="AL111" s="498">
        <f t="shared" si="34"/>
        <v>53.454545454545453</v>
      </c>
      <c r="AM111" s="498">
        <f t="shared" si="35"/>
        <v>0.1</v>
      </c>
      <c r="AN111" s="498">
        <f t="shared" si="36"/>
        <v>3</v>
      </c>
      <c r="AO111" s="498">
        <v>26</v>
      </c>
      <c r="AP111" s="498"/>
      <c r="AQ111" s="498"/>
      <c r="AR111" s="498">
        <f t="shared" si="37"/>
        <v>26</v>
      </c>
      <c r="AS111" s="498">
        <f t="shared" si="38"/>
        <v>0</v>
      </c>
      <c r="AT111" s="498">
        <f t="shared" si="39"/>
        <v>0</v>
      </c>
      <c r="AU111" s="498"/>
      <c r="AV111" s="498">
        <f t="shared" si="40"/>
        <v>0</v>
      </c>
      <c r="AW111" s="498">
        <f t="shared" si="41"/>
        <v>0</v>
      </c>
      <c r="AX111" s="552">
        <f t="shared" si="42"/>
        <v>43456</v>
      </c>
    </row>
    <row r="112" spans="1:50" s="492" customFormat="1">
      <c r="A112" s="490"/>
      <c r="B112" s="525">
        <v>738073</v>
      </c>
      <c r="C112" s="526" t="s">
        <v>248</v>
      </c>
      <c r="D112" s="496" t="s">
        <v>249</v>
      </c>
      <c r="E112" s="527">
        <v>24.5</v>
      </c>
      <c r="F112" s="527">
        <v>24.5</v>
      </c>
      <c r="G112" s="528">
        <v>49</v>
      </c>
      <c r="I112" s="541">
        <v>0</v>
      </c>
      <c r="J112" s="498">
        <f t="shared" si="22"/>
        <v>0</v>
      </c>
      <c r="K112" s="542">
        <v>0</v>
      </c>
      <c r="L112" s="498">
        <f t="shared" si="23"/>
        <v>0</v>
      </c>
      <c r="M112" s="542">
        <v>0</v>
      </c>
      <c r="N112" s="498">
        <f t="shared" si="24"/>
        <v>0</v>
      </c>
      <c r="O112" s="542">
        <v>0</v>
      </c>
      <c r="P112" s="498">
        <f t="shared" si="25"/>
        <v>0</v>
      </c>
      <c r="Q112" s="543">
        <v>0</v>
      </c>
      <c r="R112" s="498">
        <f t="shared" si="26"/>
        <v>0</v>
      </c>
      <c r="S112" s="542">
        <v>0</v>
      </c>
      <c r="T112" s="498">
        <f t="shared" si="27"/>
        <v>0</v>
      </c>
      <c r="U112" s="542">
        <v>0</v>
      </c>
      <c r="V112" s="498">
        <f t="shared" si="28"/>
        <v>0</v>
      </c>
      <c r="W112" s="542">
        <v>0</v>
      </c>
      <c r="X112" s="498">
        <f t="shared" si="29"/>
        <v>0</v>
      </c>
      <c r="Y112" s="542">
        <v>0</v>
      </c>
      <c r="Z112" s="498">
        <f t="shared" si="30"/>
        <v>0</v>
      </c>
      <c r="AA112" s="542">
        <f>'Weekly-VMS-QTY'!G117</f>
        <v>0</v>
      </c>
      <c r="AB112" s="498">
        <f>'Weekly-VMS-VALUE'!H117</f>
        <v>0</v>
      </c>
      <c r="AC112" s="542">
        <f>'Weekly-VMS-QTY'!H117+'Weekly-VMS-QTY'!I117+'Weekly-VMS-QTY'!J117+'Weekly-VMS-QTY'!K117</f>
        <v>4</v>
      </c>
      <c r="AD112" s="498">
        <f>'Weekly-VMS-VALUE'!H117+'Weekly-VMS-VALUE'!I117+'Weekly-VMS-VALUE'!J117+'Weekly-VMS-VALUE'!K117</f>
        <v>174</v>
      </c>
      <c r="AE112" s="542">
        <f>'Weekly-VMS-QTY'!L117+'Weekly-VMS-QTY'!M117+'Weekly-VMS-QTY'!N117</f>
        <v>1</v>
      </c>
      <c r="AF112" s="544">
        <f>'Weekly-VMS-VALUE'!L117+'Weekly-VMS-VALUE'!M117+'Weekly-VMS-VALUE'!N117</f>
        <v>49</v>
      </c>
      <c r="AG112" s="493"/>
      <c r="AH112" s="497">
        <f t="shared" si="43"/>
        <v>5</v>
      </c>
      <c r="AI112" s="498">
        <f t="shared" si="31"/>
        <v>223</v>
      </c>
      <c r="AJ112" s="498">
        <f t="shared" si="32"/>
        <v>9.0909090909090912E-2</v>
      </c>
      <c r="AK112" s="498">
        <f t="shared" si="33"/>
        <v>2.7272727272727275</v>
      </c>
      <c r="AL112" s="498">
        <f t="shared" si="34"/>
        <v>66.818181818181827</v>
      </c>
      <c r="AM112" s="498">
        <f t="shared" si="35"/>
        <v>0.13333333333333333</v>
      </c>
      <c r="AN112" s="498">
        <f t="shared" si="36"/>
        <v>4</v>
      </c>
      <c r="AO112" s="498">
        <v>26</v>
      </c>
      <c r="AP112" s="498"/>
      <c r="AQ112" s="498"/>
      <c r="AR112" s="498">
        <f t="shared" si="37"/>
        <v>26</v>
      </c>
      <c r="AS112" s="498">
        <f t="shared" si="38"/>
        <v>0</v>
      </c>
      <c r="AT112" s="498">
        <f t="shared" si="39"/>
        <v>0</v>
      </c>
      <c r="AU112" s="498"/>
      <c r="AV112" s="498">
        <f t="shared" si="40"/>
        <v>0</v>
      </c>
      <c r="AW112" s="498">
        <f t="shared" si="41"/>
        <v>0</v>
      </c>
      <c r="AX112" s="552">
        <f t="shared" si="42"/>
        <v>43456</v>
      </c>
    </row>
    <row r="113" spans="1:50" s="492" customFormat="1">
      <c r="A113" s="490"/>
      <c r="B113" s="525">
        <v>738074</v>
      </c>
      <c r="C113" s="526" t="s">
        <v>250</v>
      </c>
      <c r="D113" s="496" t="s">
        <v>251</v>
      </c>
      <c r="E113" s="527">
        <v>344.5</v>
      </c>
      <c r="F113" s="527">
        <v>344.5</v>
      </c>
      <c r="G113" s="528">
        <v>719</v>
      </c>
      <c r="I113" s="541">
        <v>0</v>
      </c>
      <c r="J113" s="498">
        <f t="shared" si="22"/>
        <v>0</v>
      </c>
      <c r="K113" s="542">
        <v>0</v>
      </c>
      <c r="L113" s="498">
        <f t="shared" si="23"/>
        <v>0</v>
      </c>
      <c r="M113" s="542">
        <v>0</v>
      </c>
      <c r="N113" s="498">
        <f t="shared" si="24"/>
        <v>0</v>
      </c>
      <c r="O113" s="542">
        <v>0</v>
      </c>
      <c r="P113" s="498">
        <f t="shared" si="25"/>
        <v>0</v>
      </c>
      <c r="Q113" s="542">
        <v>0</v>
      </c>
      <c r="R113" s="498">
        <f t="shared" si="26"/>
        <v>0</v>
      </c>
      <c r="S113" s="542">
        <v>0</v>
      </c>
      <c r="T113" s="498">
        <f t="shared" si="27"/>
        <v>0</v>
      </c>
      <c r="U113" s="542">
        <v>0</v>
      </c>
      <c r="V113" s="498">
        <f t="shared" si="28"/>
        <v>0</v>
      </c>
      <c r="W113" s="542">
        <v>0</v>
      </c>
      <c r="X113" s="498">
        <f t="shared" si="29"/>
        <v>0</v>
      </c>
      <c r="Y113" s="542">
        <v>0</v>
      </c>
      <c r="Z113" s="498">
        <f t="shared" si="30"/>
        <v>0</v>
      </c>
      <c r="AA113" s="542">
        <f>'Weekly-VMS-QTY'!G118</f>
        <v>0</v>
      </c>
      <c r="AB113" s="498">
        <f>'Weekly-VMS-VALUE'!H118</f>
        <v>1438</v>
      </c>
      <c r="AC113" s="542">
        <f>'Weekly-VMS-QTY'!H118+'Weekly-VMS-QTY'!I118+'Weekly-VMS-QTY'!J118+'Weekly-VMS-QTY'!K118</f>
        <v>3</v>
      </c>
      <c r="AD113" s="498">
        <f>'Weekly-VMS-VALUE'!H118+'Weekly-VMS-VALUE'!I118+'Weekly-VMS-VALUE'!J118+'Weekly-VMS-VALUE'!K118</f>
        <v>2157</v>
      </c>
      <c r="AE113" s="542">
        <f>'Weekly-VMS-QTY'!L118+'Weekly-VMS-QTY'!M118+'Weekly-VMS-QTY'!N118</f>
        <v>3</v>
      </c>
      <c r="AF113" s="544">
        <f>'Weekly-VMS-VALUE'!L118+'Weekly-VMS-VALUE'!M118+'Weekly-VMS-VALUE'!N118</f>
        <v>2157</v>
      </c>
      <c r="AG113" s="493"/>
      <c r="AH113" s="497">
        <f t="shared" si="43"/>
        <v>6</v>
      </c>
      <c r="AI113" s="498">
        <f t="shared" si="31"/>
        <v>5752</v>
      </c>
      <c r="AJ113" s="498">
        <f t="shared" si="32"/>
        <v>0.10909090909090909</v>
      </c>
      <c r="AK113" s="498">
        <f t="shared" si="33"/>
        <v>3.2727272727272725</v>
      </c>
      <c r="AL113" s="498">
        <f t="shared" si="34"/>
        <v>1127.4545454545453</v>
      </c>
      <c r="AM113" s="498">
        <f t="shared" si="35"/>
        <v>0.1</v>
      </c>
      <c r="AN113" s="498">
        <f t="shared" si="36"/>
        <v>3</v>
      </c>
      <c r="AO113" s="498">
        <v>26</v>
      </c>
      <c r="AP113" s="498"/>
      <c r="AQ113" s="498"/>
      <c r="AR113" s="498">
        <f t="shared" si="37"/>
        <v>26</v>
      </c>
      <c r="AS113" s="498">
        <f t="shared" si="38"/>
        <v>0</v>
      </c>
      <c r="AT113" s="498">
        <f t="shared" si="39"/>
        <v>0</v>
      </c>
      <c r="AU113" s="498"/>
      <c r="AV113" s="498">
        <f t="shared" si="40"/>
        <v>0</v>
      </c>
      <c r="AW113" s="498">
        <f t="shared" si="41"/>
        <v>0</v>
      </c>
      <c r="AX113" s="552">
        <f t="shared" si="42"/>
        <v>43456</v>
      </c>
    </row>
    <row r="114" spans="1:50" s="492" customFormat="1">
      <c r="A114" s="490"/>
      <c r="B114" s="525">
        <v>738075</v>
      </c>
      <c r="C114" s="526" t="s">
        <v>252</v>
      </c>
      <c r="D114" s="496" t="s">
        <v>253</v>
      </c>
      <c r="E114" s="527">
        <v>129.5</v>
      </c>
      <c r="F114" s="527">
        <v>129.5</v>
      </c>
      <c r="G114" s="528">
        <v>269</v>
      </c>
      <c r="I114" s="541">
        <v>0</v>
      </c>
      <c r="J114" s="498">
        <f t="shared" si="22"/>
        <v>0</v>
      </c>
      <c r="K114" s="542">
        <v>0</v>
      </c>
      <c r="L114" s="498">
        <f t="shared" si="23"/>
        <v>0</v>
      </c>
      <c r="M114" s="542">
        <v>0</v>
      </c>
      <c r="N114" s="498">
        <f t="shared" si="24"/>
        <v>0</v>
      </c>
      <c r="O114" s="542">
        <v>0</v>
      </c>
      <c r="P114" s="498">
        <f t="shared" si="25"/>
        <v>0</v>
      </c>
      <c r="Q114" s="543">
        <v>0</v>
      </c>
      <c r="R114" s="498">
        <f t="shared" si="26"/>
        <v>0</v>
      </c>
      <c r="S114" s="542">
        <v>0</v>
      </c>
      <c r="T114" s="498">
        <f t="shared" si="27"/>
        <v>0</v>
      </c>
      <c r="U114" s="542">
        <v>0</v>
      </c>
      <c r="V114" s="498">
        <f t="shared" si="28"/>
        <v>0</v>
      </c>
      <c r="W114" s="542">
        <v>0</v>
      </c>
      <c r="X114" s="498">
        <f t="shared" si="29"/>
        <v>0</v>
      </c>
      <c r="Y114" s="542">
        <v>0</v>
      </c>
      <c r="Z114" s="498">
        <f t="shared" si="30"/>
        <v>0</v>
      </c>
      <c r="AA114" s="542">
        <f>'Weekly-VMS-QTY'!G119</f>
        <v>0</v>
      </c>
      <c r="AB114" s="498">
        <f>'Weekly-VMS-VALUE'!H119</f>
        <v>0</v>
      </c>
      <c r="AC114" s="542">
        <f>'Weekly-VMS-QTY'!H119+'Weekly-VMS-QTY'!I119+'Weekly-VMS-QTY'!J119+'Weekly-VMS-QTY'!K119</f>
        <v>1</v>
      </c>
      <c r="AD114" s="498">
        <f>'Weekly-VMS-VALUE'!H119+'Weekly-VMS-VALUE'!I119+'Weekly-VMS-VALUE'!J119+'Weekly-VMS-VALUE'!K119</f>
        <v>269</v>
      </c>
      <c r="AE114" s="542">
        <f>'Weekly-VMS-QTY'!L119+'Weekly-VMS-QTY'!M119+'Weekly-VMS-QTY'!N119</f>
        <v>0</v>
      </c>
      <c r="AF114" s="544">
        <f>'Weekly-VMS-VALUE'!L119+'Weekly-VMS-VALUE'!M119+'Weekly-VMS-VALUE'!N119</f>
        <v>0</v>
      </c>
      <c r="AG114" s="493"/>
      <c r="AH114" s="497">
        <f t="shared" si="43"/>
        <v>1</v>
      </c>
      <c r="AI114" s="498">
        <f t="shared" si="31"/>
        <v>269</v>
      </c>
      <c r="AJ114" s="498">
        <f t="shared" si="32"/>
        <v>1.8181818181818181E-2</v>
      </c>
      <c r="AK114" s="498">
        <f t="shared" si="33"/>
        <v>0.54545454545454541</v>
      </c>
      <c r="AL114" s="498">
        <f t="shared" si="34"/>
        <v>70.636363636363626</v>
      </c>
      <c r="AM114" s="498">
        <f t="shared" si="35"/>
        <v>3.3333333333333333E-2</v>
      </c>
      <c r="AN114" s="498">
        <f t="shared" si="36"/>
        <v>1</v>
      </c>
      <c r="AO114" s="498">
        <v>26</v>
      </c>
      <c r="AP114" s="498"/>
      <c r="AQ114" s="498"/>
      <c r="AR114" s="498">
        <f t="shared" si="37"/>
        <v>26</v>
      </c>
      <c r="AS114" s="498">
        <f t="shared" si="38"/>
        <v>0</v>
      </c>
      <c r="AT114" s="498">
        <f t="shared" si="39"/>
        <v>0</v>
      </c>
      <c r="AU114" s="498"/>
      <c r="AV114" s="498">
        <f t="shared" si="40"/>
        <v>0</v>
      </c>
      <c r="AW114" s="498">
        <f t="shared" si="41"/>
        <v>0</v>
      </c>
      <c r="AX114" s="552">
        <f t="shared" si="42"/>
        <v>43456</v>
      </c>
    </row>
    <row r="115" spans="1:50" s="492" customFormat="1">
      <c r="A115" s="490"/>
      <c r="B115" s="525">
        <v>738076</v>
      </c>
      <c r="C115" s="526" t="s">
        <v>254</v>
      </c>
      <c r="D115" s="496" t="s">
        <v>255</v>
      </c>
      <c r="E115" s="527">
        <v>124.5</v>
      </c>
      <c r="F115" s="527">
        <v>124.5</v>
      </c>
      <c r="G115" s="528">
        <v>259</v>
      </c>
      <c r="I115" s="541">
        <v>0</v>
      </c>
      <c r="J115" s="498">
        <f t="shared" si="22"/>
        <v>0</v>
      </c>
      <c r="K115" s="542">
        <v>0</v>
      </c>
      <c r="L115" s="498">
        <f t="shared" si="23"/>
        <v>0</v>
      </c>
      <c r="M115" s="542">
        <v>0</v>
      </c>
      <c r="N115" s="498">
        <f t="shared" si="24"/>
        <v>0</v>
      </c>
      <c r="O115" s="542">
        <v>0</v>
      </c>
      <c r="P115" s="498">
        <f t="shared" si="25"/>
        <v>0</v>
      </c>
      <c r="Q115" s="542">
        <v>0</v>
      </c>
      <c r="R115" s="498">
        <f t="shared" si="26"/>
        <v>0</v>
      </c>
      <c r="S115" s="542">
        <v>0</v>
      </c>
      <c r="T115" s="498">
        <f t="shared" si="27"/>
        <v>0</v>
      </c>
      <c r="U115" s="542">
        <v>0</v>
      </c>
      <c r="V115" s="498">
        <f t="shared" si="28"/>
        <v>0</v>
      </c>
      <c r="W115" s="542">
        <v>0</v>
      </c>
      <c r="X115" s="498">
        <f t="shared" si="29"/>
        <v>0</v>
      </c>
      <c r="Y115" s="542">
        <v>0</v>
      </c>
      <c r="Z115" s="498">
        <f t="shared" si="30"/>
        <v>0</v>
      </c>
      <c r="AA115" s="542">
        <f>'Weekly-VMS-QTY'!G120</f>
        <v>0</v>
      </c>
      <c r="AB115" s="498">
        <f>'Weekly-VMS-VALUE'!H120</f>
        <v>0</v>
      </c>
      <c r="AC115" s="542">
        <f>'Weekly-VMS-QTY'!H120+'Weekly-VMS-QTY'!I120+'Weekly-VMS-QTY'!J120+'Weekly-VMS-QTY'!K120</f>
        <v>0</v>
      </c>
      <c r="AD115" s="498">
        <f>'Weekly-VMS-VALUE'!H120+'Weekly-VMS-VALUE'!I120+'Weekly-VMS-VALUE'!J120+'Weekly-VMS-VALUE'!K120</f>
        <v>0</v>
      </c>
      <c r="AE115" s="542">
        <f>'Weekly-VMS-QTY'!L120+'Weekly-VMS-QTY'!M120+'Weekly-VMS-QTY'!N120</f>
        <v>0</v>
      </c>
      <c r="AF115" s="544">
        <f>'Weekly-VMS-VALUE'!L120+'Weekly-VMS-VALUE'!M120+'Weekly-VMS-VALUE'!N120</f>
        <v>0</v>
      </c>
      <c r="AG115" s="493"/>
      <c r="AH115" s="497">
        <f t="shared" si="43"/>
        <v>0</v>
      </c>
      <c r="AI115" s="498">
        <f t="shared" si="31"/>
        <v>0</v>
      </c>
      <c r="AJ115" s="498">
        <f t="shared" si="32"/>
        <v>0</v>
      </c>
      <c r="AK115" s="498">
        <f t="shared" si="33"/>
        <v>0</v>
      </c>
      <c r="AL115" s="498">
        <f t="shared" si="34"/>
        <v>0</v>
      </c>
      <c r="AM115" s="498">
        <f t="shared" si="35"/>
        <v>0</v>
      </c>
      <c r="AN115" s="498">
        <f t="shared" si="36"/>
        <v>0</v>
      </c>
      <c r="AO115" s="498">
        <v>26</v>
      </c>
      <c r="AP115" s="498"/>
      <c r="AQ115" s="498"/>
      <c r="AR115" s="498">
        <f t="shared" si="37"/>
        <v>26</v>
      </c>
      <c r="AS115" s="498">
        <f t="shared" si="38"/>
        <v>0</v>
      </c>
      <c r="AT115" s="498" t="str">
        <f t="shared" si="39"/>
        <v>-</v>
      </c>
      <c r="AU115" s="498"/>
      <c r="AV115" s="498" t="str">
        <f t="shared" si="40"/>
        <v>-</v>
      </c>
      <c r="AW115" s="498" t="str">
        <f t="shared" si="41"/>
        <v>-</v>
      </c>
      <c r="AX115" s="552" t="str">
        <f t="shared" si="42"/>
        <v>-</v>
      </c>
    </row>
    <row r="116" spans="1:50" s="492" customFormat="1">
      <c r="A116" s="490"/>
      <c r="B116" s="525">
        <v>738077</v>
      </c>
      <c r="C116" s="526" t="s">
        <v>256</v>
      </c>
      <c r="D116" s="496" t="s">
        <v>257</v>
      </c>
      <c r="E116" s="527">
        <v>89.5</v>
      </c>
      <c r="F116" s="527">
        <v>89.5</v>
      </c>
      <c r="G116" s="528">
        <v>189</v>
      </c>
      <c r="I116" s="541">
        <v>0</v>
      </c>
      <c r="J116" s="498">
        <f t="shared" si="22"/>
        <v>0</v>
      </c>
      <c r="K116" s="542">
        <v>0</v>
      </c>
      <c r="L116" s="498">
        <f t="shared" si="23"/>
        <v>0</v>
      </c>
      <c r="M116" s="542">
        <v>0</v>
      </c>
      <c r="N116" s="498">
        <f t="shared" si="24"/>
        <v>0</v>
      </c>
      <c r="O116" s="542">
        <v>0</v>
      </c>
      <c r="P116" s="498">
        <f t="shared" si="25"/>
        <v>0</v>
      </c>
      <c r="Q116" s="543">
        <v>0</v>
      </c>
      <c r="R116" s="498">
        <f t="shared" si="26"/>
        <v>0</v>
      </c>
      <c r="S116" s="542">
        <v>0</v>
      </c>
      <c r="T116" s="498">
        <f t="shared" si="27"/>
        <v>0</v>
      </c>
      <c r="U116" s="542">
        <v>0</v>
      </c>
      <c r="V116" s="498">
        <f t="shared" si="28"/>
        <v>0</v>
      </c>
      <c r="W116" s="542">
        <v>0</v>
      </c>
      <c r="X116" s="498">
        <f t="shared" si="29"/>
        <v>0</v>
      </c>
      <c r="Y116" s="542">
        <v>0</v>
      </c>
      <c r="Z116" s="498">
        <f t="shared" si="30"/>
        <v>0</v>
      </c>
      <c r="AA116" s="542">
        <f>'Weekly-VMS-QTY'!G121</f>
        <v>0</v>
      </c>
      <c r="AB116" s="498">
        <f>'Weekly-VMS-VALUE'!H121</f>
        <v>0</v>
      </c>
      <c r="AC116" s="542">
        <f>'Weekly-VMS-QTY'!H121+'Weekly-VMS-QTY'!I121+'Weekly-VMS-QTY'!J121+'Weekly-VMS-QTY'!K121</f>
        <v>1</v>
      </c>
      <c r="AD116" s="498">
        <f>'Weekly-VMS-VALUE'!H121+'Weekly-VMS-VALUE'!I121+'Weekly-VMS-VALUE'!J121+'Weekly-VMS-VALUE'!K121</f>
        <v>189</v>
      </c>
      <c r="AE116" s="542">
        <f>'Weekly-VMS-QTY'!L121+'Weekly-VMS-QTY'!M121+'Weekly-VMS-QTY'!N121</f>
        <v>3</v>
      </c>
      <c r="AF116" s="544">
        <f>'Weekly-VMS-VALUE'!L121+'Weekly-VMS-VALUE'!M121+'Weekly-VMS-VALUE'!N121</f>
        <v>567</v>
      </c>
      <c r="AG116" s="493"/>
      <c r="AH116" s="497">
        <f t="shared" si="43"/>
        <v>4</v>
      </c>
      <c r="AI116" s="498">
        <f t="shared" si="31"/>
        <v>756</v>
      </c>
      <c r="AJ116" s="498">
        <f t="shared" si="32"/>
        <v>7.2727272727272724E-2</v>
      </c>
      <c r="AK116" s="498">
        <f t="shared" si="33"/>
        <v>2.1818181818181817</v>
      </c>
      <c r="AL116" s="498">
        <f t="shared" si="34"/>
        <v>195.27272727272725</v>
      </c>
      <c r="AM116" s="498">
        <f t="shared" si="35"/>
        <v>0.1</v>
      </c>
      <c r="AN116" s="498">
        <f t="shared" si="36"/>
        <v>3</v>
      </c>
      <c r="AO116" s="498">
        <v>26</v>
      </c>
      <c r="AP116" s="498"/>
      <c r="AQ116" s="498"/>
      <c r="AR116" s="498">
        <f t="shared" si="37"/>
        <v>26</v>
      </c>
      <c r="AS116" s="498">
        <f t="shared" si="38"/>
        <v>0</v>
      </c>
      <c r="AT116" s="498">
        <f t="shared" si="39"/>
        <v>0</v>
      </c>
      <c r="AU116" s="498"/>
      <c r="AV116" s="498">
        <f t="shared" si="40"/>
        <v>0</v>
      </c>
      <c r="AW116" s="498">
        <f t="shared" si="41"/>
        <v>0</v>
      </c>
      <c r="AX116" s="552">
        <f t="shared" si="42"/>
        <v>43456</v>
      </c>
    </row>
    <row r="117" spans="1:50" s="492" customFormat="1">
      <c r="A117" s="490"/>
      <c r="B117" s="525">
        <v>738078</v>
      </c>
      <c r="C117" s="526" t="s">
        <v>258</v>
      </c>
      <c r="D117" s="496" t="s">
        <v>259</v>
      </c>
      <c r="E117" s="527">
        <v>24.5</v>
      </c>
      <c r="F117" s="527">
        <v>24.5</v>
      </c>
      <c r="G117" s="528">
        <v>49</v>
      </c>
      <c r="I117" s="541">
        <v>0</v>
      </c>
      <c r="J117" s="498">
        <f t="shared" si="22"/>
        <v>0</v>
      </c>
      <c r="K117" s="542">
        <v>0</v>
      </c>
      <c r="L117" s="498">
        <f t="shared" si="23"/>
        <v>0</v>
      </c>
      <c r="M117" s="542">
        <v>0</v>
      </c>
      <c r="N117" s="498">
        <f t="shared" si="24"/>
        <v>0</v>
      </c>
      <c r="O117" s="542">
        <v>0</v>
      </c>
      <c r="P117" s="498">
        <f t="shared" si="25"/>
        <v>0</v>
      </c>
      <c r="Q117" s="542">
        <v>0</v>
      </c>
      <c r="R117" s="498">
        <f t="shared" si="26"/>
        <v>0</v>
      </c>
      <c r="S117" s="542">
        <v>0</v>
      </c>
      <c r="T117" s="498">
        <f t="shared" si="27"/>
        <v>0</v>
      </c>
      <c r="U117" s="542">
        <v>0</v>
      </c>
      <c r="V117" s="498">
        <f t="shared" si="28"/>
        <v>0</v>
      </c>
      <c r="W117" s="542">
        <v>0</v>
      </c>
      <c r="X117" s="498">
        <f t="shared" si="29"/>
        <v>0</v>
      </c>
      <c r="Y117" s="542">
        <v>0</v>
      </c>
      <c r="Z117" s="498">
        <f t="shared" si="30"/>
        <v>0</v>
      </c>
      <c r="AA117" s="542">
        <f>'Weekly-VMS-QTY'!G122</f>
        <v>27</v>
      </c>
      <c r="AB117" s="498">
        <f>'Weekly-VMS-VALUE'!H122</f>
        <v>2499</v>
      </c>
      <c r="AC117" s="542">
        <f>'Weekly-VMS-QTY'!H122+'Weekly-VMS-QTY'!I122+'Weekly-VMS-QTY'!J122+'Weekly-VMS-QTY'!K122</f>
        <v>139</v>
      </c>
      <c r="AD117" s="498">
        <f>'Weekly-VMS-VALUE'!H122+'Weekly-VMS-VALUE'!I122+'Weekly-VMS-VALUE'!J122+'Weekly-VMS-VALUE'!K122</f>
        <v>6811</v>
      </c>
      <c r="AE117" s="542">
        <f>'Weekly-VMS-QTY'!L122+'Weekly-VMS-QTY'!M122+'Weekly-VMS-QTY'!N122</f>
        <v>44</v>
      </c>
      <c r="AF117" s="544">
        <f>'Weekly-VMS-VALUE'!L122+'Weekly-VMS-VALUE'!M122+'Weekly-VMS-VALUE'!N122</f>
        <v>2156</v>
      </c>
      <c r="AG117" s="493"/>
      <c r="AH117" s="497">
        <f t="shared" si="43"/>
        <v>210</v>
      </c>
      <c r="AI117" s="498">
        <f t="shared" si="31"/>
        <v>11466</v>
      </c>
      <c r="AJ117" s="498">
        <f t="shared" si="32"/>
        <v>3.8181818181818183</v>
      </c>
      <c r="AK117" s="498">
        <f t="shared" si="33"/>
        <v>114.54545454545455</v>
      </c>
      <c r="AL117" s="498">
        <f t="shared" si="34"/>
        <v>2806.3636363636365</v>
      </c>
      <c r="AM117" s="498">
        <f t="shared" si="35"/>
        <v>4.6333333333333337</v>
      </c>
      <c r="AN117" s="498">
        <f t="shared" si="36"/>
        <v>139</v>
      </c>
      <c r="AO117" s="498">
        <v>26</v>
      </c>
      <c r="AP117" s="498"/>
      <c r="AQ117" s="498"/>
      <c r="AR117" s="498">
        <f t="shared" si="37"/>
        <v>26</v>
      </c>
      <c r="AS117" s="498">
        <f t="shared" si="38"/>
        <v>0</v>
      </c>
      <c r="AT117" s="498">
        <f t="shared" si="39"/>
        <v>0</v>
      </c>
      <c r="AU117" s="498"/>
      <c r="AV117" s="498">
        <f t="shared" si="40"/>
        <v>0</v>
      </c>
      <c r="AW117" s="498">
        <f t="shared" si="41"/>
        <v>0</v>
      </c>
      <c r="AX117" s="552">
        <f t="shared" si="42"/>
        <v>43456</v>
      </c>
    </row>
    <row r="118" spans="1:50" s="492" customFormat="1">
      <c r="A118" s="490"/>
      <c r="B118" s="525">
        <v>738079</v>
      </c>
      <c r="C118" s="526" t="s">
        <v>260</v>
      </c>
      <c r="D118" s="496" t="s">
        <v>261</v>
      </c>
      <c r="E118" s="527">
        <v>49.5</v>
      </c>
      <c r="F118" s="527">
        <v>49.5</v>
      </c>
      <c r="G118" s="528">
        <v>99</v>
      </c>
      <c r="I118" s="541">
        <v>0</v>
      </c>
      <c r="J118" s="498">
        <f t="shared" si="22"/>
        <v>0</v>
      </c>
      <c r="K118" s="542">
        <v>0</v>
      </c>
      <c r="L118" s="498">
        <f t="shared" si="23"/>
        <v>0</v>
      </c>
      <c r="M118" s="542">
        <v>0</v>
      </c>
      <c r="N118" s="498">
        <f t="shared" si="24"/>
        <v>0</v>
      </c>
      <c r="O118" s="542">
        <v>0</v>
      </c>
      <c r="P118" s="498">
        <f t="shared" si="25"/>
        <v>0</v>
      </c>
      <c r="Q118" s="543">
        <v>0</v>
      </c>
      <c r="R118" s="498">
        <f t="shared" si="26"/>
        <v>0</v>
      </c>
      <c r="S118" s="542">
        <v>0</v>
      </c>
      <c r="T118" s="498">
        <f t="shared" si="27"/>
        <v>0</v>
      </c>
      <c r="U118" s="542">
        <v>0</v>
      </c>
      <c r="V118" s="498">
        <f t="shared" si="28"/>
        <v>0</v>
      </c>
      <c r="W118" s="542">
        <v>0</v>
      </c>
      <c r="X118" s="498">
        <f t="shared" si="29"/>
        <v>0</v>
      </c>
      <c r="Y118" s="542">
        <v>0</v>
      </c>
      <c r="Z118" s="498">
        <f t="shared" si="30"/>
        <v>0</v>
      </c>
      <c r="AA118" s="542">
        <f>'Weekly-VMS-QTY'!G123</f>
        <v>0</v>
      </c>
      <c r="AB118" s="498">
        <f>'Weekly-VMS-VALUE'!H123</f>
        <v>0</v>
      </c>
      <c r="AC118" s="542">
        <f>'Weekly-VMS-QTY'!H123+'Weekly-VMS-QTY'!I123+'Weekly-VMS-QTY'!J123+'Weekly-VMS-QTY'!K123</f>
        <v>2</v>
      </c>
      <c r="AD118" s="498">
        <f>'Weekly-VMS-VALUE'!H123+'Weekly-VMS-VALUE'!I123+'Weekly-VMS-VALUE'!J123+'Weekly-VMS-VALUE'!K123</f>
        <v>198</v>
      </c>
      <c r="AE118" s="542">
        <f>'Weekly-VMS-QTY'!L123+'Weekly-VMS-QTY'!M123+'Weekly-VMS-QTY'!N123</f>
        <v>3</v>
      </c>
      <c r="AF118" s="544">
        <f>'Weekly-VMS-VALUE'!L123+'Weekly-VMS-VALUE'!M123+'Weekly-VMS-VALUE'!N123</f>
        <v>297</v>
      </c>
      <c r="AG118" s="493"/>
      <c r="AH118" s="497">
        <f t="shared" si="43"/>
        <v>5</v>
      </c>
      <c r="AI118" s="498">
        <f t="shared" si="31"/>
        <v>495</v>
      </c>
      <c r="AJ118" s="498">
        <f t="shared" si="32"/>
        <v>9.0909090909090912E-2</v>
      </c>
      <c r="AK118" s="498">
        <f t="shared" si="33"/>
        <v>2.7272727272727275</v>
      </c>
      <c r="AL118" s="498">
        <f t="shared" si="34"/>
        <v>135</v>
      </c>
      <c r="AM118" s="498">
        <f t="shared" si="35"/>
        <v>0.1</v>
      </c>
      <c r="AN118" s="498">
        <f t="shared" si="36"/>
        <v>3</v>
      </c>
      <c r="AO118" s="498">
        <v>26</v>
      </c>
      <c r="AP118" s="498"/>
      <c r="AQ118" s="498"/>
      <c r="AR118" s="498">
        <f t="shared" si="37"/>
        <v>26</v>
      </c>
      <c r="AS118" s="498">
        <f t="shared" si="38"/>
        <v>0</v>
      </c>
      <c r="AT118" s="498">
        <f t="shared" si="39"/>
        <v>0</v>
      </c>
      <c r="AU118" s="498"/>
      <c r="AV118" s="498">
        <f t="shared" si="40"/>
        <v>0</v>
      </c>
      <c r="AW118" s="498">
        <f t="shared" si="41"/>
        <v>0</v>
      </c>
      <c r="AX118" s="552">
        <f t="shared" si="42"/>
        <v>43456</v>
      </c>
    </row>
    <row r="119" spans="1:50" s="492" customFormat="1">
      <c r="A119" s="490"/>
      <c r="B119" s="525">
        <v>738080</v>
      </c>
      <c r="C119" s="526" t="s">
        <v>262</v>
      </c>
      <c r="D119" s="496" t="s">
        <v>263</v>
      </c>
      <c r="E119" s="527">
        <v>49.5</v>
      </c>
      <c r="F119" s="527">
        <v>49.5</v>
      </c>
      <c r="G119" s="528">
        <v>99</v>
      </c>
      <c r="I119" s="541">
        <v>0</v>
      </c>
      <c r="J119" s="498">
        <f t="shared" si="22"/>
        <v>0</v>
      </c>
      <c r="K119" s="542">
        <v>0</v>
      </c>
      <c r="L119" s="498">
        <f t="shared" si="23"/>
        <v>0</v>
      </c>
      <c r="M119" s="542">
        <v>0</v>
      </c>
      <c r="N119" s="498">
        <f t="shared" si="24"/>
        <v>0</v>
      </c>
      <c r="O119" s="542">
        <v>0</v>
      </c>
      <c r="P119" s="498">
        <f t="shared" si="25"/>
        <v>0</v>
      </c>
      <c r="Q119" s="542">
        <v>0</v>
      </c>
      <c r="R119" s="498">
        <f t="shared" si="26"/>
        <v>0</v>
      </c>
      <c r="S119" s="542">
        <v>0</v>
      </c>
      <c r="T119" s="498">
        <f t="shared" si="27"/>
        <v>0</v>
      </c>
      <c r="U119" s="542">
        <v>0</v>
      </c>
      <c r="V119" s="498">
        <f t="shared" si="28"/>
        <v>0</v>
      </c>
      <c r="W119" s="542">
        <v>0</v>
      </c>
      <c r="X119" s="498">
        <f t="shared" si="29"/>
        <v>0</v>
      </c>
      <c r="Y119" s="542">
        <v>0</v>
      </c>
      <c r="Z119" s="498">
        <f t="shared" si="30"/>
        <v>0</v>
      </c>
      <c r="AA119" s="542">
        <f>'Weekly-VMS-QTY'!G124</f>
        <v>1</v>
      </c>
      <c r="AB119" s="498">
        <f>'Weekly-VMS-VALUE'!H124</f>
        <v>198</v>
      </c>
      <c r="AC119" s="542">
        <f>'Weekly-VMS-QTY'!H124+'Weekly-VMS-QTY'!I124+'Weekly-VMS-QTY'!J124+'Weekly-VMS-QTY'!K124</f>
        <v>3</v>
      </c>
      <c r="AD119" s="498">
        <f>'Weekly-VMS-VALUE'!H124+'Weekly-VMS-VALUE'!I124+'Weekly-VMS-VALUE'!J124+'Weekly-VMS-VALUE'!K124</f>
        <v>297</v>
      </c>
      <c r="AE119" s="542">
        <f>'Weekly-VMS-QTY'!L124+'Weekly-VMS-QTY'!M124+'Weekly-VMS-QTY'!N124</f>
        <v>3</v>
      </c>
      <c r="AF119" s="544">
        <f>'Weekly-VMS-VALUE'!L124+'Weekly-VMS-VALUE'!M124+'Weekly-VMS-VALUE'!N124</f>
        <v>297</v>
      </c>
      <c r="AG119" s="493"/>
      <c r="AH119" s="497">
        <f t="shared" si="43"/>
        <v>7</v>
      </c>
      <c r="AI119" s="498">
        <f t="shared" si="31"/>
        <v>792</v>
      </c>
      <c r="AJ119" s="498">
        <f t="shared" si="32"/>
        <v>0.12727272727272726</v>
      </c>
      <c r="AK119" s="498">
        <f t="shared" si="33"/>
        <v>3.8181818181818179</v>
      </c>
      <c r="AL119" s="498">
        <f t="shared" si="34"/>
        <v>189</v>
      </c>
      <c r="AM119" s="498">
        <f t="shared" si="35"/>
        <v>0.1</v>
      </c>
      <c r="AN119" s="498">
        <f t="shared" si="36"/>
        <v>3</v>
      </c>
      <c r="AO119" s="498">
        <v>26</v>
      </c>
      <c r="AP119" s="498"/>
      <c r="AQ119" s="498"/>
      <c r="AR119" s="498">
        <f t="shared" si="37"/>
        <v>26</v>
      </c>
      <c r="AS119" s="498">
        <f t="shared" si="38"/>
        <v>0</v>
      </c>
      <c r="AT119" s="498">
        <f t="shared" si="39"/>
        <v>0</v>
      </c>
      <c r="AU119" s="498"/>
      <c r="AV119" s="498">
        <f t="shared" si="40"/>
        <v>0</v>
      </c>
      <c r="AW119" s="498">
        <f t="shared" si="41"/>
        <v>0</v>
      </c>
      <c r="AX119" s="552">
        <f t="shared" si="42"/>
        <v>43456</v>
      </c>
    </row>
    <row r="120" spans="1:50" s="492" customFormat="1">
      <c r="A120" s="490"/>
      <c r="B120" s="525">
        <v>738081</v>
      </c>
      <c r="C120" s="526" t="s">
        <v>264</v>
      </c>
      <c r="D120" s="496" t="s">
        <v>265</v>
      </c>
      <c r="E120" s="527">
        <v>64.5</v>
      </c>
      <c r="F120" s="527">
        <v>64.5</v>
      </c>
      <c r="G120" s="528">
        <v>139</v>
      </c>
      <c r="I120" s="541">
        <v>0</v>
      </c>
      <c r="J120" s="498">
        <f t="shared" si="22"/>
        <v>0</v>
      </c>
      <c r="K120" s="542">
        <v>0</v>
      </c>
      <c r="L120" s="498">
        <f t="shared" si="23"/>
        <v>0</v>
      </c>
      <c r="M120" s="542">
        <v>0</v>
      </c>
      <c r="N120" s="498">
        <f t="shared" si="24"/>
        <v>0</v>
      </c>
      <c r="O120" s="542">
        <v>0</v>
      </c>
      <c r="P120" s="498">
        <f t="shared" si="25"/>
        <v>0</v>
      </c>
      <c r="Q120" s="543">
        <v>0</v>
      </c>
      <c r="R120" s="498">
        <f t="shared" si="26"/>
        <v>0</v>
      </c>
      <c r="S120" s="542">
        <v>0</v>
      </c>
      <c r="T120" s="498">
        <f t="shared" si="27"/>
        <v>0</v>
      </c>
      <c r="U120" s="542">
        <v>0</v>
      </c>
      <c r="V120" s="498">
        <f t="shared" si="28"/>
        <v>0</v>
      </c>
      <c r="W120" s="542">
        <v>0</v>
      </c>
      <c r="X120" s="498">
        <f t="shared" si="29"/>
        <v>0</v>
      </c>
      <c r="Y120" s="542">
        <v>0</v>
      </c>
      <c r="Z120" s="498">
        <f t="shared" si="30"/>
        <v>0</v>
      </c>
      <c r="AA120" s="542">
        <f>'Weekly-VMS-QTY'!G125</f>
        <v>0</v>
      </c>
      <c r="AB120" s="498">
        <f>'Weekly-VMS-VALUE'!H125</f>
        <v>0</v>
      </c>
      <c r="AC120" s="542">
        <f>'Weekly-VMS-QTY'!H125+'Weekly-VMS-QTY'!I125+'Weekly-VMS-QTY'!J125+'Weekly-VMS-QTY'!K125</f>
        <v>2</v>
      </c>
      <c r="AD120" s="498">
        <f>'Weekly-VMS-VALUE'!H125+'Weekly-VMS-VALUE'!I125+'Weekly-VMS-VALUE'!J125+'Weekly-VMS-VALUE'!K125</f>
        <v>278</v>
      </c>
      <c r="AE120" s="542">
        <f>'Weekly-VMS-QTY'!L125+'Weekly-VMS-QTY'!M125+'Weekly-VMS-QTY'!N125</f>
        <v>5</v>
      </c>
      <c r="AF120" s="544">
        <f>'Weekly-VMS-VALUE'!L125+'Weekly-VMS-VALUE'!M125+'Weekly-VMS-VALUE'!N125</f>
        <v>695</v>
      </c>
      <c r="AG120" s="493"/>
      <c r="AH120" s="497">
        <f t="shared" si="43"/>
        <v>7</v>
      </c>
      <c r="AI120" s="498">
        <f t="shared" si="31"/>
        <v>973</v>
      </c>
      <c r="AJ120" s="498">
        <f t="shared" si="32"/>
        <v>0.12727272727272726</v>
      </c>
      <c r="AK120" s="498">
        <f t="shared" si="33"/>
        <v>3.8181818181818179</v>
      </c>
      <c r="AL120" s="498">
        <f t="shared" si="34"/>
        <v>246.27272727272725</v>
      </c>
      <c r="AM120" s="498">
        <f t="shared" si="35"/>
        <v>0.16666666666666666</v>
      </c>
      <c r="AN120" s="498">
        <f t="shared" si="36"/>
        <v>5</v>
      </c>
      <c r="AO120" s="498">
        <v>26</v>
      </c>
      <c r="AP120" s="498"/>
      <c r="AQ120" s="498"/>
      <c r="AR120" s="498">
        <f t="shared" si="37"/>
        <v>26</v>
      </c>
      <c r="AS120" s="498">
        <f t="shared" si="38"/>
        <v>0</v>
      </c>
      <c r="AT120" s="498">
        <f t="shared" si="39"/>
        <v>0</v>
      </c>
      <c r="AU120" s="498"/>
      <c r="AV120" s="498">
        <f t="shared" si="40"/>
        <v>0</v>
      </c>
      <c r="AW120" s="498">
        <f t="shared" si="41"/>
        <v>0</v>
      </c>
      <c r="AX120" s="552">
        <f t="shared" si="42"/>
        <v>43456</v>
      </c>
    </row>
    <row r="121" spans="1:50" s="492" customFormat="1">
      <c r="A121" s="490"/>
      <c r="B121" s="525">
        <v>739727</v>
      </c>
      <c r="C121" s="526" t="s">
        <v>266</v>
      </c>
      <c r="D121" s="496" t="s">
        <v>267</v>
      </c>
      <c r="E121" s="527">
        <v>44.5</v>
      </c>
      <c r="F121" s="527">
        <v>44.5</v>
      </c>
      <c r="G121" s="528">
        <v>99</v>
      </c>
      <c r="I121" s="541">
        <v>0</v>
      </c>
      <c r="J121" s="498">
        <f t="shared" si="22"/>
        <v>0</v>
      </c>
      <c r="K121" s="542">
        <v>0</v>
      </c>
      <c r="L121" s="498">
        <f t="shared" si="23"/>
        <v>0</v>
      </c>
      <c r="M121" s="542">
        <v>0</v>
      </c>
      <c r="N121" s="498">
        <f t="shared" si="24"/>
        <v>0</v>
      </c>
      <c r="O121" s="542">
        <v>0</v>
      </c>
      <c r="P121" s="498">
        <f t="shared" si="25"/>
        <v>0</v>
      </c>
      <c r="Q121" s="542">
        <v>0</v>
      </c>
      <c r="R121" s="498">
        <f t="shared" si="26"/>
        <v>0</v>
      </c>
      <c r="S121" s="542">
        <v>0</v>
      </c>
      <c r="T121" s="498">
        <f t="shared" si="27"/>
        <v>0</v>
      </c>
      <c r="U121" s="542">
        <v>0</v>
      </c>
      <c r="V121" s="498">
        <f t="shared" si="28"/>
        <v>0</v>
      </c>
      <c r="W121" s="542">
        <v>0</v>
      </c>
      <c r="X121" s="498">
        <f t="shared" si="29"/>
        <v>0</v>
      </c>
      <c r="Y121" s="542">
        <v>0</v>
      </c>
      <c r="Z121" s="498">
        <f t="shared" si="30"/>
        <v>0</v>
      </c>
      <c r="AA121" s="542">
        <f>'Weekly-VMS-QTY'!G126</f>
        <v>0</v>
      </c>
      <c r="AB121" s="498">
        <f>'Weekly-VMS-VALUE'!H126</f>
        <v>0</v>
      </c>
      <c r="AC121" s="542">
        <f>'Weekly-VMS-QTY'!H126+'Weekly-VMS-QTY'!I126+'Weekly-VMS-QTY'!J126+'Weekly-VMS-QTY'!K126</f>
        <v>20</v>
      </c>
      <c r="AD121" s="498">
        <f>'Weekly-VMS-VALUE'!H126+'Weekly-VMS-VALUE'!I126+'Weekly-VMS-VALUE'!J126+'Weekly-VMS-VALUE'!K126</f>
        <v>1980</v>
      </c>
      <c r="AE121" s="542">
        <f>'Weekly-VMS-QTY'!L126+'Weekly-VMS-QTY'!M126+'Weekly-VMS-QTY'!N126</f>
        <v>43</v>
      </c>
      <c r="AF121" s="544">
        <f>'Weekly-VMS-VALUE'!L126+'Weekly-VMS-VALUE'!M126+'Weekly-VMS-VALUE'!N126</f>
        <v>4257</v>
      </c>
      <c r="AG121" s="493"/>
      <c r="AH121" s="497">
        <f t="shared" si="43"/>
        <v>63</v>
      </c>
      <c r="AI121" s="498">
        <f t="shared" si="31"/>
        <v>6237</v>
      </c>
      <c r="AJ121" s="498">
        <f t="shared" si="32"/>
        <v>1.1454545454545455</v>
      </c>
      <c r="AK121" s="498">
        <f t="shared" si="33"/>
        <v>34.363636363636367</v>
      </c>
      <c r="AL121" s="498">
        <f t="shared" si="34"/>
        <v>1529.1818181818182</v>
      </c>
      <c r="AM121" s="498">
        <f t="shared" si="35"/>
        <v>1.4333333333333333</v>
      </c>
      <c r="AN121" s="498">
        <f t="shared" si="36"/>
        <v>43</v>
      </c>
      <c r="AO121" s="498">
        <v>26</v>
      </c>
      <c r="AP121" s="498"/>
      <c r="AQ121" s="498"/>
      <c r="AR121" s="498">
        <f t="shared" si="37"/>
        <v>26</v>
      </c>
      <c r="AS121" s="498">
        <f t="shared" si="38"/>
        <v>0</v>
      </c>
      <c r="AT121" s="498">
        <f>IFERROR(AQ121/AJ121, "-")</f>
        <v>0</v>
      </c>
      <c r="AU121" s="498"/>
      <c r="AV121" s="498">
        <f t="shared" si="40"/>
        <v>0</v>
      </c>
      <c r="AW121" s="498">
        <f t="shared" si="41"/>
        <v>0</v>
      </c>
      <c r="AX121" s="552">
        <f t="shared" si="42"/>
        <v>43456</v>
      </c>
    </row>
    <row r="122" spans="1:50" s="492" customFormat="1">
      <c r="A122" s="490"/>
      <c r="B122" s="525">
        <v>739728</v>
      </c>
      <c r="C122" s="526" t="s">
        <v>268</v>
      </c>
      <c r="D122" s="496" t="s">
        <v>269</v>
      </c>
      <c r="E122" s="527">
        <v>44.5</v>
      </c>
      <c r="F122" s="527">
        <v>44.5</v>
      </c>
      <c r="G122" s="528">
        <v>99</v>
      </c>
      <c r="I122" s="541">
        <v>0</v>
      </c>
      <c r="J122" s="498">
        <f t="shared" si="22"/>
        <v>0</v>
      </c>
      <c r="K122" s="542">
        <v>0</v>
      </c>
      <c r="L122" s="498">
        <f t="shared" si="23"/>
        <v>0</v>
      </c>
      <c r="M122" s="542">
        <v>0</v>
      </c>
      <c r="N122" s="498">
        <f t="shared" si="24"/>
        <v>0</v>
      </c>
      <c r="O122" s="542">
        <v>0</v>
      </c>
      <c r="P122" s="498">
        <f t="shared" si="25"/>
        <v>0</v>
      </c>
      <c r="Q122" s="543">
        <v>0</v>
      </c>
      <c r="R122" s="498">
        <f t="shared" si="26"/>
        <v>0</v>
      </c>
      <c r="S122" s="542">
        <v>0</v>
      </c>
      <c r="T122" s="498">
        <f t="shared" si="27"/>
        <v>0</v>
      </c>
      <c r="U122" s="542">
        <v>0</v>
      </c>
      <c r="V122" s="498">
        <f t="shared" si="28"/>
        <v>0</v>
      </c>
      <c r="W122" s="542">
        <v>0</v>
      </c>
      <c r="X122" s="498">
        <f t="shared" si="29"/>
        <v>0</v>
      </c>
      <c r="Y122" s="542">
        <v>0</v>
      </c>
      <c r="Z122" s="498">
        <f t="shared" si="30"/>
        <v>0</v>
      </c>
      <c r="AA122" s="542">
        <f>'Weekly-VMS-QTY'!G127</f>
        <v>0</v>
      </c>
      <c r="AB122" s="498">
        <f>'Weekly-VMS-VALUE'!H127</f>
        <v>0</v>
      </c>
      <c r="AC122" s="542">
        <f>'Weekly-VMS-QTY'!H127+'Weekly-VMS-QTY'!I127+'Weekly-VMS-QTY'!J127+'Weekly-VMS-QTY'!K127</f>
        <v>8</v>
      </c>
      <c r="AD122" s="498">
        <f>'Weekly-VMS-VALUE'!H127+'Weekly-VMS-VALUE'!I127+'Weekly-VMS-VALUE'!J127+'Weekly-VMS-VALUE'!K127</f>
        <v>792</v>
      </c>
      <c r="AE122" s="542">
        <f>'Weekly-VMS-QTY'!L127+'Weekly-VMS-QTY'!M127+'Weekly-VMS-QTY'!N127</f>
        <v>21</v>
      </c>
      <c r="AF122" s="544">
        <f>'Weekly-VMS-VALUE'!L127+'Weekly-VMS-VALUE'!M127+'Weekly-VMS-VALUE'!N127</f>
        <v>2079</v>
      </c>
      <c r="AG122" s="493"/>
      <c r="AH122" s="497">
        <f t="shared" si="43"/>
        <v>29</v>
      </c>
      <c r="AI122" s="498">
        <f t="shared" si="31"/>
        <v>2871</v>
      </c>
      <c r="AJ122" s="498">
        <f t="shared" si="32"/>
        <v>0.52727272727272723</v>
      </c>
      <c r="AK122" s="498">
        <f t="shared" si="33"/>
        <v>15.818181818181817</v>
      </c>
      <c r="AL122" s="498">
        <f t="shared" si="34"/>
        <v>703.90909090909088</v>
      </c>
      <c r="AM122" s="498">
        <f t="shared" si="35"/>
        <v>0.7</v>
      </c>
      <c r="AN122" s="498">
        <f t="shared" si="36"/>
        <v>21</v>
      </c>
      <c r="AO122" s="498">
        <v>26</v>
      </c>
      <c r="AP122" s="498"/>
      <c r="AQ122" s="498"/>
      <c r="AR122" s="498">
        <f t="shared" si="37"/>
        <v>26</v>
      </c>
      <c r="AS122" s="498">
        <f t="shared" si="38"/>
        <v>0</v>
      </c>
      <c r="AT122" s="498">
        <f t="shared" si="39"/>
        <v>0</v>
      </c>
      <c r="AU122" s="498"/>
      <c r="AV122" s="498">
        <f t="shared" si="40"/>
        <v>0</v>
      </c>
      <c r="AW122" s="498">
        <f t="shared" si="41"/>
        <v>0</v>
      </c>
      <c r="AX122" s="552">
        <f t="shared" si="42"/>
        <v>43456</v>
      </c>
    </row>
    <row r="123" spans="1:50" s="492" customFormat="1">
      <c r="A123" s="490"/>
      <c r="B123" s="525">
        <v>742244</v>
      </c>
      <c r="C123" s="526" t="s">
        <v>325</v>
      </c>
      <c r="D123" s="496" t="s">
        <v>326</v>
      </c>
      <c r="E123" s="527">
        <v>29.5</v>
      </c>
      <c r="F123" s="527">
        <v>29.5</v>
      </c>
      <c r="G123" s="528">
        <v>59</v>
      </c>
      <c r="I123" s="541">
        <v>0</v>
      </c>
      <c r="J123" s="498">
        <f t="shared" si="22"/>
        <v>0</v>
      </c>
      <c r="K123" s="542">
        <v>0</v>
      </c>
      <c r="L123" s="498">
        <f t="shared" si="23"/>
        <v>0</v>
      </c>
      <c r="M123" s="542">
        <v>0</v>
      </c>
      <c r="N123" s="498">
        <f t="shared" si="24"/>
        <v>0</v>
      </c>
      <c r="O123" s="542">
        <v>0</v>
      </c>
      <c r="P123" s="498">
        <f t="shared" si="25"/>
        <v>0</v>
      </c>
      <c r="Q123" s="542">
        <v>0</v>
      </c>
      <c r="R123" s="498">
        <f t="shared" si="26"/>
        <v>0</v>
      </c>
      <c r="S123" s="542">
        <v>0</v>
      </c>
      <c r="T123" s="498">
        <f t="shared" si="27"/>
        <v>0</v>
      </c>
      <c r="U123" s="542">
        <v>0</v>
      </c>
      <c r="V123" s="498">
        <f t="shared" si="28"/>
        <v>0</v>
      </c>
      <c r="W123" s="542">
        <v>0</v>
      </c>
      <c r="X123" s="498">
        <f t="shared" si="29"/>
        <v>0</v>
      </c>
      <c r="Y123" s="542">
        <v>0</v>
      </c>
      <c r="Z123" s="498">
        <f t="shared" si="30"/>
        <v>0</v>
      </c>
      <c r="AA123" s="542">
        <f>'Weekly-VMS-QTY'!G128</f>
        <v>0</v>
      </c>
      <c r="AB123" s="498">
        <f>'Weekly-VMS-VALUE'!H128</f>
        <v>0</v>
      </c>
      <c r="AC123" s="542">
        <f>'Weekly-VMS-QTY'!H128+'Weekly-VMS-QTY'!I128+'Weekly-VMS-QTY'!J128+'Weekly-VMS-QTY'!K128</f>
        <v>0</v>
      </c>
      <c r="AD123" s="498">
        <f>'Weekly-VMS-VALUE'!H128+'Weekly-VMS-VALUE'!I128+'Weekly-VMS-VALUE'!J128+'Weekly-VMS-VALUE'!K128</f>
        <v>0</v>
      </c>
      <c r="AE123" s="542">
        <f>'Weekly-VMS-QTY'!L128+'Weekly-VMS-QTY'!M128+'Weekly-VMS-QTY'!N128</f>
        <v>0</v>
      </c>
      <c r="AF123" s="544">
        <f>'Weekly-VMS-VALUE'!L128+'Weekly-VMS-VALUE'!M128+'Weekly-VMS-VALUE'!N128</f>
        <v>0</v>
      </c>
      <c r="AG123" s="493"/>
      <c r="AH123" s="497">
        <f t="shared" si="43"/>
        <v>0</v>
      </c>
      <c r="AI123" s="498">
        <f t="shared" si="31"/>
        <v>0</v>
      </c>
      <c r="AJ123" s="498">
        <f t="shared" si="32"/>
        <v>0</v>
      </c>
      <c r="AK123" s="498">
        <f t="shared" si="33"/>
        <v>0</v>
      </c>
      <c r="AL123" s="498">
        <f t="shared" si="34"/>
        <v>0</v>
      </c>
      <c r="AM123" s="498">
        <f t="shared" si="35"/>
        <v>0</v>
      </c>
      <c r="AN123" s="498">
        <f t="shared" si="36"/>
        <v>0</v>
      </c>
      <c r="AO123" s="498">
        <v>26</v>
      </c>
      <c r="AP123" s="498"/>
      <c r="AQ123" s="498"/>
      <c r="AR123" s="498">
        <f t="shared" si="37"/>
        <v>26</v>
      </c>
      <c r="AS123" s="498">
        <f t="shared" si="38"/>
        <v>0</v>
      </c>
      <c r="AT123" s="498" t="str">
        <f>IFERROR(AQ123/AJ123, "-")</f>
        <v>-</v>
      </c>
      <c r="AU123" s="498"/>
      <c r="AV123" s="498" t="str">
        <f t="shared" si="40"/>
        <v>-</v>
      </c>
      <c r="AW123" s="498" t="str">
        <f t="shared" si="41"/>
        <v>-</v>
      </c>
      <c r="AX123" s="552" t="str">
        <f t="shared" si="42"/>
        <v>-</v>
      </c>
    </row>
    <row r="124" spans="1:50" s="492" customFormat="1">
      <c r="A124" s="490"/>
      <c r="B124" s="525">
        <v>742245</v>
      </c>
      <c r="C124" s="526" t="s">
        <v>327</v>
      </c>
      <c r="D124" s="496" t="s">
        <v>328</v>
      </c>
      <c r="E124" s="527">
        <v>29.5</v>
      </c>
      <c r="F124" s="527">
        <v>29.5</v>
      </c>
      <c r="G124" s="528">
        <v>59</v>
      </c>
      <c r="I124" s="541">
        <v>0</v>
      </c>
      <c r="J124" s="498">
        <f t="shared" si="22"/>
        <v>0</v>
      </c>
      <c r="K124" s="542">
        <v>0</v>
      </c>
      <c r="L124" s="498">
        <f t="shared" si="23"/>
        <v>0</v>
      </c>
      <c r="M124" s="542">
        <v>0</v>
      </c>
      <c r="N124" s="498">
        <f t="shared" si="24"/>
        <v>0</v>
      </c>
      <c r="O124" s="542">
        <v>0</v>
      </c>
      <c r="P124" s="498">
        <f t="shared" si="25"/>
        <v>0</v>
      </c>
      <c r="Q124" s="543">
        <v>0</v>
      </c>
      <c r="R124" s="498">
        <f t="shared" si="26"/>
        <v>0</v>
      </c>
      <c r="S124" s="542">
        <v>0</v>
      </c>
      <c r="T124" s="498">
        <f t="shared" si="27"/>
        <v>0</v>
      </c>
      <c r="U124" s="542">
        <v>0</v>
      </c>
      <c r="V124" s="498">
        <f t="shared" si="28"/>
        <v>0</v>
      </c>
      <c r="W124" s="542">
        <v>0</v>
      </c>
      <c r="X124" s="498">
        <f t="shared" si="29"/>
        <v>0</v>
      </c>
      <c r="Y124" s="542">
        <v>0</v>
      </c>
      <c r="Z124" s="498">
        <f t="shared" si="30"/>
        <v>0</v>
      </c>
      <c r="AA124" s="542">
        <f>'Weekly-VMS-QTY'!G129</f>
        <v>0</v>
      </c>
      <c r="AB124" s="498">
        <f>'Weekly-VMS-VALUE'!H129</f>
        <v>0</v>
      </c>
      <c r="AC124" s="542">
        <f>'Weekly-VMS-QTY'!H129+'Weekly-VMS-QTY'!I129+'Weekly-VMS-QTY'!J129+'Weekly-VMS-QTY'!K129</f>
        <v>0</v>
      </c>
      <c r="AD124" s="498">
        <f>'Weekly-VMS-VALUE'!H129+'Weekly-VMS-VALUE'!I129+'Weekly-VMS-VALUE'!J129+'Weekly-VMS-VALUE'!K129</f>
        <v>0</v>
      </c>
      <c r="AE124" s="542">
        <f>'Weekly-VMS-QTY'!L129+'Weekly-VMS-QTY'!M129+'Weekly-VMS-QTY'!N129</f>
        <v>0</v>
      </c>
      <c r="AF124" s="544">
        <f>'Weekly-VMS-VALUE'!L129+'Weekly-VMS-VALUE'!M129+'Weekly-VMS-VALUE'!N129</f>
        <v>0</v>
      </c>
      <c r="AG124" s="493"/>
      <c r="AH124" s="497">
        <f t="shared" si="43"/>
        <v>0</v>
      </c>
      <c r="AI124" s="498">
        <f t="shared" si="31"/>
        <v>0</v>
      </c>
      <c r="AJ124" s="498">
        <f t="shared" si="32"/>
        <v>0</v>
      </c>
      <c r="AK124" s="498">
        <f t="shared" si="33"/>
        <v>0</v>
      </c>
      <c r="AL124" s="498">
        <f t="shared" si="34"/>
        <v>0</v>
      </c>
      <c r="AM124" s="498">
        <f t="shared" si="35"/>
        <v>0</v>
      </c>
      <c r="AN124" s="498">
        <f t="shared" si="36"/>
        <v>0</v>
      </c>
      <c r="AO124" s="498">
        <v>26</v>
      </c>
      <c r="AP124" s="498"/>
      <c r="AQ124" s="498"/>
      <c r="AR124" s="498">
        <f t="shared" si="37"/>
        <v>26</v>
      </c>
      <c r="AS124" s="498">
        <f t="shared" si="38"/>
        <v>0</v>
      </c>
      <c r="AT124" s="498" t="str">
        <f t="shared" si="39"/>
        <v>-</v>
      </c>
      <c r="AU124" s="498"/>
      <c r="AV124" s="498" t="str">
        <f t="shared" si="40"/>
        <v>-</v>
      </c>
      <c r="AW124" s="498" t="str">
        <f t="shared" si="41"/>
        <v>-</v>
      </c>
      <c r="AX124" s="552" t="str">
        <f t="shared" si="42"/>
        <v>-</v>
      </c>
    </row>
    <row r="125" spans="1:50" s="492" customFormat="1">
      <c r="A125" s="490"/>
      <c r="B125" s="525">
        <v>742247</v>
      </c>
      <c r="C125" s="526" t="s">
        <v>329</v>
      </c>
      <c r="D125" s="496" t="s">
        <v>330</v>
      </c>
      <c r="E125" s="527">
        <v>29.5</v>
      </c>
      <c r="F125" s="527">
        <v>29.5</v>
      </c>
      <c r="G125" s="528">
        <v>59</v>
      </c>
      <c r="I125" s="541">
        <v>0</v>
      </c>
      <c r="J125" s="498">
        <f t="shared" si="22"/>
        <v>0</v>
      </c>
      <c r="K125" s="542">
        <v>0</v>
      </c>
      <c r="L125" s="498">
        <f t="shared" si="23"/>
        <v>0</v>
      </c>
      <c r="M125" s="542">
        <v>0</v>
      </c>
      <c r="N125" s="498">
        <f t="shared" si="24"/>
        <v>0</v>
      </c>
      <c r="O125" s="542">
        <v>0</v>
      </c>
      <c r="P125" s="498">
        <f t="shared" si="25"/>
        <v>0</v>
      </c>
      <c r="Q125" s="542">
        <v>0</v>
      </c>
      <c r="R125" s="498">
        <f t="shared" si="26"/>
        <v>0</v>
      </c>
      <c r="S125" s="542">
        <v>0</v>
      </c>
      <c r="T125" s="498">
        <f t="shared" si="27"/>
        <v>0</v>
      </c>
      <c r="U125" s="542">
        <v>0</v>
      </c>
      <c r="V125" s="498">
        <f t="shared" si="28"/>
        <v>0</v>
      </c>
      <c r="W125" s="542">
        <v>0</v>
      </c>
      <c r="X125" s="498">
        <f t="shared" si="29"/>
        <v>0</v>
      </c>
      <c r="Y125" s="542">
        <v>0</v>
      </c>
      <c r="Z125" s="498">
        <f t="shared" si="30"/>
        <v>0</v>
      </c>
      <c r="AA125" s="542">
        <f>'Weekly-VMS-QTY'!G130</f>
        <v>0</v>
      </c>
      <c r="AB125" s="498">
        <f>'Weekly-VMS-VALUE'!H130</f>
        <v>0</v>
      </c>
      <c r="AC125" s="542">
        <f>'Weekly-VMS-QTY'!H130+'Weekly-VMS-QTY'!I130+'Weekly-VMS-QTY'!J130+'Weekly-VMS-QTY'!K130</f>
        <v>0</v>
      </c>
      <c r="AD125" s="498">
        <f>'Weekly-VMS-VALUE'!H130+'Weekly-VMS-VALUE'!I130+'Weekly-VMS-VALUE'!J130+'Weekly-VMS-VALUE'!K130</f>
        <v>0</v>
      </c>
      <c r="AE125" s="542">
        <f>'Weekly-VMS-QTY'!L130+'Weekly-VMS-QTY'!M130+'Weekly-VMS-QTY'!N130</f>
        <v>1</v>
      </c>
      <c r="AF125" s="544">
        <f>'Weekly-VMS-VALUE'!L130+'Weekly-VMS-VALUE'!M130+'Weekly-VMS-VALUE'!N130</f>
        <v>59</v>
      </c>
      <c r="AG125" s="493"/>
      <c r="AH125" s="497">
        <f t="shared" si="43"/>
        <v>1</v>
      </c>
      <c r="AI125" s="498">
        <f t="shared" si="31"/>
        <v>59</v>
      </c>
      <c r="AJ125" s="498">
        <f t="shared" si="32"/>
        <v>1.8181818181818181E-2</v>
      </c>
      <c r="AK125" s="498">
        <f t="shared" si="33"/>
        <v>0.54545454545454541</v>
      </c>
      <c r="AL125" s="498">
        <f t="shared" si="34"/>
        <v>16.09090909090909</v>
      </c>
      <c r="AM125" s="498">
        <f t="shared" si="35"/>
        <v>3.3333333333333333E-2</v>
      </c>
      <c r="AN125" s="498">
        <f t="shared" si="36"/>
        <v>1</v>
      </c>
      <c r="AO125" s="498">
        <v>26</v>
      </c>
      <c r="AP125" s="498"/>
      <c r="AQ125" s="498"/>
      <c r="AR125" s="498">
        <f t="shared" si="37"/>
        <v>26</v>
      </c>
      <c r="AS125" s="498">
        <f t="shared" si="38"/>
        <v>0</v>
      </c>
      <c r="AT125" s="498">
        <f>IFERROR(AQ125/AJ125, "-")</f>
        <v>0</v>
      </c>
      <c r="AU125" s="498"/>
      <c r="AV125" s="498">
        <f>IFERROR(AT125/7,"-")</f>
        <v>0</v>
      </c>
      <c r="AW125" s="498">
        <f t="shared" si="41"/>
        <v>0</v>
      </c>
      <c r="AX125" s="552">
        <f t="shared" si="42"/>
        <v>43456</v>
      </c>
    </row>
    <row r="126" spans="1:50" s="492" customFormat="1">
      <c r="A126" s="490"/>
      <c r="B126" s="525">
        <v>742248</v>
      </c>
      <c r="C126" s="526" t="s">
        <v>331</v>
      </c>
      <c r="D126" s="496" t="s">
        <v>332</v>
      </c>
      <c r="E126" s="527">
        <v>24.5</v>
      </c>
      <c r="F126" s="527">
        <v>24.5</v>
      </c>
      <c r="G126" s="528">
        <v>49</v>
      </c>
      <c r="I126" s="541">
        <v>0</v>
      </c>
      <c r="J126" s="498">
        <f t="shared" si="22"/>
        <v>0</v>
      </c>
      <c r="K126" s="542">
        <v>0</v>
      </c>
      <c r="L126" s="498">
        <f t="shared" si="23"/>
        <v>0</v>
      </c>
      <c r="M126" s="542">
        <v>0</v>
      </c>
      <c r="N126" s="498">
        <f t="shared" si="24"/>
        <v>0</v>
      </c>
      <c r="O126" s="542">
        <v>0</v>
      </c>
      <c r="P126" s="498">
        <f t="shared" si="25"/>
        <v>0</v>
      </c>
      <c r="Q126" s="543">
        <v>0</v>
      </c>
      <c r="R126" s="498">
        <f t="shared" si="26"/>
        <v>0</v>
      </c>
      <c r="S126" s="542">
        <v>0</v>
      </c>
      <c r="T126" s="498">
        <f t="shared" si="27"/>
        <v>0</v>
      </c>
      <c r="U126" s="542">
        <v>0</v>
      </c>
      <c r="V126" s="498">
        <f t="shared" si="28"/>
        <v>0</v>
      </c>
      <c r="W126" s="542">
        <v>0</v>
      </c>
      <c r="X126" s="498">
        <f t="shared" si="29"/>
        <v>0</v>
      </c>
      <c r="Y126" s="542">
        <v>0</v>
      </c>
      <c r="Z126" s="498">
        <f t="shared" si="30"/>
        <v>0</v>
      </c>
      <c r="AA126" s="542">
        <f>'Weekly-VMS-QTY'!G131</f>
        <v>0</v>
      </c>
      <c r="AB126" s="498">
        <f>'Weekly-VMS-VALUE'!H131</f>
        <v>0</v>
      </c>
      <c r="AC126" s="542">
        <f>'Weekly-VMS-QTY'!H131+'Weekly-VMS-QTY'!I131+'Weekly-VMS-QTY'!J131+'Weekly-VMS-QTY'!K131</f>
        <v>20</v>
      </c>
      <c r="AD126" s="498">
        <f>'Weekly-VMS-VALUE'!H131+'Weekly-VMS-VALUE'!I131+'Weekly-VMS-VALUE'!J131+'Weekly-VMS-VALUE'!K131</f>
        <v>980</v>
      </c>
      <c r="AE126" s="542">
        <f>'Weekly-VMS-QTY'!L131+'Weekly-VMS-QTY'!M131+'Weekly-VMS-QTY'!N131</f>
        <v>52</v>
      </c>
      <c r="AF126" s="544">
        <f>'Weekly-VMS-VALUE'!L131+'Weekly-VMS-VALUE'!M131+'Weekly-VMS-VALUE'!N131</f>
        <v>2548</v>
      </c>
      <c r="AG126" s="493"/>
      <c r="AH126" s="497">
        <f t="shared" si="43"/>
        <v>72</v>
      </c>
      <c r="AI126" s="498">
        <f t="shared" si="31"/>
        <v>3528</v>
      </c>
      <c r="AJ126" s="498">
        <f t="shared" si="32"/>
        <v>1.3090909090909091</v>
      </c>
      <c r="AK126" s="498">
        <f t="shared" si="33"/>
        <v>39.272727272727273</v>
      </c>
      <c r="AL126" s="498">
        <f t="shared" si="34"/>
        <v>962.18181818181824</v>
      </c>
      <c r="AM126" s="498">
        <f t="shared" si="35"/>
        <v>1.7333333333333334</v>
      </c>
      <c r="AN126" s="498">
        <f t="shared" si="36"/>
        <v>52</v>
      </c>
      <c r="AO126" s="498">
        <v>26</v>
      </c>
      <c r="AP126" s="498"/>
      <c r="AQ126" s="498"/>
      <c r="AR126" s="498">
        <f t="shared" si="37"/>
        <v>26</v>
      </c>
      <c r="AS126" s="498">
        <f t="shared" si="38"/>
        <v>0</v>
      </c>
      <c r="AT126" s="498">
        <f t="shared" si="39"/>
        <v>0</v>
      </c>
      <c r="AU126" s="498"/>
      <c r="AV126" s="498">
        <f t="shared" si="40"/>
        <v>0</v>
      </c>
      <c r="AW126" s="498">
        <f t="shared" si="41"/>
        <v>0</v>
      </c>
      <c r="AX126" s="552">
        <f t="shared" si="42"/>
        <v>43456</v>
      </c>
    </row>
    <row r="127" spans="1:50" s="492" customFormat="1">
      <c r="A127" s="490"/>
      <c r="B127" s="525">
        <v>742249</v>
      </c>
      <c r="C127" s="526" t="s">
        <v>333</v>
      </c>
      <c r="D127" s="496" t="s">
        <v>334</v>
      </c>
      <c r="E127" s="527">
        <v>44.5</v>
      </c>
      <c r="F127" s="527">
        <v>44.5</v>
      </c>
      <c r="G127" s="528">
        <v>99</v>
      </c>
      <c r="I127" s="541">
        <v>0</v>
      </c>
      <c r="J127" s="498">
        <f t="shared" si="22"/>
        <v>0</v>
      </c>
      <c r="K127" s="542">
        <v>0</v>
      </c>
      <c r="L127" s="498">
        <f t="shared" si="23"/>
        <v>0</v>
      </c>
      <c r="M127" s="542">
        <v>0</v>
      </c>
      <c r="N127" s="498">
        <f t="shared" si="24"/>
        <v>0</v>
      </c>
      <c r="O127" s="542">
        <v>0</v>
      </c>
      <c r="P127" s="498">
        <f t="shared" si="25"/>
        <v>0</v>
      </c>
      <c r="Q127" s="542">
        <v>0</v>
      </c>
      <c r="R127" s="498">
        <f t="shared" si="26"/>
        <v>0</v>
      </c>
      <c r="S127" s="542">
        <v>0</v>
      </c>
      <c r="T127" s="498">
        <f t="shared" si="27"/>
        <v>0</v>
      </c>
      <c r="U127" s="542">
        <v>0</v>
      </c>
      <c r="V127" s="498">
        <f t="shared" si="28"/>
        <v>0</v>
      </c>
      <c r="W127" s="542">
        <v>0</v>
      </c>
      <c r="X127" s="498">
        <f t="shared" si="29"/>
        <v>0</v>
      </c>
      <c r="Y127" s="542">
        <v>0</v>
      </c>
      <c r="Z127" s="498">
        <f t="shared" si="30"/>
        <v>0</v>
      </c>
      <c r="AA127" s="542">
        <f>'Weekly-VMS-QTY'!G132</f>
        <v>0</v>
      </c>
      <c r="AB127" s="498">
        <f>'Weekly-VMS-VALUE'!H132</f>
        <v>0</v>
      </c>
      <c r="AC127" s="542">
        <f>'Weekly-VMS-QTY'!H132+'Weekly-VMS-QTY'!I132+'Weekly-VMS-QTY'!J132+'Weekly-VMS-QTY'!K132</f>
        <v>0</v>
      </c>
      <c r="AD127" s="498">
        <f>'Weekly-VMS-VALUE'!H132+'Weekly-VMS-VALUE'!I132+'Weekly-VMS-VALUE'!J132+'Weekly-VMS-VALUE'!K132</f>
        <v>0</v>
      </c>
      <c r="AE127" s="542">
        <f>'Weekly-VMS-QTY'!L132+'Weekly-VMS-QTY'!M132+'Weekly-VMS-QTY'!N132</f>
        <v>10</v>
      </c>
      <c r="AF127" s="544">
        <f>'Weekly-VMS-VALUE'!L132+'Weekly-VMS-VALUE'!M132+'Weekly-VMS-VALUE'!N132</f>
        <v>990</v>
      </c>
      <c r="AG127" s="493"/>
      <c r="AH127" s="497">
        <f t="shared" si="43"/>
        <v>10</v>
      </c>
      <c r="AI127" s="498">
        <f t="shared" si="31"/>
        <v>990</v>
      </c>
      <c r="AJ127" s="498">
        <f t="shared" si="32"/>
        <v>0.18181818181818182</v>
      </c>
      <c r="AK127" s="498">
        <f t="shared" si="33"/>
        <v>5.454545454545455</v>
      </c>
      <c r="AL127" s="498">
        <f t="shared" si="34"/>
        <v>242.72727272727275</v>
      </c>
      <c r="AM127" s="498">
        <f t="shared" si="35"/>
        <v>0.33333333333333331</v>
      </c>
      <c r="AN127" s="498">
        <f t="shared" si="36"/>
        <v>10</v>
      </c>
      <c r="AO127" s="498">
        <v>26</v>
      </c>
      <c r="AP127" s="498"/>
      <c r="AQ127" s="498"/>
      <c r="AR127" s="498">
        <f t="shared" si="37"/>
        <v>26</v>
      </c>
      <c r="AS127" s="498">
        <f t="shared" si="38"/>
        <v>0</v>
      </c>
      <c r="AT127" s="498">
        <f t="shared" si="39"/>
        <v>0</v>
      </c>
      <c r="AU127" s="498"/>
      <c r="AV127" s="498">
        <f t="shared" si="40"/>
        <v>0</v>
      </c>
      <c r="AW127" s="498">
        <f t="shared" si="41"/>
        <v>0</v>
      </c>
      <c r="AX127" s="552">
        <f t="shared" si="42"/>
        <v>43456</v>
      </c>
    </row>
    <row r="128" spans="1:50" s="492" customFormat="1">
      <c r="A128" s="490"/>
      <c r="B128" s="525">
        <v>742292</v>
      </c>
      <c r="C128" s="526" t="s">
        <v>335</v>
      </c>
      <c r="D128" s="496" t="s">
        <v>336</v>
      </c>
      <c r="E128" s="527">
        <v>39.5</v>
      </c>
      <c r="F128" s="527">
        <v>39.5</v>
      </c>
      <c r="G128" s="528">
        <v>79</v>
      </c>
      <c r="I128" s="541">
        <v>0</v>
      </c>
      <c r="J128" s="498">
        <f t="shared" si="22"/>
        <v>0</v>
      </c>
      <c r="K128" s="542">
        <v>0</v>
      </c>
      <c r="L128" s="498">
        <f t="shared" si="23"/>
        <v>0</v>
      </c>
      <c r="M128" s="542">
        <v>0</v>
      </c>
      <c r="N128" s="498">
        <f t="shared" si="24"/>
        <v>0</v>
      </c>
      <c r="O128" s="542">
        <v>0</v>
      </c>
      <c r="P128" s="498">
        <f t="shared" si="25"/>
        <v>0</v>
      </c>
      <c r="Q128" s="543">
        <v>0</v>
      </c>
      <c r="R128" s="498">
        <f t="shared" si="26"/>
        <v>0</v>
      </c>
      <c r="S128" s="542">
        <v>0</v>
      </c>
      <c r="T128" s="498">
        <f t="shared" si="27"/>
        <v>0</v>
      </c>
      <c r="U128" s="542">
        <v>0</v>
      </c>
      <c r="V128" s="498">
        <f t="shared" si="28"/>
        <v>0</v>
      </c>
      <c r="W128" s="542">
        <v>0</v>
      </c>
      <c r="X128" s="498">
        <f t="shared" si="29"/>
        <v>0</v>
      </c>
      <c r="Y128" s="542">
        <v>0</v>
      </c>
      <c r="Z128" s="498">
        <f t="shared" si="30"/>
        <v>0</v>
      </c>
      <c r="AA128" s="542">
        <f>'Weekly-VMS-QTY'!G133</f>
        <v>0</v>
      </c>
      <c r="AB128" s="498">
        <f>'Weekly-VMS-VALUE'!H133</f>
        <v>0</v>
      </c>
      <c r="AC128" s="542">
        <f>'Weekly-VMS-QTY'!H133+'Weekly-VMS-QTY'!I133+'Weekly-VMS-QTY'!J133+'Weekly-VMS-QTY'!K133</f>
        <v>5</v>
      </c>
      <c r="AD128" s="498">
        <f>'Weekly-VMS-VALUE'!H133+'Weekly-VMS-VALUE'!I133+'Weekly-VMS-VALUE'!J133+'Weekly-VMS-VALUE'!K133</f>
        <v>395</v>
      </c>
      <c r="AE128" s="542">
        <f>'Weekly-VMS-QTY'!L133+'Weekly-VMS-QTY'!M133+'Weekly-VMS-QTY'!N133</f>
        <v>13</v>
      </c>
      <c r="AF128" s="544">
        <f>'Weekly-VMS-VALUE'!L133+'Weekly-VMS-VALUE'!M133+'Weekly-VMS-VALUE'!N133</f>
        <v>1027</v>
      </c>
      <c r="AG128" s="493"/>
      <c r="AH128" s="497">
        <f t="shared" si="43"/>
        <v>18</v>
      </c>
      <c r="AI128" s="498">
        <f t="shared" si="31"/>
        <v>1422</v>
      </c>
      <c r="AJ128" s="498">
        <f t="shared" si="32"/>
        <v>0.32727272727272727</v>
      </c>
      <c r="AK128" s="498">
        <f t="shared" si="33"/>
        <v>9.8181818181818183</v>
      </c>
      <c r="AL128" s="498">
        <f t="shared" si="34"/>
        <v>387.81818181818181</v>
      </c>
      <c r="AM128" s="498">
        <f t="shared" si="35"/>
        <v>0.43333333333333335</v>
      </c>
      <c r="AN128" s="498">
        <f t="shared" si="36"/>
        <v>13</v>
      </c>
      <c r="AO128" s="498">
        <v>26</v>
      </c>
      <c r="AP128" s="498"/>
      <c r="AQ128" s="498"/>
      <c r="AR128" s="498">
        <f t="shared" si="37"/>
        <v>26</v>
      </c>
      <c r="AS128" s="498">
        <f t="shared" si="38"/>
        <v>0</v>
      </c>
      <c r="AT128" s="498">
        <f t="shared" si="39"/>
        <v>0</v>
      </c>
      <c r="AU128" s="498"/>
      <c r="AV128" s="498">
        <f t="shared" si="40"/>
        <v>0</v>
      </c>
      <c r="AW128" s="498">
        <f t="shared" si="41"/>
        <v>0</v>
      </c>
      <c r="AX128" s="552">
        <f t="shared" si="42"/>
        <v>43456</v>
      </c>
    </row>
    <row r="129" spans="1:50" s="492" customFormat="1">
      <c r="A129" s="490"/>
      <c r="B129" s="525">
        <v>742293</v>
      </c>
      <c r="C129" s="526" t="s">
        <v>337</v>
      </c>
      <c r="D129" s="496" t="s">
        <v>338</v>
      </c>
      <c r="E129" s="527">
        <v>44.5</v>
      </c>
      <c r="F129" s="527">
        <v>44.5</v>
      </c>
      <c r="G129" s="528">
        <v>89</v>
      </c>
      <c r="I129" s="541">
        <v>0</v>
      </c>
      <c r="J129" s="498">
        <f t="shared" si="22"/>
        <v>0</v>
      </c>
      <c r="K129" s="542">
        <v>0</v>
      </c>
      <c r="L129" s="498">
        <f t="shared" si="23"/>
        <v>0</v>
      </c>
      <c r="M129" s="542">
        <v>0</v>
      </c>
      <c r="N129" s="498">
        <f t="shared" si="24"/>
        <v>0</v>
      </c>
      <c r="O129" s="542">
        <v>0</v>
      </c>
      <c r="P129" s="498">
        <f t="shared" si="25"/>
        <v>0</v>
      </c>
      <c r="Q129" s="542">
        <v>0</v>
      </c>
      <c r="R129" s="498">
        <f t="shared" si="26"/>
        <v>0</v>
      </c>
      <c r="S129" s="542">
        <v>0</v>
      </c>
      <c r="T129" s="498">
        <f t="shared" si="27"/>
        <v>0</v>
      </c>
      <c r="U129" s="542">
        <v>0</v>
      </c>
      <c r="V129" s="498">
        <f t="shared" si="28"/>
        <v>0</v>
      </c>
      <c r="W129" s="542">
        <v>0</v>
      </c>
      <c r="X129" s="498">
        <f t="shared" si="29"/>
        <v>0</v>
      </c>
      <c r="Y129" s="542">
        <v>0</v>
      </c>
      <c r="Z129" s="498">
        <f t="shared" si="30"/>
        <v>0</v>
      </c>
      <c r="AA129" s="542">
        <f>'Weekly-VMS-QTY'!G134</f>
        <v>0</v>
      </c>
      <c r="AB129" s="498">
        <f>'Weekly-VMS-VALUE'!H134</f>
        <v>0</v>
      </c>
      <c r="AC129" s="542">
        <f>'Weekly-VMS-QTY'!H134+'Weekly-VMS-QTY'!I134+'Weekly-VMS-QTY'!J134+'Weekly-VMS-QTY'!K134</f>
        <v>2</v>
      </c>
      <c r="AD129" s="498">
        <f>'Weekly-VMS-VALUE'!H134+'Weekly-VMS-VALUE'!I134+'Weekly-VMS-VALUE'!J134+'Weekly-VMS-VALUE'!K134</f>
        <v>178</v>
      </c>
      <c r="AE129" s="542">
        <f>'Weekly-VMS-QTY'!L134+'Weekly-VMS-QTY'!M134+'Weekly-VMS-QTY'!N134</f>
        <v>12</v>
      </c>
      <c r="AF129" s="544">
        <f>'Weekly-VMS-VALUE'!L134+'Weekly-VMS-VALUE'!M134+'Weekly-VMS-VALUE'!N134</f>
        <v>1068</v>
      </c>
      <c r="AG129" s="493"/>
      <c r="AH129" s="497">
        <f t="shared" si="43"/>
        <v>14</v>
      </c>
      <c r="AI129" s="498">
        <f t="shared" si="31"/>
        <v>1246</v>
      </c>
      <c r="AJ129" s="498">
        <f t="shared" si="32"/>
        <v>0.25454545454545452</v>
      </c>
      <c r="AK129" s="498">
        <f t="shared" si="33"/>
        <v>7.6363636363636358</v>
      </c>
      <c r="AL129" s="498">
        <f t="shared" si="34"/>
        <v>339.81818181818181</v>
      </c>
      <c r="AM129" s="498">
        <f t="shared" si="35"/>
        <v>0.4</v>
      </c>
      <c r="AN129" s="498">
        <f t="shared" si="36"/>
        <v>12</v>
      </c>
      <c r="AO129" s="498">
        <v>26</v>
      </c>
      <c r="AP129" s="498"/>
      <c r="AQ129" s="498"/>
      <c r="AR129" s="498">
        <f t="shared" si="37"/>
        <v>26</v>
      </c>
      <c r="AS129" s="498">
        <f t="shared" si="38"/>
        <v>0</v>
      </c>
      <c r="AT129" s="498">
        <f t="shared" si="39"/>
        <v>0</v>
      </c>
      <c r="AU129" s="498"/>
      <c r="AV129" s="498">
        <f t="shared" si="40"/>
        <v>0</v>
      </c>
      <c r="AW129" s="498">
        <f t="shared" si="41"/>
        <v>0</v>
      </c>
      <c r="AX129" s="552">
        <f t="shared" si="42"/>
        <v>43456</v>
      </c>
    </row>
    <row r="130" spans="1:50" s="492" customFormat="1">
      <c r="A130" s="490"/>
      <c r="B130" s="525">
        <v>742294</v>
      </c>
      <c r="C130" s="526" t="s">
        <v>339</v>
      </c>
      <c r="D130" s="496" t="s">
        <v>340</v>
      </c>
      <c r="E130" s="527">
        <v>74.5</v>
      </c>
      <c r="F130" s="527">
        <v>74.5</v>
      </c>
      <c r="G130" s="528">
        <v>159</v>
      </c>
      <c r="I130" s="541">
        <v>0</v>
      </c>
      <c r="J130" s="498">
        <f t="shared" si="22"/>
        <v>0</v>
      </c>
      <c r="K130" s="542">
        <v>0</v>
      </c>
      <c r="L130" s="498">
        <f t="shared" si="23"/>
        <v>0</v>
      </c>
      <c r="M130" s="542">
        <v>0</v>
      </c>
      <c r="N130" s="498">
        <f t="shared" si="24"/>
        <v>0</v>
      </c>
      <c r="O130" s="542">
        <v>0</v>
      </c>
      <c r="P130" s="498">
        <f t="shared" si="25"/>
        <v>0</v>
      </c>
      <c r="Q130" s="543">
        <v>0</v>
      </c>
      <c r="R130" s="498">
        <f t="shared" si="26"/>
        <v>0</v>
      </c>
      <c r="S130" s="542">
        <v>0</v>
      </c>
      <c r="T130" s="498">
        <f t="shared" si="27"/>
        <v>0</v>
      </c>
      <c r="U130" s="542">
        <v>0</v>
      </c>
      <c r="V130" s="498">
        <f t="shared" si="28"/>
        <v>0</v>
      </c>
      <c r="W130" s="542">
        <v>0</v>
      </c>
      <c r="X130" s="498">
        <f t="shared" si="29"/>
        <v>0</v>
      </c>
      <c r="Y130" s="542">
        <v>0</v>
      </c>
      <c r="Z130" s="498">
        <f t="shared" si="30"/>
        <v>0</v>
      </c>
      <c r="AA130" s="542">
        <f>'Weekly-VMS-QTY'!G135</f>
        <v>0</v>
      </c>
      <c r="AB130" s="498">
        <f>'Weekly-VMS-VALUE'!H135</f>
        <v>0</v>
      </c>
      <c r="AC130" s="542">
        <f>'Weekly-VMS-QTY'!H135+'Weekly-VMS-QTY'!I135+'Weekly-VMS-QTY'!J135+'Weekly-VMS-QTY'!K135</f>
        <v>8</v>
      </c>
      <c r="AD130" s="498">
        <f>'Weekly-VMS-VALUE'!H135+'Weekly-VMS-VALUE'!I135+'Weekly-VMS-VALUE'!J135+'Weekly-VMS-VALUE'!K135</f>
        <v>1272</v>
      </c>
      <c r="AE130" s="542">
        <f>'Weekly-VMS-QTY'!L135+'Weekly-VMS-QTY'!M135+'Weekly-VMS-QTY'!N135</f>
        <v>16</v>
      </c>
      <c r="AF130" s="544">
        <f>'Weekly-VMS-VALUE'!L135+'Weekly-VMS-VALUE'!M135+'Weekly-VMS-VALUE'!N135</f>
        <v>2544</v>
      </c>
      <c r="AG130" s="493"/>
      <c r="AH130" s="497">
        <f t="shared" si="43"/>
        <v>24</v>
      </c>
      <c r="AI130" s="498">
        <f t="shared" si="31"/>
        <v>3816</v>
      </c>
      <c r="AJ130" s="498">
        <f t="shared" si="32"/>
        <v>0.43636363636363634</v>
      </c>
      <c r="AK130" s="498">
        <f t="shared" si="33"/>
        <v>13.09090909090909</v>
      </c>
      <c r="AL130" s="498">
        <f t="shared" si="34"/>
        <v>975.27272727272725</v>
      </c>
      <c r="AM130" s="498">
        <f t="shared" si="35"/>
        <v>0.53333333333333333</v>
      </c>
      <c r="AN130" s="498">
        <f t="shared" si="36"/>
        <v>16</v>
      </c>
      <c r="AO130" s="498">
        <v>26</v>
      </c>
      <c r="AP130" s="498"/>
      <c r="AQ130" s="498"/>
      <c r="AR130" s="498">
        <f t="shared" si="37"/>
        <v>26</v>
      </c>
      <c r="AS130" s="498">
        <f t="shared" si="38"/>
        <v>0</v>
      </c>
      <c r="AT130" s="498">
        <f t="shared" si="39"/>
        <v>0</v>
      </c>
      <c r="AU130" s="498"/>
      <c r="AV130" s="498">
        <f t="shared" si="40"/>
        <v>0</v>
      </c>
      <c r="AW130" s="498">
        <f t="shared" si="41"/>
        <v>0</v>
      </c>
      <c r="AX130" s="552">
        <f t="shared" si="42"/>
        <v>43456</v>
      </c>
    </row>
    <row r="131" spans="1:50" s="492" customFormat="1">
      <c r="A131" s="490"/>
      <c r="B131" s="525">
        <v>742295</v>
      </c>
      <c r="C131" s="526" t="s">
        <v>341</v>
      </c>
      <c r="D131" s="496" t="s">
        <v>342</v>
      </c>
      <c r="E131" s="527">
        <v>39.5</v>
      </c>
      <c r="F131" s="527">
        <v>39.5</v>
      </c>
      <c r="G131" s="528">
        <v>79</v>
      </c>
      <c r="I131" s="541">
        <v>0</v>
      </c>
      <c r="J131" s="498">
        <f t="shared" si="22"/>
        <v>0</v>
      </c>
      <c r="K131" s="542">
        <v>0</v>
      </c>
      <c r="L131" s="498">
        <f t="shared" si="23"/>
        <v>0</v>
      </c>
      <c r="M131" s="542">
        <v>0</v>
      </c>
      <c r="N131" s="498">
        <f t="shared" si="24"/>
        <v>0</v>
      </c>
      <c r="O131" s="542">
        <v>0</v>
      </c>
      <c r="P131" s="498">
        <f t="shared" si="25"/>
        <v>0</v>
      </c>
      <c r="Q131" s="542">
        <v>0</v>
      </c>
      <c r="R131" s="498">
        <f t="shared" si="26"/>
        <v>0</v>
      </c>
      <c r="S131" s="542">
        <v>0</v>
      </c>
      <c r="T131" s="498">
        <f t="shared" si="27"/>
        <v>0</v>
      </c>
      <c r="U131" s="542">
        <v>0</v>
      </c>
      <c r="V131" s="498">
        <f t="shared" si="28"/>
        <v>0</v>
      </c>
      <c r="W131" s="542">
        <v>0</v>
      </c>
      <c r="X131" s="498">
        <f t="shared" si="29"/>
        <v>0</v>
      </c>
      <c r="Y131" s="542">
        <v>0</v>
      </c>
      <c r="Z131" s="498">
        <f t="shared" si="30"/>
        <v>0</v>
      </c>
      <c r="AA131" s="542">
        <f>'Weekly-VMS-QTY'!G136</f>
        <v>0</v>
      </c>
      <c r="AB131" s="498">
        <f>'Weekly-VMS-VALUE'!H136</f>
        <v>0</v>
      </c>
      <c r="AC131" s="542">
        <f>'Weekly-VMS-QTY'!H136+'Weekly-VMS-QTY'!I136+'Weekly-VMS-QTY'!J136+'Weekly-VMS-QTY'!K136</f>
        <v>0</v>
      </c>
      <c r="AD131" s="498">
        <f>'Weekly-VMS-VALUE'!H136+'Weekly-VMS-VALUE'!I136+'Weekly-VMS-VALUE'!J136+'Weekly-VMS-VALUE'!K136</f>
        <v>0</v>
      </c>
      <c r="AE131" s="542">
        <f>'Weekly-VMS-QTY'!L136+'Weekly-VMS-QTY'!M136+'Weekly-VMS-QTY'!N136</f>
        <v>5</v>
      </c>
      <c r="AF131" s="544">
        <f>'Weekly-VMS-VALUE'!L136+'Weekly-VMS-VALUE'!M136+'Weekly-VMS-VALUE'!N136</f>
        <v>395</v>
      </c>
      <c r="AG131" s="493"/>
      <c r="AH131" s="497">
        <f t="shared" si="43"/>
        <v>5</v>
      </c>
      <c r="AI131" s="498">
        <f t="shared" si="31"/>
        <v>395</v>
      </c>
      <c r="AJ131" s="498">
        <f t="shared" si="32"/>
        <v>9.0909090909090912E-2</v>
      </c>
      <c r="AK131" s="498">
        <f t="shared" si="33"/>
        <v>2.7272727272727275</v>
      </c>
      <c r="AL131" s="498">
        <f t="shared" si="34"/>
        <v>107.72727272727273</v>
      </c>
      <c r="AM131" s="498">
        <f t="shared" si="35"/>
        <v>0.16666666666666666</v>
      </c>
      <c r="AN131" s="498">
        <f t="shared" si="36"/>
        <v>5</v>
      </c>
      <c r="AO131" s="498">
        <v>26</v>
      </c>
      <c r="AP131" s="498"/>
      <c r="AQ131" s="498"/>
      <c r="AR131" s="498">
        <f t="shared" si="37"/>
        <v>26</v>
      </c>
      <c r="AS131" s="498">
        <f t="shared" si="38"/>
        <v>0</v>
      </c>
      <c r="AT131" s="498">
        <f t="shared" si="39"/>
        <v>0</v>
      </c>
      <c r="AU131" s="498"/>
      <c r="AV131" s="498">
        <f t="shared" si="40"/>
        <v>0</v>
      </c>
      <c r="AW131" s="498">
        <f t="shared" si="41"/>
        <v>0</v>
      </c>
      <c r="AX131" s="552">
        <f t="shared" si="42"/>
        <v>43456</v>
      </c>
    </row>
    <row r="132" spans="1:50" s="492" customFormat="1">
      <c r="A132" s="490"/>
      <c r="B132" s="525">
        <v>742296</v>
      </c>
      <c r="C132" s="526" t="s">
        <v>343</v>
      </c>
      <c r="D132" s="496" t="s">
        <v>344</v>
      </c>
      <c r="E132" s="527">
        <v>39.5</v>
      </c>
      <c r="F132" s="527">
        <v>39.5</v>
      </c>
      <c r="G132" s="528">
        <v>79</v>
      </c>
      <c r="I132" s="541">
        <v>0</v>
      </c>
      <c r="J132" s="498">
        <f t="shared" si="22"/>
        <v>0</v>
      </c>
      <c r="K132" s="542">
        <v>0</v>
      </c>
      <c r="L132" s="498">
        <f t="shared" si="23"/>
        <v>0</v>
      </c>
      <c r="M132" s="542">
        <v>0</v>
      </c>
      <c r="N132" s="498">
        <f t="shared" si="24"/>
        <v>0</v>
      </c>
      <c r="O132" s="542">
        <v>0</v>
      </c>
      <c r="P132" s="498">
        <f t="shared" si="25"/>
        <v>0</v>
      </c>
      <c r="Q132" s="543">
        <v>0</v>
      </c>
      <c r="R132" s="498">
        <f t="shared" si="26"/>
        <v>0</v>
      </c>
      <c r="S132" s="542">
        <v>0</v>
      </c>
      <c r="T132" s="498">
        <f t="shared" si="27"/>
        <v>0</v>
      </c>
      <c r="U132" s="542">
        <v>0</v>
      </c>
      <c r="V132" s="498">
        <f t="shared" si="28"/>
        <v>0</v>
      </c>
      <c r="W132" s="542">
        <v>0</v>
      </c>
      <c r="X132" s="498">
        <f t="shared" si="29"/>
        <v>0</v>
      </c>
      <c r="Y132" s="542">
        <v>0</v>
      </c>
      <c r="Z132" s="498">
        <f t="shared" si="30"/>
        <v>0</v>
      </c>
      <c r="AA132" s="542">
        <f>'Weekly-VMS-QTY'!G137</f>
        <v>0</v>
      </c>
      <c r="AB132" s="498">
        <f>'Weekly-VMS-VALUE'!H137</f>
        <v>0</v>
      </c>
      <c r="AC132" s="542">
        <f>'Weekly-VMS-QTY'!H137+'Weekly-VMS-QTY'!I137+'Weekly-VMS-QTY'!J137+'Weekly-VMS-QTY'!K137</f>
        <v>0</v>
      </c>
      <c r="AD132" s="498">
        <f>'Weekly-VMS-VALUE'!H137+'Weekly-VMS-VALUE'!I137+'Weekly-VMS-VALUE'!J137+'Weekly-VMS-VALUE'!K137</f>
        <v>0</v>
      </c>
      <c r="AE132" s="542">
        <f>'Weekly-VMS-QTY'!L137+'Weekly-VMS-QTY'!M137+'Weekly-VMS-QTY'!N137</f>
        <v>11</v>
      </c>
      <c r="AF132" s="544">
        <f>'Weekly-VMS-VALUE'!L137+'Weekly-VMS-VALUE'!M137+'Weekly-VMS-VALUE'!N137</f>
        <v>869</v>
      </c>
      <c r="AG132" s="493"/>
      <c r="AH132" s="497">
        <f t="shared" si="43"/>
        <v>11</v>
      </c>
      <c r="AI132" s="498">
        <f t="shared" si="31"/>
        <v>869</v>
      </c>
      <c r="AJ132" s="498">
        <f t="shared" si="32"/>
        <v>0.2</v>
      </c>
      <c r="AK132" s="498">
        <f t="shared" si="33"/>
        <v>6</v>
      </c>
      <c r="AL132" s="498">
        <f t="shared" si="34"/>
        <v>237</v>
      </c>
      <c r="AM132" s="498">
        <f t="shared" si="35"/>
        <v>0.36666666666666664</v>
      </c>
      <c r="AN132" s="498">
        <f t="shared" si="36"/>
        <v>11</v>
      </c>
      <c r="AO132" s="498">
        <v>26</v>
      </c>
      <c r="AP132" s="498"/>
      <c r="AQ132" s="498"/>
      <c r="AR132" s="498">
        <f t="shared" si="37"/>
        <v>26</v>
      </c>
      <c r="AS132" s="498">
        <f t="shared" si="38"/>
        <v>0</v>
      </c>
      <c r="AT132" s="498">
        <f t="shared" si="39"/>
        <v>0</v>
      </c>
      <c r="AU132" s="498"/>
      <c r="AV132" s="498">
        <f t="shared" si="40"/>
        <v>0</v>
      </c>
      <c r="AW132" s="498">
        <f t="shared" si="41"/>
        <v>0</v>
      </c>
      <c r="AX132" s="552">
        <f t="shared" si="42"/>
        <v>43456</v>
      </c>
    </row>
    <row r="133" spans="1:50" s="492" customFormat="1">
      <c r="A133" s="490"/>
      <c r="B133" s="525">
        <v>742297</v>
      </c>
      <c r="C133" s="526" t="s">
        <v>345</v>
      </c>
      <c r="D133" s="496" t="s">
        <v>346</v>
      </c>
      <c r="E133" s="527">
        <v>119.5</v>
      </c>
      <c r="F133" s="527">
        <v>119.5</v>
      </c>
      <c r="G133" s="528">
        <v>249</v>
      </c>
      <c r="I133" s="541">
        <v>0</v>
      </c>
      <c r="J133" s="498">
        <f t="shared" si="22"/>
        <v>0</v>
      </c>
      <c r="K133" s="542">
        <v>0</v>
      </c>
      <c r="L133" s="498">
        <f t="shared" si="23"/>
        <v>0</v>
      </c>
      <c r="M133" s="542">
        <v>0</v>
      </c>
      <c r="N133" s="498">
        <f t="shared" si="24"/>
        <v>0</v>
      </c>
      <c r="O133" s="542">
        <v>0</v>
      </c>
      <c r="P133" s="498">
        <f t="shared" si="25"/>
        <v>0</v>
      </c>
      <c r="Q133" s="542">
        <v>0</v>
      </c>
      <c r="R133" s="498">
        <f t="shared" si="26"/>
        <v>0</v>
      </c>
      <c r="S133" s="542">
        <v>0</v>
      </c>
      <c r="T133" s="498">
        <f t="shared" si="27"/>
        <v>0</v>
      </c>
      <c r="U133" s="542">
        <v>0</v>
      </c>
      <c r="V133" s="498">
        <f t="shared" si="28"/>
        <v>0</v>
      </c>
      <c r="W133" s="542">
        <v>0</v>
      </c>
      <c r="X133" s="498">
        <f t="shared" si="29"/>
        <v>0</v>
      </c>
      <c r="Y133" s="542">
        <v>0</v>
      </c>
      <c r="Z133" s="498">
        <f t="shared" si="30"/>
        <v>0</v>
      </c>
      <c r="AA133" s="542">
        <f>'Weekly-VMS-QTY'!G138</f>
        <v>0</v>
      </c>
      <c r="AB133" s="498">
        <f>'Weekly-VMS-VALUE'!H138</f>
        <v>0</v>
      </c>
      <c r="AC133" s="542">
        <f>'Weekly-VMS-QTY'!H138+'Weekly-VMS-QTY'!I138+'Weekly-VMS-QTY'!J138+'Weekly-VMS-QTY'!K138</f>
        <v>0</v>
      </c>
      <c r="AD133" s="498">
        <f>'Weekly-VMS-VALUE'!H138+'Weekly-VMS-VALUE'!I138+'Weekly-VMS-VALUE'!J138+'Weekly-VMS-VALUE'!K138</f>
        <v>0</v>
      </c>
      <c r="AE133" s="542">
        <f>'Weekly-VMS-QTY'!L138+'Weekly-VMS-QTY'!M138+'Weekly-VMS-QTY'!N138</f>
        <v>3</v>
      </c>
      <c r="AF133" s="544">
        <f>'Weekly-VMS-VALUE'!L138+'Weekly-VMS-VALUE'!M138+'Weekly-VMS-VALUE'!N138</f>
        <v>747</v>
      </c>
      <c r="AG133" s="493"/>
      <c r="AH133" s="497">
        <f t="shared" si="43"/>
        <v>3</v>
      </c>
      <c r="AI133" s="498">
        <f t="shared" si="31"/>
        <v>747</v>
      </c>
      <c r="AJ133" s="498">
        <f t="shared" si="32"/>
        <v>5.4545454545454543E-2</v>
      </c>
      <c r="AK133" s="498">
        <f t="shared" si="33"/>
        <v>1.6363636363636362</v>
      </c>
      <c r="AL133" s="498">
        <f t="shared" si="34"/>
        <v>195.54545454545453</v>
      </c>
      <c r="AM133" s="498">
        <f t="shared" si="35"/>
        <v>0.1</v>
      </c>
      <c r="AN133" s="498">
        <f t="shared" si="36"/>
        <v>3</v>
      </c>
      <c r="AO133" s="498">
        <v>26</v>
      </c>
      <c r="AP133" s="498"/>
      <c r="AQ133" s="498"/>
      <c r="AR133" s="498">
        <f t="shared" si="37"/>
        <v>26</v>
      </c>
      <c r="AS133" s="498">
        <f t="shared" si="38"/>
        <v>0</v>
      </c>
      <c r="AT133" s="498">
        <f t="shared" si="39"/>
        <v>0</v>
      </c>
      <c r="AU133" s="498"/>
      <c r="AV133" s="498">
        <f t="shared" si="40"/>
        <v>0</v>
      </c>
      <c r="AW133" s="498">
        <f t="shared" si="41"/>
        <v>0</v>
      </c>
      <c r="AX133" s="552">
        <f t="shared" si="42"/>
        <v>43456</v>
      </c>
    </row>
    <row r="134" spans="1:50" s="492" customFormat="1">
      <c r="A134" s="490"/>
      <c r="B134" s="525">
        <v>742298</v>
      </c>
      <c r="C134" s="526" t="s">
        <v>347</v>
      </c>
      <c r="D134" s="496" t="s">
        <v>348</v>
      </c>
      <c r="E134" s="527">
        <v>89.5</v>
      </c>
      <c r="F134" s="527">
        <v>89.5</v>
      </c>
      <c r="G134" s="528">
        <v>189</v>
      </c>
      <c r="I134" s="541">
        <v>0</v>
      </c>
      <c r="J134" s="498">
        <f t="shared" si="22"/>
        <v>0</v>
      </c>
      <c r="K134" s="542">
        <v>0</v>
      </c>
      <c r="L134" s="498">
        <f t="shared" si="23"/>
        <v>0</v>
      </c>
      <c r="M134" s="542">
        <v>0</v>
      </c>
      <c r="N134" s="498">
        <f t="shared" si="24"/>
        <v>0</v>
      </c>
      <c r="O134" s="542">
        <v>0</v>
      </c>
      <c r="P134" s="498">
        <f t="shared" si="25"/>
        <v>0</v>
      </c>
      <c r="Q134" s="543">
        <v>0</v>
      </c>
      <c r="R134" s="498">
        <f t="shared" si="26"/>
        <v>0</v>
      </c>
      <c r="S134" s="542">
        <v>0</v>
      </c>
      <c r="T134" s="498">
        <f t="shared" si="27"/>
        <v>0</v>
      </c>
      <c r="U134" s="542">
        <v>0</v>
      </c>
      <c r="V134" s="498">
        <f t="shared" si="28"/>
        <v>0</v>
      </c>
      <c r="W134" s="542">
        <v>0</v>
      </c>
      <c r="X134" s="498">
        <f t="shared" si="29"/>
        <v>0</v>
      </c>
      <c r="Y134" s="542">
        <v>0</v>
      </c>
      <c r="Z134" s="498">
        <f t="shared" si="30"/>
        <v>0</v>
      </c>
      <c r="AA134" s="542">
        <f>'Weekly-VMS-QTY'!G139</f>
        <v>0</v>
      </c>
      <c r="AB134" s="498">
        <f>'Weekly-VMS-VALUE'!H139</f>
        <v>0</v>
      </c>
      <c r="AC134" s="542">
        <f>'Weekly-VMS-QTY'!H139+'Weekly-VMS-QTY'!I139+'Weekly-VMS-QTY'!J139+'Weekly-VMS-QTY'!K139</f>
        <v>4</v>
      </c>
      <c r="AD134" s="498">
        <f>'Weekly-VMS-VALUE'!H139+'Weekly-VMS-VALUE'!I139+'Weekly-VMS-VALUE'!J139+'Weekly-VMS-VALUE'!K139</f>
        <v>756</v>
      </c>
      <c r="AE134" s="542">
        <f>'Weekly-VMS-QTY'!L139+'Weekly-VMS-QTY'!M139+'Weekly-VMS-QTY'!N139</f>
        <v>8</v>
      </c>
      <c r="AF134" s="544">
        <f>'Weekly-VMS-VALUE'!L139+'Weekly-VMS-VALUE'!M139+'Weekly-VMS-VALUE'!N139</f>
        <v>1512</v>
      </c>
      <c r="AG134" s="493"/>
      <c r="AH134" s="497">
        <f t="shared" si="43"/>
        <v>12</v>
      </c>
      <c r="AI134" s="498">
        <f t="shared" si="31"/>
        <v>2268</v>
      </c>
      <c r="AJ134" s="498">
        <f t="shared" si="32"/>
        <v>0.21818181818181817</v>
      </c>
      <c r="AK134" s="498">
        <f t="shared" si="33"/>
        <v>6.545454545454545</v>
      </c>
      <c r="AL134" s="498">
        <f t="shared" si="34"/>
        <v>585.81818181818176</v>
      </c>
      <c r="AM134" s="498">
        <f t="shared" si="35"/>
        <v>0.26666666666666666</v>
      </c>
      <c r="AN134" s="498">
        <f t="shared" si="36"/>
        <v>8</v>
      </c>
      <c r="AO134" s="498">
        <v>26</v>
      </c>
      <c r="AP134" s="498"/>
      <c r="AQ134" s="498"/>
      <c r="AR134" s="498">
        <f t="shared" si="37"/>
        <v>26</v>
      </c>
      <c r="AS134" s="498">
        <f t="shared" si="38"/>
        <v>0</v>
      </c>
      <c r="AT134" s="498">
        <f t="shared" si="39"/>
        <v>0</v>
      </c>
      <c r="AU134" s="498"/>
      <c r="AV134" s="498">
        <f t="shared" si="40"/>
        <v>0</v>
      </c>
      <c r="AW134" s="498">
        <f t="shared" si="41"/>
        <v>0</v>
      </c>
      <c r="AX134" s="552">
        <f t="shared" si="42"/>
        <v>43456</v>
      </c>
    </row>
    <row r="135" spans="1:50" s="492" customFormat="1">
      <c r="A135" s="490"/>
      <c r="B135" s="525">
        <v>742300</v>
      </c>
      <c r="C135" s="526" t="s">
        <v>349</v>
      </c>
      <c r="D135" s="496" t="s">
        <v>350</v>
      </c>
      <c r="E135" s="527">
        <v>29.5</v>
      </c>
      <c r="F135" s="527">
        <v>29.5</v>
      </c>
      <c r="G135" s="528">
        <v>59</v>
      </c>
      <c r="I135" s="541">
        <v>0</v>
      </c>
      <c r="J135" s="498">
        <f>I135*$E135</f>
        <v>0</v>
      </c>
      <c r="K135" s="542">
        <v>0</v>
      </c>
      <c r="L135" s="498">
        <f>K135*$E135</f>
        <v>0</v>
      </c>
      <c r="M135" s="542">
        <v>0</v>
      </c>
      <c r="N135" s="498">
        <f>M135*$E135</f>
        <v>0</v>
      </c>
      <c r="O135" s="542">
        <v>0</v>
      </c>
      <c r="P135" s="498">
        <f>O135*$E135</f>
        <v>0</v>
      </c>
      <c r="Q135" s="543">
        <v>0</v>
      </c>
      <c r="R135" s="498">
        <f>Q135*$E135</f>
        <v>0</v>
      </c>
      <c r="S135" s="542">
        <v>0</v>
      </c>
      <c r="T135" s="498">
        <f>S135*$E135</f>
        <v>0</v>
      </c>
      <c r="U135" s="542">
        <v>0</v>
      </c>
      <c r="V135" s="498">
        <f>U135*$E135</f>
        <v>0</v>
      </c>
      <c r="W135" s="542">
        <v>0</v>
      </c>
      <c r="X135" s="498">
        <f>W135*$E135</f>
        <v>0</v>
      </c>
      <c r="Y135" s="542">
        <v>0</v>
      </c>
      <c r="Z135" s="498">
        <f>Y135*$E135</f>
        <v>0</v>
      </c>
      <c r="AA135" s="542">
        <f>'Weekly-VMS-QTY'!G140</f>
        <v>0</v>
      </c>
      <c r="AB135" s="498">
        <f>'Weekly-VMS-VALUE'!H140</f>
        <v>0</v>
      </c>
      <c r="AC135" s="542">
        <f>'Weekly-VMS-QTY'!H140+'Weekly-VMS-QTY'!I140+'Weekly-VMS-QTY'!J140+'Weekly-VMS-QTY'!K140</f>
        <v>4</v>
      </c>
      <c r="AD135" s="498">
        <f>'Weekly-VMS-VALUE'!H140+'Weekly-VMS-VALUE'!I140+'Weekly-VMS-VALUE'!J140+'Weekly-VMS-VALUE'!K140</f>
        <v>236</v>
      </c>
      <c r="AE135" s="542">
        <f>'Weekly-VMS-QTY'!L140+'Weekly-VMS-QTY'!M140+'Weekly-VMS-QTY'!N140</f>
        <v>19</v>
      </c>
      <c r="AF135" s="544">
        <f>'Weekly-VMS-VALUE'!L140+'Weekly-VMS-VALUE'!M140+'Weekly-VMS-VALUE'!N140</f>
        <v>1121</v>
      </c>
      <c r="AG135" s="493"/>
      <c r="AH135" s="497">
        <f t="shared" si="43"/>
        <v>23</v>
      </c>
      <c r="AI135" s="498">
        <f>J135+L135+N135+P135+R135+T135+V135+X135+Z135+AB135+AD135+AF135</f>
        <v>1357</v>
      </c>
      <c r="AJ135" s="498">
        <f>AH135/AZ$3</f>
        <v>0.41818181818181815</v>
      </c>
      <c r="AK135" s="498">
        <f>AJ135*30</f>
        <v>12.545454545454545</v>
      </c>
      <c r="AL135" s="498">
        <f>AK135*E135</f>
        <v>370.09090909090907</v>
      </c>
      <c r="AM135" s="498">
        <f>AN135/30</f>
        <v>0.6333333333333333</v>
      </c>
      <c r="AN135" s="498">
        <f>MAX(I135,K135,M135,O135,Q135,S135,U135,W135,Y135,AA135,AC135,AE135)</f>
        <v>19</v>
      </c>
      <c r="AO135" s="498">
        <v>26</v>
      </c>
      <c r="AP135" s="498"/>
      <c r="AQ135" s="498"/>
      <c r="AR135" s="498">
        <f>AO135+AQ135</f>
        <v>26</v>
      </c>
      <c r="AS135" s="498">
        <f>AQ135*E135</f>
        <v>0</v>
      </c>
      <c r="AT135" s="498">
        <f>IFERROR(AQ135/AJ135, "-")</f>
        <v>0</v>
      </c>
      <c r="AU135" s="498"/>
      <c r="AV135" s="498">
        <f>IFERROR(AT135/7,"-")</f>
        <v>0</v>
      </c>
      <c r="AW135" s="498">
        <f>IFERROR(AT135/30,"-")</f>
        <v>0</v>
      </c>
      <c r="AX135" s="552">
        <f>IFERROR(AX$3+AT135,"-")</f>
        <v>43456</v>
      </c>
    </row>
    <row r="136" spans="1:50" s="492" customFormat="1">
      <c r="A136" s="490"/>
      <c r="B136" s="529">
        <v>742301</v>
      </c>
      <c r="C136" s="526" t="s">
        <v>351</v>
      </c>
      <c r="D136" s="499" t="s">
        <v>352</v>
      </c>
      <c r="E136" s="530">
        <v>94.5</v>
      </c>
      <c r="F136" s="527">
        <v>94.5</v>
      </c>
      <c r="G136" s="531">
        <v>199</v>
      </c>
      <c r="I136" s="541">
        <v>0</v>
      </c>
      <c r="J136" s="498">
        <f>I136*$E136</f>
        <v>0</v>
      </c>
      <c r="K136" s="542">
        <v>0</v>
      </c>
      <c r="L136" s="498">
        <f>K136*$E136</f>
        <v>0</v>
      </c>
      <c r="M136" s="542">
        <v>0</v>
      </c>
      <c r="N136" s="498">
        <f>M136*$E136</f>
        <v>0</v>
      </c>
      <c r="O136" s="542">
        <v>0</v>
      </c>
      <c r="P136" s="545">
        <f>O136*$E136</f>
        <v>0</v>
      </c>
      <c r="Q136" s="543">
        <v>0</v>
      </c>
      <c r="R136" s="498">
        <f>Q136*$E136</f>
        <v>0</v>
      </c>
      <c r="S136" s="542">
        <v>0</v>
      </c>
      <c r="T136" s="498">
        <f>S136*$E136</f>
        <v>0</v>
      </c>
      <c r="U136" s="542">
        <v>0</v>
      </c>
      <c r="V136" s="498">
        <f>U136*$E136</f>
        <v>0</v>
      </c>
      <c r="W136" s="542">
        <v>0</v>
      </c>
      <c r="X136" s="498">
        <f>W136*$E136</f>
        <v>0</v>
      </c>
      <c r="Y136" s="542">
        <v>0</v>
      </c>
      <c r="Z136" s="498">
        <f>Y136*$E136</f>
        <v>0</v>
      </c>
      <c r="AA136" s="542">
        <f>'Weekly-VMS-QTY'!G141</f>
        <v>0</v>
      </c>
      <c r="AB136" s="498">
        <f>'Weekly-VMS-VALUE'!H141</f>
        <v>0</v>
      </c>
      <c r="AC136" s="542">
        <f>'Weekly-VMS-QTY'!H141+'Weekly-VMS-QTY'!I141+'Weekly-VMS-QTY'!J141+'Weekly-VMS-QTY'!K141</f>
        <v>9</v>
      </c>
      <c r="AD136" s="498">
        <f>'Weekly-VMS-VALUE'!H141+'Weekly-VMS-VALUE'!I141+'Weekly-VMS-VALUE'!J141+'Weekly-VMS-VALUE'!K141</f>
        <v>1791</v>
      </c>
      <c r="AE136" s="542">
        <f>'Weekly-VMS-QTY'!L141+'Weekly-VMS-QTY'!M141+'Weekly-VMS-QTY'!N141</f>
        <v>17</v>
      </c>
      <c r="AF136" s="544">
        <f>'Weekly-VMS-VALUE'!L141+'Weekly-VMS-VALUE'!M141+'Weekly-VMS-VALUE'!N141</f>
        <v>3383</v>
      </c>
      <c r="AG136" s="493"/>
      <c r="AH136" s="497">
        <f>I136+K136+M136+O136+Q136+S136+U136+W136+Y136+AA136+AC136+AE136</f>
        <v>26</v>
      </c>
      <c r="AI136" s="498">
        <f>J136+L136+N136+P136+R136+T136+V136+X136+Z136+AB136+AD136+AF136</f>
        <v>5174</v>
      </c>
      <c r="AJ136" s="498">
        <f>AH136/AZ$3</f>
        <v>0.47272727272727272</v>
      </c>
      <c r="AK136" s="498">
        <f>AJ136*30</f>
        <v>14.181818181818182</v>
      </c>
      <c r="AL136" s="498">
        <f>AK136*E136</f>
        <v>1340.1818181818182</v>
      </c>
      <c r="AM136" s="498">
        <f>AN136/30</f>
        <v>0.56666666666666665</v>
      </c>
      <c r="AN136" s="498">
        <f>MAX(I136,K136,M136,O136,Q136,S136,U136,W136,Y136,AA136,AC136,AE136)</f>
        <v>17</v>
      </c>
      <c r="AO136" s="498">
        <v>26</v>
      </c>
      <c r="AP136" s="498"/>
      <c r="AQ136" s="498"/>
      <c r="AR136" s="498">
        <f>AO136+AQ136</f>
        <v>26</v>
      </c>
      <c r="AS136" s="498">
        <f>AQ136*E136</f>
        <v>0</v>
      </c>
      <c r="AT136" s="498">
        <f>IFERROR(AQ136/AJ136, "-")</f>
        <v>0</v>
      </c>
      <c r="AU136" s="498"/>
      <c r="AV136" s="498">
        <f>IFERROR(AT136/7,"-")</f>
        <v>0</v>
      </c>
      <c r="AW136" s="498">
        <f>IFERROR(AT136/30,"-")</f>
        <v>0</v>
      </c>
      <c r="AX136" s="552">
        <f>IFERROR(AX$3+AT136,"-")</f>
        <v>43456</v>
      </c>
    </row>
    <row r="137" spans="1:50" s="492" customFormat="1">
      <c r="A137" s="490"/>
      <c r="B137" s="525">
        <v>743939</v>
      </c>
      <c r="C137" s="526" t="s">
        <v>400</v>
      </c>
      <c r="D137" s="496" t="s">
        <v>401</v>
      </c>
      <c r="E137" s="527">
        <v>140</v>
      </c>
      <c r="F137" s="527">
        <v>140</v>
      </c>
      <c r="G137" s="528">
        <v>289</v>
      </c>
      <c r="I137" s="541">
        <v>0</v>
      </c>
      <c r="J137" s="498">
        <f t="shared" ref="J137:J154" si="44">I137*$E137</f>
        <v>0</v>
      </c>
      <c r="K137" s="542">
        <v>0</v>
      </c>
      <c r="L137" s="498">
        <f t="shared" ref="L137:L154" si="45">K137*$E137</f>
        <v>0</v>
      </c>
      <c r="M137" s="542">
        <v>0</v>
      </c>
      <c r="N137" s="498">
        <f t="shared" ref="N137:N154" si="46">M137*$E137</f>
        <v>0</v>
      </c>
      <c r="O137" s="542">
        <v>0</v>
      </c>
      <c r="P137" s="545">
        <f t="shared" ref="P137:P154" si="47">O137*$E137</f>
        <v>0</v>
      </c>
      <c r="Q137" s="543">
        <v>0</v>
      </c>
      <c r="R137" s="498">
        <f t="shared" ref="R137:R154" si="48">Q137*$E137</f>
        <v>0</v>
      </c>
      <c r="S137" s="542">
        <v>0</v>
      </c>
      <c r="T137" s="498">
        <f t="shared" ref="T137:T154" si="49">S137*$E137</f>
        <v>0</v>
      </c>
      <c r="U137" s="542">
        <v>0</v>
      </c>
      <c r="V137" s="498">
        <f t="shared" ref="V137:V154" si="50">U137*$E137</f>
        <v>0</v>
      </c>
      <c r="W137" s="542">
        <v>0</v>
      </c>
      <c r="X137" s="498">
        <f t="shared" ref="X137:X154" si="51">W137*$E137</f>
        <v>0</v>
      </c>
      <c r="Y137" s="542">
        <v>0</v>
      </c>
      <c r="Z137" s="498">
        <f t="shared" ref="Z137:Z154" si="52">Y137*$E137</f>
        <v>0</v>
      </c>
      <c r="AA137" s="542">
        <f>'Weekly-VMS-QTY'!G142</f>
        <v>0</v>
      </c>
      <c r="AB137" s="498">
        <f>'Weekly-VMS-VALUE'!H142</f>
        <v>0</v>
      </c>
      <c r="AC137" s="542">
        <f>'Weekly-VMS-QTY'!H142+'Weekly-VMS-QTY'!I142+'Weekly-VMS-QTY'!J142+'Weekly-VMS-QTY'!K142</f>
        <v>0</v>
      </c>
      <c r="AD137" s="498">
        <f>'Weekly-VMS-VALUE'!H142+'Weekly-VMS-VALUE'!I142+'Weekly-VMS-VALUE'!J142+'Weekly-VMS-VALUE'!K142</f>
        <v>0</v>
      </c>
      <c r="AE137" s="542">
        <f>'Weekly-VMS-QTY'!L142+'Weekly-VMS-QTY'!M142+'Weekly-VMS-QTY'!N142</f>
        <v>6</v>
      </c>
      <c r="AF137" s="544">
        <f>'Weekly-VMS-VALUE'!L142+'Weekly-VMS-VALUE'!M142+'Weekly-VMS-VALUE'!N142</f>
        <v>1734</v>
      </c>
      <c r="AG137" s="493"/>
      <c r="AH137" s="497">
        <f t="shared" ref="AH137:AH154" si="53">I137+K137+M137+O137+Q137+S137+U137+W137+Y137+AA137+AC137+AE137</f>
        <v>6</v>
      </c>
      <c r="AI137" s="498">
        <f t="shared" ref="AI137:AI154" si="54">J137+L137+N137+P137+R137+T137+V137+X137+Z137+AB137+AD137+AF137</f>
        <v>1734</v>
      </c>
      <c r="AJ137" s="498">
        <f t="shared" ref="AJ137:AJ154" si="55">AH137/AZ$3</f>
        <v>0.10909090909090909</v>
      </c>
      <c r="AK137" s="498">
        <f t="shared" ref="AK137:AK154" si="56">AJ137*30</f>
        <v>3.2727272727272725</v>
      </c>
      <c r="AL137" s="498">
        <f t="shared" ref="AL137:AL154" si="57">AK137*E137</f>
        <v>458.18181818181813</v>
      </c>
      <c r="AM137" s="498">
        <f t="shared" ref="AM137:AM154" si="58">AN137/30</f>
        <v>0.2</v>
      </c>
      <c r="AN137" s="498">
        <f t="shared" ref="AN137:AN154" si="59">MAX(I137,K137,M137,O137,Q137,S137,U137,W137,Y137,AA137,AC137,AE137)</f>
        <v>6</v>
      </c>
      <c r="AO137" s="498">
        <v>26</v>
      </c>
      <c r="AP137" s="498"/>
      <c r="AQ137" s="498"/>
      <c r="AR137" s="498">
        <f t="shared" ref="AR137:AR154" si="60">AO137+AQ137</f>
        <v>26</v>
      </c>
      <c r="AS137" s="498">
        <f t="shared" ref="AS137:AS154" si="61">AQ137*E137</f>
        <v>0</v>
      </c>
      <c r="AT137" s="498">
        <f t="shared" ref="AT137:AT154" si="62">IFERROR(AQ137/AJ137, "-")</f>
        <v>0</v>
      </c>
      <c r="AU137" s="498"/>
      <c r="AV137" s="498">
        <f t="shared" ref="AV137:AV154" si="63">IFERROR(AT137/7,"-")</f>
        <v>0</v>
      </c>
      <c r="AW137" s="498">
        <f t="shared" ref="AW137:AW154" si="64">IFERROR(AT137/30,"-")</f>
        <v>0</v>
      </c>
      <c r="AX137" s="552">
        <f t="shared" ref="AX137:AX154" si="65">IFERROR(AX$3+AT137,"-")</f>
        <v>43456</v>
      </c>
    </row>
    <row r="138" spans="1:50" s="492" customFormat="1">
      <c r="A138" s="490"/>
      <c r="B138" s="525">
        <v>743940</v>
      </c>
      <c r="C138" s="526" t="s">
        <v>402</v>
      </c>
      <c r="D138" s="496" t="s">
        <v>403</v>
      </c>
      <c r="E138" s="527">
        <v>140</v>
      </c>
      <c r="F138" s="527">
        <v>140</v>
      </c>
      <c r="G138" s="528">
        <v>289</v>
      </c>
      <c r="I138" s="541">
        <v>0</v>
      </c>
      <c r="J138" s="498">
        <f t="shared" si="44"/>
        <v>0</v>
      </c>
      <c r="K138" s="542">
        <v>0</v>
      </c>
      <c r="L138" s="498">
        <f t="shared" si="45"/>
        <v>0</v>
      </c>
      <c r="M138" s="542">
        <v>0</v>
      </c>
      <c r="N138" s="498">
        <f t="shared" si="46"/>
        <v>0</v>
      </c>
      <c r="O138" s="542">
        <v>0</v>
      </c>
      <c r="P138" s="545">
        <f t="shared" si="47"/>
        <v>0</v>
      </c>
      <c r="Q138" s="543">
        <v>0</v>
      </c>
      <c r="R138" s="498">
        <f t="shared" si="48"/>
        <v>0</v>
      </c>
      <c r="S138" s="542">
        <v>0</v>
      </c>
      <c r="T138" s="498">
        <f t="shared" si="49"/>
        <v>0</v>
      </c>
      <c r="U138" s="542">
        <v>0</v>
      </c>
      <c r="V138" s="498">
        <f t="shared" si="50"/>
        <v>0</v>
      </c>
      <c r="W138" s="542">
        <v>0</v>
      </c>
      <c r="X138" s="498">
        <f t="shared" si="51"/>
        <v>0</v>
      </c>
      <c r="Y138" s="542">
        <v>0</v>
      </c>
      <c r="Z138" s="498">
        <f t="shared" si="52"/>
        <v>0</v>
      </c>
      <c r="AA138" s="542">
        <f>'Weekly-VMS-QTY'!G143</f>
        <v>0</v>
      </c>
      <c r="AB138" s="498">
        <f>'Weekly-VMS-VALUE'!H143</f>
        <v>0</v>
      </c>
      <c r="AC138" s="542">
        <f>'Weekly-VMS-QTY'!H143+'Weekly-VMS-QTY'!I143+'Weekly-VMS-QTY'!J143+'Weekly-VMS-QTY'!K143</f>
        <v>0</v>
      </c>
      <c r="AD138" s="498">
        <f>'Weekly-VMS-VALUE'!H143+'Weekly-VMS-VALUE'!I143+'Weekly-VMS-VALUE'!J143+'Weekly-VMS-VALUE'!K143</f>
        <v>0</v>
      </c>
      <c r="AE138" s="542">
        <f>'Weekly-VMS-QTY'!L143+'Weekly-VMS-QTY'!M143+'Weekly-VMS-QTY'!N143</f>
        <v>0</v>
      </c>
      <c r="AF138" s="544">
        <f>'Weekly-VMS-VALUE'!L143+'Weekly-VMS-VALUE'!M143+'Weekly-VMS-VALUE'!N143</f>
        <v>0</v>
      </c>
      <c r="AG138" s="493"/>
      <c r="AH138" s="497">
        <f t="shared" si="53"/>
        <v>0</v>
      </c>
      <c r="AI138" s="498">
        <f t="shared" si="54"/>
        <v>0</v>
      </c>
      <c r="AJ138" s="498">
        <f t="shared" si="55"/>
        <v>0</v>
      </c>
      <c r="AK138" s="498">
        <f t="shared" si="56"/>
        <v>0</v>
      </c>
      <c r="AL138" s="498">
        <f t="shared" si="57"/>
        <v>0</v>
      </c>
      <c r="AM138" s="498">
        <f t="shared" si="58"/>
        <v>0</v>
      </c>
      <c r="AN138" s="498">
        <f t="shared" si="59"/>
        <v>0</v>
      </c>
      <c r="AO138" s="498">
        <v>26</v>
      </c>
      <c r="AP138" s="498"/>
      <c r="AQ138" s="498"/>
      <c r="AR138" s="498">
        <f t="shared" si="60"/>
        <v>26</v>
      </c>
      <c r="AS138" s="498">
        <f t="shared" si="61"/>
        <v>0</v>
      </c>
      <c r="AT138" s="498" t="str">
        <f t="shared" si="62"/>
        <v>-</v>
      </c>
      <c r="AU138" s="498"/>
      <c r="AV138" s="498" t="str">
        <f t="shared" si="63"/>
        <v>-</v>
      </c>
      <c r="AW138" s="498" t="str">
        <f t="shared" si="64"/>
        <v>-</v>
      </c>
      <c r="AX138" s="552" t="str">
        <f t="shared" si="65"/>
        <v>-</v>
      </c>
    </row>
    <row r="139" spans="1:50" s="492" customFormat="1">
      <c r="A139" s="490"/>
      <c r="B139" s="525">
        <v>743943</v>
      </c>
      <c r="C139" s="526" t="s">
        <v>404</v>
      </c>
      <c r="D139" s="496" t="s">
        <v>405</v>
      </c>
      <c r="E139" s="527">
        <v>49.5</v>
      </c>
      <c r="F139" s="527">
        <v>49.5</v>
      </c>
      <c r="G139" s="528">
        <v>99</v>
      </c>
      <c r="I139" s="541">
        <v>0</v>
      </c>
      <c r="J139" s="498">
        <f t="shared" si="44"/>
        <v>0</v>
      </c>
      <c r="K139" s="542">
        <v>0</v>
      </c>
      <c r="L139" s="498">
        <f t="shared" si="45"/>
        <v>0</v>
      </c>
      <c r="M139" s="542">
        <v>0</v>
      </c>
      <c r="N139" s="498">
        <f t="shared" si="46"/>
        <v>0</v>
      </c>
      <c r="O139" s="542">
        <v>0</v>
      </c>
      <c r="P139" s="545">
        <f t="shared" si="47"/>
        <v>0</v>
      </c>
      <c r="Q139" s="543">
        <v>0</v>
      </c>
      <c r="R139" s="498">
        <f t="shared" si="48"/>
        <v>0</v>
      </c>
      <c r="S139" s="542">
        <v>0</v>
      </c>
      <c r="T139" s="498">
        <f t="shared" si="49"/>
        <v>0</v>
      </c>
      <c r="U139" s="542">
        <v>0</v>
      </c>
      <c r="V139" s="498">
        <f t="shared" si="50"/>
        <v>0</v>
      </c>
      <c r="W139" s="542">
        <v>0</v>
      </c>
      <c r="X139" s="498">
        <f t="shared" si="51"/>
        <v>0</v>
      </c>
      <c r="Y139" s="542">
        <v>0</v>
      </c>
      <c r="Z139" s="498">
        <f t="shared" si="52"/>
        <v>0</v>
      </c>
      <c r="AA139" s="542">
        <f>'Weekly-VMS-QTY'!G144</f>
        <v>0</v>
      </c>
      <c r="AB139" s="498">
        <f>'Weekly-VMS-VALUE'!H144</f>
        <v>0</v>
      </c>
      <c r="AC139" s="542">
        <f>'Weekly-VMS-QTY'!H144+'Weekly-VMS-QTY'!I144+'Weekly-VMS-QTY'!J144+'Weekly-VMS-QTY'!K144</f>
        <v>0</v>
      </c>
      <c r="AD139" s="498">
        <f>'Weekly-VMS-VALUE'!H144+'Weekly-VMS-VALUE'!I144+'Weekly-VMS-VALUE'!J144+'Weekly-VMS-VALUE'!K144</f>
        <v>0</v>
      </c>
      <c r="AE139" s="542">
        <f>'Weekly-VMS-QTY'!L144+'Weekly-VMS-QTY'!M144+'Weekly-VMS-QTY'!N144</f>
        <v>1</v>
      </c>
      <c r="AF139" s="544">
        <f>'Weekly-VMS-VALUE'!L144+'Weekly-VMS-VALUE'!M144+'Weekly-VMS-VALUE'!N144</f>
        <v>99</v>
      </c>
      <c r="AG139" s="493"/>
      <c r="AH139" s="497">
        <f t="shared" si="53"/>
        <v>1</v>
      </c>
      <c r="AI139" s="498">
        <f t="shared" si="54"/>
        <v>99</v>
      </c>
      <c r="AJ139" s="498">
        <f t="shared" si="55"/>
        <v>1.8181818181818181E-2</v>
      </c>
      <c r="AK139" s="498">
        <f t="shared" si="56"/>
        <v>0.54545454545454541</v>
      </c>
      <c r="AL139" s="498">
        <f t="shared" si="57"/>
        <v>26.999999999999996</v>
      </c>
      <c r="AM139" s="498">
        <f t="shared" si="58"/>
        <v>3.3333333333333333E-2</v>
      </c>
      <c r="AN139" s="498">
        <f t="shared" si="59"/>
        <v>1</v>
      </c>
      <c r="AO139" s="498">
        <v>26</v>
      </c>
      <c r="AP139" s="498"/>
      <c r="AQ139" s="498"/>
      <c r="AR139" s="498">
        <f t="shared" si="60"/>
        <v>26</v>
      </c>
      <c r="AS139" s="498">
        <f t="shared" si="61"/>
        <v>0</v>
      </c>
      <c r="AT139" s="498">
        <f t="shared" si="62"/>
        <v>0</v>
      </c>
      <c r="AU139" s="498"/>
      <c r="AV139" s="498">
        <f t="shared" si="63"/>
        <v>0</v>
      </c>
      <c r="AW139" s="498">
        <f t="shared" si="64"/>
        <v>0</v>
      </c>
      <c r="AX139" s="552">
        <f t="shared" si="65"/>
        <v>43456</v>
      </c>
    </row>
    <row r="140" spans="1:50" s="492" customFormat="1">
      <c r="A140" s="490"/>
      <c r="B140" s="525">
        <v>743945</v>
      </c>
      <c r="C140" s="526" t="s">
        <v>406</v>
      </c>
      <c r="D140" s="496" t="s">
        <v>407</v>
      </c>
      <c r="E140" s="527">
        <v>49.5</v>
      </c>
      <c r="F140" s="527">
        <v>49.5</v>
      </c>
      <c r="G140" s="528">
        <v>99</v>
      </c>
      <c r="I140" s="541">
        <v>0</v>
      </c>
      <c r="J140" s="498">
        <f t="shared" si="44"/>
        <v>0</v>
      </c>
      <c r="K140" s="542">
        <v>0</v>
      </c>
      <c r="L140" s="498">
        <f t="shared" si="45"/>
        <v>0</v>
      </c>
      <c r="M140" s="542">
        <v>0</v>
      </c>
      <c r="N140" s="498">
        <f t="shared" si="46"/>
        <v>0</v>
      </c>
      <c r="O140" s="542">
        <v>0</v>
      </c>
      <c r="P140" s="545">
        <f t="shared" si="47"/>
        <v>0</v>
      </c>
      <c r="Q140" s="543">
        <v>0</v>
      </c>
      <c r="R140" s="498">
        <f t="shared" si="48"/>
        <v>0</v>
      </c>
      <c r="S140" s="542">
        <v>0</v>
      </c>
      <c r="T140" s="498">
        <f t="shared" si="49"/>
        <v>0</v>
      </c>
      <c r="U140" s="542">
        <v>0</v>
      </c>
      <c r="V140" s="498">
        <f t="shared" si="50"/>
        <v>0</v>
      </c>
      <c r="W140" s="542">
        <v>0</v>
      </c>
      <c r="X140" s="498">
        <f t="shared" si="51"/>
        <v>0</v>
      </c>
      <c r="Y140" s="542">
        <v>0</v>
      </c>
      <c r="Z140" s="498">
        <f t="shared" si="52"/>
        <v>0</v>
      </c>
      <c r="AA140" s="542">
        <f>'Weekly-VMS-QTY'!G145</f>
        <v>0</v>
      </c>
      <c r="AB140" s="498">
        <f>'Weekly-VMS-VALUE'!H145</f>
        <v>0</v>
      </c>
      <c r="AC140" s="542">
        <f>'Weekly-VMS-QTY'!H145+'Weekly-VMS-QTY'!I145+'Weekly-VMS-QTY'!J145+'Weekly-VMS-QTY'!K145</f>
        <v>0</v>
      </c>
      <c r="AD140" s="498">
        <f>'Weekly-VMS-VALUE'!H145+'Weekly-VMS-VALUE'!I145+'Weekly-VMS-VALUE'!J145+'Weekly-VMS-VALUE'!K145</f>
        <v>0</v>
      </c>
      <c r="AE140" s="542">
        <f>'Weekly-VMS-QTY'!L145+'Weekly-VMS-QTY'!M145+'Weekly-VMS-QTY'!N145</f>
        <v>0</v>
      </c>
      <c r="AF140" s="544">
        <f>'Weekly-VMS-VALUE'!L145+'Weekly-VMS-VALUE'!M145+'Weekly-VMS-VALUE'!N145</f>
        <v>0</v>
      </c>
      <c r="AG140" s="493"/>
      <c r="AH140" s="497">
        <f t="shared" si="53"/>
        <v>0</v>
      </c>
      <c r="AI140" s="498">
        <f t="shared" si="54"/>
        <v>0</v>
      </c>
      <c r="AJ140" s="498">
        <f t="shared" si="55"/>
        <v>0</v>
      </c>
      <c r="AK140" s="498">
        <f t="shared" si="56"/>
        <v>0</v>
      </c>
      <c r="AL140" s="498">
        <f t="shared" si="57"/>
        <v>0</v>
      </c>
      <c r="AM140" s="498">
        <f t="shared" si="58"/>
        <v>0</v>
      </c>
      <c r="AN140" s="498">
        <f t="shared" si="59"/>
        <v>0</v>
      </c>
      <c r="AO140" s="498">
        <v>26</v>
      </c>
      <c r="AP140" s="498"/>
      <c r="AQ140" s="498"/>
      <c r="AR140" s="498">
        <f t="shared" si="60"/>
        <v>26</v>
      </c>
      <c r="AS140" s="498">
        <f t="shared" si="61"/>
        <v>0</v>
      </c>
      <c r="AT140" s="498" t="str">
        <f t="shared" si="62"/>
        <v>-</v>
      </c>
      <c r="AU140" s="498"/>
      <c r="AV140" s="498" t="str">
        <f t="shared" si="63"/>
        <v>-</v>
      </c>
      <c r="AW140" s="498" t="str">
        <f t="shared" si="64"/>
        <v>-</v>
      </c>
      <c r="AX140" s="552" t="str">
        <f t="shared" si="65"/>
        <v>-</v>
      </c>
    </row>
    <row r="141" spans="1:50" s="492" customFormat="1">
      <c r="A141" s="490"/>
      <c r="B141" s="525">
        <v>743947</v>
      </c>
      <c r="C141" s="526" t="s">
        <v>408</v>
      </c>
      <c r="D141" s="496" t="s">
        <v>409</v>
      </c>
      <c r="E141" s="527">
        <v>49.5</v>
      </c>
      <c r="F141" s="527">
        <v>49.5</v>
      </c>
      <c r="G141" s="528">
        <v>99</v>
      </c>
      <c r="I141" s="541">
        <v>0</v>
      </c>
      <c r="J141" s="498">
        <f t="shared" si="44"/>
        <v>0</v>
      </c>
      <c r="K141" s="542">
        <v>0</v>
      </c>
      <c r="L141" s="498">
        <f t="shared" si="45"/>
        <v>0</v>
      </c>
      <c r="M141" s="542">
        <v>0</v>
      </c>
      <c r="N141" s="498">
        <f t="shared" si="46"/>
        <v>0</v>
      </c>
      <c r="O141" s="542">
        <v>0</v>
      </c>
      <c r="P141" s="545">
        <f t="shared" si="47"/>
        <v>0</v>
      </c>
      <c r="Q141" s="543">
        <v>0</v>
      </c>
      <c r="R141" s="498">
        <f t="shared" si="48"/>
        <v>0</v>
      </c>
      <c r="S141" s="542">
        <v>0</v>
      </c>
      <c r="T141" s="498">
        <f t="shared" si="49"/>
        <v>0</v>
      </c>
      <c r="U141" s="542">
        <v>0</v>
      </c>
      <c r="V141" s="498">
        <f t="shared" si="50"/>
        <v>0</v>
      </c>
      <c r="W141" s="542">
        <v>0</v>
      </c>
      <c r="X141" s="498">
        <f t="shared" si="51"/>
        <v>0</v>
      </c>
      <c r="Y141" s="542">
        <v>0</v>
      </c>
      <c r="Z141" s="498">
        <f t="shared" si="52"/>
        <v>0</v>
      </c>
      <c r="AA141" s="542">
        <f>'Weekly-VMS-QTY'!G146</f>
        <v>0</v>
      </c>
      <c r="AB141" s="498">
        <f>'Weekly-VMS-VALUE'!H146</f>
        <v>0</v>
      </c>
      <c r="AC141" s="542">
        <f>'Weekly-VMS-QTY'!H146+'Weekly-VMS-QTY'!I146+'Weekly-VMS-QTY'!J146+'Weekly-VMS-QTY'!K146</f>
        <v>0</v>
      </c>
      <c r="AD141" s="498">
        <f>'Weekly-VMS-VALUE'!H146+'Weekly-VMS-VALUE'!I146+'Weekly-VMS-VALUE'!J146+'Weekly-VMS-VALUE'!K146</f>
        <v>0</v>
      </c>
      <c r="AE141" s="542">
        <f>'Weekly-VMS-QTY'!L146+'Weekly-VMS-QTY'!M146+'Weekly-VMS-QTY'!N146</f>
        <v>0</v>
      </c>
      <c r="AF141" s="544">
        <f>'Weekly-VMS-VALUE'!L146+'Weekly-VMS-VALUE'!M146+'Weekly-VMS-VALUE'!N146</f>
        <v>0</v>
      </c>
      <c r="AG141" s="493"/>
      <c r="AH141" s="497">
        <f t="shared" si="53"/>
        <v>0</v>
      </c>
      <c r="AI141" s="498">
        <f t="shared" si="54"/>
        <v>0</v>
      </c>
      <c r="AJ141" s="498">
        <f t="shared" si="55"/>
        <v>0</v>
      </c>
      <c r="AK141" s="498">
        <f t="shared" si="56"/>
        <v>0</v>
      </c>
      <c r="AL141" s="498">
        <f t="shared" si="57"/>
        <v>0</v>
      </c>
      <c r="AM141" s="498">
        <f t="shared" si="58"/>
        <v>0</v>
      </c>
      <c r="AN141" s="498">
        <f t="shared" si="59"/>
        <v>0</v>
      </c>
      <c r="AO141" s="498">
        <v>26</v>
      </c>
      <c r="AP141" s="498"/>
      <c r="AQ141" s="498"/>
      <c r="AR141" s="498">
        <f t="shared" si="60"/>
        <v>26</v>
      </c>
      <c r="AS141" s="498">
        <f t="shared" si="61"/>
        <v>0</v>
      </c>
      <c r="AT141" s="498" t="str">
        <f t="shared" si="62"/>
        <v>-</v>
      </c>
      <c r="AU141" s="498"/>
      <c r="AV141" s="498" t="str">
        <f t="shared" si="63"/>
        <v>-</v>
      </c>
      <c r="AW141" s="498" t="str">
        <f t="shared" si="64"/>
        <v>-</v>
      </c>
      <c r="AX141" s="552" t="str">
        <f t="shared" si="65"/>
        <v>-</v>
      </c>
    </row>
    <row r="142" spans="1:50" s="492" customFormat="1">
      <c r="A142" s="490"/>
      <c r="B142" s="525">
        <v>743948</v>
      </c>
      <c r="C142" s="526" t="s">
        <v>410</v>
      </c>
      <c r="D142" s="496" t="s">
        <v>411</v>
      </c>
      <c r="E142" s="527">
        <v>79.5</v>
      </c>
      <c r="F142" s="527">
        <v>79.5</v>
      </c>
      <c r="G142" s="528">
        <v>169</v>
      </c>
      <c r="I142" s="541">
        <v>0</v>
      </c>
      <c r="J142" s="498">
        <f t="shared" si="44"/>
        <v>0</v>
      </c>
      <c r="K142" s="542">
        <v>0</v>
      </c>
      <c r="L142" s="498">
        <f t="shared" si="45"/>
        <v>0</v>
      </c>
      <c r="M142" s="542">
        <v>0</v>
      </c>
      <c r="N142" s="498">
        <f t="shared" si="46"/>
        <v>0</v>
      </c>
      <c r="O142" s="542">
        <v>0</v>
      </c>
      <c r="P142" s="545">
        <f t="shared" si="47"/>
        <v>0</v>
      </c>
      <c r="Q142" s="543">
        <v>0</v>
      </c>
      <c r="R142" s="498">
        <f t="shared" si="48"/>
        <v>0</v>
      </c>
      <c r="S142" s="542">
        <v>0</v>
      </c>
      <c r="T142" s="498">
        <f t="shared" si="49"/>
        <v>0</v>
      </c>
      <c r="U142" s="542">
        <v>0</v>
      </c>
      <c r="V142" s="498">
        <f t="shared" si="50"/>
        <v>0</v>
      </c>
      <c r="W142" s="542">
        <v>0</v>
      </c>
      <c r="X142" s="498">
        <f t="shared" si="51"/>
        <v>0</v>
      </c>
      <c r="Y142" s="542">
        <v>0</v>
      </c>
      <c r="Z142" s="498">
        <f t="shared" si="52"/>
        <v>0</v>
      </c>
      <c r="AA142" s="542">
        <f>'Weekly-VMS-QTY'!G147</f>
        <v>0</v>
      </c>
      <c r="AB142" s="498">
        <f>'Weekly-VMS-VALUE'!H147</f>
        <v>0</v>
      </c>
      <c r="AC142" s="542">
        <f>'Weekly-VMS-QTY'!H147+'Weekly-VMS-QTY'!I147+'Weekly-VMS-QTY'!J147+'Weekly-VMS-QTY'!K147</f>
        <v>0</v>
      </c>
      <c r="AD142" s="498">
        <f>'Weekly-VMS-VALUE'!H147+'Weekly-VMS-VALUE'!I147+'Weekly-VMS-VALUE'!J147+'Weekly-VMS-VALUE'!K147</f>
        <v>0</v>
      </c>
      <c r="AE142" s="542">
        <f>'Weekly-VMS-QTY'!L147+'Weekly-VMS-QTY'!M147+'Weekly-VMS-QTY'!N147</f>
        <v>0</v>
      </c>
      <c r="AF142" s="544">
        <f>'Weekly-VMS-VALUE'!L147+'Weekly-VMS-VALUE'!M147+'Weekly-VMS-VALUE'!N147</f>
        <v>0</v>
      </c>
      <c r="AG142" s="493"/>
      <c r="AH142" s="497">
        <f t="shared" si="53"/>
        <v>0</v>
      </c>
      <c r="AI142" s="498">
        <f t="shared" si="54"/>
        <v>0</v>
      </c>
      <c r="AJ142" s="498">
        <f t="shared" si="55"/>
        <v>0</v>
      </c>
      <c r="AK142" s="498">
        <f t="shared" si="56"/>
        <v>0</v>
      </c>
      <c r="AL142" s="498">
        <f t="shared" si="57"/>
        <v>0</v>
      </c>
      <c r="AM142" s="498">
        <f t="shared" si="58"/>
        <v>0</v>
      </c>
      <c r="AN142" s="498">
        <f t="shared" si="59"/>
        <v>0</v>
      </c>
      <c r="AO142" s="498">
        <v>26</v>
      </c>
      <c r="AP142" s="498"/>
      <c r="AQ142" s="498"/>
      <c r="AR142" s="498">
        <f>AO142+AQ142</f>
        <v>26</v>
      </c>
      <c r="AS142" s="498">
        <f t="shared" si="61"/>
        <v>0</v>
      </c>
      <c r="AT142" s="498" t="str">
        <f t="shared" si="62"/>
        <v>-</v>
      </c>
      <c r="AU142" s="498"/>
      <c r="AV142" s="498" t="str">
        <f t="shared" si="63"/>
        <v>-</v>
      </c>
      <c r="AW142" s="498" t="str">
        <f t="shared" si="64"/>
        <v>-</v>
      </c>
      <c r="AX142" s="552" t="str">
        <f t="shared" si="65"/>
        <v>-</v>
      </c>
    </row>
    <row r="143" spans="1:50" s="492" customFormat="1">
      <c r="A143" s="490"/>
      <c r="B143" s="525">
        <v>743953</v>
      </c>
      <c r="C143" s="526" t="s">
        <v>412</v>
      </c>
      <c r="D143" s="496" t="s">
        <v>413</v>
      </c>
      <c r="E143" s="527">
        <v>34.5</v>
      </c>
      <c r="F143" s="527">
        <v>34.5</v>
      </c>
      <c r="G143" s="528">
        <v>69</v>
      </c>
      <c r="I143" s="541">
        <v>0</v>
      </c>
      <c r="J143" s="498">
        <f t="shared" si="44"/>
        <v>0</v>
      </c>
      <c r="K143" s="542">
        <v>0</v>
      </c>
      <c r="L143" s="498">
        <f t="shared" si="45"/>
        <v>0</v>
      </c>
      <c r="M143" s="542">
        <v>0</v>
      </c>
      <c r="N143" s="498">
        <f t="shared" si="46"/>
        <v>0</v>
      </c>
      <c r="O143" s="542">
        <v>0</v>
      </c>
      <c r="P143" s="545">
        <f t="shared" si="47"/>
        <v>0</v>
      </c>
      <c r="Q143" s="543">
        <v>0</v>
      </c>
      <c r="R143" s="498">
        <f t="shared" si="48"/>
        <v>0</v>
      </c>
      <c r="S143" s="542">
        <v>0</v>
      </c>
      <c r="T143" s="498">
        <f t="shared" si="49"/>
        <v>0</v>
      </c>
      <c r="U143" s="542">
        <v>0</v>
      </c>
      <c r="V143" s="498">
        <f t="shared" si="50"/>
        <v>0</v>
      </c>
      <c r="W143" s="542">
        <v>0</v>
      </c>
      <c r="X143" s="498">
        <f t="shared" si="51"/>
        <v>0</v>
      </c>
      <c r="Y143" s="542">
        <v>0</v>
      </c>
      <c r="Z143" s="498">
        <f t="shared" si="52"/>
        <v>0</v>
      </c>
      <c r="AA143" s="542">
        <f>'Weekly-VMS-QTY'!G148</f>
        <v>0</v>
      </c>
      <c r="AB143" s="498">
        <f>'Weekly-VMS-VALUE'!H148</f>
        <v>0</v>
      </c>
      <c r="AC143" s="542">
        <f>'Weekly-VMS-QTY'!H148+'Weekly-VMS-QTY'!I148+'Weekly-VMS-QTY'!J148+'Weekly-VMS-QTY'!K148</f>
        <v>0</v>
      </c>
      <c r="AD143" s="498">
        <f>'Weekly-VMS-VALUE'!H148+'Weekly-VMS-VALUE'!I148+'Weekly-VMS-VALUE'!J148+'Weekly-VMS-VALUE'!K148</f>
        <v>0</v>
      </c>
      <c r="AE143" s="542">
        <f>'Weekly-VMS-QTY'!L148+'Weekly-VMS-QTY'!M148+'Weekly-VMS-QTY'!N148</f>
        <v>0</v>
      </c>
      <c r="AF143" s="544">
        <f>'Weekly-VMS-VALUE'!L148+'Weekly-VMS-VALUE'!M148+'Weekly-VMS-VALUE'!N148</f>
        <v>0</v>
      </c>
      <c r="AG143" s="493"/>
      <c r="AH143" s="497">
        <f t="shared" si="53"/>
        <v>0</v>
      </c>
      <c r="AI143" s="498">
        <f t="shared" si="54"/>
        <v>0</v>
      </c>
      <c r="AJ143" s="498">
        <f t="shared" si="55"/>
        <v>0</v>
      </c>
      <c r="AK143" s="498">
        <f t="shared" si="56"/>
        <v>0</v>
      </c>
      <c r="AL143" s="498">
        <f t="shared" si="57"/>
        <v>0</v>
      </c>
      <c r="AM143" s="498">
        <f t="shared" si="58"/>
        <v>0</v>
      </c>
      <c r="AN143" s="498">
        <f t="shared" si="59"/>
        <v>0</v>
      </c>
      <c r="AO143" s="498">
        <v>26</v>
      </c>
      <c r="AP143" s="498"/>
      <c r="AQ143" s="498"/>
      <c r="AR143" s="498">
        <f t="shared" si="60"/>
        <v>26</v>
      </c>
      <c r="AS143" s="498">
        <f t="shared" si="61"/>
        <v>0</v>
      </c>
      <c r="AT143" s="498" t="str">
        <f t="shared" si="62"/>
        <v>-</v>
      </c>
      <c r="AU143" s="498"/>
      <c r="AV143" s="498" t="str">
        <f t="shared" si="63"/>
        <v>-</v>
      </c>
      <c r="AW143" s="498" t="str">
        <f t="shared" si="64"/>
        <v>-</v>
      </c>
      <c r="AX143" s="552" t="str">
        <f t="shared" si="65"/>
        <v>-</v>
      </c>
    </row>
    <row r="144" spans="1:50" s="492" customFormat="1">
      <c r="A144" s="490"/>
      <c r="B144" s="525">
        <v>743955</v>
      </c>
      <c r="C144" s="526" t="s">
        <v>414</v>
      </c>
      <c r="D144" s="496" t="s">
        <v>415</v>
      </c>
      <c r="E144" s="527">
        <v>34.5</v>
      </c>
      <c r="F144" s="527">
        <v>34.5</v>
      </c>
      <c r="G144" s="528">
        <v>69</v>
      </c>
      <c r="I144" s="541">
        <v>0</v>
      </c>
      <c r="J144" s="498">
        <f t="shared" si="44"/>
        <v>0</v>
      </c>
      <c r="K144" s="542">
        <v>0</v>
      </c>
      <c r="L144" s="498">
        <f t="shared" si="45"/>
        <v>0</v>
      </c>
      <c r="M144" s="542">
        <v>0</v>
      </c>
      <c r="N144" s="498">
        <f t="shared" si="46"/>
        <v>0</v>
      </c>
      <c r="O144" s="542">
        <v>0</v>
      </c>
      <c r="P144" s="545">
        <f t="shared" si="47"/>
        <v>0</v>
      </c>
      <c r="Q144" s="543">
        <v>0</v>
      </c>
      <c r="R144" s="498">
        <f t="shared" si="48"/>
        <v>0</v>
      </c>
      <c r="S144" s="542">
        <v>0</v>
      </c>
      <c r="T144" s="498">
        <f t="shared" si="49"/>
        <v>0</v>
      </c>
      <c r="U144" s="542">
        <v>0</v>
      </c>
      <c r="V144" s="498">
        <f t="shared" si="50"/>
        <v>0</v>
      </c>
      <c r="W144" s="542">
        <v>0</v>
      </c>
      <c r="X144" s="498">
        <f t="shared" si="51"/>
        <v>0</v>
      </c>
      <c r="Y144" s="542">
        <v>0</v>
      </c>
      <c r="Z144" s="498">
        <f t="shared" si="52"/>
        <v>0</v>
      </c>
      <c r="AA144" s="542">
        <f>'Weekly-VMS-QTY'!G149</f>
        <v>0</v>
      </c>
      <c r="AB144" s="498">
        <f>'Weekly-VMS-VALUE'!H149</f>
        <v>0</v>
      </c>
      <c r="AC144" s="542">
        <f>'Weekly-VMS-QTY'!H149+'Weekly-VMS-QTY'!I149+'Weekly-VMS-QTY'!J149+'Weekly-VMS-QTY'!K149</f>
        <v>0</v>
      </c>
      <c r="AD144" s="498">
        <f>'Weekly-VMS-VALUE'!H149+'Weekly-VMS-VALUE'!I149+'Weekly-VMS-VALUE'!J149+'Weekly-VMS-VALUE'!K149</f>
        <v>0</v>
      </c>
      <c r="AE144" s="542">
        <f>'Weekly-VMS-QTY'!L149+'Weekly-VMS-QTY'!M149+'Weekly-VMS-QTY'!N149</f>
        <v>6</v>
      </c>
      <c r="AF144" s="544">
        <f>'Weekly-VMS-VALUE'!L149+'Weekly-VMS-VALUE'!M149+'Weekly-VMS-VALUE'!N149</f>
        <v>414</v>
      </c>
      <c r="AG144" s="493"/>
      <c r="AH144" s="497">
        <f t="shared" si="53"/>
        <v>6</v>
      </c>
      <c r="AI144" s="498">
        <f t="shared" si="54"/>
        <v>414</v>
      </c>
      <c r="AJ144" s="498">
        <f t="shared" si="55"/>
        <v>0.10909090909090909</v>
      </c>
      <c r="AK144" s="498">
        <f t="shared" si="56"/>
        <v>3.2727272727272725</v>
      </c>
      <c r="AL144" s="498">
        <f t="shared" si="57"/>
        <v>112.90909090909091</v>
      </c>
      <c r="AM144" s="498">
        <f t="shared" si="58"/>
        <v>0.2</v>
      </c>
      <c r="AN144" s="498">
        <f t="shared" si="59"/>
        <v>6</v>
      </c>
      <c r="AO144" s="498">
        <v>26</v>
      </c>
      <c r="AP144" s="498"/>
      <c r="AQ144" s="498"/>
      <c r="AR144" s="498">
        <f t="shared" si="60"/>
        <v>26</v>
      </c>
      <c r="AS144" s="498">
        <f t="shared" si="61"/>
        <v>0</v>
      </c>
      <c r="AT144" s="498">
        <f t="shared" si="62"/>
        <v>0</v>
      </c>
      <c r="AU144" s="498"/>
      <c r="AV144" s="498">
        <f t="shared" si="63"/>
        <v>0</v>
      </c>
      <c r="AW144" s="498">
        <f t="shared" si="64"/>
        <v>0</v>
      </c>
      <c r="AX144" s="552">
        <f t="shared" si="65"/>
        <v>43456</v>
      </c>
    </row>
    <row r="145" spans="1:50" s="492" customFormat="1">
      <c r="A145" s="490"/>
      <c r="B145" s="525">
        <v>743956</v>
      </c>
      <c r="C145" s="526" t="s">
        <v>416</v>
      </c>
      <c r="D145" s="496" t="s">
        <v>417</v>
      </c>
      <c r="E145" s="527">
        <v>34.5</v>
      </c>
      <c r="F145" s="527">
        <v>34.5</v>
      </c>
      <c r="G145" s="528">
        <v>69</v>
      </c>
      <c r="I145" s="541">
        <v>0</v>
      </c>
      <c r="J145" s="498">
        <f t="shared" si="44"/>
        <v>0</v>
      </c>
      <c r="K145" s="542">
        <v>0</v>
      </c>
      <c r="L145" s="498">
        <f t="shared" si="45"/>
        <v>0</v>
      </c>
      <c r="M145" s="542">
        <v>0</v>
      </c>
      <c r="N145" s="498">
        <f t="shared" si="46"/>
        <v>0</v>
      </c>
      <c r="O145" s="542">
        <v>0</v>
      </c>
      <c r="P145" s="545">
        <f t="shared" si="47"/>
        <v>0</v>
      </c>
      <c r="Q145" s="543">
        <v>0</v>
      </c>
      <c r="R145" s="498">
        <f t="shared" si="48"/>
        <v>0</v>
      </c>
      <c r="S145" s="542">
        <v>0</v>
      </c>
      <c r="T145" s="498">
        <f t="shared" si="49"/>
        <v>0</v>
      </c>
      <c r="U145" s="542">
        <v>0</v>
      </c>
      <c r="V145" s="498">
        <f t="shared" si="50"/>
        <v>0</v>
      </c>
      <c r="W145" s="542">
        <v>0</v>
      </c>
      <c r="X145" s="498">
        <f t="shared" si="51"/>
        <v>0</v>
      </c>
      <c r="Y145" s="542">
        <v>0</v>
      </c>
      <c r="Z145" s="498">
        <f t="shared" si="52"/>
        <v>0</v>
      </c>
      <c r="AA145" s="542">
        <f>'Weekly-VMS-QTY'!G150</f>
        <v>0</v>
      </c>
      <c r="AB145" s="498">
        <f>'Weekly-VMS-VALUE'!H150</f>
        <v>0</v>
      </c>
      <c r="AC145" s="542">
        <f>'Weekly-VMS-QTY'!H150+'Weekly-VMS-QTY'!I150+'Weekly-VMS-QTY'!J150+'Weekly-VMS-QTY'!K150</f>
        <v>0</v>
      </c>
      <c r="AD145" s="498">
        <f>'Weekly-VMS-VALUE'!H150+'Weekly-VMS-VALUE'!I150+'Weekly-VMS-VALUE'!J150+'Weekly-VMS-VALUE'!K150</f>
        <v>0</v>
      </c>
      <c r="AE145" s="542">
        <f>'Weekly-VMS-QTY'!L150+'Weekly-VMS-QTY'!M150+'Weekly-VMS-QTY'!N150</f>
        <v>6</v>
      </c>
      <c r="AF145" s="544">
        <f>'Weekly-VMS-VALUE'!L150+'Weekly-VMS-VALUE'!M150+'Weekly-VMS-VALUE'!N150</f>
        <v>414</v>
      </c>
      <c r="AG145" s="493"/>
      <c r="AH145" s="497">
        <f t="shared" si="53"/>
        <v>6</v>
      </c>
      <c r="AI145" s="498">
        <f t="shared" si="54"/>
        <v>414</v>
      </c>
      <c r="AJ145" s="498">
        <f t="shared" si="55"/>
        <v>0.10909090909090909</v>
      </c>
      <c r="AK145" s="498">
        <f t="shared" si="56"/>
        <v>3.2727272727272725</v>
      </c>
      <c r="AL145" s="498">
        <f t="shared" si="57"/>
        <v>112.90909090909091</v>
      </c>
      <c r="AM145" s="498">
        <f t="shared" si="58"/>
        <v>0.2</v>
      </c>
      <c r="AN145" s="498">
        <f t="shared" si="59"/>
        <v>6</v>
      </c>
      <c r="AO145" s="498">
        <v>26</v>
      </c>
      <c r="AP145" s="498"/>
      <c r="AQ145" s="498"/>
      <c r="AR145" s="498">
        <f t="shared" si="60"/>
        <v>26</v>
      </c>
      <c r="AS145" s="498">
        <f t="shared" si="61"/>
        <v>0</v>
      </c>
      <c r="AT145" s="498">
        <f t="shared" si="62"/>
        <v>0</v>
      </c>
      <c r="AU145" s="498"/>
      <c r="AV145" s="498">
        <f t="shared" si="63"/>
        <v>0</v>
      </c>
      <c r="AW145" s="498">
        <f t="shared" si="64"/>
        <v>0</v>
      </c>
      <c r="AX145" s="552">
        <f t="shared" si="65"/>
        <v>43456</v>
      </c>
    </row>
    <row r="146" spans="1:50" s="492" customFormat="1">
      <c r="A146" s="490"/>
      <c r="B146" s="525">
        <v>743958</v>
      </c>
      <c r="C146" s="526" t="s">
        <v>418</v>
      </c>
      <c r="D146" s="496" t="s">
        <v>419</v>
      </c>
      <c r="E146" s="527">
        <v>34.5</v>
      </c>
      <c r="F146" s="527">
        <v>34.5</v>
      </c>
      <c r="G146" s="528">
        <v>69</v>
      </c>
      <c r="I146" s="541">
        <v>0</v>
      </c>
      <c r="J146" s="498">
        <f t="shared" si="44"/>
        <v>0</v>
      </c>
      <c r="K146" s="542">
        <v>0</v>
      </c>
      <c r="L146" s="498">
        <f t="shared" si="45"/>
        <v>0</v>
      </c>
      <c r="M146" s="542">
        <v>0</v>
      </c>
      <c r="N146" s="498">
        <f t="shared" si="46"/>
        <v>0</v>
      </c>
      <c r="O146" s="542">
        <v>0</v>
      </c>
      <c r="P146" s="545">
        <f t="shared" si="47"/>
        <v>0</v>
      </c>
      <c r="Q146" s="543">
        <v>0</v>
      </c>
      <c r="R146" s="498">
        <f t="shared" si="48"/>
        <v>0</v>
      </c>
      <c r="S146" s="542">
        <v>0</v>
      </c>
      <c r="T146" s="498">
        <f t="shared" si="49"/>
        <v>0</v>
      </c>
      <c r="U146" s="542">
        <v>0</v>
      </c>
      <c r="V146" s="498">
        <f t="shared" si="50"/>
        <v>0</v>
      </c>
      <c r="W146" s="542">
        <v>0</v>
      </c>
      <c r="X146" s="498">
        <f t="shared" si="51"/>
        <v>0</v>
      </c>
      <c r="Y146" s="542">
        <v>0</v>
      </c>
      <c r="Z146" s="498">
        <f t="shared" si="52"/>
        <v>0</v>
      </c>
      <c r="AA146" s="542">
        <f>'Weekly-VMS-QTY'!G151</f>
        <v>0</v>
      </c>
      <c r="AB146" s="498">
        <f>'Weekly-VMS-VALUE'!H151</f>
        <v>0</v>
      </c>
      <c r="AC146" s="542">
        <f>'Weekly-VMS-QTY'!H151+'Weekly-VMS-QTY'!I151+'Weekly-VMS-QTY'!J151+'Weekly-VMS-QTY'!K151</f>
        <v>0</v>
      </c>
      <c r="AD146" s="498">
        <f>'Weekly-VMS-VALUE'!H151+'Weekly-VMS-VALUE'!I151+'Weekly-VMS-VALUE'!J151+'Weekly-VMS-VALUE'!K151</f>
        <v>0</v>
      </c>
      <c r="AE146" s="542">
        <f>'Weekly-VMS-QTY'!L151+'Weekly-VMS-QTY'!M151+'Weekly-VMS-QTY'!N151</f>
        <v>4</v>
      </c>
      <c r="AF146" s="544">
        <f>'Weekly-VMS-VALUE'!L151+'Weekly-VMS-VALUE'!M151+'Weekly-VMS-VALUE'!N151</f>
        <v>276</v>
      </c>
      <c r="AG146" s="493"/>
      <c r="AH146" s="497">
        <f t="shared" si="53"/>
        <v>4</v>
      </c>
      <c r="AI146" s="498">
        <f t="shared" si="54"/>
        <v>276</v>
      </c>
      <c r="AJ146" s="498">
        <f t="shared" si="55"/>
        <v>7.2727272727272724E-2</v>
      </c>
      <c r="AK146" s="498">
        <f t="shared" si="56"/>
        <v>2.1818181818181817</v>
      </c>
      <c r="AL146" s="498">
        <f t="shared" si="57"/>
        <v>75.272727272727266</v>
      </c>
      <c r="AM146" s="498">
        <f t="shared" si="58"/>
        <v>0.13333333333333333</v>
      </c>
      <c r="AN146" s="498">
        <f t="shared" si="59"/>
        <v>4</v>
      </c>
      <c r="AO146" s="498">
        <v>26</v>
      </c>
      <c r="AP146" s="498"/>
      <c r="AQ146" s="498"/>
      <c r="AR146" s="498">
        <f t="shared" si="60"/>
        <v>26</v>
      </c>
      <c r="AS146" s="498">
        <f t="shared" si="61"/>
        <v>0</v>
      </c>
      <c r="AT146" s="498">
        <f t="shared" si="62"/>
        <v>0</v>
      </c>
      <c r="AU146" s="498"/>
      <c r="AV146" s="498">
        <f t="shared" si="63"/>
        <v>0</v>
      </c>
      <c r="AW146" s="498">
        <f t="shared" si="64"/>
        <v>0</v>
      </c>
      <c r="AX146" s="552">
        <f t="shared" si="65"/>
        <v>43456</v>
      </c>
    </row>
    <row r="147" spans="1:50" s="492" customFormat="1">
      <c r="A147" s="490"/>
      <c r="B147" s="525">
        <v>743960</v>
      </c>
      <c r="C147" s="526" t="s">
        <v>420</v>
      </c>
      <c r="D147" s="496" t="s">
        <v>421</v>
      </c>
      <c r="E147" s="527">
        <v>34.5</v>
      </c>
      <c r="F147" s="527">
        <v>34.5</v>
      </c>
      <c r="G147" s="528">
        <v>69</v>
      </c>
      <c r="I147" s="541">
        <v>0</v>
      </c>
      <c r="J147" s="498">
        <f t="shared" si="44"/>
        <v>0</v>
      </c>
      <c r="K147" s="542">
        <v>0</v>
      </c>
      <c r="L147" s="498">
        <f t="shared" si="45"/>
        <v>0</v>
      </c>
      <c r="M147" s="542">
        <v>0</v>
      </c>
      <c r="N147" s="498">
        <f t="shared" si="46"/>
        <v>0</v>
      </c>
      <c r="O147" s="542">
        <v>0</v>
      </c>
      <c r="P147" s="545">
        <f t="shared" si="47"/>
        <v>0</v>
      </c>
      <c r="Q147" s="543">
        <v>0</v>
      </c>
      <c r="R147" s="498">
        <f t="shared" si="48"/>
        <v>0</v>
      </c>
      <c r="S147" s="542">
        <v>0</v>
      </c>
      <c r="T147" s="498">
        <f t="shared" si="49"/>
        <v>0</v>
      </c>
      <c r="U147" s="542">
        <v>0</v>
      </c>
      <c r="V147" s="498">
        <f t="shared" si="50"/>
        <v>0</v>
      </c>
      <c r="W147" s="542">
        <v>0</v>
      </c>
      <c r="X147" s="498">
        <f t="shared" si="51"/>
        <v>0</v>
      </c>
      <c r="Y147" s="542">
        <v>0</v>
      </c>
      <c r="Z147" s="498">
        <f t="shared" si="52"/>
        <v>0</v>
      </c>
      <c r="AA147" s="542">
        <f>'Weekly-VMS-QTY'!G152</f>
        <v>0</v>
      </c>
      <c r="AB147" s="498">
        <f>'Weekly-VMS-VALUE'!H152</f>
        <v>0</v>
      </c>
      <c r="AC147" s="542">
        <f>'Weekly-VMS-QTY'!H152+'Weekly-VMS-QTY'!I152+'Weekly-VMS-QTY'!J152+'Weekly-VMS-QTY'!K152</f>
        <v>0</v>
      </c>
      <c r="AD147" s="498">
        <f>'Weekly-VMS-VALUE'!H152+'Weekly-VMS-VALUE'!I152+'Weekly-VMS-VALUE'!J152+'Weekly-VMS-VALUE'!K152</f>
        <v>0</v>
      </c>
      <c r="AE147" s="542">
        <f>'Weekly-VMS-QTY'!L152+'Weekly-VMS-QTY'!M152+'Weekly-VMS-QTY'!N152</f>
        <v>5</v>
      </c>
      <c r="AF147" s="544">
        <f>'Weekly-VMS-VALUE'!L152+'Weekly-VMS-VALUE'!M152+'Weekly-VMS-VALUE'!N152</f>
        <v>345</v>
      </c>
      <c r="AG147" s="493"/>
      <c r="AH147" s="497">
        <f t="shared" si="53"/>
        <v>5</v>
      </c>
      <c r="AI147" s="498">
        <f t="shared" si="54"/>
        <v>345</v>
      </c>
      <c r="AJ147" s="498">
        <f t="shared" si="55"/>
        <v>9.0909090909090912E-2</v>
      </c>
      <c r="AK147" s="498">
        <f t="shared" si="56"/>
        <v>2.7272727272727275</v>
      </c>
      <c r="AL147" s="498">
        <f t="shared" si="57"/>
        <v>94.090909090909093</v>
      </c>
      <c r="AM147" s="498">
        <f t="shared" si="58"/>
        <v>0.16666666666666666</v>
      </c>
      <c r="AN147" s="498">
        <f t="shared" si="59"/>
        <v>5</v>
      </c>
      <c r="AO147" s="498">
        <v>26</v>
      </c>
      <c r="AP147" s="498"/>
      <c r="AQ147" s="498"/>
      <c r="AR147" s="498">
        <f t="shared" si="60"/>
        <v>26</v>
      </c>
      <c r="AS147" s="498">
        <f t="shared" si="61"/>
        <v>0</v>
      </c>
      <c r="AT147" s="498">
        <f t="shared" si="62"/>
        <v>0</v>
      </c>
      <c r="AU147" s="498"/>
      <c r="AV147" s="498">
        <f t="shared" si="63"/>
        <v>0</v>
      </c>
      <c r="AW147" s="498">
        <f t="shared" si="64"/>
        <v>0</v>
      </c>
      <c r="AX147" s="552">
        <f t="shared" si="65"/>
        <v>43456</v>
      </c>
    </row>
    <row r="148" spans="1:50" s="492" customFormat="1">
      <c r="A148" s="490"/>
      <c r="B148" s="525">
        <v>743961</v>
      </c>
      <c r="C148" s="526" t="s">
        <v>422</v>
      </c>
      <c r="D148" s="496" t="s">
        <v>423</v>
      </c>
      <c r="E148" s="527">
        <v>34.5</v>
      </c>
      <c r="F148" s="527">
        <v>34.5</v>
      </c>
      <c r="G148" s="528">
        <v>69</v>
      </c>
      <c r="I148" s="541">
        <v>0</v>
      </c>
      <c r="J148" s="498">
        <f t="shared" si="44"/>
        <v>0</v>
      </c>
      <c r="K148" s="542">
        <v>0</v>
      </c>
      <c r="L148" s="498">
        <f t="shared" si="45"/>
        <v>0</v>
      </c>
      <c r="M148" s="542">
        <v>0</v>
      </c>
      <c r="N148" s="498">
        <f t="shared" si="46"/>
        <v>0</v>
      </c>
      <c r="O148" s="542">
        <v>0</v>
      </c>
      <c r="P148" s="545">
        <f t="shared" si="47"/>
        <v>0</v>
      </c>
      <c r="Q148" s="543">
        <v>0</v>
      </c>
      <c r="R148" s="498">
        <f t="shared" si="48"/>
        <v>0</v>
      </c>
      <c r="S148" s="542">
        <v>0</v>
      </c>
      <c r="T148" s="498">
        <f t="shared" si="49"/>
        <v>0</v>
      </c>
      <c r="U148" s="542">
        <v>0</v>
      </c>
      <c r="V148" s="498">
        <f t="shared" si="50"/>
        <v>0</v>
      </c>
      <c r="W148" s="542">
        <v>0</v>
      </c>
      <c r="X148" s="498">
        <f t="shared" si="51"/>
        <v>0</v>
      </c>
      <c r="Y148" s="542">
        <v>0</v>
      </c>
      <c r="Z148" s="498">
        <f t="shared" si="52"/>
        <v>0</v>
      </c>
      <c r="AA148" s="542">
        <f>'Weekly-VMS-QTY'!G153</f>
        <v>0</v>
      </c>
      <c r="AB148" s="498">
        <f>'Weekly-VMS-VALUE'!H153</f>
        <v>0</v>
      </c>
      <c r="AC148" s="542">
        <f>'Weekly-VMS-QTY'!H153+'Weekly-VMS-QTY'!I153+'Weekly-VMS-QTY'!J153+'Weekly-VMS-QTY'!K153</f>
        <v>0</v>
      </c>
      <c r="AD148" s="498">
        <f>'Weekly-VMS-VALUE'!H153+'Weekly-VMS-VALUE'!I153+'Weekly-VMS-VALUE'!J153+'Weekly-VMS-VALUE'!K153</f>
        <v>0</v>
      </c>
      <c r="AE148" s="542">
        <f>'Weekly-VMS-QTY'!L153+'Weekly-VMS-QTY'!M153+'Weekly-VMS-QTY'!N153</f>
        <v>2</v>
      </c>
      <c r="AF148" s="544">
        <f>'Weekly-VMS-VALUE'!L153+'Weekly-VMS-VALUE'!M153+'Weekly-VMS-VALUE'!N153</f>
        <v>138</v>
      </c>
      <c r="AG148" s="493"/>
      <c r="AH148" s="497">
        <f t="shared" si="53"/>
        <v>2</v>
      </c>
      <c r="AI148" s="498">
        <f t="shared" si="54"/>
        <v>138</v>
      </c>
      <c r="AJ148" s="498">
        <f t="shared" si="55"/>
        <v>3.6363636363636362E-2</v>
      </c>
      <c r="AK148" s="498">
        <f t="shared" si="56"/>
        <v>1.0909090909090908</v>
      </c>
      <c r="AL148" s="498">
        <f t="shared" si="57"/>
        <v>37.636363636363633</v>
      </c>
      <c r="AM148" s="498">
        <f t="shared" si="58"/>
        <v>6.6666666666666666E-2</v>
      </c>
      <c r="AN148" s="498">
        <f t="shared" si="59"/>
        <v>2</v>
      </c>
      <c r="AO148" s="498">
        <v>26</v>
      </c>
      <c r="AP148" s="498"/>
      <c r="AQ148" s="498"/>
      <c r="AR148" s="498">
        <f t="shared" si="60"/>
        <v>26</v>
      </c>
      <c r="AS148" s="498">
        <f t="shared" si="61"/>
        <v>0</v>
      </c>
      <c r="AT148" s="498">
        <f t="shared" si="62"/>
        <v>0</v>
      </c>
      <c r="AU148" s="498"/>
      <c r="AV148" s="498">
        <f t="shared" si="63"/>
        <v>0</v>
      </c>
      <c r="AW148" s="498">
        <f t="shared" si="64"/>
        <v>0</v>
      </c>
      <c r="AX148" s="552">
        <f t="shared" si="65"/>
        <v>43456</v>
      </c>
    </row>
    <row r="149" spans="1:50" s="492" customFormat="1">
      <c r="A149" s="490"/>
      <c r="B149" s="525">
        <v>743963</v>
      </c>
      <c r="C149" s="526" t="s">
        <v>424</v>
      </c>
      <c r="D149" s="496" t="s">
        <v>425</v>
      </c>
      <c r="E149" s="527">
        <v>34.5</v>
      </c>
      <c r="F149" s="527">
        <v>34.5</v>
      </c>
      <c r="G149" s="528">
        <v>69</v>
      </c>
      <c r="I149" s="541">
        <v>0</v>
      </c>
      <c r="J149" s="498">
        <f t="shared" si="44"/>
        <v>0</v>
      </c>
      <c r="K149" s="542">
        <v>0</v>
      </c>
      <c r="L149" s="498">
        <f t="shared" si="45"/>
        <v>0</v>
      </c>
      <c r="M149" s="542">
        <v>0</v>
      </c>
      <c r="N149" s="498">
        <f t="shared" si="46"/>
        <v>0</v>
      </c>
      <c r="O149" s="542">
        <v>0</v>
      </c>
      <c r="P149" s="498">
        <f t="shared" si="47"/>
        <v>0</v>
      </c>
      <c r="Q149" s="543">
        <v>0</v>
      </c>
      <c r="R149" s="498">
        <f t="shared" si="48"/>
        <v>0</v>
      </c>
      <c r="S149" s="542">
        <v>0</v>
      </c>
      <c r="T149" s="498">
        <f t="shared" si="49"/>
        <v>0</v>
      </c>
      <c r="U149" s="542">
        <v>0</v>
      </c>
      <c r="V149" s="498">
        <f t="shared" si="50"/>
        <v>0</v>
      </c>
      <c r="W149" s="542">
        <v>0</v>
      </c>
      <c r="X149" s="498">
        <f t="shared" si="51"/>
        <v>0</v>
      </c>
      <c r="Y149" s="542">
        <v>0</v>
      </c>
      <c r="Z149" s="498">
        <f t="shared" si="52"/>
        <v>0</v>
      </c>
      <c r="AA149" s="542">
        <f>'Weekly-VMS-QTY'!G154</f>
        <v>0</v>
      </c>
      <c r="AB149" s="498">
        <f>'Weekly-VMS-VALUE'!H154</f>
        <v>0</v>
      </c>
      <c r="AC149" s="542">
        <f>'Weekly-VMS-QTY'!H154+'Weekly-VMS-QTY'!I154+'Weekly-VMS-QTY'!J154+'Weekly-VMS-QTY'!K154</f>
        <v>0</v>
      </c>
      <c r="AD149" s="498">
        <f>'Weekly-VMS-VALUE'!H154+'Weekly-VMS-VALUE'!I154+'Weekly-VMS-VALUE'!J154+'Weekly-VMS-VALUE'!K154</f>
        <v>0</v>
      </c>
      <c r="AE149" s="542">
        <f>'Weekly-VMS-QTY'!L154+'Weekly-VMS-QTY'!M154+'Weekly-VMS-QTY'!N154</f>
        <v>2</v>
      </c>
      <c r="AF149" s="544">
        <f>'Weekly-VMS-VALUE'!L154+'Weekly-VMS-VALUE'!M154+'Weekly-VMS-VALUE'!N154</f>
        <v>138</v>
      </c>
      <c r="AG149" s="493"/>
      <c r="AH149" s="497">
        <f t="shared" si="53"/>
        <v>2</v>
      </c>
      <c r="AI149" s="498">
        <f t="shared" si="54"/>
        <v>138</v>
      </c>
      <c r="AJ149" s="498">
        <f t="shared" si="55"/>
        <v>3.6363636363636362E-2</v>
      </c>
      <c r="AK149" s="498">
        <f t="shared" si="56"/>
        <v>1.0909090909090908</v>
      </c>
      <c r="AL149" s="498">
        <f t="shared" si="57"/>
        <v>37.636363636363633</v>
      </c>
      <c r="AM149" s="498">
        <f t="shared" si="58"/>
        <v>6.6666666666666666E-2</v>
      </c>
      <c r="AN149" s="498">
        <f t="shared" si="59"/>
        <v>2</v>
      </c>
      <c r="AO149" s="498">
        <v>26</v>
      </c>
      <c r="AP149" s="498"/>
      <c r="AQ149" s="498"/>
      <c r="AR149" s="498">
        <f t="shared" si="60"/>
        <v>26</v>
      </c>
      <c r="AS149" s="498">
        <f t="shared" si="61"/>
        <v>0</v>
      </c>
      <c r="AT149" s="498">
        <f t="shared" si="62"/>
        <v>0</v>
      </c>
      <c r="AU149" s="498"/>
      <c r="AV149" s="498">
        <f t="shared" si="63"/>
        <v>0</v>
      </c>
      <c r="AW149" s="498">
        <f t="shared" si="64"/>
        <v>0</v>
      </c>
      <c r="AX149" s="552">
        <f t="shared" si="65"/>
        <v>43456</v>
      </c>
    </row>
    <row r="150" spans="1:50" s="492" customFormat="1">
      <c r="A150" s="490"/>
      <c r="B150" s="525">
        <v>743965</v>
      </c>
      <c r="C150" s="526" t="s">
        <v>426</v>
      </c>
      <c r="D150" s="496" t="s">
        <v>427</v>
      </c>
      <c r="E150" s="527">
        <v>34.5</v>
      </c>
      <c r="F150" s="527">
        <v>34.5</v>
      </c>
      <c r="G150" s="528">
        <v>69</v>
      </c>
      <c r="I150" s="541">
        <v>0</v>
      </c>
      <c r="J150" s="498">
        <f t="shared" si="44"/>
        <v>0</v>
      </c>
      <c r="K150" s="542">
        <v>0</v>
      </c>
      <c r="L150" s="498">
        <f t="shared" si="45"/>
        <v>0</v>
      </c>
      <c r="M150" s="542">
        <v>0</v>
      </c>
      <c r="N150" s="498">
        <f t="shared" si="46"/>
        <v>0</v>
      </c>
      <c r="O150" s="542">
        <v>0</v>
      </c>
      <c r="P150" s="498">
        <f t="shared" si="47"/>
        <v>0</v>
      </c>
      <c r="Q150" s="543">
        <v>0</v>
      </c>
      <c r="R150" s="498">
        <f t="shared" si="48"/>
        <v>0</v>
      </c>
      <c r="S150" s="542">
        <v>0</v>
      </c>
      <c r="T150" s="498">
        <f t="shared" si="49"/>
        <v>0</v>
      </c>
      <c r="U150" s="542">
        <v>0</v>
      </c>
      <c r="V150" s="498">
        <f t="shared" si="50"/>
        <v>0</v>
      </c>
      <c r="W150" s="542">
        <v>0</v>
      </c>
      <c r="X150" s="498">
        <f t="shared" si="51"/>
        <v>0</v>
      </c>
      <c r="Y150" s="542">
        <v>0</v>
      </c>
      <c r="Z150" s="498">
        <f t="shared" si="52"/>
        <v>0</v>
      </c>
      <c r="AA150" s="542">
        <f>'Weekly-VMS-QTY'!G155</f>
        <v>0</v>
      </c>
      <c r="AB150" s="498">
        <f>'Weekly-VMS-VALUE'!H155</f>
        <v>0</v>
      </c>
      <c r="AC150" s="542">
        <f>'Weekly-VMS-QTY'!H155+'Weekly-VMS-QTY'!I155+'Weekly-VMS-QTY'!J155+'Weekly-VMS-QTY'!K155</f>
        <v>0</v>
      </c>
      <c r="AD150" s="498">
        <f>'Weekly-VMS-VALUE'!H155+'Weekly-VMS-VALUE'!I155+'Weekly-VMS-VALUE'!J155+'Weekly-VMS-VALUE'!K155</f>
        <v>0</v>
      </c>
      <c r="AE150" s="542">
        <f>'Weekly-VMS-QTY'!L155+'Weekly-VMS-QTY'!M155+'Weekly-VMS-QTY'!N155</f>
        <v>1</v>
      </c>
      <c r="AF150" s="544">
        <f>'Weekly-VMS-VALUE'!L155+'Weekly-VMS-VALUE'!M155+'Weekly-VMS-VALUE'!N155</f>
        <v>69</v>
      </c>
      <c r="AG150" s="493"/>
      <c r="AH150" s="497">
        <f t="shared" si="53"/>
        <v>1</v>
      </c>
      <c r="AI150" s="498">
        <f t="shared" si="54"/>
        <v>69</v>
      </c>
      <c r="AJ150" s="498">
        <f t="shared" si="55"/>
        <v>1.8181818181818181E-2</v>
      </c>
      <c r="AK150" s="498">
        <f t="shared" si="56"/>
        <v>0.54545454545454541</v>
      </c>
      <c r="AL150" s="498">
        <f t="shared" si="57"/>
        <v>18.818181818181817</v>
      </c>
      <c r="AM150" s="498">
        <f t="shared" si="58"/>
        <v>3.3333333333333333E-2</v>
      </c>
      <c r="AN150" s="498">
        <f t="shared" si="59"/>
        <v>1</v>
      </c>
      <c r="AO150" s="498">
        <v>26</v>
      </c>
      <c r="AP150" s="498"/>
      <c r="AQ150" s="498"/>
      <c r="AR150" s="498">
        <f t="shared" si="60"/>
        <v>26</v>
      </c>
      <c r="AS150" s="498">
        <f t="shared" si="61"/>
        <v>0</v>
      </c>
      <c r="AT150" s="498">
        <f t="shared" si="62"/>
        <v>0</v>
      </c>
      <c r="AU150" s="498"/>
      <c r="AV150" s="498">
        <f t="shared" si="63"/>
        <v>0</v>
      </c>
      <c r="AW150" s="498">
        <f t="shared" si="64"/>
        <v>0</v>
      </c>
      <c r="AX150" s="552">
        <f t="shared" si="65"/>
        <v>43456</v>
      </c>
    </row>
    <row r="151" spans="1:50" s="492" customFormat="1">
      <c r="A151" s="490"/>
      <c r="B151" s="525">
        <v>743966</v>
      </c>
      <c r="C151" s="526" t="s">
        <v>428</v>
      </c>
      <c r="D151" s="496" t="s">
        <v>429</v>
      </c>
      <c r="E151" s="527">
        <v>29.5</v>
      </c>
      <c r="F151" s="527">
        <v>29.5</v>
      </c>
      <c r="G151" s="528">
        <v>59</v>
      </c>
      <c r="I151" s="541">
        <v>0</v>
      </c>
      <c r="J151" s="498">
        <f t="shared" si="44"/>
        <v>0</v>
      </c>
      <c r="K151" s="542">
        <v>0</v>
      </c>
      <c r="L151" s="498">
        <f t="shared" si="45"/>
        <v>0</v>
      </c>
      <c r="M151" s="542">
        <v>0</v>
      </c>
      <c r="N151" s="498">
        <f t="shared" si="46"/>
        <v>0</v>
      </c>
      <c r="O151" s="542">
        <v>0</v>
      </c>
      <c r="P151" s="498">
        <f t="shared" si="47"/>
        <v>0</v>
      </c>
      <c r="Q151" s="543">
        <v>0</v>
      </c>
      <c r="R151" s="498">
        <f t="shared" si="48"/>
        <v>0</v>
      </c>
      <c r="S151" s="542">
        <v>0</v>
      </c>
      <c r="T151" s="498">
        <f t="shared" si="49"/>
        <v>0</v>
      </c>
      <c r="U151" s="542">
        <v>0</v>
      </c>
      <c r="V151" s="498">
        <f t="shared" si="50"/>
        <v>0</v>
      </c>
      <c r="W151" s="542">
        <v>0</v>
      </c>
      <c r="X151" s="498">
        <f t="shared" si="51"/>
        <v>0</v>
      </c>
      <c r="Y151" s="542">
        <v>0</v>
      </c>
      <c r="Z151" s="498">
        <f t="shared" si="52"/>
        <v>0</v>
      </c>
      <c r="AA151" s="542">
        <f>'Weekly-VMS-QTY'!G156</f>
        <v>0</v>
      </c>
      <c r="AB151" s="498">
        <f>'Weekly-VMS-VALUE'!H156</f>
        <v>0</v>
      </c>
      <c r="AC151" s="542">
        <f>'Weekly-VMS-QTY'!H156+'Weekly-VMS-QTY'!I156+'Weekly-VMS-QTY'!J156+'Weekly-VMS-QTY'!K156</f>
        <v>0</v>
      </c>
      <c r="AD151" s="498">
        <f>'Weekly-VMS-VALUE'!H156+'Weekly-VMS-VALUE'!I156+'Weekly-VMS-VALUE'!J156+'Weekly-VMS-VALUE'!K156</f>
        <v>0</v>
      </c>
      <c r="AE151" s="542">
        <f>'Weekly-VMS-QTY'!L156+'Weekly-VMS-QTY'!M156+'Weekly-VMS-QTY'!N156</f>
        <v>2</v>
      </c>
      <c r="AF151" s="544">
        <f>'Weekly-VMS-VALUE'!L156+'Weekly-VMS-VALUE'!M156+'Weekly-VMS-VALUE'!N156</f>
        <v>118</v>
      </c>
      <c r="AG151" s="493"/>
      <c r="AH151" s="497">
        <f t="shared" si="53"/>
        <v>2</v>
      </c>
      <c r="AI151" s="498">
        <f t="shared" si="54"/>
        <v>118</v>
      </c>
      <c r="AJ151" s="498">
        <f t="shared" si="55"/>
        <v>3.6363636363636362E-2</v>
      </c>
      <c r="AK151" s="498">
        <f t="shared" si="56"/>
        <v>1.0909090909090908</v>
      </c>
      <c r="AL151" s="498">
        <f t="shared" si="57"/>
        <v>32.18181818181818</v>
      </c>
      <c r="AM151" s="498">
        <f t="shared" si="58"/>
        <v>6.6666666666666666E-2</v>
      </c>
      <c r="AN151" s="498">
        <f t="shared" si="59"/>
        <v>2</v>
      </c>
      <c r="AO151" s="498">
        <v>26</v>
      </c>
      <c r="AP151" s="498"/>
      <c r="AQ151" s="498"/>
      <c r="AR151" s="498">
        <f t="shared" si="60"/>
        <v>26</v>
      </c>
      <c r="AS151" s="498">
        <f t="shared" si="61"/>
        <v>0</v>
      </c>
      <c r="AT151" s="498">
        <f t="shared" si="62"/>
        <v>0</v>
      </c>
      <c r="AU151" s="498"/>
      <c r="AV151" s="498">
        <f t="shared" si="63"/>
        <v>0</v>
      </c>
      <c r="AW151" s="498">
        <f t="shared" si="64"/>
        <v>0</v>
      </c>
      <c r="AX151" s="552">
        <f t="shared" si="65"/>
        <v>43456</v>
      </c>
    </row>
    <row r="152" spans="1:50" s="492" customFormat="1">
      <c r="A152" s="490"/>
      <c r="B152" s="525">
        <v>743968</v>
      </c>
      <c r="C152" s="526" t="s">
        <v>430</v>
      </c>
      <c r="D152" s="496" t="s">
        <v>431</v>
      </c>
      <c r="E152" s="527">
        <v>24.5</v>
      </c>
      <c r="F152" s="527">
        <v>24.5</v>
      </c>
      <c r="G152" s="528">
        <v>49</v>
      </c>
      <c r="I152" s="541">
        <v>0</v>
      </c>
      <c r="J152" s="498">
        <f t="shared" si="44"/>
        <v>0</v>
      </c>
      <c r="K152" s="542">
        <v>0</v>
      </c>
      <c r="L152" s="498">
        <f t="shared" si="45"/>
        <v>0</v>
      </c>
      <c r="M152" s="542">
        <v>0</v>
      </c>
      <c r="N152" s="498">
        <f t="shared" si="46"/>
        <v>0</v>
      </c>
      <c r="O152" s="542">
        <v>0</v>
      </c>
      <c r="P152" s="498">
        <f t="shared" si="47"/>
        <v>0</v>
      </c>
      <c r="Q152" s="543">
        <v>0</v>
      </c>
      <c r="R152" s="498">
        <f t="shared" si="48"/>
        <v>0</v>
      </c>
      <c r="S152" s="542">
        <v>0</v>
      </c>
      <c r="T152" s="498">
        <f t="shared" si="49"/>
        <v>0</v>
      </c>
      <c r="U152" s="542">
        <v>0</v>
      </c>
      <c r="V152" s="498">
        <f t="shared" si="50"/>
        <v>0</v>
      </c>
      <c r="W152" s="542">
        <v>0</v>
      </c>
      <c r="X152" s="498">
        <f t="shared" si="51"/>
        <v>0</v>
      </c>
      <c r="Y152" s="542">
        <v>0</v>
      </c>
      <c r="Z152" s="498">
        <f t="shared" si="52"/>
        <v>0</v>
      </c>
      <c r="AA152" s="542">
        <f>'Weekly-VMS-QTY'!G157</f>
        <v>0</v>
      </c>
      <c r="AB152" s="498">
        <f>'Weekly-VMS-VALUE'!H157</f>
        <v>0</v>
      </c>
      <c r="AC152" s="542">
        <f>'Weekly-VMS-QTY'!H157+'Weekly-VMS-QTY'!I157+'Weekly-VMS-QTY'!J157+'Weekly-VMS-QTY'!K157</f>
        <v>0</v>
      </c>
      <c r="AD152" s="498">
        <f>'Weekly-VMS-VALUE'!H157+'Weekly-VMS-VALUE'!I157+'Weekly-VMS-VALUE'!J157+'Weekly-VMS-VALUE'!K157</f>
        <v>0</v>
      </c>
      <c r="AE152" s="542">
        <f>'Weekly-VMS-QTY'!L157+'Weekly-VMS-QTY'!M157+'Weekly-VMS-QTY'!N157</f>
        <v>10</v>
      </c>
      <c r="AF152" s="544">
        <f>'Weekly-VMS-VALUE'!L157+'Weekly-VMS-VALUE'!M157+'Weekly-VMS-VALUE'!N157</f>
        <v>490</v>
      </c>
      <c r="AG152" s="493"/>
      <c r="AH152" s="497">
        <f t="shared" si="53"/>
        <v>10</v>
      </c>
      <c r="AI152" s="498">
        <f t="shared" si="54"/>
        <v>490</v>
      </c>
      <c r="AJ152" s="498">
        <f t="shared" si="55"/>
        <v>0.18181818181818182</v>
      </c>
      <c r="AK152" s="498">
        <f t="shared" si="56"/>
        <v>5.454545454545455</v>
      </c>
      <c r="AL152" s="498">
        <f t="shared" si="57"/>
        <v>133.63636363636365</v>
      </c>
      <c r="AM152" s="498">
        <f t="shared" si="58"/>
        <v>0.33333333333333331</v>
      </c>
      <c r="AN152" s="498">
        <f t="shared" si="59"/>
        <v>10</v>
      </c>
      <c r="AO152" s="498">
        <v>26</v>
      </c>
      <c r="AP152" s="498"/>
      <c r="AQ152" s="498"/>
      <c r="AR152" s="498">
        <f t="shared" si="60"/>
        <v>26</v>
      </c>
      <c r="AS152" s="498">
        <f t="shared" si="61"/>
        <v>0</v>
      </c>
      <c r="AT152" s="498">
        <f t="shared" si="62"/>
        <v>0</v>
      </c>
      <c r="AU152" s="498"/>
      <c r="AV152" s="498">
        <f t="shared" si="63"/>
        <v>0</v>
      </c>
      <c r="AW152" s="498">
        <f t="shared" si="64"/>
        <v>0</v>
      </c>
      <c r="AX152" s="552">
        <f t="shared" si="65"/>
        <v>43456</v>
      </c>
    </row>
    <row r="153" spans="1:50" s="492" customFormat="1">
      <c r="A153" s="490"/>
      <c r="B153" s="525">
        <v>743975</v>
      </c>
      <c r="C153" s="526" t="s">
        <v>432</v>
      </c>
      <c r="D153" s="496" t="s">
        <v>433</v>
      </c>
      <c r="E153" s="527">
        <v>24.5</v>
      </c>
      <c r="F153" s="527">
        <v>24.5</v>
      </c>
      <c r="G153" s="528">
        <v>49</v>
      </c>
      <c r="I153" s="541">
        <v>0</v>
      </c>
      <c r="J153" s="498">
        <f t="shared" si="44"/>
        <v>0</v>
      </c>
      <c r="K153" s="542">
        <v>0</v>
      </c>
      <c r="L153" s="498">
        <f t="shared" si="45"/>
        <v>0</v>
      </c>
      <c r="M153" s="542">
        <v>0</v>
      </c>
      <c r="N153" s="498">
        <f t="shared" si="46"/>
        <v>0</v>
      </c>
      <c r="O153" s="542">
        <v>0</v>
      </c>
      <c r="P153" s="498">
        <f t="shared" si="47"/>
        <v>0</v>
      </c>
      <c r="Q153" s="543">
        <v>0</v>
      </c>
      <c r="R153" s="498">
        <f t="shared" si="48"/>
        <v>0</v>
      </c>
      <c r="S153" s="542">
        <v>0</v>
      </c>
      <c r="T153" s="498">
        <f t="shared" si="49"/>
        <v>0</v>
      </c>
      <c r="U153" s="542">
        <v>0</v>
      </c>
      <c r="V153" s="498">
        <f t="shared" si="50"/>
        <v>0</v>
      </c>
      <c r="W153" s="542">
        <v>0</v>
      </c>
      <c r="X153" s="498">
        <f t="shared" si="51"/>
        <v>0</v>
      </c>
      <c r="Y153" s="542">
        <v>0</v>
      </c>
      <c r="Z153" s="498">
        <f t="shared" si="52"/>
        <v>0</v>
      </c>
      <c r="AA153" s="542">
        <f>'Weekly-VMS-QTY'!G158</f>
        <v>0</v>
      </c>
      <c r="AB153" s="498">
        <f>'Weekly-VMS-VALUE'!H158</f>
        <v>0</v>
      </c>
      <c r="AC153" s="542">
        <f>'Weekly-VMS-QTY'!H158+'Weekly-VMS-QTY'!I158+'Weekly-VMS-QTY'!J158+'Weekly-VMS-QTY'!K158</f>
        <v>0</v>
      </c>
      <c r="AD153" s="498">
        <f>'Weekly-VMS-VALUE'!H158+'Weekly-VMS-VALUE'!I158+'Weekly-VMS-VALUE'!J158+'Weekly-VMS-VALUE'!K158</f>
        <v>0</v>
      </c>
      <c r="AE153" s="542">
        <f>'Weekly-VMS-QTY'!L158+'Weekly-VMS-QTY'!M158+'Weekly-VMS-QTY'!N158</f>
        <v>14</v>
      </c>
      <c r="AF153" s="544">
        <f>'Weekly-VMS-VALUE'!L158+'Weekly-VMS-VALUE'!M158+'Weekly-VMS-VALUE'!N158</f>
        <v>686</v>
      </c>
      <c r="AG153" s="493"/>
      <c r="AH153" s="497">
        <f t="shared" si="53"/>
        <v>14</v>
      </c>
      <c r="AI153" s="498">
        <f t="shared" si="54"/>
        <v>686</v>
      </c>
      <c r="AJ153" s="498">
        <f t="shared" si="55"/>
        <v>0.25454545454545452</v>
      </c>
      <c r="AK153" s="498">
        <f t="shared" si="56"/>
        <v>7.6363636363636358</v>
      </c>
      <c r="AL153" s="498">
        <f t="shared" si="57"/>
        <v>187.09090909090907</v>
      </c>
      <c r="AM153" s="498">
        <f t="shared" si="58"/>
        <v>0.46666666666666667</v>
      </c>
      <c r="AN153" s="498">
        <f t="shared" si="59"/>
        <v>14</v>
      </c>
      <c r="AO153" s="498">
        <v>26</v>
      </c>
      <c r="AP153" s="498"/>
      <c r="AQ153" s="498"/>
      <c r="AR153" s="498">
        <f t="shared" si="60"/>
        <v>26</v>
      </c>
      <c r="AS153" s="498">
        <f t="shared" si="61"/>
        <v>0</v>
      </c>
      <c r="AT153" s="498">
        <f t="shared" si="62"/>
        <v>0</v>
      </c>
      <c r="AU153" s="498"/>
      <c r="AV153" s="498">
        <f t="shared" si="63"/>
        <v>0</v>
      </c>
      <c r="AW153" s="498">
        <f t="shared" si="64"/>
        <v>0</v>
      </c>
      <c r="AX153" s="552">
        <f t="shared" si="65"/>
        <v>43456</v>
      </c>
    </row>
    <row r="154" spans="1:50" s="492" customFormat="1">
      <c r="A154" s="490"/>
      <c r="B154" s="525">
        <v>744168</v>
      </c>
      <c r="C154" s="526" t="s">
        <v>434</v>
      </c>
      <c r="D154" s="496" t="s">
        <v>435</v>
      </c>
      <c r="E154" s="527">
        <v>29.5</v>
      </c>
      <c r="F154" s="527">
        <v>29.5</v>
      </c>
      <c r="G154" s="528">
        <v>59</v>
      </c>
      <c r="I154" s="541">
        <v>0</v>
      </c>
      <c r="J154" s="498">
        <f t="shared" si="44"/>
        <v>0</v>
      </c>
      <c r="K154" s="542">
        <v>0</v>
      </c>
      <c r="L154" s="498">
        <f t="shared" si="45"/>
        <v>0</v>
      </c>
      <c r="M154" s="542">
        <v>0</v>
      </c>
      <c r="N154" s="498">
        <f t="shared" si="46"/>
        <v>0</v>
      </c>
      <c r="O154" s="542">
        <v>0</v>
      </c>
      <c r="P154" s="498">
        <f t="shared" si="47"/>
        <v>0</v>
      </c>
      <c r="Q154" s="543">
        <v>0</v>
      </c>
      <c r="R154" s="498">
        <f t="shared" si="48"/>
        <v>0</v>
      </c>
      <c r="S154" s="542">
        <v>0</v>
      </c>
      <c r="T154" s="498">
        <f t="shared" si="49"/>
        <v>0</v>
      </c>
      <c r="U154" s="542">
        <v>0</v>
      </c>
      <c r="V154" s="498">
        <f t="shared" si="50"/>
        <v>0</v>
      </c>
      <c r="W154" s="542">
        <v>0</v>
      </c>
      <c r="X154" s="498">
        <f t="shared" si="51"/>
        <v>0</v>
      </c>
      <c r="Y154" s="542">
        <v>0</v>
      </c>
      <c r="Z154" s="498">
        <f t="shared" si="52"/>
        <v>0</v>
      </c>
      <c r="AA154" s="542">
        <f>'Weekly-VMS-QTY'!G159</f>
        <v>0</v>
      </c>
      <c r="AB154" s="498">
        <f>'Weekly-VMS-VALUE'!H159</f>
        <v>0</v>
      </c>
      <c r="AC154" s="542">
        <f>'Weekly-VMS-QTY'!H159+'Weekly-VMS-QTY'!I159+'Weekly-VMS-QTY'!J159+'Weekly-VMS-QTY'!K159</f>
        <v>0</v>
      </c>
      <c r="AD154" s="498">
        <f>'Weekly-VMS-VALUE'!H159+'Weekly-VMS-VALUE'!I159+'Weekly-VMS-VALUE'!J159+'Weekly-VMS-VALUE'!K159</f>
        <v>0</v>
      </c>
      <c r="AE154" s="542">
        <f>'Weekly-VMS-QTY'!L159+'Weekly-VMS-QTY'!M159+'Weekly-VMS-QTY'!N159</f>
        <v>0</v>
      </c>
      <c r="AF154" s="544">
        <f>'Weekly-VMS-VALUE'!L159+'Weekly-VMS-VALUE'!M159+'Weekly-VMS-VALUE'!N159</f>
        <v>0</v>
      </c>
      <c r="AG154" s="493"/>
      <c r="AH154" s="497">
        <f t="shared" si="53"/>
        <v>0</v>
      </c>
      <c r="AI154" s="498">
        <f t="shared" si="54"/>
        <v>0</v>
      </c>
      <c r="AJ154" s="498">
        <f t="shared" si="55"/>
        <v>0</v>
      </c>
      <c r="AK154" s="498">
        <f t="shared" si="56"/>
        <v>0</v>
      </c>
      <c r="AL154" s="498">
        <f t="shared" si="57"/>
        <v>0</v>
      </c>
      <c r="AM154" s="498">
        <f t="shared" si="58"/>
        <v>0</v>
      </c>
      <c r="AN154" s="498">
        <f t="shared" si="59"/>
        <v>0</v>
      </c>
      <c r="AO154" s="498">
        <v>26</v>
      </c>
      <c r="AP154" s="498"/>
      <c r="AQ154" s="498"/>
      <c r="AR154" s="498">
        <f t="shared" si="60"/>
        <v>26</v>
      </c>
      <c r="AS154" s="498">
        <f t="shared" si="61"/>
        <v>0</v>
      </c>
      <c r="AT154" s="498" t="str">
        <f t="shared" si="62"/>
        <v>-</v>
      </c>
      <c r="AU154" s="498"/>
      <c r="AV154" s="498" t="str">
        <f t="shared" si="63"/>
        <v>-</v>
      </c>
      <c r="AW154" s="498" t="str">
        <f t="shared" si="64"/>
        <v>-</v>
      </c>
      <c r="AX154" s="552" t="str">
        <f t="shared" si="65"/>
        <v>-</v>
      </c>
    </row>
    <row r="155" spans="1:50" s="492" customFormat="1">
      <c r="A155" s="490"/>
      <c r="B155" s="525">
        <v>746545</v>
      </c>
      <c r="C155" s="526" t="s">
        <v>551</v>
      </c>
      <c r="D155" s="496" t="s">
        <v>552</v>
      </c>
      <c r="E155" s="527">
        <v>74.5</v>
      </c>
      <c r="F155" s="527">
        <v>74.5</v>
      </c>
      <c r="G155" s="528">
        <v>159</v>
      </c>
      <c r="I155" s="541">
        <v>0</v>
      </c>
      <c r="J155" s="498">
        <f t="shared" ref="J155:J158" si="66">I155*$E155</f>
        <v>0</v>
      </c>
      <c r="K155" s="542">
        <v>0</v>
      </c>
      <c r="L155" s="498">
        <f t="shared" ref="L155:L158" si="67">K155*$E155</f>
        <v>0</v>
      </c>
      <c r="M155" s="542">
        <v>0</v>
      </c>
      <c r="N155" s="498">
        <f t="shared" ref="N155:N158" si="68">M155*$E155</f>
        <v>0</v>
      </c>
      <c r="O155" s="542">
        <v>0</v>
      </c>
      <c r="P155" s="498">
        <f t="shared" ref="P155:P158" si="69">O155*$E155</f>
        <v>0</v>
      </c>
      <c r="Q155" s="543">
        <v>0</v>
      </c>
      <c r="R155" s="498">
        <f t="shared" ref="R155:R158" si="70">Q155*$E155</f>
        <v>0</v>
      </c>
      <c r="S155" s="542">
        <v>0</v>
      </c>
      <c r="T155" s="498">
        <f t="shared" ref="T155:T158" si="71">S155*$E155</f>
        <v>0</v>
      </c>
      <c r="U155" s="542">
        <v>0</v>
      </c>
      <c r="V155" s="498">
        <f t="shared" ref="V155:V158" si="72">U155*$E155</f>
        <v>0</v>
      </c>
      <c r="W155" s="542">
        <v>0</v>
      </c>
      <c r="X155" s="498">
        <f t="shared" ref="X155:X158" si="73">W155*$E155</f>
        <v>0</v>
      </c>
      <c r="Y155" s="542">
        <v>0</v>
      </c>
      <c r="Z155" s="498">
        <f t="shared" ref="Z155:Z158" si="74">Y155*$E155</f>
        <v>0</v>
      </c>
      <c r="AA155" s="542">
        <f>'Weekly-VMS-QTY'!G160</f>
        <v>0</v>
      </c>
      <c r="AB155" s="498">
        <f>'Weekly-VMS-VALUE'!H160</f>
        <v>0</v>
      </c>
      <c r="AC155" s="542">
        <f>'Weekly-VMS-QTY'!H160+'Weekly-VMS-QTY'!I160+'Weekly-VMS-QTY'!J160+'Weekly-VMS-QTY'!K160</f>
        <v>0</v>
      </c>
      <c r="AD155" s="498">
        <f>'Weekly-VMS-VALUE'!H160+'Weekly-VMS-VALUE'!I160+'Weekly-VMS-VALUE'!J160+'Weekly-VMS-VALUE'!K160</f>
        <v>0</v>
      </c>
      <c r="AE155" s="542">
        <f>'Weekly-VMS-QTY'!L160+'Weekly-VMS-QTY'!M160+'Weekly-VMS-QTY'!N160</f>
        <v>0</v>
      </c>
      <c r="AF155" s="544">
        <f>'Weekly-VMS-VALUE'!L160+'Weekly-VMS-VALUE'!M160+'Weekly-VMS-VALUE'!N160</f>
        <v>0</v>
      </c>
      <c r="AG155" s="493"/>
      <c r="AH155" s="497">
        <f t="shared" ref="AH155:AH159" si="75">I155+K155+M155+O155+Q155+S155+U155+W155+Y155+AA155+AC155+AE155</f>
        <v>0</v>
      </c>
      <c r="AI155" s="498">
        <f t="shared" ref="AI155:AI159" si="76">J155+L155+N155+P155+R155+T155+V155+X155+Z155+AB155+AD155+AF155</f>
        <v>0</v>
      </c>
      <c r="AJ155" s="498">
        <f t="shared" ref="AJ155:AJ159" si="77">AH155/AZ$3</f>
        <v>0</v>
      </c>
      <c r="AK155" s="498">
        <f t="shared" ref="AK155:AK159" si="78">AJ155*30</f>
        <v>0</v>
      </c>
      <c r="AL155" s="498">
        <f t="shared" ref="AL155:AL159" si="79">AK155*E155</f>
        <v>0</v>
      </c>
      <c r="AM155" s="498">
        <f t="shared" ref="AM155:AM159" si="80">AN155/30</f>
        <v>0</v>
      </c>
      <c r="AN155" s="498">
        <f t="shared" ref="AN155:AN159" si="81">MAX(I155,K155,M155,O155,Q155,S155,U155,W155,Y155,AA155,AC155,AE155)</f>
        <v>0</v>
      </c>
      <c r="AO155" s="498">
        <v>26</v>
      </c>
      <c r="AP155" s="498"/>
      <c r="AQ155" s="498"/>
      <c r="AR155" s="498">
        <f t="shared" ref="AR155:AR159" si="82">AO155+AQ155</f>
        <v>26</v>
      </c>
      <c r="AS155" s="498">
        <f t="shared" ref="AS155:AS159" si="83">AQ155*E155</f>
        <v>0</v>
      </c>
      <c r="AT155" s="498" t="str">
        <f t="shared" ref="AT155:AT159" si="84">IFERROR(AQ155/AJ155, "-")</f>
        <v>-</v>
      </c>
      <c r="AU155" s="498"/>
      <c r="AV155" s="498" t="str">
        <f t="shared" ref="AV155:AV159" si="85">IFERROR(AT155/7,"-")</f>
        <v>-</v>
      </c>
      <c r="AW155" s="498" t="str">
        <f t="shared" ref="AW155:AW159" si="86">IFERROR(AT155/30,"-")</f>
        <v>-</v>
      </c>
      <c r="AX155" s="552" t="str">
        <f t="shared" ref="AX155:AX159" si="87">IFERROR(AX$3+AT155,"-")</f>
        <v>-</v>
      </c>
    </row>
    <row r="156" spans="1:50" s="492" customFormat="1">
      <c r="A156" s="490"/>
      <c r="B156" s="525">
        <v>746546</v>
      </c>
      <c r="C156" s="526" t="s">
        <v>553</v>
      </c>
      <c r="D156" s="496" t="s">
        <v>554</v>
      </c>
      <c r="E156" s="527">
        <v>44.5</v>
      </c>
      <c r="F156" s="527">
        <v>44.5</v>
      </c>
      <c r="G156" s="528">
        <v>99</v>
      </c>
      <c r="I156" s="541">
        <v>0</v>
      </c>
      <c r="J156" s="498">
        <f t="shared" si="66"/>
        <v>0</v>
      </c>
      <c r="K156" s="542">
        <v>0</v>
      </c>
      <c r="L156" s="498">
        <f t="shared" si="67"/>
        <v>0</v>
      </c>
      <c r="M156" s="542">
        <v>0</v>
      </c>
      <c r="N156" s="498">
        <f t="shared" si="68"/>
        <v>0</v>
      </c>
      <c r="O156" s="542">
        <v>0</v>
      </c>
      <c r="P156" s="498">
        <f t="shared" si="69"/>
        <v>0</v>
      </c>
      <c r="Q156" s="543">
        <v>0</v>
      </c>
      <c r="R156" s="498">
        <f t="shared" si="70"/>
        <v>0</v>
      </c>
      <c r="S156" s="542">
        <v>0</v>
      </c>
      <c r="T156" s="498">
        <f t="shared" si="71"/>
        <v>0</v>
      </c>
      <c r="U156" s="542">
        <v>0</v>
      </c>
      <c r="V156" s="498">
        <f t="shared" si="72"/>
        <v>0</v>
      </c>
      <c r="W156" s="542">
        <v>0</v>
      </c>
      <c r="X156" s="498">
        <f t="shared" si="73"/>
        <v>0</v>
      </c>
      <c r="Y156" s="542">
        <v>0</v>
      </c>
      <c r="Z156" s="498">
        <f t="shared" si="74"/>
        <v>0</v>
      </c>
      <c r="AA156" s="542">
        <f>'Weekly-VMS-QTY'!G161</f>
        <v>0</v>
      </c>
      <c r="AB156" s="498">
        <f>'Weekly-VMS-VALUE'!H161</f>
        <v>0</v>
      </c>
      <c r="AC156" s="542">
        <f>'Weekly-VMS-QTY'!H161+'Weekly-VMS-QTY'!I161+'Weekly-VMS-QTY'!J161+'Weekly-VMS-QTY'!K161</f>
        <v>0</v>
      </c>
      <c r="AD156" s="498">
        <f>'Weekly-VMS-VALUE'!H161+'Weekly-VMS-VALUE'!I161+'Weekly-VMS-VALUE'!J161+'Weekly-VMS-VALUE'!K161</f>
        <v>0</v>
      </c>
      <c r="AE156" s="542">
        <f>'Weekly-VMS-QTY'!L161+'Weekly-VMS-QTY'!M161+'Weekly-VMS-QTY'!N161</f>
        <v>0</v>
      </c>
      <c r="AF156" s="544">
        <f>'Weekly-VMS-VALUE'!L161+'Weekly-VMS-VALUE'!M161+'Weekly-VMS-VALUE'!N161</f>
        <v>0</v>
      </c>
      <c r="AG156" s="493"/>
      <c r="AH156" s="497">
        <f t="shared" si="75"/>
        <v>0</v>
      </c>
      <c r="AI156" s="498">
        <f t="shared" si="76"/>
        <v>0</v>
      </c>
      <c r="AJ156" s="498">
        <f t="shared" si="77"/>
        <v>0</v>
      </c>
      <c r="AK156" s="498">
        <f t="shared" si="78"/>
        <v>0</v>
      </c>
      <c r="AL156" s="498">
        <f t="shared" si="79"/>
        <v>0</v>
      </c>
      <c r="AM156" s="498">
        <f t="shared" si="80"/>
        <v>0</v>
      </c>
      <c r="AN156" s="498">
        <f t="shared" si="81"/>
        <v>0</v>
      </c>
      <c r="AO156" s="498">
        <v>26</v>
      </c>
      <c r="AP156" s="498"/>
      <c r="AQ156" s="498"/>
      <c r="AR156" s="498">
        <f t="shared" si="82"/>
        <v>26</v>
      </c>
      <c r="AS156" s="498">
        <f t="shared" si="83"/>
        <v>0</v>
      </c>
      <c r="AT156" s="498" t="str">
        <f t="shared" si="84"/>
        <v>-</v>
      </c>
      <c r="AU156" s="498"/>
      <c r="AV156" s="498" t="str">
        <f t="shared" si="85"/>
        <v>-</v>
      </c>
      <c r="AW156" s="498" t="str">
        <f t="shared" si="86"/>
        <v>-</v>
      </c>
      <c r="AX156" s="552" t="str">
        <f t="shared" si="87"/>
        <v>-</v>
      </c>
    </row>
    <row r="157" spans="1:50" s="492" customFormat="1">
      <c r="A157" s="490"/>
      <c r="B157" s="525">
        <v>746547</v>
      </c>
      <c r="C157" s="526" t="s">
        <v>555</v>
      </c>
      <c r="D157" s="496" t="s">
        <v>556</v>
      </c>
      <c r="E157" s="527">
        <v>74.5</v>
      </c>
      <c r="F157" s="527">
        <v>74.5</v>
      </c>
      <c r="G157" s="528">
        <v>159</v>
      </c>
      <c r="I157" s="541">
        <v>0</v>
      </c>
      <c r="J157" s="498">
        <f t="shared" si="66"/>
        <v>0</v>
      </c>
      <c r="K157" s="542">
        <v>0</v>
      </c>
      <c r="L157" s="498">
        <f t="shared" si="67"/>
        <v>0</v>
      </c>
      <c r="M157" s="542">
        <v>0</v>
      </c>
      <c r="N157" s="498">
        <f t="shared" si="68"/>
        <v>0</v>
      </c>
      <c r="O157" s="542">
        <v>0</v>
      </c>
      <c r="P157" s="498">
        <f t="shared" si="69"/>
        <v>0</v>
      </c>
      <c r="Q157" s="543">
        <v>0</v>
      </c>
      <c r="R157" s="498">
        <f t="shared" si="70"/>
        <v>0</v>
      </c>
      <c r="S157" s="542">
        <v>0</v>
      </c>
      <c r="T157" s="498">
        <f t="shared" si="71"/>
        <v>0</v>
      </c>
      <c r="U157" s="542">
        <v>0</v>
      </c>
      <c r="V157" s="498">
        <f t="shared" si="72"/>
        <v>0</v>
      </c>
      <c r="W157" s="542">
        <v>0</v>
      </c>
      <c r="X157" s="498">
        <f t="shared" si="73"/>
        <v>0</v>
      </c>
      <c r="Y157" s="542">
        <v>0</v>
      </c>
      <c r="Z157" s="498">
        <f t="shared" si="74"/>
        <v>0</v>
      </c>
      <c r="AA157" s="542">
        <f>'Weekly-VMS-QTY'!G162</f>
        <v>0</v>
      </c>
      <c r="AB157" s="498">
        <f>'Weekly-VMS-VALUE'!H162</f>
        <v>0</v>
      </c>
      <c r="AC157" s="542">
        <f>'Weekly-VMS-QTY'!H162+'Weekly-VMS-QTY'!I162+'Weekly-VMS-QTY'!J162+'Weekly-VMS-QTY'!K162</f>
        <v>0</v>
      </c>
      <c r="AD157" s="498">
        <f>'Weekly-VMS-VALUE'!H162+'Weekly-VMS-VALUE'!I162+'Weekly-VMS-VALUE'!J162+'Weekly-VMS-VALUE'!K162</f>
        <v>0</v>
      </c>
      <c r="AE157" s="542">
        <f>'Weekly-VMS-QTY'!L162+'Weekly-VMS-QTY'!M162+'Weekly-VMS-QTY'!N162</f>
        <v>0</v>
      </c>
      <c r="AF157" s="544">
        <f>'Weekly-VMS-VALUE'!L162+'Weekly-VMS-VALUE'!M162+'Weekly-VMS-VALUE'!N162</f>
        <v>0</v>
      </c>
      <c r="AG157" s="493"/>
      <c r="AH157" s="497">
        <f t="shared" si="75"/>
        <v>0</v>
      </c>
      <c r="AI157" s="498">
        <f t="shared" si="76"/>
        <v>0</v>
      </c>
      <c r="AJ157" s="498">
        <f t="shared" si="77"/>
        <v>0</v>
      </c>
      <c r="AK157" s="498">
        <f t="shared" si="78"/>
        <v>0</v>
      </c>
      <c r="AL157" s="498">
        <f t="shared" si="79"/>
        <v>0</v>
      </c>
      <c r="AM157" s="498">
        <f t="shared" si="80"/>
        <v>0</v>
      </c>
      <c r="AN157" s="498">
        <f t="shared" si="81"/>
        <v>0</v>
      </c>
      <c r="AO157" s="498">
        <v>26</v>
      </c>
      <c r="AP157" s="498"/>
      <c r="AQ157" s="498"/>
      <c r="AR157" s="498">
        <f t="shared" si="82"/>
        <v>26</v>
      </c>
      <c r="AS157" s="498">
        <f t="shared" si="83"/>
        <v>0</v>
      </c>
      <c r="AT157" s="498" t="str">
        <f t="shared" si="84"/>
        <v>-</v>
      </c>
      <c r="AU157" s="498"/>
      <c r="AV157" s="498" t="str">
        <f t="shared" si="85"/>
        <v>-</v>
      </c>
      <c r="AW157" s="498" t="str">
        <f t="shared" si="86"/>
        <v>-</v>
      </c>
      <c r="AX157" s="552" t="str">
        <f t="shared" si="87"/>
        <v>-</v>
      </c>
    </row>
    <row r="158" spans="1:50" s="492" customFormat="1">
      <c r="A158" s="490"/>
      <c r="B158" s="525">
        <v>746548</v>
      </c>
      <c r="C158" s="526" t="s">
        <v>557</v>
      </c>
      <c r="D158" s="496" t="s">
        <v>558</v>
      </c>
      <c r="E158" s="527">
        <v>89.5</v>
      </c>
      <c r="F158" s="527">
        <v>89.5</v>
      </c>
      <c r="G158" s="528">
        <v>189</v>
      </c>
      <c r="I158" s="541">
        <v>0</v>
      </c>
      <c r="J158" s="498">
        <f t="shared" si="66"/>
        <v>0</v>
      </c>
      <c r="K158" s="542">
        <v>0</v>
      </c>
      <c r="L158" s="498">
        <f t="shared" si="67"/>
        <v>0</v>
      </c>
      <c r="M158" s="542">
        <v>0</v>
      </c>
      <c r="N158" s="498">
        <f t="shared" si="68"/>
        <v>0</v>
      </c>
      <c r="O158" s="542">
        <v>0</v>
      </c>
      <c r="P158" s="498">
        <f t="shared" si="69"/>
        <v>0</v>
      </c>
      <c r="Q158" s="543">
        <v>0</v>
      </c>
      <c r="R158" s="498">
        <f t="shared" si="70"/>
        <v>0</v>
      </c>
      <c r="S158" s="542">
        <v>0</v>
      </c>
      <c r="T158" s="498">
        <f t="shared" si="71"/>
        <v>0</v>
      </c>
      <c r="U158" s="542">
        <v>0</v>
      </c>
      <c r="V158" s="498">
        <f t="shared" si="72"/>
        <v>0</v>
      </c>
      <c r="W158" s="542">
        <v>0</v>
      </c>
      <c r="X158" s="498">
        <f t="shared" si="73"/>
        <v>0</v>
      </c>
      <c r="Y158" s="542">
        <v>0</v>
      </c>
      <c r="Z158" s="498">
        <f t="shared" si="74"/>
        <v>0</v>
      </c>
      <c r="AA158" s="542">
        <f>'Weekly-VMS-QTY'!G163</f>
        <v>0</v>
      </c>
      <c r="AB158" s="498">
        <f>'Weekly-VMS-VALUE'!H163</f>
        <v>0</v>
      </c>
      <c r="AC158" s="542">
        <f>'Weekly-VMS-QTY'!H163+'Weekly-VMS-QTY'!I163+'Weekly-VMS-QTY'!J163+'Weekly-VMS-QTY'!K163</f>
        <v>0</v>
      </c>
      <c r="AD158" s="498">
        <f>'Weekly-VMS-VALUE'!H163+'Weekly-VMS-VALUE'!I163+'Weekly-VMS-VALUE'!J163+'Weekly-VMS-VALUE'!K163</f>
        <v>0</v>
      </c>
      <c r="AE158" s="542">
        <f>'Weekly-VMS-QTY'!L163+'Weekly-VMS-QTY'!M163+'Weekly-VMS-QTY'!N163</f>
        <v>0</v>
      </c>
      <c r="AF158" s="544">
        <f>'Weekly-VMS-VALUE'!L163+'Weekly-VMS-VALUE'!M163+'Weekly-VMS-VALUE'!N163</f>
        <v>0</v>
      </c>
      <c r="AG158" s="493"/>
      <c r="AH158" s="497">
        <f t="shared" si="75"/>
        <v>0</v>
      </c>
      <c r="AI158" s="498">
        <f t="shared" si="76"/>
        <v>0</v>
      </c>
      <c r="AJ158" s="498">
        <f t="shared" si="77"/>
        <v>0</v>
      </c>
      <c r="AK158" s="498">
        <f t="shared" si="78"/>
        <v>0</v>
      </c>
      <c r="AL158" s="498">
        <f t="shared" si="79"/>
        <v>0</v>
      </c>
      <c r="AM158" s="498">
        <f t="shared" si="80"/>
        <v>0</v>
      </c>
      <c r="AN158" s="498">
        <f t="shared" si="81"/>
        <v>0</v>
      </c>
      <c r="AO158" s="498">
        <v>26</v>
      </c>
      <c r="AP158" s="498"/>
      <c r="AQ158" s="498"/>
      <c r="AR158" s="498">
        <f t="shared" si="82"/>
        <v>26</v>
      </c>
      <c r="AS158" s="498">
        <f t="shared" si="83"/>
        <v>0</v>
      </c>
      <c r="AT158" s="498" t="str">
        <f t="shared" si="84"/>
        <v>-</v>
      </c>
      <c r="AU158" s="498"/>
      <c r="AV158" s="498" t="str">
        <f t="shared" si="85"/>
        <v>-</v>
      </c>
      <c r="AW158" s="498" t="str">
        <f t="shared" si="86"/>
        <v>-</v>
      </c>
      <c r="AX158" s="552" t="str">
        <f t="shared" si="87"/>
        <v>-</v>
      </c>
    </row>
    <row r="159" spans="1:50" s="492" customFormat="1" ht="13.5" thickBot="1">
      <c r="A159" s="490"/>
      <c r="B159" s="532">
        <v>746549</v>
      </c>
      <c r="C159" s="533" t="s">
        <v>559</v>
      </c>
      <c r="D159" s="500" t="s">
        <v>560</v>
      </c>
      <c r="E159" s="534">
        <v>89.5</v>
      </c>
      <c r="F159" s="534">
        <v>89.5</v>
      </c>
      <c r="G159" s="535">
        <v>189</v>
      </c>
      <c r="I159" s="546">
        <v>0</v>
      </c>
      <c r="J159" s="547">
        <f t="shared" ref="J159" si="88">I159*$E159</f>
        <v>0</v>
      </c>
      <c r="K159" s="548">
        <v>0</v>
      </c>
      <c r="L159" s="547">
        <f t="shared" ref="L159" si="89">K159*$E159</f>
        <v>0</v>
      </c>
      <c r="M159" s="548">
        <v>0</v>
      </c>
      <c r="N159" s="547">
        <f t="shared" ref="N159" si="90">M159*$E159</f>
        <v>0</v>
      </c>
      <c r="O159" s="548">
        <v>0</v>
      </c>
      <c r="P159" s="547">
        <f t="shared" ref="P159" si="91">O159*$E159</f>
        <v>0</v>
      </c>
      <c r="Q159" s="549">
        <v>0</v>
      </c>
      <c r="R159" s="547">
        <f t="shared" ref="R159" si="92">Q159*$E159</f>
        <v>0</v>
      </c>
      <c r="S159" s="548">
        <v>0</v>
      </c>
      <c r="T159" s="547">
        <f t="shared" ref="T159" si="93">S159*$E159</f>
        <v>0</v>
      </c>
      <c r="U159" s="548">
        <v>0</v>
      </c>
      <c r="V159" s="547">
        <f t="shared" ref="V159" si="94">U159*$E159</f>
        <v>0</v>
      </c>
      <c r="W159" s="548">
        <v>0</v>
      </c>
      <c r="X159" s="547">
        <f t="shared" ref="X159" si="95">W159*$E159</f>
        <v>0</v>
      </c>
      <c r="Y159" s="548">
        <v>0</v>
      </c>
      <c r="Z159" s="547">
        <f t="shared" ref="Z159" si="96">Y159*$E159</f>
        <v>0</v>
      </c>
      <c r="AA159" s="548">
        <f>'Weekly-VMS-QTY'!G164</f>
        <v>0</v>
      </c>
      <c r="AB159" s="547">
        <f>'Weekly-VMS-VALUE'!H164</f>
        <v>0</v>
      </c>
      <c r="AC159" s="548">
        <f>'Weekly-VMS-QTY'!H164+'Weekly-VMS-QTY'!I164+'Weekly-VMS-QTY'!J164+'Weekly-VMS-QTY'!K164</f>
        <v>0</v>
      </c>
      <c r="AD159" s="547">
        <f>'Weekly-VMS-VALUE'!H164+'Weekly-VMS-VALUE'!I164+'Weekly-VMS-VALUE'!J164+'Weekly-VMS-VALUE'!K164</f>
        <v>0</v>
      </c>
      <c r="AE159" s="548">
        <f>'Weekly-VMS-QTY'!L164+'Weekly-VMS-QTY'!M164+'Weekly-VMS-QTY'!N164</f>
        <v>0</v>
      </c>
      <c r="AF159" s="550">
        <f>'Weekly-VMS-VALUE'!L164+'Weekly-VMS-VALUE'!M164+'Weekly-VMS-VALUE'!N164</f>
        <v>0</v>
      </c>
      <c r="AG159" s="493"/>
      <c r="AH159" s="501">
        <f t="shared" si="75"/>
        <v>0</v>
      </c>
      <c r="AI159" s="502">
        <f t="shared" si="76"/>
        <v>0</v>
      </c>
      <c r="AJ159" s="502">
        <f t="shared" si="77"/>
        <v>0</v>
      </c>
      <c r="AK159" s="502">
        <f t="shared" si="78"/>
        <v>0</v>
      </c>
      <c r="AL159" s="502">
        <f t="shared" si="79"/>
        <v>0</v>
      </c>
      <c r="AM159" s="502">
        <f t="shared" si="80"/>
        <v>0</v>
      </c>
      <c r="AN159" s="502">
        <f t="shared" si="81"/>
        <v>0</v>
      </c>
      <c r="AO159" s="502">
        <v>26</v>
      </c>
      <c r="AP159" s="502"/>
      <c r="AQ159" s="502"/>
      <c r="AR159" s="502">
        <f t="shared" si="82"/>
        <v>26</v>
      </c>
      <c r="AS159" s="502">
        <f t="shared" si="83"/>
        <v>0</v>
      </c>
      <c r="AT159" s="502" t="str">
        <f t="shared" si="84"/>
        <v>-</v>
      </c>
      <c r="AU159" s="502"/>
      <c r="AV159" s="502" t="str">
        <f t="shared" si="85"/>
        <v>-</v>
      </c>
      <c r="AW159" s="502" t="str">
        <f t="shared" si="86"/>
        <v>-</v>
      </c>
      <c r="AX159" s="553" t="str">
        <f t="shared" si="87"/>
        <v>-</v>
      </c>
    </row>
    <row r="160" spans="1:50" s="492" customFormat="1" ht="14.25">
      <c r="A160" s="490"/>
      <c r="B160" s="503"/>
      <c r="C160" s="504"/>
      <c r="D160" s="505"/>
      <c r="E160" s="506"/>
      <c r="F160" s="506"/>
      <c r="G160" s="506"/>
      <c r="I160" s="507"/>
      <c r="J160" s="508"/>
      <c r="K160" s="507"/>
      <c r="L160" s="508"/>
      <c r="M160" s="507"/>
      <c r="N160" s="508"/>
      <c r="O160" s="507"/>
      <c r="P160" s="508"/>
      <c r="Q160" s="509"/>
      <c r="R160" s="508"/>
      <c r="S160" s="507"/>
      <c r="T160" s="508"/>
      <c r="U160" s="507"/>
      <c r="V160" s="508"/>
      <c r="W160" s="507"/>
      <c r="X160" s="508"/>
      <c r="Y160" s="507"/>
      <c r="Z160" s="508"/>
      <c r="AA160" s="507"/>
      <c r="AB160" s="508"/>
      <c r="AC160" s="507"/>
      <c r="AD160" s="508"/>
      <c r="AE160" s="507"/>
      <c r="AF160" s="508"/>
      <c r="AG160" s="493"/>
      <c r="AH160" s="510"/>
      <c r="AI160" s="510"/>
      <c r="AJ160" s="510"/>
      <c r="AK160" s="510"/>
      <c r="AL160" s="510"/>
      <c r="AM160" s="510"/>
      <c r="AN160" s="510"/>
      <c r="AO160" s="510"/>
      <c r="AP160" s="510"/>
      <c r="AQ160" s="510"/>
      <c r="AR160" s="510"/>
      <c r="AS160" s="510"/>
      <c r="AT160" s="510"/>
      <c r="AU160" s="510"/>
      <c r="AV160" s="510"/>
      <c r="AW160" s="510"/>
      <c r="AX160" s="511"/>
    </row>
    <row r="161" spans="2:50" ht="15" customHeight="1" thickBot="1">
      <c r="B161" s="466"/>
      <c r="AT161" s="488"/>
      <c r="AU161" s="488"/>
      <c r="AW161" s="512"/>
    </row>
    <row r="162" spans="2:50" ht="18.75" customHeight="1" thickTop="1" thickBot="1">
      <c r="B162" s="513"/>
      <c r="C162" s="484"/>
      <c r="D162" s="514" t="s">
        <v>321</v>
      </c>
      <c r="E162" s="515"/>
      <c r="F162" s="515"/>
      <c r="G162" s="515"/>
      <c r="I162" s="516">
        <f t="shared" ref="I162:Y162" si="97">SUM(I7:I159)</f>
        <v>0</v>
      </c>
      <c r="J162" s="516">
        <f t="shared" si="97"/>
        <v>0</v>
      </c>
      <c r="K162" s="516">
        <f t="shared" si="97"/>
        <v>0</v>
      </c>
      <c r="L162" s="516">
        <f t="shared" si="97"/>
        <v>0</v>
      </c>
      <c r="M162" s="516">
        <f t="shared" si="97"/>
        <v>0</v>
      </c>
      <c r="N162" s="516">
        <f t="shared" si="97"/>
        <v>0</v>
      </c>
      <c r="O162" s="516">
        <f t="shared" si="97"/>
        <v>0</v>
      </c>
      <c r="P162" s="516">
        <f t="shared" si="97"/>
        <v>0</v>
      </c>
      <c r="Q162" s="516">
        <f t="shared" si="97"/>
        <v>0</v>
      </c>
      <c r="R162" s="516">
        <f t="shared" si="97"/>
        <v>0</v>
      </c>
      <c r="S162" s="516">
        <f t="shared" si="97"/>
        <v>0</v>
      </c>
      <c r="T162" s="516">
        <f t="shared" si="97"/>
        <v>0</v>
      </c>
      <c r="U162" s="516">
        <f t="shared" si="97"/>
        <v>0</v>
      </c>
      <c r="V162" s="516">
        <f t="shared" si="97"/>
        <v>0</v>
      </c>
      <c r="W162" s="516">
        <f t="shared" si="97"/>
        <v>0</v>
      </c>
      <c r="X162" s="516">
        <f t="shared" si="97"/>
        <v>0</v>
      </c>
      <c r="Y162" s="516">
        <f t="shared" si="97"/>
        <v>0</v>
      </c>
      <c r="Z162" s="516">
        <f t="shared" ref="Z162:AF162" si="98">SUM(Z7:Z159)</f>
        <v>0</v>
      </c>
      <c r="AA162" s="516">
        <f t="shared" si="98"/>
        <v>186</v>
      </c>
      <c r="AB162" s="516">
        <f t="shared" si="98"/>
        <v>13878</v>
      </c>
      <c r="AC162" s="516">
        <f t="shared" si="98"/>
        <v>691</v>
      </c>
      <c r="AD162" s="516">
        <f t="shared" si="98"/>
        <v>57049</v>
      </c>
      <c r="AE162" s="516">
        <f t="shared" si="98"/>
        <v>711</v>
      </c>
      <c r="AF162" s="516">
        <f t="shared" si="98"/>
        <v>65644</v>
      </c>
      <c r="AG162" s="517"/>
      <c r="AH162" s="516">
        <f t="shared" ref="AH162:AO162" si="99">SUM(AH7:AH159)</f>
        <v>1588</v>
      </c>
      <c r="AI162" s="516">
        <f t="shared" si="99"/>
        <v>136571</v>
      </c>
      <c r="AJ162" s="516">
        <f t="shared" si="99"/>
        <v>28.872727272727289</v>
      </c>
      <c r="AK162" s="516">
        <f t="shared" si="99"/>
        <v>866.18181818181813</v>
      </c>
      <c r="AL162" s="516">
        <f t="shared" si="99"/>
        <v>35423.181818181794</v>
      </c>
      <c r="AM162" s="516">
        <f t="shared" si="99"/>
        <v>32.300000000000004</v>
      </c>
      <c r="AN162" s="516">
        <f t="shared" si="99"/>
        <v>969</v>
      </c>
      <c r="AO162" s="516">
        <f t="shared" si="99"/>
        <v>3978</v>
      </c>
      <c r="AP162" s="518"/>
      <c r="AQ162" s="518"/>
      <c r="AR162" s="518"/>
      <c r="AS162" s="518"/>
      <c r="AT162" s="518"/>
      <c r="AU162" s="518"/>
      <c r="AV162" s="518"/>
      <c r="AW162" s="519"/>
      <c r="AX162" s="520"/>
    </row>
    <row r="163" spans="2:50" ht="13.5" thickTop="1">
      <c r="AG163" s="488"/>
    </row>
  </sheetData>
  <autoFilter ref="A5:BA5"/>
  <mergeCells count="14">
    <mergeCell ref="AE4:AF4"/>
    <mergeCell ref="AC4:AD4"/>
    <mergeCell ref="AA4:AB4"/>
    <mergeCell ref="AH4:AX4"/>
    <mergeCell ref="B3:C3"/>
    <mergeCell ref="I4:J4"/>
    <mergeCell ref="K4:L4"/>
    <mergeCell ref="M4:N4"/>
    <mergeCell ref="O4:P4"/>
    <mergeCell ref="Y4:Z4"/>
    <mergeCell ref="W4:X4"/>
    <mergeCell ref="U4:V4"/>
    <mergeCell ref="S4:T4"/>
    <mergeCell ref="Q4:R4"/>
  </mergeCells>
  <conditionalFormatting sqref="B161:B1048576 B1:B134">
    <cfRule type="duplicateValues" dxfId="67" priority="7"/>
    <cfRule type="duplicateValues" dxfId="66" priority="8"/>
  </conditionalFormatting>
  <conditionalFormatting sqref="C161:C1048576 C1:C134">
    <cfRule type="duplicateValues" dxfId="65" priority="9"/>
  </conditionalFormatting>
  <conditionalFormatting sqref="B136">
    <cfRule type="duplicateValues" dxfId="64" priority="1"/>
    <cfRule type="duplicateValues" dxfId="63" priority="2"/>
  </conditionalFormatting>
  <conditionalFormatting sqref="C136">
    <cfRule type="duplicateValues" dxfId="62" priority="3"/>
  </conditionalFormatting>
  <conditionalFormatting sqref="B135 B137:B160">
    <cfRule type="duplicateValues" dxfId="61" priority="35"/>
    <cfRule type="duplicateValues" dxfId="60" priority="36"/>
  </conditionalFormatting>
  <conditionalFormatting sqref="C135 C137:C160">
    <cfRule type="duplicateValues" dxfId="59" priority="39"/>
  </conditionalFormatting>
  <printOptions horizontalCentered="1"/>
  <pageMargins left="0" right="0" top="0" bottom="0.39370078740157483" header="0.31496062992125984" footer="0.19685039370078741"/>
  <pageSetup paperSize="8" scale="75" fitToHeight="3" orientation="landscape" r:id="rId1"/>
  <headerFooter>
    <oddFooter>Page 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topLeftCell="E1" zoomScale="90" zoomScaleNormal="90" workbookViewId="0">
      <selection activeCell="I2" sqref="I2"/>
    </sheetView>
  </sheetViews>
  <sheetFormatPr defaultRowHeight="15"/>
  <cols>
    <col min="3" max="3" width="12.28515625" customWidth="1"/>
    <col min="4" max="4" width="9.85546875" customWidth="1"/>
    <col min="8" max="8" width="9.7109375" bestFit="1" customWidth="1"/>
    <col min="9" max="9" width="12.28515625" bestFit="1" customWidth="1"/>
    <col min="10" max="10" width="3.5703125" customWidth="1"/>
    <col min="11" max="13" width="9.140625" style="3"/>
    <col min="14" max="14" width="3" customWidth="1"/>
  </cols>
  <sheetData>
    <row r="1" spans="1:18">
      <c r="C1" s="6"/>
      <c r="F1" s="6"/>
      <c r="G1" s="6"/>
      <c r="H1" s="6"/>
    </row>
    <row r="2" spans="1:18" s="5" customFormat="1" ht="15.75" thickBot="1">
      <c r="C2" s="3"/>
      <c r="F2" s="3"/>
      <c r="G2" s="3"/>
      <c r="H2" s="3"/>
      <c r="K2" s="3"/>
      <c r="L2" s="3"/>
      <c r="M2" s="3"/>
    </row>
    <row r="3" spans="1:18" s="3" customFormat="1" ht="15.75" thickBot="1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0" t="s">
        <v>37</v>
      </c>
      <c r="H3" s="32" t="s">
        <v>38</v>
      </c>
    </row>
    <row r="4" spans="1:18" s="3" customFormat="1" ht="18.75" customHeight="1" thickBot="1">
      <c r="A4" s="42"/>
      <c r="B4" s="42"/>
      <c r="C4" s="42"/>
      <c r="D4" s="42"/>
      <c r="E4" s="43"/>
      <c r="F4" s="43"/>
      <c r="G4" s="654" t="s">
        <v>277</v>
      </c>
      <c r="H4" s="655"/>
      <c r="I4" s="431" t="s">
        <v>363</v>
      </c>
      <c r="K4" s="23" t="s">
        <v>364</v>
      </c>
      <c r="L4" s="23" t="s">
        <v>365</v>
      </c>
      <c r="M4" s="23" t="s">
        <v>366</v>
      </c>
      <c r="O4" s="659" t="s">
        <v>377</v>
      </c>
      <c r="P4" s="660"/>
      <c r="Q4" s="660"/>
      <c r="R4" s="661"/>
    </row>
    <row r="5" spans="1:18" s="5" customFormat="1" ht="15.75" customHeight="1" thickBot="1">
      <c r="A5" s="44">
        <v>1</v>
      </c>
      <c r="B5" s="33">
        <v>734835</v>
      </c>
      <c r="C5" s="33" t="s">
        <v>40</v>
      </c>
      <c r="D5" s="33" t="s">
        <v>41</v>
      </c>
      <c r="E5" s="188">
        <v>69.5</v>
      </c>
      <c r="F5" s="57">
        <v>149</v>
      </c>
      <c r="G5" s="39">
        <v>6</v>
      </c>
      <c r="H5" s="40">
        <v>0.75</v>
      </c>
      <c r="I5" s="289" t="str">
        <f>IF(G5&gt;2,"Fast Moving",IF(G5=0,"Non Moving",IF(G5&lt;3,"Slow Moving")))</f>
        <v>Fast Moving</v>
      </c>
      <c r="K5" s="23">
        <f>IF(I5="Fast Moving",1,0)</f>
        <v>1</v>
      </c>
      <c r="L5" s="23">
        <f>IF(I5="Slow Moving",1,0)</f>
        <v>0</v>
      </c>
      <c r="M5" s="23">
        <f>IF(I5="Non Moving",1,0)</f>
        <v>0</v>
      </c>
      <c r="O5" s="662"/>
      <c r="P5" s="663"/>
      <c r="Q5" s="663"/>
      <c r="R5" s="664"/>
    </row>
    <row r="6" spans="1:18" s="5" customFormat="1" ht="16.5" thickTop="1" thickBot="1">
      <c r="A6" s="45">
        <v>2</v>
      </c>
      <c r="B6" s="17">
        <v>734836</v>
      </c>
      <c r="C6" s="17" t="s">
        <v>42</v>
      </c>
      <c r="D6" s="17" t="s">
        <v>43</v>
      </c>
      <c r="E6" s="189">
        <v>69.5</v>
      </c>
      <c r="F6" s="59">
        <v>149</v>
      </c>
      <c r="G6" s="39">
        <v>24</v>
      </c>
      <c r="H6" s="40">
        <v>3</v>
      </c>
      <c r="I6" s="289" t="str">
        <f t="shared" ref="I6:I69" si="0">IF(G6&gt;2,"Fast Moving",IF(G6=0,"Non Moving",IF(G6&lt;3,"Slow Moving")))</f>
        <v>Fast Moving</v>
      </c>
      <c r="K6" s="23">
        <f t="shared" ref="K6:K69" si="1">IF(I6="Fast Moving",1,0)</f>
        <v>1</v>
      </c>
      <c r="L6" s="23">
        <f t="shared" ref="L6:L69" si="2">IF(I6="Slow Moving",1,0)</f>
        <v>0</v>
      </c>
      <c r="M6" s="23">
        <f t="shared" ref="M6:M69" si="3">IF(I6="Non Moving",1,0)</f>
        <v>0</v>
      </c>
      <c r="O6" s="656">
        <f>K160</f>
        <v>79</v>
      </c>
      <c r="P6" s="657"/>
      <c r="Q6" s="657"/>
      <c r="R6" s="658"/>
    </row>
    <row r="7" spans="1:18" s="5" customFormat="1" ht="16.5" thickTop="1" thickBot="1">
      <c r="A7" s="45">
        <v>3</v>
      </c>
      <c r="B7" s="17">
        <v>734837</v>
      </c>
      <c r="C7" s="17" t="s">
        <v>44</v>
      </c>
      <c r="D7" s="17" t="s">
        <v>45</v>
      </c>
      <c r="E7" s="189">
        <v>24.5</v>
      </c>
      <c r="F7" s="59">
        <v>49</v>
      </c>
      <c r="G7" s="39">
        <v>199</v>
      </c>
      <c r="H7" s="40">
        <v>24.875</v>
      </c>
      <c r="I7" s="289" t="str">
        <f t="shared" si="0"/>
        <v>Fast Moving</v>
      </c>
      <c r="K7" s="23">
        <f t="shared" si="1"/>
        <v>1</v>
      </c>
      <c r="L7" s="23">
        <f t="shared" si="2"/>
        <v>0</v>
      </c>
      <c r="M7" s="23">
        <f t="shared" si="3"/>
        <v>0</v>
      </c>
    </row>
    <row r="8" spans="1:18" s="5" customFormat="1" ht="16.5" customHeight="1" thickTop="1" thickBot="1">
      <c r="A8" s="45">
        <v>4</v>
      </c>
      <c r="B8" s="17">
        <v>734838</v>
      </c>
      <c r="C8" s="17" t="s">
        <v>46</v>
      </c>
      <c r="D8" s="17" t="s">
        <v>47</v>
      </c>
      <c r="E8" s="189">
        <v>24.5</v>
      </c>
      <c r="F8" s="59">
        <v>49</v>
      </c>
      <c r="G8" s="39">
        <v>175</v>
      </c>
      <c r="H8" s="40">
        <v>21.875</v>
      </c>
      <c r="I8" s="289" t="str">
        <f t="shared" si="0"/>
        <v>Fast Moving</v>
      </c>
      <c r="K8" s="23">
        <f t="shared" si="1"/>
        <v>1</v>
      </c>
      <c r="L8" s="23">
        <f t="shared" si="2"/>
        <v>0</v>
      </c>
      <c r="M8" s="23">
        <f t="shared" si="3"/>
        <v>0</v>
      </c>
      <c r="O8" s="659" t="s">
        <v>378</v>
      </c>
      <c r="P8" s="660"/>
      <c r="Q8" s="660"/>
      <c r="R8" s="661"/>
    </row>
    <row r="9" spans="1:18" s="5" customFormat="1" ht="16.5" customHeight="1" thickTop="1" thickBot="1">
      <c r="A9" s="45">
        <v>5</v>
      </c>
      <c r="B9" s="17">
        <v>734839</v>
      </c>
      <c r="C9" s="17" t="s">
        <v>48</v>
      </c>
      <c r="D9" s="17" t="s">
        <v>49</v>
      </c>
      <c r="E9" s="189">
        <v>129.5</v>
      </c>
      <c r="F9" s="59">
        <v>269</v>
      </c>
      <c r="G9" s="39">
        <v>0</v>
      </c>
      <c r="H9" s="40">
        <v>0</v>
      </c>
      <c r="I9" s="289" t="str">
        <f t="shared" si="0"/>
        <v>Non Moving</v>
      </c>
      <c r="K9" s="23">
        <f t="shared" si="1"/>
        <v>0</v>
      </c>
      <c r="L9" s="23">
        <f t="shared" si="2"/>
        <v>0</v>
      </c>
      <c r="M9" s="23">
        <f t="shared" si="3"/>
        <v>1</v>
      </c>
      <c r="O9" s="662"/>
      <c r="P9" s="663"/>
      <c r="Q9" s="663"/>
      <c r="R9" s="664"/>
    </row>
    <row r="10" spans="1:18" s="5" customFormat="1" ht="16.5" thickTop="1" thickBot="1">
      <c r="A10" s="45">
        <v>6</v>
      </c>
      <c r="B10" s="17">
        <v>734840</v>
      </c>
      <c r="C10" s="17" t="s">
        <v>50</v>
      </c>
      <c r="D10" s="17" t="s">
        <v>51</v>
      </c>
      <c r="E10" s="189">
        <v>129.5</v>
      </c>
      <c r="F10" s="59">
        <v>269</v>
      </c>
      <c r="G10" s="39">
        <v>0</v>
      </c>
      <c r="H10" s="40">
        <v>0</v>
      </c>
      <c r="I10" s="289" t="str">
        <f t="shared" si="0"/>
        <v>Non Moving</v>
      </c>
      <c r="K10" s="23">
        <f t="shared" si="1"/>
        <v>0</v>
      </c>
      <c r="L10" s="23">
        <f t="shared" si="2"/>
        <v>0</v>
      </c>
      <c r="M10" s="23">
        <f t="shared" si="3"/>
        <v>1</v>
      </c>
      <c r="O10" s="656">
        <f>L160</f>
        <v>23</v>
      </c>
      <c r="P10" s="657"/>
      <c r="Q10" s="657"/>
      <c r="R10" s="658"/>
    </row>
    <row r="11" spans="1:18" s="5" customFormat="1" ht="16.5" thickTop="1" thickBot="1">
      <c r="A11" s="45">
        <v>7</v>
      </c>
      <c r="B11" s="17">
        <v>734841</v>
      </c>
      <c r="C11" s="17" t="s">
        <v>52</v>
      </c>
      <c r="D11" s="17" t="s">
        <v>53</v>
      </c>
      <c r="E11" s="189">
        <v>29.5</v>
      </c>
      <c r="F11" s="59">
        <v>59</v>
      </c>
      <c r="G11" s="39">
        <v>0</v>
      </c>
      <c r="H11" s="40">
        <v>0</v>
      </c>
      <c r="I11" s="289" t="str">
        <f t="shared" si="0"/>
        <v>Non Moving</v>
      </c>
      <c r="K11" s="23">
        <f t="shared" si="1"/>
        <v>0</v>
      </c>
      <c r="L11" s="23">
        <f t="shared" si="2"/>
        <v>0</v>
      </c>
      <c r="M11" s="23">
        <f t="shared" si="3"/>
        <v>1</v>
      </c>
    </row>
    <row r="12" spans="1:18" s="5" customFormat="1" ht="16.5" customHeight="1" thickTop="1" thickBot="1">
      <c r="A12" s="45">
        <v>8</v>
      </c>
      <c r="B12" s="17">
        <v>734843</v>
      </c>
      <c r="C12" s="17" t="s">
        <v>54</v>
      </c>
      <c r="D12" s="17" t="s">
        <v>55</v>
      </c>
      <c r="E12" s="189">
        <v>29.5</v>
      </c>
      <c r="F12" s="59">
        <v>59</v>
      </c>
      <c r="G12" s="39">
        <v>0</v>
      </c>
      <c r="H12" s="40">
        <v>0</v>
      </c>
      <c r="I12" s="289" t="str">
        <f t="shared" si="0"/>
        <v>Non Moving</v>
      </c>
      <c r="K12" s="23">
        <f t="shared" si="1"/>
        <v>0</v>
      </c>
      <c r="L12" s="23">
        <f t="shared" si="2"/>
        <v>0</v>
      </c>
      <c r="M12" s="23">
        <f t="shared" si="3"/>
        <v>1</v>
      </c>
      <c r="O12" s="659" t="s">
        <v>379</v>
      </c>
      <c r="P12" s="660"/>
      <c r="Q12" s="660"/>
      <c r="R12" s="661"/>
    </row>
    <row r="13" spans="1:18" s="5" customFormat="1" ht="16.5" customHeight="1" thickTop="1" thickBot="1">
      <c r="A13" s="45">
        <v>9</v>
      </c>
      <c r="B13" s="17">
        <v>734845</v>
      </c>
      <c r="C13" s="17" t="s">
        <v>56</v>
      </c>
      <c r="D13" s="17" t="s">
        <v>57</v>
      </c>
      <c r="E13" s="189">
        <v>29.5</v>
      </c>
      <c r="F13" s="59">
        <v>59</v>
      </c>
      <c r="G13" s="39">
        <v>0</v>
      </c>
      <c r="H13" s="40">
        <v>0</v>
      </c>
      <c r="I13" s="289" t="str">
        <f t="shared" si="0"/>
        <v>Non Moving</v>
      </c>
      <c r="K13" s="23">
        <f t="shared" si="1"/>
        <v>0</v>
      </c>
      <c r="L13" s="23">
        <f t="shared" si="2"/>
        <v>0</v>
      </c>
      <c r="M13" s="23">
        <f t="shared" si="3"/>
        <v>1</v>
      </c>
      <c r="O13" s="662"/>
      <c r="P13" s="663"/>
      <c r="Q13" s="663"/>
      <c r="R13" s="664"/>
    </row>
    <row r="14" spans="1:18" s="5" customFormat="1" ht="16.5" thickTop="1" thickBot="1">
      <c r="A14" s="45">
        <v>10</v>
      </c>
      <c r="B14" s="17">
        <v>734848</v>
      </c>
      <c r="C14" s="17" t="s">
        <v>58</v>
      </c>
      <c r="D14" s="17" t="s">
        <v>59</v>
      </c>
      <c r="E14" s="189">
        <v>29.5</v>
      </c>
      <c r="F14" s="59">
        <v>59</v>
      </c>
      <c r="G14" s="39">
        <v>0</v>
      </c>
      <c r="H14" s="40">
        <v>0</v>
      </c>
      <c r="I14" s="289" t="str">
        <f t="shared" si="0"/>
        <v>Non Moving</v>
      </c>
      <c r="K14" s="23">
        <f t="shared" si="1"/>
        <v>0</v>
      </c>
      <c r="L14" s="23">
        <f t="shared" si="2"/>
        <v>0</v>
      </c>
      <c r="M14" s="23">
        <f t="shared" si="3"/>
        <v>1</v>
      </c>
      <c r="O14" s="656">
        <f>M160</f>
        <v>51</v>
      </c>
      <c r="P14" s="657"/>
      <c r="Q14" s="657"/>
      <c r="R14" s="658"/>
    </row>
    <row r="15" spans="1:18" s="5" customFormat="1" ht="16.5" thickTop="1" thickBot="1">
      <c r="A15" s="45">
        <v>11</v>
      </c>
      <c r="B15" s="17">
        <v>734864</v>
      </c>
      <c r="C15" s="17" t="s">
        <v>60</v>
      </c>
      <c r="D15" s="17" t="s">
        <v>61</v>
      </c>
      <c r="E15" s="189">
        <v>24.5</v>
      </c>
      <c r="F15" s="59">
        <v>49</v>
      </c>
      <c r="G15" s="39">
        <v>4</v>
      </c>
      <c r="H15" s="40">
        <v>0.5</v>
      </c>
      <c r="I15" s="289" t="str">
        <f t="shared" si="0"/>
        <v>Fast Moving</v>
      </c>
      <c r="K15" s="23">
        <f t="shared" si="1"/>
        <v>1</v>
      </c>
      <c r="L15" s="23">
        <f t="shared" si="2"/>
        <v>0</v>
      </c>
      <c r="M15" s="23">
        <f t="shared" si="3"/>
        <v>0</v>
      </c>
    </row>
    <row r="16" spans="1:18" s="5" customFormat="1" ht="16.5" thickTop="1" thickBot="1">
      <c r="A16" s="45">
        <v>12</v>
      </c>
      <c r="B16" s="17">
        <v>734865</v>
      </c>
      <c r="C16" s="17" t="s">
        <v>62</v>
      </c>
      <c r="D16" s="17" t="s">
        <v>63</v>
      </c>
      <c r="E16" s="189">
        <v>24.5</v>
      </c>
      <c r="F16" s="59">
        <v>49</v>
      </c>
      <c r="G16" s="39">
        <v>8</v>
      </c>
      <c r="H16" s="40">
        <v>1</v>
      </c>
      <c r="I16" s="289" t="str">
        <f t="shared" si="0"/>
        <v>Fast Moving</v>
      </c>
      <c r="K16" s="23">
        <f t="shared" si="1"/>
        <v>1</v>
      </c>
      <c r="L16" s="23">
        <f t="shared" si="2"/>
        <v>0</v>
      </c>
      <c r="M16" s="23">
        <f t="shared" si="3"/>
        <v>0</v>
      </c>
    </row>
    <row r="17" spans="1:13" s="5" customFormat="1" ht="16.5" thickTop="1" thickBot="1">
      <c r="A17" s="45">
        <v>13</v>
      </c>
      <c r="B17" s="17">
        <v>734866</v>
      </c>
      <c r="C17" s="17" t="s">
        <v>64</v>
      </c>
      <c r="D17" s="17" t="s">
        <v>65</v>
      </c>
      <c r="E17" s="189">
        <v>24.5</v>
      </c>
      <c r="F17" s="59">
        <v>49</v>
      </c>
      <c r="G17" s="39">
        <v>7</v>
      </c>
      <c r="H17" s="40">
        <v>0.875</v>
      </c>
      <c r="I17" s="289" t="str">
        <f t="shared" si="0"/>
        <v>Fast Moving</v>
      </c>
      <c r="K17" s="23">
        <f t="shared" si="1"/>
        <v>1</v>
      </c>
      <c r="L17" s="23">
        <f t="shared" si="2"/>
        <v>0</v>
      </c>
      <c r="M17" s="23">
        <f t="shared" si="3"/>
        <v>0</v>
      </c>
    </row>
    <row r="18" spans="1:13" s="5" customFormat="1" ht="16.5" thickTop="1" thickBot="1">
      <c r="A18" s="45">
        <v>14</v>
      </c>
      <c r="B18" s="17">
        <v>734867</v>
      </c>
      <c r="C18" s="17" t="s">
        <v>66</v>
      </c>
      <c r="D18" s="17" t="s">
        <v>67</v>
      </c>
      <c r="E18" s="189">
        <v>104.5</v>
      </c>
      <c r="F18" s="59">
        <v>219</v>
      </c>
      <c r="G18" s="39">
        <v>16</v>
      </c>
      <c r="H18" s="40">
        <v>2</v>
      </c>
      <c r="I18" s="289" t="str">
        <f t="shared" si="0"/>
        <v>Fast Moving</v>
      </c>
      <c r="K18" s="23">
        <f t="shared" si="1"/>
        <v>1</v>
      </c>
      <c r="L18" s="23">
        <f t="shared" si="2"/>
        <v>0</v>
      </c>
      <c r="M18" s="23">
        <f t="shared" si="3"/>
        <v>0</v>
      </c>
    </row>
    <row r="19" spans="1:13" s="5" customFormat="1" ht="16.5" thickTop="1" thickBot="1">
      <c r="A19" s="45">
        <v>15</v>
      </c>
      <c r="B19" s="17">
        <v>734868</v>
      </c>
      <c r="C19" s="17" t="s">
        <v>68</v>
      </c>
      <c r="D19" s="17" t="s">
        <v>69</v>
      </c>
      <c r="E19" s="189">
        <v>104.5</v>
      </c>
      <c r="F19" s="59">
        <v>219</v>
      </c>
      <c r="G19" s="39">
        <v>6</v>
      </c>
      <c r="H19" s="40">
        <v>0.75</v>
      </c>
      <c r="I19" s="289" t="str">
        <f t="shared" si="0"/>
        <v>Fast Moving</v>
      </c>
      <c r="K19" s="23">
        <f t="shared" si="1"/>
        <v>1</v>
      </c>
      <c r="L19" s="23">
        <f t="shared" si="2"/>
        <v>0</v>
      </c>
      <c r="M19" s="23">
        <f t="shared" si="3"/>
        <v>0</v>
      </c>
    </row>
    <row r="20" spans="1:13" s="5" customFormat="1" ht="16.5" thickTop="1" thickBot="1">
      <c r="A20" s="45">
        <v>16</v>
      </c>
      <c r="B20" s="17">
        <v>734869</v>
      </c>
      <c r="C20" s="17" t="s">
        <v>70</v>
      </c>
      <c r="D20" s="17" t="s">
        <v>71</v>
      </c>
      <c r="E20" s="189">
        <v>99.5</v>
      </c>
      <c r="F20" s="59">
        <v>209</v>
      </c>
      <c r="G20" s="39">
        <v>3</v>
      </c>
      <c r="H20" s="40">
        <v>0.375</v>
      </c>
      <c r="I20" s="289" t="str">
        <f t="shared" si="0"/>
        <v>Fast Moving</v>
      </c>
      <c r="K20" s="23">
        <f t="shared" si="1"/>
        <v>1</v>
      </c>
      <c r="L20" s="23">
        <f t="shared" si="2"/>
        <v>0</v>
      </c>
      <c r="M20" s="23">
        <f t="shared" si="3"/>
        <v>0</v>
      </c>
    </row>
    <row r="21" spans="1:13" s="5" customFormat="1" ht="16.5" thickTop="1" thickBot="1">
      <c r="A21" s="45">
        <v>17</v>
      </c>
      <c r="B21" s="17">
        <v>734870</v>
      </c>
      <c r="C21" s="17" t="s">
        <v>72</v>
      </c>
      <c r="D21" s="17" t="s">
        <v>73</v>
      </c>
      <c r="E21" s="189">
        <v>99.5</v>
      </c>
      <c r="F21" s="59">
        <v>209</v>
      </c>
      <c r="G21" s="39">
        <v>0</v>
      </c>
      <c r="H21" s="40">
        <v>0</v>
      </c>
      <c r="I21" s="289" t="str">
        <f t="shared" si="0"/>
        <v>Non Moving</v>
      </c>
      <c r="K21" s="23">
        <f t="shared" si="1"/>
        <v>0</v>
      </c>
      <c r="L21" s="23">
        <f t="shared" si="2"/>
        <v>0</v>
      </c>
      <c r="M21" s="23">
        <f t="shared" si="3"/>
        <v>1</v>
      </c>
    </row>
    <row r="22" spans="1:13" s="5" customFormat="1" ht="16.5" thickTop="1" thickBot="1">
      <c r="A22" s="45">
        <v>18</v>
      </c>
      <c r="B22" s="17">
        <v>734871</v>
      </c>
      <c r="C22" s="17" t="s">
        <v>74</v>
      </c>
      <c r="D22" s="17" t="s">
        <v>75</v>
      </c>
      <c r="E22" s="189">
        <v>79.5</v>
      </c>
      <c r="F22" s="59">
        <v>169</v>
      </c>
      <c r="G22" s="39">
        <v>5</v>
      </c>
      <c r="H22" s="40">
        <v>0.625</v>
      </c>
      <c r="I22" s="289" t="str">
        <f t="shared" si="0"/>
        <v>Fast Moving</v>
      </c>
      <c r="K22" s="23">
        <f t="shared" si="1"/>
        <v>1</v>
      </c>
      <c r="L22" s="23">
        <f t="shared" si="2"/>
        <v>0</v>
      </c>
      <c r="M22" s="23">
        <f t="shared" si="3"/>
        <v>0</v>
      </c>
    </row>
    <row r="23" spans="1:13" s="5" customFormat="1" ht="16.5" thickTop="1" thickBot="1">
      <c r="A23" s="45">
        <v>19</v>
      </c>
      <c r="B23" s="17">
        <v>734872</v>
      </c>
      <c r="C23" s="17" t="s">
        <v>76</v>
      </c>
      <c r="D23" s="17" t="s">
        <v>77</v>
      </c>
      <c r="E23" s="189">
        <v>79.5</v>
      </c>
      <c r="F23" s="59">
        <v>169</v>
      </c>
      <c r="G23" s="39">
        <v>1</v>
      </c>
      <c r="H23" s="40">
        <v>0.125</v>
      </c>
      <c r="I23" s="289" t="str">
        <f t="shared" si="0"/>
        <v>Slow Moving</v>
      </c>
      <c r="K23" s="23">
        <f t="shared" si="1"/>
        <v>0</v>
      </c>
      <c r="L23" s="23">
        <f t="shared" si="2"/>
        <v>1</v>
      </c>
      <c r="M23" s="23">
        <f t="shared" si="3"/>
        <v>0</v>
      </c>
    </row>
    <row r="24" spans="1:13" s="5" customFormat="1" ht="16.5" thickTop="1" thickBot="1">
      <c r="A24" s="45">
        <v>20</v>
      </c>
      <c r="B24" s="17">
        <v>734873</v>
      </c>
      <c r="C24" s="17" t="s">
        <v>78</v>
      </c>
      <c r="D24" s="17" t="s">
        <v>79</v>
      </c>
      <c r="E24" s="189">
        <v>44.5</v>
      </c>
      <c r="F24" s="59">
        <v>99</v>
      </c>
      <c r="G24" s="39">
        <v>6</v>
      </c>
      <c r="H24" s="40">
        <v>0.75</v>
      </c>
      <c r="I24" s="289" t="str">
        <f t="shared" si="0"/>
        <v>Fast Moving</v>
      </c>
      <c r="K24" s="23">
        <f t="shared" si="1"/>
        <v>1</v>
      </c>
      <c r="L24" s="23">
        <f t="shared" si="2"/>
        <v>0</v>
      </c>
      <c r="M24" s="23">
        <f t="shared" si="3"/>
        <v>0</v>
      </c>
    </row>
    <row r="25" spans="1:13" s="5" customFormat="1" ht="16.5" thickTop="1" thickBot="1">
      <c r="A25" s="45">
        <v>21</v>
      </c>
      <c r="B25" s="17">
        <v>734874</v>
      </c>
      <c r="C25" s="17" t="s">
        <v>80</v>
      </c>
      <c r="D25" s="17" t="s">
        <v>81</v>
      </c>
      <c r="E25" s="189">
        <v>44.5</v>
      </c>
      <c r="F25" s="59">
        <v>99</v>
      </c>
      <c r="G25" s="39">
        <v>0</v>
      </c>
      <c r="H25" s="40">
        <v>0</v>
      </c>
      <c r="I25" s="289" t="str">
        <f t="shared" si="0"/>
        <v>Non Moving</v>
      </c>
      <c r="K25" s="23">
        <f t="shared" si="1"/>
        <v>0</v>
      </c>
      <c r="L25" s="23">
        <f t="shared" si="2"/>
        <v>0</v>
      </c>
      <c r="M25" s="23">
        <f t="shared" si="3"/>
        <v>1</v>
      </c>
    </row>
    <row r="26" spans="1:13" s="5" customFormat="1" ht="16.5" thickTop="1" thickBot="1">
      <c r="A26" s="45">
        <v>22</v>
      </c>
      <c r="B26" s="17">
        <v>734875</v>
      </c>
      <c r="C26" s="17" t="s">
        <v>82</v>
      </c>
      <c r="D26" s="17" t="s">
        <v>83</v>
      </c>
      <c r="E26" s="189">
        <v>44.5</v>
      </c>
      <c r="F26" s="59">
        <v>99</v>
      </c>
      <c r="G26" s="39">
        <v>0</v>
      </c>
      <c r="H26" s="40">
        <v>0</v>
      </c>
      <c r="I26" s="289" t="str">
        <f t="shared" si="0"/>
        <v>Non Moving</v>
      </c>
      <c r="K26" s="23">
        <f t="shared" si="1"/>
        <v>0</v>
      </c>
      <c r="L26" s="23">
        <f t="shared" si="2"/>
        <v>0</v>
      </c>
      <c r="M26" s="23">
        <f t="shared" si="3"/>
        <v>1</v>
      </c>
    </row>
    <row r="27" spans="1:13" s="5" customFormat="1" ht="16.5" thickTop="1" thickBot="1">
      <c r="A27" s="45">
        <v>23</v>
      </c>
      <c r="B27" s="17">
        <v>734876</v>
      </c>
      <c r="C27" s="17" t="s">
        <v>84</v>
      </c>
      <c r="D27" s="17" t="s">
        <v>85</v>
      </c>
      <c r="E27" s="189">
        <v>54.5</v>
      </c>
      <c r="F27" s="59">
        <v>119</v>
      </c>
      <c r="G27" s="39">
        <v>9</v>
      </c>
      <c r="H27" s="40">
        <v>1.125</v>
      </c>
      <c r="I27" s="289" t="str">
        <f t="shared" si="0"/>
        <v>Fast Moving</v>
      </c>
      <c r="K27" s="23">
        <f t="shared" si="1"/>
        <v>1</v>
      </c>
      <c r="L27" s="23">
        <f t="shared" si="2"/>
        <v>0</v>
      </c>
      <c r="M27" s="23">
        <f t="shared" si="3"/>
        <v>0</v>
      </c>
    </row>
    <row r="28" spans="1:13" s="5" customFormat="1" ht="16.5" thickTop="1" thickBot="1">
      <c r="A28" s="45">
        <v>24</v>
      </c>
      <c r="B28" s="17">
        <v>734877</v>
      </c>
      <c r="C28" s="17" t="s">
        <v>86</v>
      </c>
      <c r="D28" s="17" t="s">
        <v>87</v>
      </c>
      <c r="E28" s="189">
        <v>54.5</v>
      </c>
      <c r="F28" s="59">
        <v>119</v>
      </c>
      <c r="G28" s="39">
        <v>2</v>
      </c>
      <c r="H28" s="40">
        <v>0.25</v>
      </c>
      <c r="I28" s="289" t="str">
        <f t="shared" si="0"/>
        <v>Slow Moving</v>
      </c>
      <c r="K28" s="23">
        <f t="shared" si="1"/>
        <v>0</v>
      </c>
      <c r="L28" s="23">
        <f t="shared" si="2"/>
        <v>1</v>
      </c>
      <c r="M28" s="23">
        <f t="shared" si="3"/>
        <v>0</v>
      </c>
    </row>
    <row r="29" spans="1:13" s="5" customFormat="1" ht="16.5" thickTop="1" thickBot="1">
      <c r="A29" s="45">
        <v>25</v>
      </c>
      <c r="B29" s="17">
        <v>734878</v>
      </c>
      <c r="C29" s="17" t="s">
        <v>88</v>
      </c>
      <c r="D29" s="17" t="s">
        <v>89</v>
      </c>
      <c r="E29" s="189">
        <v>54.5</v>
      </c>
      <c r="F29" s="59">
        <v>119</v>
      </c>
      <c r="G29" s="39">
        <v>0</v>
      </c>
      <c r="H29" s="40">
        <v>0</v>
      </c>
      <c r="I29" s="289" t="str">
        <f t="shared" si="0"/>
        <v>Non Moving</v>
      </c>
      <c r="K29" s="23">
        <f t="shared" si="1"/>
        <v>0</v>
      </c>
      <c r="L29" s="23">
        <f t="shared" si="2"/>
        <v>0</v>
      </c>
      <c r="M29" s="23">
        <f t="shared" si="3"/>
        <v>1</v>
      </c>
    </row>
    <row r="30" spans="1:13" s="5" customFormat="1" ht="16.5" thickTop="1" thickBot="1">
      <c r="A30" s="45">
        <v>26</v>
      </c>
      <c r="B30" s="17">
        <v>734879</v>
      </c>
      <c r="C30" s="17" t="s">
        <v>90</v>
      </c>
      <c r="D30" s="17" t="s">
        <v>91</v>
      </c>
      <c r="E30" s="189">
        <v>139.5</v>
      </c>
      <c r="F30" s="59">
        <v>289</v>
      </c>
      <c r="G30" s="39">
        <v>4</v>
      </c>
      <c r="H30" s="40">
        <v>0.5</v>
      </c>
      <c r="I30" s="289" t="str">
        <f t="shared" si="0"/>
        <v>Fast Moving</v>
      </c>
      <c r="K30" s="23">
        <f t="shared" si="1"/>
        <v>1</v>
      </c>
      <c r="L30" s="23">
        <f t="shared" si="2"/>
        <v>0</v>
      </c>
      <c r="M30" s="23">
        <f t="shared" si="3"/>
        <v>0</v>
      </c>
    </row>
    <row r="31" spans="1:13" s="5" customFormat="1" ht="16.5" thickTop="1" thickBot="1">
      <c r="A31" s="45">
        <v>27</v>
      </c>
      <c r="B31" s="17">
        <v>734880</v>
      </c>
      <c r="C31" s="17" t="s">
        <v>92</v>
      </c>
      <c r="D31" s="17" t="s">
        <v>93</v>
      </c>
      <c r="E31" s="189">
        <v>139.5</v>
      </c>
      <c r="F31" s="59">
        <v>289</v>
      </c>
      <c r="G31" s="39">
        <v>2</v>
      </c>
      <c r="H31" s="40">
        <v>0.25</v>
      </c>
      <c r="I31" s="289" t="str">
        <f t="shared" si="0"/>
        <v>Slow Moving</v>
      </c>
      <c r="K31" s="23">
        <f t="shared" si="1"/>
        <v>0</v>
      </c>
      <c r="L31" s="23">
        <f t="shared" si="2"/>
        <v>1</v>
      </c>
      <c r="M31" s="23">
        <f t="shared" si="3"/>
        <v>0</v>
      </c>
    </row>
    <row r="32" spans="1:13" s="5" customFormat="1" ht="16.5" thickTop="1" thickBot="1">
      <c r="A32" s="45">
        <v>28</v>
      </c>
      <c r="B32" s="17">
        <v>734881</v>
      </c>
      <c r="C32" s="17" t="s">
        <v>94</v>
      </c>
      <c r="D32" s="17" t="s">
        <v>95</v>
      </c>
      <c r="E32" s="189">
        <v>84.5</v>
      </c>
      <c r="F32" s="59">
        <v>179</v>
      </c>
      <c r="G32" s="39">
        <v>73</v>
      </c>
      <c r="H32" s="40">
        <v>9.125</v>
      </c>
      <c r="I32" s="289" t="str">
        <f t="shared" si="0"/>
        <v>Fast Moving</v>
      </c>
      <c r="K32" s="23">
        <f t="shared" si="1"/>
        <v>1</v>
      </c>
      <c r="L32" s="23">
        <f t="shared" si="2"/>
        <v>0</v>
      </c>
      <c r="M32" s="23">
        <f t="shared" si="3"/>
        <v>0</v>
      </c>
    </row>
    <row r="33" spans="1:13" s="5" customFormat="1" ht="16.5" thickTop="1" thickBot="1">
      <c r="A33" s="45">
        <v>29</v>
      </c>
      <c r="B33" s="17">
        <v>734882</v>
      </c>
      <c r="C33" s="17" t="s">
        <v>96</v>
      </c>
      <c r="D33" s="17" t="s">
        <v>97</v>
      </c>
      <c r="E33" s="189">
        <v>64.5</v>
      </c>
      <c r="F33" s="59">
        <v>139</v>
      </c>
      <c r="G33" s="39">
        <v>12</v>
      </c>
      <c r="H33" s="40">
        <v>1.5</v>
      </c>
      <c r="I33" s="289" t="str">
        <f t="shared" si="0"/>
        <v>Fast Moving</v>
      </c>
      <c r="K33" s="23">
        <f t="shared" si="1"/>
        <v>1</v>
      </c>
      <c r="L33" s="23">
        <f t="shared" si="2"/>
        <v>0</v>
      </c>
      <c r="M33" s="23">
        <f t="shared" si="3"/>
        <v>0</v>
      </c>
    </row>
    <row r="34" spans="1:13" s="5" customFormat="1" ht="16.5" thickTop="1" thickBot="1">
      <c r="A34" s="45">
        <v>30</v>
      </c>
      <c r="B34" s="17">
        <v>734883</v>
      </c>
      <c r="C34" s="17" t="s">
        <v>98</v>
      </c>
      <c r="D34" s="17" t="s">
        <v>99</v>
      </c>
      <c r="E34" s="189">
        <v>64.5</v>
      </c>
      <c r="F34" s="59">
        <v>139</v>
      </c>
      <c r="G34" s="39">
        <v>2</v>
      </c>
      <c r="H34" s="40">
        <v>0.25</v>
      </c>
      <c r="I34" s="289" t="str">
        <f t="shared" si="0"/>
        <v>Slow Moving</v>
      </c>
      <c r="K34" s="23">
        <f t="shared" si="1"/>
        <v>0</v>
      </c>
      <c r="L34" s="23">
        <f t="shared" si="2"/>
        <v>1</v>
      </c>
      <c r="M34" s="23">
        <f t="shared" si="3"/>
        <v>0</v>
      </c>
    </row>
    <row r="35" spans="1:13" s="5" customFormat="1" ht="16.5" thickTop="1" thickBot="1">
      <c r="A35" s="45">
        <v>31</v>
      </c>
      <c r="B35" s="17">
        <v>734884</v>
      </c>
      <c r="C35" s="17" t="s">
        <v>100</v>
      </c>
      <c r="D35" s="17" t="s">
        <v>101</v>
      </c>
      <c r="E35" s="189">
        <v>79.5</v>
      </c>
      <c r="F35" s="59">
        <v>169</v>
      </c>
      <c r="G35" s="39">
        <v>5</v>
      </c>
      <c r="H35" s="40">
        <v>0.625</v>
      </c>
      <c r="I35" s="289" t="str">
        <f t="shared" si="0"/>
        <v>Fast Moving</v>
      </c>
      <c r="K35" s="23">
        <f t="shared" si="1"/>
        <v>1</v>
      </c>
      <c r="L35" s="23">
        <f t="shared" si="2"/>
        <v>0</v>
      </c>
      <c r="M35" s="23">
        <f t="shared" si="3"/>
        <v>0</v>
      </c>
    </row>
    <row r="36" spans="1:13" s="5" customFormat="1" ht="16.5" thickTop="1" thickBot="1">
      <c r="A36" s="45">
        <v>32</v>
      </c>
      <c r="B36" s="17">
        <v>734885</v>
      </c>
      <c r="C36" s="17" t="s">
        <v>102</v>
      </c>
      <c r="D36" s="17" t="s">
        <v>103</v>
      </c>
      <c r="E36" s="189">
        <v>79.5</v>
      </c>
      <c r="F36" s="59">
        <v>169</v>
      </c>
      <c r="G36" s="39">
        <v>1</v>
      </c>
      <c r="H36" s="40">
        <v>0.125</v>
      </c>
      <c r="I36" s="289" t="str">
        <f t="shared" si="0"/>
        <v>Slow Moving</v>
      </c>
      <c r="K36" s="23">
        <f t="shared" si="1"/>
        <v>0</v>
      </c>
      <c r="L36" s="23">
        <f t="shared" si="2"/>
        <v>1</v>
      </c>
      <c r="M36" s="23">
        <f t="shared" si="3"/>
        <v>0</v>
      </c>
    </row>
    <row r="37" spans="1:13" s="5" customFormat="1" ht="16.5" thickTop="1" thickBot="1">
      <c r="A37" s="45">
        <v>33</v>
      </c>
      <c r="B37" s="17">
        <v>734886</v>
      </c>
      <c r="C37" s="17" t="s">
        <v>104</v>
      </c>
      <c r="D37" s="17" t="s">
        <v>105</v>
      </c>
      <c r="E37" s="189">
        <v>59.5</v>
      </c>
      <c r="F37" s="59">
        <v>129</v>
      </c>
      <c r="G37" s="39">
        <v>1</v>
      </c>
      <c r="H37" s="40">
        <v>0.125</v>
      </c>
      <c r="I37" s="289" t="str">
        <f t="shared" si="0"/>
        <v>Slow Moving</v>
      </c>
      <c r="K37" s="23">
        <f t="shared" si="1"/>
        <v>0</v>
      </c>
      <c r="L37" s="23">
        <f t="shared" si="2"/>
        <v>1</v>
      </c>
      <c r="M37" s="23">
        <f t="shared" si="3"/>
        <v>0</v>
      </c>
    </row>
    <row r="38" spans="1:13" s="5" customFormat="1" ht="16.5" thickTop="1" thickBot="1">
      <c r="A38" s="45">
        <v>34</v>
      </c>
      <c r="B38" s="17">
        <v>734887</v>
      </c>
      <c r="C38" s="17" t="s">
        <v>106</v>
      </c>
      <c r="D38" s="17" t="s">
        <v>107</v>
      </c>
      <c r="E38" s="189">
        <v>59.5</v>
      </c>
      <c r="F38" s="59">
        <v>129</v>
      </c>
      <c r="G38" s="39">
        <v>3</v>
      </c>
      <c r="H38" s="40">
        <v>0.375</v>
      </c>
      <c r="I38" s="289" t="str">
        <f t="shared" si="0"/>
        <v>Fast Moving</v>
      </c>
      <c r="K38" s="23">
        <f t="shared" si="1"/>
        <v>1</v>
      </c>
      <c r="L38" s="23">
        <f t="shared" si="2"/>
        <v>0</v>
      </c>
      <c r="M38" s="23">
        <f t="shared" si="3"/>
        <v>0</v>
      </c>
    </row>
    <row r="39" spans="1:13" s="5" customFormat="1" ht="16.5" thickTop="1" thickBot="1">
      <c r="A39" s="45">
        <v>35</v>
      </c>
      <c r="B39" s="17">
        <v>734888</v>
      </c>
      <c r="C39" s="17" t="s">
        <v>108</v>
      </c>
      <c r="D39" s="17" t="s">
        <v>109</v>
      </c>
      <c r="E39" s="189">
        <v>59.5</v>
      </c>
      <c r="F39" s="59">
        <v>129</v>
      </c>
      <c r="G39" s="39">
        <v>0</v>
      </c>
      <c r="H39" s="40">
        <v>0</v>
      </c>
      <c r="I39" s="289" t="str">
        <f t="shared" si="0"/>
        <v>Non Moving</v>
      </c>
      <c r="K39" s="23">
        <f t="shared" si="1"/>
        <v>0</v>
      </c>
      <c r="L39" s="23">
        <f t="shared" si="2"/>
        <v>0</v>
      </c>
      <c r="M39" s="23">
        <f t="shared" si="3"/>
        <v>1</v>
      </c>
    </row>
    <row r="40" spans="1:13" s="5" customFormat="1" ht="16.5" thickTop="1" thickBot="1">
      <c r="A40" s="45">
        <v>36</v>
      </c>
      <c r="B40" s="17">
        <v>734889</v>
      </c>
      <c r="C40" s="17" t="s">
        <v>110</v>
      </c>
      <c r="D40" s="17" t="s">
        <v>111</v>
      </c>
      <c r="E40" s="189">
        <v>119.5</v>
      </c>
      <c r="F40" s="59">
        <v>249</v>
      </c>
      <c r="G40" s="39">
        <v>0</v>
      </c>
      <c r="H40" s="40">
        <v>0</v>
      </c>
      <c r="I40" s="289" t="str">
        <f t="shared" si="0"/>
        <v>Non Moving</v>
      </c>
      <c r="K40" s="23">
        <f t="shared" si="1"/>
        <v>0</v>
      </c>
      <c r="L40" s="23">
        <f t="shared" si="2"/>
        <v>0</v>
      </c>
      <c r="M40" s="23">
        <f t="shared" si="3"/>
        <v>1</v>
      </c>
    </row>
    <row r="41" spans="1:13" s="5" customFormat="1" ht="16.5" thickTop="1" thickBot="1">
      <c r="A41" s="45">
        <v>37</v>
      </c>
      <c r="B41" s="17">
        <v>734890</v>
      </c>
      <c r="C41" s="17" t="s">
        <v>112</v>
      </c>
      <c r="D41" s="17" t="s">
        <v>113</v>
      </c>
      <c r="E41" s="189">
        <v>119.5</v>
      </c>
      <c r="F41" s="59">
        <v>249</v>
      </c>
      <c r="G41" s="39">
        <v>1</v>
      </c>
      <c r="H41" s="40">
        <v>0.125</v>
      </c>
      <c r="I41" s="289" t="str">
        <f t="shared" si="0"/>
        <v>Slow Moving</v>
      </c>
      <c r="K41" s="23">
        <f t="shared" si="1"/>
        <v>0</v>
      </c>
      <c r="L41" s="23">
        <f t="shared" si="2"/>
        <v>1</v>
      </c>
      <c r="M41" s="23">
        <f t="shared" si="3"/>
        <v>0</v>
      </c>
    </row>
    <row r="42" spans="1:13" s="5" customFormat="1" ht="16.5" thickTop="1" thickBot="1">
      <c r="A42" s="45">
        <v>38</v>
      </c>
      <c r="B42" s="17">
        <v>734891</v>
      </c>
      <c r="C42" s="17" t="s">
        <v>114</v>
      </c>
      <c r="D42" s="17" t="s">
        <v>115</v>
      </c>
      <c r="E42" s="189">
        <v>119.5</v>
      </c>
      <c r="F42" s="59">
        <v>249</v>
      </c>
      <c r="G42" s="39">
        <v>0</v>
      </c>
      <c r="H42" s="40">
        <v>0</v>
      </c>
      <c r="I42" s="289" t="str">
        <f t="shared" si="0"/>
        <v>Non Moving</v>
      </c>
      <c r="K42" s="23">
        <f t="shared" si="1"/>
        <v>0</v>
      </c>
      <c r="L42" s="23">
        <f t="shared" si="2"/>
        <v>0</v>
      </c>
      <c r="M42" s="23">
        <f t="shared" si="3"/>
        <v>1</v>
      </c>
    </row>
    <row r="43" spans="1:13" s="5" customFormat="1" ht="16.5" thickTop="1" thickBot="1">
      <c r="A43" s="45">
        <v>39</v>
      </c>
      <c r="B43" s="17">
        <v>734892</v>
      </c>
      <c r="C43" s="17" t="s">
        <v>116</v>
      </c>
      <c r="D43" s="17" t="s">
        <v>117</v>
      </c>
      <c r="E43" s="189">
        <v>109.5</v>
      </c>
      <c r="F43" s="59">
        <v>229</v>
      </c>
      <c r="G43" s="39">
        <v>0</v>
      </c>
      <c r="H43" s="40">
        <v>0</v>
      </c>
      <c r="I43" s="289" t="str">
        <f t="shared" si="0"/>
        <v>Non Moving</v>
      </c>
      <c r="K43" s="23">
        <f t="shared" si="1"/>
        <v>0</v>
      </c>
      <c r="L43" s="23">
        <f t="shared" si="2"/>
        <v>0</v>
      </c>
      <c r="M43" s="23">
        <f t="shared" si="3"/>
        <v>1</v>
      </c>
    </row>
    <row r="44" spans="1:13" s="5" customFormat="1" ht="16.5" thickTop="1" thickBot="1">
      <c r="A44" s="45">
        <v>40</v>
      </c>
      <c r="B44" s="17">
        <v>734893</v>
      </c>
      <c r="C44" s="17" t="s">
        <v>118</v>
      </c>
      <c r="D44" s="17" t="s">
        <v>119</v>
      </c>
      <c r="E44" s="189">
        <v>109.5</v>
      </c>
      <c r="F44" s="59">
        <v>229</v>
      </c>
      <c r="G44" s="39">
        <v>0</v>
      </c>
      <c r="H44" s="40">
        <v>0</v>
      </c>
      <c r="I44" s="289" t="str">
        <f t="shared" si="0"/>
        <v>Non Moving</v>
      </c>
      <c r="K44" s="23">
        <f t="shared" si="1"/>
        <v>0</v>
      </c>
      <c r="L44" s="23">
        <f t="shared" si="2"/>
        <v>0</v>
      </c>
      <c r="M44" s="23">
        <f t="shared" si="3"/>
        <v>1</v>
      </c>
    </row>
    <row r="45" spans="1:13" s="5" customFormat="1" ht="16.5" thickTop="1" thickBot="1">
      <c r="A45" s="45">
        <v>41</v>
      </c>
      <c r="B45" s="17">
        <v>734894</v>
      </c>
      <c r="C45" s="17" t="s">
        <v>120</v>
      </c>
      <c r="D45" s="17" t="s">
        <v>121</v>
      </c>
      <c r="E45" s="189">
        <v>109.5</v>
      </c>
      <c r="F45" s="59">
        <v>229</v>
      </c>
      <c r="G45" s="39">
        <v>0</v>
      </c>
      <c r="H45" s="40">
        <v>0</v>
      </c>
      <c r="I45" s="289" t="str">
        <f t="shared" si="0"/>
        <v>Non Moving</v>
      </c>
      <c r="K45" s="23">
        <f t="shared" si="1"/>
        <v>0</v>
      </c>
      <c r="L45" s="23">
        <f t="shared" si="2"/>
        <v>0</v>
      </c>
      <c r="M45" s="23">
        <f t="shared" si="3"/>
        <v>1</v>
      </c>
    </row>
    <row r="46" spans="1:13" s="5" customFormat="1" ht="16.5" thickTop="1" thickBot="1">
      <c r="A46" s="45">
        <v>42</v>
      </c>
      <c r="B46" s="17">
        <v>734895</v>
      </c>
      <c r="C46" s="17" t="s">
        <v>122</v>
      </c>
      <c r="D46" s="17" t="s">
        <v>123</v>
      </c>
      <c r="E46" s="189">
        <v>44.5</v>
      </c>
      <c r="F46" s="59">
        <v>99</v>
      </c>
      <c r="G46" s="39">
        <v>12</v>
      </c>
      <c r="H46" s="40">
        <v>1.5</v>
      </c>
      <c r="I46" s="289" t="str">
        <f t="shared" si="0"/>
        <v>Fast Moving</v>
      </c>
      <c r="K46" s="23">
        <f t="shared" si="1"/>
        <v>1</v>
      </c>
      <c r="L46" s="23">
        <f t="shared" si="2"/>
        <v>0</v>
      </c>
      <c r="M46" s="23">
        <f t="shared" si="3"/>
        <v>0</v>
      </c>
    </row>
    <row r="47" spans="1:13" s="5" customFormat="1" ht="16.5" thickTop="1" thickBot="1">
      <c r="A47" s="45">
        <v>43</v>
      </c>
      <c r="B47" s="17">
        <v>734896</v>
      </c>
      <c r="C47" s="17" t="s">
        <v>124</v>
      </c>
      <c r="D47" s="17" t="s">
        <v>125</v>
      </c>
      <c r="E47" s="189">
        <v>49.5</v>
      </c>
      <c r="F47" s="59">
        <v>109</v>
      </c>
      <c r="G47" s="39">
        <v>3</v>
      </c>
      <c r="H47" s="40">
        <v>0.375</v>
      </c>
      <c r="I47" s="289" t="str">
        <f t="shared" si="0"/>
        <v>Fast Moving</v>
      </c>
      <c r="K47" s="23">
        <f t="shared" si="1"/>
        <v>1</v>
      </c>
      <c r="L47" s="23">
        <f t="shared" si="2"/>
        <v>0</v>
      </c>
      <c r="M47" s="23">
        <f t="shared" si="3"/>
        <v>0</v>
      </c>
    </row>
    <row r="48" spans="1:13" s="5" customFormat="1" ht="16.5" thickTop="1" thickBot="1">
      <c r="A48" s="45">
        <v>44</v>
      </c>
      <c r="B48" s="17">
        <v>734897</v>
      </c>
      <c r="C48" s="17" t="s">
        <v>126</v>
      </c>
      <c r="D48" s="17" t="s">
        <v>127</v>
      </c>
      <c r="E48" s="189">
        <v>49.5</v>
      </c>
      <c r="F48" s="59">
        <v>109</v>
      </c>
      <c r="G48" s="39">
        <v>1</v>
      </c>
      <c r="H48" s="40">
        <v>0.125</v>
      </c>
      <c r="I48" s="289" t="str">
        <f t="shared" si="0"/>
        <v>Slow Moving</v>
      </c>
      <c r="K48" s="23">
        <f t="shared" si="1"/>
        <v>0</v>
      </c>
      <c r="L48" s="23">
        <f t="shared" si="2"/>
        <v>1</v>
      </c>
      <c r="M48" s="23">
        <f t="shared" si="3"/>
        <v>0</v>
      </c>
    </row>
    <row r="49" spans="1:13" s="5" customFormat="1" ht="16.5" thickTop="1" thickBot="1">
      <c r="A49" s="45">
        <v>45</v>
      </c>
      <c r="B49" s="17">
        <v>734898</v>
      </c>
      <c r="C49" s="17" t="s">
        <v>128</v>
      </c>
      <c r="D49" s="17" t="s">
        <v>129</v>
      </c>
      <c r="E49" s="189">
        <v>49.5</v>
      </c>
      <c r="F49" s="59">
        <v>109</v>
      </c>
      <c r="G49" s="39">
        <v>3</v>
      </c>
      <c r="H49" s="40">
        <v>0.375</v>
      </c>
      <c r="I49" s="289" t="str">
        <f t="shared" si="0"/>
        <v>Fast Moving</v>
      </c>
      <c r="K49" s="23">
        <f t="shared" si="1"/>
        <v>1</v>
      </c>
      <c r="L49" s="23">
        <f t="shared" si="2"/>
        <v>0</v>
      </c>
      <c r="M49" s="23">
        <f t="shared" si="3"/>
        <v>0</v>
      </c>
    </row>
    <row r="50" spans="1:13" s="5" customFormat="1" ht="16.5" thickTop="1" thickBot="1">
      <c r="A50" s="45">
        <v>46</v>
      </c>
      <c r="B50" s="17">
        <v>734899</v>
      </c>
      <c r="C50" s="17" t="s">
        <v>130</v>
      </c>
      <c r="D50" s="17" t="s">
        <v>131</v>
      </c>
      <c r="E50" s="189">
        <v>49.5</v>
      </c>
      <c r="F50" s="59">
        <v>109</v>
      </c>
      <c r="G50" s="39">
        <v>26</v>
      </c>
      <c r="H50" s="40">
        <v>3.25</v>
      </c>
      <c r="I50" s="289" t="str">
        <f t="shared" si="0"/>
        <v>Fast Moving</v>
      </c>
      <c r="K50" s="23">
        <f t="shared" si="1"/>
        <v>1</v>
      </c>
      <c r="L50" s="23">
        <f t="shared" si="2"/>
        <v>0</v>
      </c>
      <c r="M50" s="23">
        <f t="shared" si="3"/>
        <v>0</v>
      </c>
    </row>
    <row r="51" spans="1:13" s="5" customFormat="1" ht="16.5" thickTop="1" thickBot="1">
      <c r="A51" s="45">
        <v>47</v>
      </c>
      <c r="B51" s="17">
        <v>734900</v>
      </c>
      <c r="C51" s="17" t="s">
        <v>132</v>
      </c>
      <c r="D51" s="17" t="s">
        <v>133</v>
      </c>
      <c r="E51" s="189">
        <v>39.5</v>
      </c>
      <c r="F51" s="59">
        <v>79</v>
      </c>
      <c r="G51" s="39">
        <v>0</v>
      </c>
      <c r="H51" s="40">
        <v>0</v>
      </c>
      <c r="I51" s="289" t="str">
        <f t="shared" si="0"/>
        <v>Non Moving</v>
      </c>
      <c r="K51" s="23">
        <f t="shared" si="1"/>
        <v>0</v>
      </c>
      <c r="L51" s="23">
        <f t="shared" si="2"/>
        <v>0</v>
      </c>
      <c r="M51" s="23">
        <f t="shared" si="3"/>
        <v>1</v>
      </c>
    </row>
    <row r="52" spans="1:13" s="5" customFormat="1" ht="16.5" thickTop="1" thickBot="1">
      <c r="A52" s="45">
        <v>48</v>
      </c>
      <c r="B52" s="17">
        <v>734901</v>
      </c>
      <c r="C52" s="17" t="s">
        <v>134</v>
      </c>
      <c r="D52" s="17" t="s">
        <v>135</v>
      </c>
      <c r="E52" s="189">
        <v>39.5</v>
      </c>
      <c r="F52" s="59">
        <v>79</v>
      </c>
      <c r="G52" s="39">
        <v>0</v>
      </c>
      <c r="H52" s="40">
        <v>0</v>
      </c>
      <c r="I52" s="289" t="str">
        <f t="shared" si="0"/>
        <v>Non Moving</v>
      </c>
      <c r="K52" s="23">
        <f t="shared" si="1"/>
        <v>0</v>
      </c>
      <c r="L52" s="23">
        <f t="shared" si="2"/>
        <v>0</v>
      </c>
      <c r="M52" s="23">
        <f t="shared" si="3"/>
        <v>1</v>
      </c>
    </row>
    <row r="53" spans="1:13" s="5" customFormat="1" ht="16.5" thickTop="1" thickBot="1">
      <c r="A53" s="45">
        <v>49</v>
      </c>
      <c r="B53" s="17">
        <v>734902</v>
      </c>
      <c r="C53" s="17" t="s">
        <v>136</v>
      </c>
      <c r="D53" s="17" t="s">
        <v>137</v>
      </c>
      <c r="E53" s="189">
        <v>104.5</v>
      </c>
      <c r="F53" s="59">
        <v>219</v>
      </c>
      <c r="G53" s="39">
        <v>6</v>
      </c>
      <c r="H53" s="40">
        <v>0.75</v>
      </c>
      <c r="I53" s="289" t="str">
        <f t="shared" si="0"/>
        <v>Fast Moving</v>
      </c>
      <c r="K53" s="23">
        <f t="shared" si="1"/>
        <v>1</v>
      </c>
      <c r="L53" s="23">
        <f t="shared" si="2"/>
        <v>0</v>
      </c>
      <c r="M53" s="23">
        <f t="shared" si="3"/>
        <v>0</v>
      </c>
    </row>
    <row r="54" spans="1:13" s="5" customFormat="1" ht="16.5" thickTop="1" thickBot="1">
      <c r="A54" s="45">
        <v>50</v>
      </c>
      <c r="B54" s="17">
        <v>734903</v>
      </c>
      <c r="C54" s="17" t="s">
        <v>138</v>
      </c>
      <c r="D54" s="17" t="s">
        <v>139</v>
      </c>
      <c r="E54" s="189">
        <v>169.5</v>
      </c>
      <c r="F54" s="59">
        <v>359</v>
      </c>
      <c r="G54" s="39">
        <v>6</v>
      </c>
      <c r="H54" s="40">
        <v>0.75</v>
      </c>
      <c r="I54" s="289" t="str">
        <f t="shared" si="0"/>
        <v>Fast Moving</v>
      </c>
      <c r="K54" s="23">
        <f t="shared" si="1"/>
        <v>1</v>
      </c>
      <c r="L54" s="23">
        <f t="shared" si="2"/>
        <v>0</v>
      </c>
      <c r="M54" s="23">
        <f t="shared" si="3"/>
        <v>0</v>
      </c>
    </row>
    <row r="55" spans="1:13" s="5" customFormat="1" ht="16.5" thickTop="1" thickBot="1">
      <c r="A55" s="45">
        <v>51</v>
      </c>
      <c r="B55" s="17">
        <v>734904</v>
      </c>
      <c r="C55" s="17" t="s">
        <v>140</v>
      </c>
      <c r="D55" s="17" t="s">
        <v>141</v>
      </c>
      <c r="E55" s="189">
        <v>59.5</v>
      </c>
      <c r="F55" s="59">
        <v>129</v>
      </c>
      <c r="G55" s="39">
        <v>16</v>
      </c>
      <c r="H55" s="40">
        <v>2</v>
      </c>
      <c r="I55" s="289" t="str">
        <f t="shared" si="0"/>
        <v>Fast Moving</v>
      </c>
      <c r="K55" s="23">
        <f t="shared" si="1"/>
        <v>1</v>
      </c>
      <c r="L55" s="23">
        <f t="shared" si="2"/>
        <v>0</v>
      </c>
      <c r="M55" s="23">
        <f t="shared" si="3"/>
        <v>0</v>
      </c>
    </row>
    <row r="56" spans="1:13" s="5" customFormat="1" ht="16.5" thickTop="1" thickBot="1">
      <c r="A56" s="45">
        <v>52</v>
      </c>
      <c r="B56" s="17">
        <v>734905</v>
      </c>
      <c r="C56" s="17" t="s">
        <v>142</v>
      </c>
      <c r="D56" s="17" t="s">
        <v>143</v>
      </c>
      <c r="E56" s="189">
        <v>114.5</v>
      </c>
      <c r="F56" s="59">
        <v>239</v>
      </c>
      <c r="G56" s="39">
        <v>2</v>
      </c>
      <c r="H56" s="40">
        <v>0.25</v>
      </c>
      <c r="I56" s="289" t="str">
        <f t="shared" si="0"/>
        <v>Slow Moving</v>
      </c>
      <c r="K56" s="23">
        <f t="shared" si="1"/>
        <v>0</v>
      </c>
      <c r="L56" s="23">
        <f t="shared" si="2"/>
        <v>1</v>
      </c>
      <c r="M56" s="23">
        <f t="shared" si="3"/>
        <v>0</v>
      </c>
    </row>
    <row r="57" spans="1:13" s="5" customFormat="1" ht="16.5" thickTop="1" thickBot="1">
      <c r="A57" s="45">
        <v>53</v>
      </c>
      <c r="B57" s="17">
        <v>734906</v>
      </c>
      <c r="C57" s="17" t="s">
        <v>144</v>
      </c>
      <c r="D57" s="17" t="s">
        <v>145</v>
      </c>
      <c r="E57" s="189">
        <v>49.5</v>
      </c>
      <c r="F57" s="59">
        <v>109</v>
      </c>
      <c r="G57" s="39">
        <v>1</v>
      </c>
      <c r="H57" s="40">
        <v>0.125</v>
      </c>
      <c r="I57" s="289" t="str">
        <f t="shared" si="0"/>
        <v>Slow Moving</v>
      </c>
      <c r="K57" s="23">
        <f t="shared" si="1"/>
        <v>0</v>
      </c>
      <c r="L57" s="23">
        <f t="shared" si="2"/>
        <v>1</v>
      </c>
      <c r="M57" s="23">
        <f t="shared" si="3"/>
        <v>0</v>
      </c>
    </row>
    <row r="58" spans="1:13" s="5" customFormat="1" ht="16.5" thickTop="1" thickBot="1">
      <c r="A58" s="45">
        <v>54</v>
      </c>
      <c r="B58" s="17">
        <v>734907</v>
      </c>
      <c r="C58" s="17" t="s">
        <v>146</v>
      </c>
      <c r="D58" s="17" t="s">
        <v>147</v>
      </c>
      <c r="E58" s="189">
        <v>24.5</v>
      </c>
      <c r="F58" s="59">
        <v>49</v>
      </c>
      <c r="G58" s="39">
        <v>22</v>
      </c>
      <c r="H58" s="40">
        <v>2.75</v>
      </c>
      <c r="I58" s="289" t="str">
        <f t="shared" si="0"/>
        <v>Fast Moving</v>
      </c>
      <c r="K58" s="23">
        <f t="shared" si="1"/>
        <v>1</v>
      </c>
      <c r="L58" s="23">
        <f t="shared" si="2"/>
        <v>0</v>
      </c>
      <c r="M58" s="23">
        <f t="shared" si="3"/>
        <v>0</v>
      </c>
    </row>
    <row r="59" spans="1:13" s="5" customFormat="1" ht="16.5" thickTop="1" thickBot="1">
      <c r="A59" s="45">
        <v>55</v>
      </c>
      <c r="B59" s="17">
        <v>734909</v>
      </c>
      <c r="C59" s="17" t="s">
        <v>148</v>
      </c>
      <c r="D59" s="17" t="s">
        <v>149</v>
      </c>
      <c r="E59" s="189">
        <v>24.5</v>
      </c>
      <c r="F59" s="59">
        <v>49</v>
      </c>
      <c r="G59" s="39">
        <v>25</v>
      </c>
      <c r="H59" s="40">
        <v>3.125</v>
      </c>
      <c r="I59" s="289" t="str">
        <f t="shared" si="0"/>
        <v>Fast Moving</v>
      </c>
      <c r="K59" s="23">
        <f t="shared" si="1"/>
        <v>1</v>
      </c>
      <c r="L59" s="23">
        <f t="shared" si="2"/>
        <v>0</v>
      </c>
      <c r="M59" s="23">
        <f t="shared" si="3"/>
        <v>0</v>
      </c>
    </row>
    <row r="60" spans="1:13" s="5" customFormat="1" ht="16.5" thickTop="1" thickBot="1">
      <c r="A60" s="45">
        <v>56</v>
      </c>
      <c r="B60" s="17">
        <v>734910</v>
      </c>
      <c r="C60" s="17" t="s">
        <v>150</v>
      </c>
      <c r="D60" s="17" t="s">
        <v>151</v>
      </c>
      <c r="E60" s="189">
        <v>24.5</v>
      </c>
      <c r="F60" s="59">
        <v>49</v>
      </c>
      <c r="G60" s="39">
        <v>5</v>
      </c>
      <c r="H60" s="40">
        <v>0.625</v>
      </c>
      <c r="I60" s="289" t="str">
        <f t="shared" si="0"/>
        <v>Fast Moving</v>
      </c>
      <c r="K60" s="23">
        <f t="shared" si="1"/>
        <v>1</v>
      </c>
      <c r="L60" s="23">
        <f t="shared" si="2"/>
        <v>0</v>
      </c>
      <c r="M60" s="23">
        <f t="shared" si="3"/>
        <v>0</v>
      </c>
    </row>
    <row r="61" spans="1:13" s="5" customFormat="1" ht="16.5" thickTop="1" thickBot="1">
      <c r="A61" s="45">
        <v>57</v>
      </c>
      <c r="B61" s="17">
        <v>734911</v>
      </c>
      <c r="C61" s="17" t="s">
        <v>152</v>
      </c>
      <c r="D61" s="17" t="s">
        <v>153</v>
      </c>
      <c r="E61" s="189">
        <v>24.5</v>
      </c>
      <c r="F61" s="59">
        <v>49</v>
      </c>
      <c r="G61" s="39">
        <v>18</v>
      </c>
      <c r="H61" s="40">
        <v>2.25</v>
      </c>
      <c r="I61" s="289" t="str">
        <f t="shared" si="0"/>
        <v>Fast Moving</v>
      </c>
      <c r="K61" s="23">
        <f t="shared" si="1"/>
        <v>1</v>
      </c>
      <c r="L61" s="23">
        <f t="shared" si="2"/>
        <v>0</v>
      </c>
      <c r="M61" s="23">
        <f t="shared" si="3"/>
        <v>0</v>
      </c>
    </row>
    <row r="62" spans="1:13" s="5" customFormat="1" ht="16.5" thickTop="1" thickBot="1">
      <c r="A62" s="45">
        <v>58</v>
      </c>
      <c r="B62" s="17">
        <v>734912</v>
      </c>
      <c r="C62" s="17" t="s">
        <v>154</v>
      </c>
      <c r="D62" s="17" t="s">
        <v>155</v>
      </c>
      <c r="E62" s="189">
        <v>24.5</v>
      </c>
      <c r="F62" s="59">
        <v>49</v>
      </c>
      <c r="G62" s="39">
        <v>7</v>
      </c>
      <c r="H62" s="40">
        <v>0.875</v>
      </c>
      <c r="I62" s="289" t="str">
        <f t="shared" si="0"/>
        <v>Fast Moving</v>
      </c>
      <c r="K62" s="23">
        <f t="shared" si="1"/>
        <v>1</v>
      </c>
      <c r="L62" s="23">
        <f t="shared" si="2"/>
        <v>0</v>
      </c>
      <c r="M62" s="23">
        <f t="shared" si="3"/>
        <v>0</v>
      </c>
    </row>
    <row r="63" spans="1:13" s="5" customFormat="1" ht="16.5" thickTop="1" thickBot="1">
      <c r="A63" s="45">
        <v>59</v>
      </c>
      <c r="B63" s="17">
        <v>734913</v>
      </c>
      <c r="C63" s="17" t="s">
        <v>156</v>
      </c>
      <c r="D63" s="17" t="s">
        <v>151</v>
      </c>
      <c r="E63" s="189">
        <v>24.5</v>
      </c>
      <c r="F63" s="59">
        <v>49</v>
      </c>
      <c r="G63" s="39">
        <v>2</v>
      </c>
      <c r="H63" s="40">
        <v>0.25</v>
      </c>
      <c r="I63" s="289" t="str">
        <f t="shared" si="0"/>
        <v>Slow Moving</v>
      </c>
      <c r="K63" s="23">
        <f t="shared" si="1"/>
        <v>0</v>
      </c>
      <c r="L63" s="23">
        <f t="shared" si="2"/>
        <v>1</v>
      </c>
      <c r="M63" s="23">
        <f t="shared" si="3"/>
        <v>0</v>
      </c>
    </row>
    <row r="64" spans="1:13" s="5" customFormat="1" ht="16.5" thickTop="1" thickBot="1">
      <c r="A64" s="45">
        <v>60</v>
      </c>
      <c r="B64" s="17">
        <v>734914</v>
      </c>
      <c r="C64" s="17" t="s">
        <v>157</v>
      </c>
      <c r="D64" s="17" t="s">
        <v>158</v>
      </c>
      <c r="E64" s="189">
        <v>24.5</v>
      </c>
      <c r="F64" s="59">
        <v>49</v>
      </c>
      <c r="G64" s="39">
        <v>7</v>
      </c>
      <c r="H64" s="40">
        <v>0.875</v>
      </c>
      <c r="I64" s="289" t="str">
        <f t="shared" si="0"/>
        <v>Fast Moving</v>
      </c>
      <c r="K64" s="23">
        <f t="shared" si="1"/>
        <v>1</v>
      </c>
      <c r="L64" s="23">
        <f t="shared" si="2"/>
        <v>0</v>
      </c>
      <c r="M64" s="23">
        <f t="shared" si="3"/>
        <v>0</v>
      </c>
    </row>
    <row r="65" spans="1:13" s="5" customFormat="1" ht="16.5" thickTop="1" thickBot="1">
      <c r="A65" s="45">
        <v>61</v>
      </c>
      <c r="B65" s="17">
        <v>734915</v>
      </c>
      <c r="C65" s="17" t="s">
        <v>159</v>
      </c>
      <c r="D65" s="17" t="s">
        <v>160</v>
      </c>
      <c r="E65" s="189">
        <v>24.5</v>
      </c>
      <c r="F65" s="59">
        <v>49</v>
      </c>
      <c r="G65" s="39">
        <v>3</v>
      </c>
      <c r="H65" s="40">
        <v>0.375</v>
      </c>
      <c r="I65" s="289" t="str">
        <f t="shared" si="0"/>
        <v>Fast Moving</v>
      </c>
      <c r="K65" s="23">
        <f t="shared" si="1"/>
        <v>1</v>
      </c>
      <c r="L65" s="23">
        <f t="shared" si="2"/>
        <v>0</v>
      </c>
      <c r="M65" s="23">
        <f t="shared" si="3"/>
        <v>0</v>
      </c>
    </row>
    <row r="66" spans="1:13" s="5" customFormat="1" ht="16.5" thickTop="1" thickBot="1">
      <c r="A66" s="45">
        <v>62</v>
      </c>
      <c r="B66" s="17">
        <v>734916</v>
      </c>
      <c r="C66" s="17" t="s">
        <v>161</v>
      </c>
      <c r="D66" s="17" t="s">
        <v>162</v>
      </c>
      <c r="E66" s="189">
        <v>29.5</v>
      </c>
      <c r="F66" s="59">
        <v>59</v>
      </c>
      <c r="G66" s="39">
        <v>8</v>
      </c>
      <c r="H66" s="40">
        <v>1</v>
      </c>
      <c r="I66" s="289" t="str">
        <f t="shared" si="0"/>
        <v>Fast Moving</v>
      </c>
      <c r="K66" s="23">
        <f t="shared" si="1"/>
        <v>1</v>
      </c>
      <c r="L66" s="23">
        <f t="shared" si="2"/>
        <v>0</v>
      </c>
      <c r="M66" s="23">
        <f t="shared" si="3"/>
        <v>0</v>
      </c>
    </row>
    <row r="67" spans="1:13" s="5" customFormat="1" ht="16.5" thickTop="1" thickBot="1">
      <c r="A67" s="45">
        <v>63</v>
      </c>
      <c r="B67" s="17">
        <v>734917</v>
      </c>
      <c r="C67" s="17" t="s">
        <v>163</v>
      </c>
      <c r="D67" s="17" t="s">
        <v>164</v>
      </c>
      <c r="E67" s="189">
        <v>29.5</v>
      </c>
      <c r="F67" s="59">
        <v>59</v>
      </c>
      <c r="G67" s="39">
        <v>8</v>
      </c>
      <c r="H67" s="40">
        <v>1</v>
      </c>
      <c r="I67" s="289" t="str">
        <f t="shared" si="0"/>
        <v>Fast Moving</v>
      </c>
      <c r="K67" s="23">
        <f t="shared" si="1"/>
        <v>1</v>
      </c>
      <c r="L67" s="23">
        <f t="shared" si="2"/>
        <v>0</v>
      </c>
      <c r="M67" s="23">
        <f t="shared" si="3"/>
        <v>0</v>
      </c>
    </row>
    <row r="68" spans="1:13" s="5" customFormat="1" ht="16.5" thickTop="1" thickBot="1">
      <c r="A68" s="45">
        <v>64</v>
      </c>
      <c r="B68" s="17">
        <v>734918</v>
      </c>
      <c r="C68" s="17" t="s">
        <v>165</v>
      </c>
      <c r="D68" s="17" t="s">
        <v>166</v>
      </c>
      <c r="E68" s="189">
        <v>44.5</v>
      </c>
      <c r="F68" s="59">
        <v>99</v>
      </c>
      <c r="G68" s="39">
        <v>5</v>
      </c>
      <c r="H68" s="40">
        <v>0.625</v>
      </c>
      <c r="I68" s="289" t="str">
        <f t="shared" si="0"/>
        <v>Fast Moving</v>
      </c>
      <c r="K68" s="23">
        <f t="shared" si="1"/>
        <v>1</v>
      </c>
      <c r="L68" s="23">
        <f t="shared" si="2"/>
        <v>0</v>
      </c>
      <c r="M68" s="23">
        <f t="shared" si="3"/>
        <v>0</v>
      </c>
    </row>
    <row r="69" spans="1:13" s="5" customFormat="1" ht="16.5" thickTop="1" thickBot="1">
      <c r="A69" s="45">
        <v>65</v>
      </c>
      <c r="B69" s="17">
        <v>734920</v>
      </c>
      <c r="C69" s="17" t="s">
        <v>167</v>
      </c>
      <c r="D69" s="17" t="s">
        <v>168</v>
      </c>
      <c r="E69" s="189">
        <v>34.5</v>
      </c>
      <c r="F69" s="59">
        <v>69</v>
      </c>
      <c r="G69" s="39">
        <v>25</v>
      </c>
      <c r="H69" s="40">
        <v>3.125</v>
      </c>
      <c r="I69" s="289" t="str">
        <f t="shared" si="0"/>
        <v>Fast Moving</v>
      </c>
      <c r="K69" s="23">
        <f t="shared" si="1"/>
        <v>1</v>
      </c>
      <c r="L69" s="23">
        <f t="shared" si="2"/>
        <v>0</v>
      </c>
      <c r="M69" s="23">
        <f t="shared" si="3"/>
        <v>0</v>
      </c>
    </row>
    <row r="70" spans="1:13" s="5" customFormat="1" ht="16.5" thickTop="1" thickBot="1">
      <c r="A70" s="45">
        <v>66</v>
      </c>
      <c r="B70" s="17">
        <v>734921</v>
      </c>
      <c r="C70" s="17" t="s">
        <v>169</v>
      </c>
      <c r="D70" s="17" t="s">
        <v>170</v>
      </c>
      <c r="E70" s="189">
        <v>34.5</v>
      </c>
      <c r="F70" s="59">
        <v>69</v>
      </c>
      <c r="G70" s="39">
        <v>15</v>
      </c>
      <c r="H70" s="40">
        <v>1.875</v>
      </c>
      <c r="I70" s="289" t="str">
        <f t="shared" ref="I70:I133" si="4">IF(G70&gt;2,"Fast Moving",IF(G70=0,"Non Moving",IF(G70&lt;3,"Slow Moving")))</f>
        <v>Fast Moving</v>
      </c>
      <c r="K70" s="23">
        <f t="shared" ref="K70:K133" si="5">IF(I70="Fast Moving",1,0)</f>
        <v>1</v>
      </c>
      <c r="L70" s="23">
        <f t="shared" ref="L70:L133" si="6">IF(I70="Slow Moving",1,0)</f>
        <v>0</v>
      </c>
      <c r="M70" s="23">
        <f t="shared" ref="M70:M133" si="7">IF(I70="Non Moving",1,0)</f>
        <v>0</v>
      </c>
    </row>
    <row r="71" spans="1:13" s="5" customFormat="1" ht="16.5" thickTop="1" thickBot="1">
      <c r="A71" s="45">
        <v>67</v>
      </c>
      <c r="B71" s="17">
        <v>734922</v>
      </c>
      <c r="C71" s="17" t="s">
        <v>171</v>
      </c>
      <c r="D71" s="17" t="s">
        <v>172</v>
      </c>
      <c r="E71" s="189">
        <v>34.5</v>
      </c>
      <c r="F71" s="59">
        <v>69</v>
      </c>
      <c r="G71" s="39">
        <v>13</v>
      </c>
      <c r="H71" s="40">
        <v>1.625</v>
      </c>
      <c r="I71" s="289" t="str">
        <f t="shared" si="4"/>
        <v>Fast Moving</v>
      </c>
      <c r="K71" s="23">
        <f t="shared" si="5"/>
        <v>1</v>
      </c>
      <c r="L71" s="23">
        <f t="shared" si="6"/>
        <v>0</v>
      </c>
      <c r="M71" s="23">
        <f t="shared" si="7"/>
        <v>0</v>
      </c>
    </row>
    <row r="72" spans="1:13" s="5" customFormat="1" ht="16.5" thickTop="1" thickBot="1">
      <c r="A72" s="45">
        <v>68</v>
      </c>
      <c r="B72" s="17">
        <v>734923</v>
      </c>
      <c r="C72" s="17" t="s">
        <v>173</v>
      </c>
      <c r="D72" s="17" t="s">
        <v>174</v>
      </c>
      <c r="E72" s="189">
        <v>29.5</v>
      </c>
      <c r="F72" s="59">
        <v>59</v>
      </c>
      <c r="G72" s="39">
        <v>0</v>
      </c>
      <c r="H72" s="40">
        <v>0</v>
      </c>
      <c r="I72" s="289" t="str">
        <f t="shared" si="4"/>
        <v>Non Moving</v>
      </c>
      <c r="K72" s="23">
        <f t="shared" si="5"/>
        <v>0</v>
      </c>
      <c r="L72" s="23">
        <f t="shared" si="6"/>
        <v>0</v>
      </c>
      <c r="M72" s="23">
        <f t="shared" si="7"/>
        <v>1</v>
      </c>
    </row>
    <row r="73" spans="1:13" s="5" customFormat="1" ht="16.5" thickTop="1" thickBot="1">
      <c r="A73" s="45">
        <v>69</v>
      </c>
      <c r="B73" s="17">
        <v>734924</v>
      </c>
      <c r="C73" s="17" t="s">
        <v>175</v>
      </c>
      <c r="D73" s="17" t="s">
        <v>176</v>
      </c>
      <c r="E73" s="189">
        <v>29.5</v>
      </c>
      <c r="F73" s="59">
        <v>59</v>
      </c>
      <c r="G73" s="39">
        <v>0</v>
      </c>
      <c r="H73" s="40">
        <v>0</v>
      </c>
      <c r="I73" s="289" t="str">
        <f t="shared" si="4"/>
        <v>Non Moving</v>
      </c>
      <c r="K73" s="23">
        <f t="shared" si="5"/>
        <v>0</v>
      </c>
      <c r="L73" s="23">
        <f t="shared" si="6"/>
        <v>0</v>
      </c>
      <c r="M73" s="23">
        <f t="shared" si="7"/>
        <v>1</v>
      </c>
    </row>
    <row r="74" spans="1:13" s="5" customFormat="1" ht="16.5" thickTop="1" thickBot="1">
      <c r="A74" s="45">
        <v>70</v>
      </c>
      <c r="B74" s="17">
        <v>734925</v>
      </c>
      <c r="C74" s="17" t="s">
        <v>177</v>
      </c>
      <c r="D74" s="17" t="s">
        <v>178</v>
      </c>
      <c r="E74" s="189">
        <v>29.5</v>
      </c>
      <c r="F74" s="59">
        <v>59</v>
      </c>
      <c r="G74" s="39">
        <v>0</v>
      </c>
      <c r="H74" s="40">
        <v>0</v>
      </c>
      <c r="I74" s="289" t="str">
        <f t="shared" si="4"/>
        <v>Non Moving</v>
      </c>
      <c r="K74" s="23">
        <f t="shared" si="5"/>
        <v>0</v>
      </c>
      <c r="L74" s="23">
        <f t="shared" si="6"/>
        <v>0</v>
      </c>
      <c r="M74" s="23">
        <f t="shared" si="7"/>
        <v>1</v>
      </c>
    </row>
    <row r="75" spans="1:13" s="5" customFormat="1" ht="16.5" thickTop="1" thickBot="1">
      <c r="A75" s="45">
        <v>71</v>
      </c>
      <c r="B75" s="17">
        <v>734926</v>
      </c>
      <c r="C75" s="17" t="s">
        <v>179</v>
      </c>
      <c r="D75" s="17" t="s">
        <v>180</v>
      </c>
      <c r="E75" s="189">
        <v>24.5</v>
      </c>
      <c r="F75" s="59">
        <v>49</v>
      </c>
      <c r="G75" s="39">
        <v>0</v>
      </c>
      <c r="H75" s="40">
        <v>0</v>
      </c>
      <c r="I75" s="289" t="str">
        <f t="shared" si="4"/>
        <v>Non Moving</v>
      </c>
      <c r="K75" s="23">
        <f t="shared" si="5"/>
        <v>0</v>
      </c>
      <c r="L75" s="23">
        <f t="shared" si="6"/>
        <v>0</v>
      </c>
      <c r="M75" s="23">
        <f t="shared" si="7"/>
        <v>1</v>
      </c>
    </row>
    <row r="76" spans="1:13" s="5" customFormat="1" ht="16.5" thickTop="1" thickBot="1">
      <c r="A76" s="45">
        <v>72</v>
      </c>
      <c r="B76" s="17">
        <v>734927</v>
      </c>
      <c r="C76" s="17" t="s">
        <v>181</v>
      </c>
      <c r="D76" s="17" t="s">
        <v>182</v>
      </c>
      <c r="E76" s="189">
        <v>24.5</v>
      </c>
      <c r="F76" s="59">
        <v>49</v>
      </c>
      <c r="G76" s="39">
        <v>22</v>
      </c>
      <c r="H76" s="40">
        <v>2.75</v>
      </c>
      <c r="I76" s="289" t="str">
        <f t="shared" si="4"/>
        <v>Fast Moving</v>
      </c>
      <c r="K76" s="23">
        <f t="shared" si="5"/>
        <v>1</v>
      </c>
      <c r="L76" s="23">
        <f t="shared" si="6"/>
        <v>0</v>
      </c>
      <c r="M76" s="23">
        <f t="shared" si="7"/>
        <v>0</v>
      </c>
    </row>
    <row r="77" spans="1:13" s="5" customFormat="1" ht="16.5" thickTop="1" thickBot="1">
      <c r="A77" s="45">
        <v>73</v>
      </c>
      <c r="B77" s="17">
        <v>734928</v>
      </c>
      <c r="C77" s="17" t="s">
        <v>183</v>
      </c>
      <c r="D77" s="17" t="s">
        <v>184</v>
      </c>
      <c r="E77" s="189">
        <v>24</v>
      </c>
      <c r="F77" s="59">
        <v>49</v>
      </c>
      <c r="G77" s="39">
        <v>13</v>
      </c>
      <c r="H77" s="40">
        <v>1.625</v>
      </c>
      <c r="I77" s="289" t="str">
        <f t="shared" si="4"/>
        <v>Fast Moving</v>
      </c>
      <c r="K77" s="23">
        <f t="shared" si="5"/>
        <v>1</v>
      </c>
      <c r="L77" s="23">
        <f t="shared" si="6"/>
        <v>0</v>
      </c>
      <c r="M77" s="23">
        <f t="shared" si="7"/>
        <v>0</v>
      </c>
    </row>
    <row r="78" spans="1:13" s="5" customFormat="1" ht="16.5" thickTop="1" thickBot="1">
      <c r="A78" s="45">
        <v>74</v>
      </c>
      <c r="B78" s="17">
        <v>734929</v>
      </c>
      <c r="C78" s="17" t="s">
        <v>185</v>
      </c>
      <c r="D78" s="17" t="s">
        <v>186</v>
      </c>
      <c r="E78" s="189">
        <v>24.5</v>
      </c>
      <c r="F78" s="59">
        <v>49</v>
      </c>
      <c r="G78" s="39">
        <v>4</v>
      </c>
      <c r="H78" s="40">
        <v>0.5</v>
      </c>
      <c r="I78" s="289" t="str">
        <f t="shared" si="4"/>
        <v>Fast Moving</v>
      </c>
      <c r="K78" s="23">
        <f t="shared" si="5"/>
        <v>1</v>
      </c>
      <c r="L78" s="23">
        <f t="shared" si="6"/>
        <v>0</v>
      </c>
      <c r="M78" s="23">
        <f t="shared" si="7"/>
        <v>0</v>
      </c>
    </row>
    <row r="79" spans="1:13" s="5" customFormat="1" ht="16.5" thickTop="1" thickBot="1">
      <c r="A79" s="45">
        <v>75</v>
      </c>
      <c r="B79" s="17">
        <v>734930</v>
      </c>
      <c r="C79" s="17" t="s">
        <v>187</v>
      </c>
      <c r="D79" s="17" t="s">
        <v>188</v>
      </c>
      <c r="E79" s="189">
        <v>24.5</v>
      </c>
      <c r="F79" s="59">
        <v>49</v>
      </c>
      <c r="G79" s="39">
        <v>10</v>
      </c>
      <c r="H79" s="40">
        <v>1.25</v>
      </c>
      <c r="I79" s="289" t="str">
        <f t="shared" si="4"/>
        <v>Fast Moving</v>
      </c>
      <c r="K79" s="23">
        <f t="shared" si="5"/>
        <v>1</v>
      </c>
      <c r="L79" s="23">
        <f t="shared" si="6"/>
        <v>0</v>
      </c>
      <c r="M79" s="23">
        <f t="shared" si="7"/>
        <v>0</v>
      </c>
    </row>
    <row r="80" spans="1:13" s="5" customFormat="1" ht="16.5" thickTop="1" thickBot="1">
      <c r="A80" s="45">
        <v>76</v>
      </c>
      <c r="B80" s="17">
        <v>734931</v>
      </c>
      <c r="C80" s="17" t="s">
        <v>189</v>
      </c>
      <c r="D80" s="17" t="s">
        <v>190</v>
      </c>
      <c r="E80" s="189">
        <v>24.5</v>
      </c>
      <c r="F80" s="59">
        <v>49</v>
      </c>
      <c r="G80" s="39">
        <v>0</v>
      </c>
      <c r="H80" s="40">
        <v>0</v>
      </c>
      <c r="I80" s="289" t="str">
        <f t="shared" si="4"/>
        <v>Non Moving</v>
      </c>
      <c r="K80" s="23">
        <f t="shared" si="5"/>
        <v>0</v>
      </c>
      <c r="L80" s="23">
        <f t="shared" si="6"/>
        <v>0</v>
      </c>
      <c r="M80" s="23">
        <f t="shared" si="7"/>
        <v>1</v>
      </c>
    </row>
    <row r="81" spans="1:13" s="5" customFormat="1" ht="16.5" thickTop="1" thickBot="1">
      <c r="A81" s="45">
        <v>77</v>
      </c>
      <c r="B81" s="17">
        <v>734933</v>
      </c>
      <c r="C81" s="17" t="s">
        <v>191</v>
      </c>
      <c r="D81" s="17" t="s">
        <v>192</v>
      </c>
      <c r="E81" s="189">
        <v>24.5</v>
      </c>
      <c r="F81" s="59">
        <v>49</v>
      </c>
      <c r="G81" s="39">
        <v>0</v>
      </c>
      <c r="H81" s="40">
        <v>0</v>
      </c>
      <c r="I81" s="289" t="str">
        <f t="shared" si="4"/>
        <v>Non Moving</v>
      </c>
      <c r="K81" s="23">
        <f t="shared" si="5"/>
        <v>0</v>
      </c>
      <c r="L81" s="23">
        <f t="shared" si="6"/>
        <v>0</v>
      </c>
      <c r="M81" s="23">
        <f t="shared" si="7"/>
        <v>1</v>
      </c>
    </row>
    <row r="82" spans="1:13" s="5" customFormat="1" ht="16.5" thickTop="1" thickBot="1">
      <c r="A82" s="45">
        <v>78</v>
      </c>
      <c r="B82" s="17">
        <v>734934</v>
      </c>
      <c r="C82" s="17" t="s">
        <v>193</v>
      </c>
      <c r="D82" s="17" t="s">
        <v>194</v>
      </c>
      <c r="E82" s="189">
        <v>24.5</v>
      </c>
      <c r="F82" s="59">
        <v>49</v>
      </c>
      <c r="G82" s="39">
        <v>0</v>
      </c>
      <c r="H82" s="40">
        <v>0</v>
      </c>
      <c r="I82" s="289" t="str">
        <f t="shared" si="4"/>
        <v>Non Moving</v>
      </c>
      <c r="K82" s="23">
        <f t="shared" si="5"/>
        <v>0</v>
      </c>
      <c r="L82" s="23">
        <f t="shared" si="6"/>
        <v>0</v>
      </c>
      <c r="M82" s="23">
        <f t="shared" si="7"/>
        <v>1</v>
      </c>
    </row>
    <row r="83" spans="1:13" s="5" customFormat="1" ht="16.5" thickTop="1" thickBot="1">
      <c r="A83" s="45">
        <v>79</v>
      </c>
      <c r="B83" s="17">
        <v>734935</v>
      </c>
      <c r="C83" s="17" t="s">
        <v>195</v>
      </c>
      <c r="D83" s="17" t="s">
        <v>196</v>
      </c>
      <c r="E83" s="189">
        <v>29.5</v>
      </c>
      <c r="F83" s="59">
        <v>59</v>
      </c>
      <c r="G83" s="39">
        <v>0</v>
      </c>
      <c r="H83" s="40">
        <v>0</v>
      </c>
      <c r="I83" s="289" t="str">
        <f t="shared" si="4"/>
        <v>Non Moving</v>
      </c>
      <c r="K83" s="23">
        <f t="shared" si="5"/>
        <v>0</v>
      </c>
      <c r="L83" s="23">
        <f t="shared" si="6"/>
        <v>0</v>
      </c>
      <c r="M83" s="23">
        <f t="shared" si="7"/>
        <v>1</v>
      </c>
    </row>
    <row r="84" spans="1:13" s="5" customFormat="1" ht="16.5" thickTop="1" thickBot="1">
      <c r="A84" s="45">
        <v>80</v>
      </c>
      <c r="B84" s="17">
        <v>734936</v>
      </c>
      <c r="C84" s="17" t="s">
        <v>197</v>
      </c>
      <c r="D84" s="17" t="s">
        <v>198</v>
      </c>
      <c r="E84" s="189">
        <v>29.5</v>
      </c>
      <c r="F84" s="59">
        <v>59</v>
      </c>
      <c r="G84" s="39">
        <v>0</v>
      </c>
      <c r="H84" s="40">
        <v>0</v>
      </c>
      <c r="I84" s="289" t="str">
        <f t="shared" si="4"/>
        <v>Non Moving</v>
      </c>
      <c r="K84" s="23">
        <f t="shared" si="5"/>
        <v>0</v>
      </c>
      <c r="L84" s="23">
        <f t="shared" si="6"/>
        <v>0</v>
      </c>
      <c r="M84" s="23">
        <f t="shared" si="7"/>
        <v>1</v>
      </c>
    </row>
    <row r="85" spans="1:13" s="5" customFormat="1" ht="16.5" thickTop="1" thickBot="1">
      <c r="A85" s="45">
        <v>81</v>
      </c>
      <c r="B85" s="17">
        <v>734937</v>
      </c>
      <c r="C85" s="17" t="s">
        <v>199</v>
      </c>
      <c r="D85" s="17" t="s">
        <v>200</v>
      </c>
      <c r="E85" s="189">
        <v>69.5</v>
      </c>
      <c r="F85" s="59">
        <v>149</v>
      </c>
      <c r="G85" s="39">
        <v>3</v>
      </c>
      <c r="H85" s="40">
        <v>0.375</v>
      </c>
      <c r="I85" s="289" t="str">
        <f t="shared" si="4"/>
        <v>Fast Moving</v>
      </c>
      <c r="K85" s="23">
        <f t="shared" si="5"/>
        <v>1</v>
      </c>
      <c r="L85" s="23">
        <f t="shared" si="6"/>
        <v>0</v>
      </c>
      <c r="M85" s="23">
        <f t="shared" si="7"/>
        <v>0</v>
      </c>
    </row>
    <row r="86" spans="1:13" s="5" customFormat="1" ht="16.5" thickTop="1" thickBot="1">
      <c r="A86" s="45">
        <v>82</v>
      </c>
      <c r="B86" s="17">
        <v>734938</v>
      </c>
      <c r="C86" s="17" t="s">
        <v>201</v>
      </c>
      <c r="D86" s="17" t="s">
        <v>202</v>
      </c>
      <c r="E86" s="189">
        <v>69.5</v>
      </c>
      <c r="F86" s="59">
        <v>149</v>
      </c>
      <c r="G86" s="39">
        <v>1</v>
      </c>
      <c r="H86" s="40">
        <v>0.125</v>
      </c>
      <c r="I86" s="289" t="str">
        <f t="shared" si="4"/>
        <v>Slow Moving</v>
      </c>
      <c r="K86" s="23">
        <f t="shared" si="5"/>
        <v>0</v>
      </c>
      <c r="L86" s="23">
        <f t="shared" si="6"/>
        <v>1</v>
      </c>
      <c r="M86" s="23">
        <f t="shared" si="7"/>
        <v>0</v>
      </c>
    </row>
    <row r="87" spans="1:13" s="5" customFormat="1" ht="16.5" thickTop="1" thickBot="1">
      <c r="A87" s="45">
        <v>83</v>
      </c>
      <c r="B87" s="17">
        <v>734939</v>
      </c>
      <c r="C87" s="17" t="s">
        <v>203</v>
      </c>
      <c r="D87" s="17" t="s">
        <v>204</v>
      </c>
      <c r="E87" s="189">
        <v>109.5</v>
      </c>
      <c r="F87" s="59">
        <v>229</v>
      </c>
      <c r="G87" s="39">
        <v>1</v>
      </c>
      <c r="H87" s="40">
        <v>0.125</v>
      </c>
      <c r="I87" s="289" t="str">
        <f t="shared" si="4"/>
        <v>Slow Moving</v>
      </c>
      <c r="K87" s="23">
        <f t="shared" si="5"/>
        <v>0</v>
      </c>
      <c r="L87" s="23">
        <f t="shared" si="6"/>
        <v>1</v>
      </c>
      <c r="M87" s="23">
        <f t="shared" si="7"/>
        <v>0</v>
      </c>
    </row>
    <row r="88" spans="1:13" s="5" customFormat="1" ht="16.5" thickTop="1" thickBot="1">
      <c r="A88" s="45">
        <v>84</v>
      </c>
      <c r="B88" s="17">
        <v>734940</v>
      </c>
      <c r="C88" s="17" t="s">
        <v>205</v>
      </c>
      <c r="D88" s="17" t="s">
        <v>206</v>
      </c>
      <c r="E88" s="189">
        <v>44.5</v>
      </c>
      <c r="F88" s="59">
        <v>99</v>
      </c>
      <c r="G88" s="39">
        <v>1</v>
      </c>
      <c r="H88" s="40">
        <v>0.125</v>
      </c>
      <c r="I88" s="289" t="str">
        <f t="shared" si="4"/>
        <v>Slow Moving</v>
      </c>
      <c r="K88" s="23">
        <f t="shared" si="5"/>
        <v>0</v>
      </c>
      <c r="L88" s="23">
        <f t="shared" si="6"/>
        <v>1</v>
      </c>
      <c r="M88" s="23">
        <f t="shared" si="7"/>
        <v>0</v>
      </c>
    </row>
    <row r="89" spans="1:13" s="5" customFormat="1" ht="16.5" thickTop="1" thickBot="1">
      <c r="A89" s="45">
        <v>85</v>
      </c>
      <c r="B89" s="17">
        <v>734941</v>
      </c>
      <c r="C89" s="17" t="s">
        <v>207</v>
      </c>
      <c r="D89" s="17" t="s">
        <v>208</v>
      </c>
      <c r="E89" s="189">
        <v>44.5</v>
      </c>
      <c r="F89" s="59">
        <v>89</v>
      </c>
      <c r="G89" s="39">
        <v>9</v>
      </c>
      <c r="H89" s="40">
        <v>1.125</v>
      </c>
      <c r="I89" s="289" t="str">
        <f t="shared" si="4"/>
        <v>Fast Moving</v>
      </c>
      <c r="K89" s="23">
        <f t="shared" si="5"/>
        <v>1</v>
      </c>
      <c r="L89" s="23">
        <f t="shared" si="6"/>
        <v>0</v>
      </c>
      <c r="M89" s="23">
        <f t="shared" si="7"/>
        <v>0</v>
      </c>
    </row>
    <row r="90" spans="1:13" s="5" customFormat="1" ht="16.5" thickTop="1" thickBot="1">
      <c r="A90" s="45">
        <v>86</v>
      </c>
      <c r="B90" s="17">
        <v>734942</v>
      </c>
      <c r="C90" s="17" t="s">
        <v>209</v>
      </c>
      <c r="D90" s="17" t="s">
        <v>210</v>
      </c>
      <c r="E90" s="189">
        <v>24.5</v>
      </c>
      <c r="F90" s="59">
        <v>49</v>
      </c>
      <c r="G90" s="39">
        <v>16</v>
      </c>
      <c r="H90" s="40">
        <v>2</v>
      </c>
      <c r="I90" s="289" t="str">
        <f t="shared" si="4"/>
        <v>Fast Moving</v>
      </c>
      <c r="K90" s="23">
        <f t="shared" si="5"/>
        <v>1</v>
      </c>
      <c r="L90" s="23">
        <f t="shared" si="6"/>
        <v>0</v>
      </c>
      <c r="M90" s="23">
        <f t="shared" si="7"/>
        <v>0</v>
      </c>
    </row>
    <row r="91" spans="1:13" s="5" customFormat="1" ht="16.5" thickTop="1" thickBot="1">
      <c r="A91" s="45">
        <v>87</v>
      </c>
      <c r="B91" s="17">
        <v>734943</v>
      </c>
      <c r="C91" s="17" t="s">
        <v>211</v>
      </c>
      <c r="D91" s="17" t="s">
        <v>212</v>
      </c>
      <c r="E91" s="189">
        <v>24.5</v>
      </c>
      <c r="F91" s="59">
        <v>49</v>
      </c>
      <c r="G91" s="39">
        <v>27</v>
      </c>
      <c r="H91" s="40">
        <v>3.375</v>
      </c>
      <c r="I91" s="289" t="str">
        <f t="shared" si="4"/>
        <v>Fast Moving</v>
      </c>
      <c r="K91" s="23">
        <f t="shared" si="5"/>
        <v>1</v>
      </c>
      <c r="L91" s="23">
        <f t="shared" si="6"/>
        <v>0</v>
      </c>
      <c r="M91" s="23">
        <f t="shared" si="7"/>
        <v>0</v>
      </c>
    </row>
    <row r="92" spans="1:13" s="5" customFormat="1" ht="16.5" thickTop="1" thickBot="1">
      <c r="A92" s="45">
        <v>88</v>
      </c>
      <c r="B92" s="17">
        <v>734944</v>
      </c>
      <c r="C92" s="17" t="s">
        <v>213</v>
      </c>
      <c r="D92" s="17" t="s">
        <v>214</v>
      </c>
      <c r="E92" s="189">
        <v>24.5</v>
      </c>
      <c r="F92" s="59">
        <v>49</v>
      </c>
      <c r="G92" s="39">
        <v>19</v>
      </c>
      <c r="H92" s="40">
        <v>2.375</v>
      </c>
      <c r="I92" s="289" t="str">
        <f t="shared" si="4"/>
        <v>Fast Moving</v>
      </c>
      <c r="K92" s="23">
        <f t="shared" si="5"/>
        <v>1</v>
      </c>
      <c r="L92" s="23">
        <f t="shared" si="6"/>
        <v>0</v>
      </c>
      <c r="M92" s="23">
        <f t="shared" si="7"/>
        <v>0</v>
      </c>
    </row>
    <row r="93" spans="1:13" s="5" customFormat="1" ht="16.5" thickTop="1" thickBot="1">
      <c r="A93" s="45">
        <v>89</v>
      </c>
      <c r="B93" s="17">
        <v>734945</v>
      </c>
      <c r="C93" s="17" t="s">
        <v>215</v>
      </c>
      <c r="D93" s="17" t="s">
        <v>216</v>
      </c>
      <c r="E93" s="189">
        <v>39.5</v>
      </c>
      <c r="F93" s="59">
        <v>79</v>
      </c>
      <c r="G93" s="39">
        <v>0</v>
      </c>
      <c r="H93" s="40">
        <v>0</v>
      </c>
      <c r="I93" s="289" t="str">
        <f t="shared" si="4"/>
        <v>Non Moving</v>
      </c>
      <c r="K93" s="23">
        <f t="shared" si="5"/>
        <v>0</v>
      </c>
      <c r="L93" s="23">
        <f t="shared" si="6"/>
        <v>0</v>
      </c>
      <c r="M93" s="23">
        <f t="shared" si="7"/>
        <v>1</v>
      </c>
    </row>
    <row r="94" spans="1:13" s="5" customFormat="1" ht="16.5" thickTop="1" thickBot="1">
      <c r="A94" s="45">
        <v>90</v>
      </c>
      <c r="B94" s="17">
        <v>734947</v>
      </c>
      <c r="C94" s="17" t="s">
        <v>217</v>
      </c>
      <c r="D94" s="17" t="s">
        <v>218</v>
      </c>
      <c r="E94" s="189">
        <v>39.5</v>
      </c>
      <c r="F94" s="59">
        <v>79</v>
      </c>
      <c r="G94" s="39">
        <v>0</v>
      </c>
      <c r="H94" s="40">
        <v>0</v>
      </c>
      <c r="I94" s="289" t="str">
        <f t="shared" si="4"/>
        <v>Non Moving</v>
      </c>
      <c r="K94" s="23">
        <f t="shared" si="5"/>
        <v>0</v>
      </c>
      <c r="L94" s="23">
        <f t="shared" si="6"/>
        <v>0</v>
      </c>
      <c r="M94" s="23">
        <f t="shared" si="7"/>
        <v>1</v>
      </c>
    </row>
    <row r="95" spans="1:13" s="5" customFormat="1" ht="16.5" thickTop="1" thickBot="1">
      <c r="A95" s="45">
        <v>91</v>
      </c>
      <c r="B95" s="17">
        <v>734948</v>
      </c>
      <c r="C95" s="17" t="s">
        <v>219</v>
      </c>
      <c r="D95" s="17" t="s">
        <v>220</v>
      </c>
      <c r="E95" s="189">
        <v>49.5</v>
      </c>
      <c r="F95" s="59">
        <v>109</v>
      </c>
      <c r="G95" s="39">
        <v>6</v>
      </c>
      <c r="H95" s="40">
        <v>0.75</v>
      </c>
      <c r="I95" s="289" t="str">
        <f t="shared" si="4"/>
        <v>Fast Moving</v>
      </c>
      <c r="K95" s="23">
        <f t="shared" si="5"/>
        <v>1</v>
      </c>
      <c r="L95" s="23">
        <f t="shared" si="6"/>
        <v>0</v>
      </c>
      <c r="M95" s="23">
        <f t="shared" si="7"/>
        <v>0</v>
      </c>
    </row>
    <row r="96" spans="1:13" s="5" customFormat="1" ht="16.5" thickTop="1" thickBot="1">
      <c r="A96" s="45">
        <v>92</v>
      </c>
      <c r="B96" s="17">
        <v>734966</v>
      </c>
      <c r="C96" s="17" t="s">
        <v>221</v>
      </c>
      <c r="D96" s="17" t="s">
        <v>222</v>
      </c>
      <c r="E96" s="189">
        <v>24.5</v>
      </c>
      <c r="F96" s="59">
        <v>49</v>
      </c>
      <c r="G96" s="39">
        <v>0</v>
      </c>
      <c r="H96" s="40">
        <v>0</v>
      </c>
      <c r="I96" s="289" t="str">
        <f t="shared" si="4"/>
        <v>Non Moving</v>
      </c>
      <c r="K96" s="23">
        <f t="shared" si="5"/>
        <v>0</v>
      </c>
      <c r="L96" s="23">
        <f t="shared" si="6"/>
        <v>0</v>
      </c>
      <c r="M96" s="23">
        <f t="shared" si="7"/>
        <v>1</v>
      </c>
    </row>
    <row r="97" spans="1:13" s="5" customFormat="1" ht="16.5" thickTop="1" thickBot="1">
      <c r="A97" s="45">
        <v>93</v>
      </c>
      <c r="B97" s="17">
        <v>734968</v>
      </c>
      <c r="C97" s="17" t="s">
        <v>223</v>
      </c>
      <c r="D97" s="17" t="s">
        <v>224</v>
      </c>
      <c r="E97" s="189">
        <v>24.5</v>
      </c>
      <c r="F97" s="59">
        <v>49</v>
      </c>
      <c r="G97" s="39">
        <v>0</v>
      </c>
      <c r="H97" s="40">
        <v>0</v>
      </c>
      <c r="I97" s="289" t="str">
        <f t="shared" si="4"/>
        <v>Non Moving</v>
      </c>
      <c r="K97" s="23">
        <f t="shared" si="5"/>
        <v>0</v>
      </c>
      <c r="L97" s="23">
        <f t="shared" si="6"/>
        <v>0</v>
      </c>
      <c r="M97" s="23">
        <f t="shared" si="7"/>
        <v>1</v>
      </c>
    </row>
    <row r="98" spans="1:13" s="5" customFormat="1" ht="16.5" thickTop="1" thickBot="1">
      <c r="A98" s="45">
        <v>94</v>
      </c>
      <c r="B98" s="17">
        <v>734970</v>
      </c>
      <c r="C98" s="17" t="s">
        <v>225</v>
      </c>
      <c r="D98" s="17" t="s">
        <v>226</v>
      </c>
      <c r="E98" s="189">
        <v>24.5</v>
      </c>
      <c r="F98" s="59">
        <v>49</v>
      </c>
      <c r="G98" s="39">
        <v>0</v>
      </c>
      <c r="H98" s="40">
        <v>0</v>
      </c>
      <c r="I98" s="289" t="str">
        <f t="shared" si="4"/>
        <v>Non Moving</v>
      </c>
      <c r="K98" s="23">
        <f t="shared" si="5"/>
        <v>0</v>
      </c>
      <c r="L98" s="23">
        <f t="shared" si="6"/>
        <v>0</v>
      </c>
      <c r="M98" s="23">
        <f t="shared" si="7"/>
        <v>1</v>
      </c>
    </row>
    <row r="99" spans="1:13" s="5" customFormat="1" ht="16.5" thickTop="1" thickBot="1">
      <c r="A99" s="45">
        <v>95</v>
      </c>
      <c r="B99" s="17">
        <v>734971</v>
      </c>
      <c r="C99" s="17" t="s">
        <v>227</v>
      </c>
      <c r="D99" s="17" t="s">
        <v>228</v>
      </c>
      <c r="E99" s="189">
        <v>24.5</v>
      </c>
      <c r="F99" s="59">
        <v>49</v>
      </c>
      <c r="G99" s="39">
        <v>0</v>
      </c>
      <c r="H99" s="40">
        <v>0</v>
      </c>
      <c r="I99" s="289" t="str">
        <f t="shared" si="4"/>
        <v>Non Moving</v>
      </c>
      <c r="K99" s="23">
        <f t="shared" si="5"/>
        <v>0</v>
      </c>
      <c r="L99" s="23">
        <f t="shared" si="6"/>
        <v>0</v>
      </c>
      <c r="M99" s="23">
        <f t="shared" si="7"/>
        <v>1</v>
      </c>
    </row>
    <row r="100" spans="1:13" s="5" customFormat="1" ht="16.5" thickTop="1" thickBot="1">
      <c r="A100" s="45">
        <v>96</v>
      </c>
      <c r="B100" s="17">
        <v>734973</v>
      </c>
      <c r="C100" s="17" t="s">
        <v>229</v>
      </c>
      <c r="D100" s="17" t="s">
        <v>230</v>
      </c>
      <c r="E100" s="189">
        <v>24.5</v>
      </c>
      <c r="F100" s="59">
        <v>49</v>
      </c>
      <c r="G100" s="39">
        <v>0</v>
      </c>
      <c r="H100" s="40">
        <v>0</v>
      </c>
      <c r="I100" s="289" t="str">
        <f t="shared" si="4"/>
        <v>Non Moving</v>
      </c>
      <c r="K100" s="23">
        <f t="shared" si="5"/>
        <v>0</v>
      </c>
      <c r="L100" s="23">
        <f t="shared" si="6"/>
        <v>0</v>
      </c>
      <c r="M100" s="23">
        <f t="shared" si="7"/>
        <v>1</v>
      </c>
    </row>
    <row r="101" spans="1:13" s="5" customFormat="1" ht="16.5" thickTop="1" thickBot="1">
      <c r="A101" s="45">
        <v>97</v>
      </c>
      <c r="B101" s="17">
        <v>734975</v>
      </c>
      <c r="C101" s="17" t="s">
        <v>231</v>
      </c>
      <c r="D101" s="17" t="s">
        <v>232</v>
      </c>
      <c r="E101" s="189">
        <v>24.5</v>
      </c>
      <c r="F101" s="59">
        <v>49</v>
      </c>
      <c r="G101" s="39">
        <v>0</v>
      </c>
      <c r="H101" s="40">
        <v>0</v>
      </c>
      <c r="I101" s="289" t="str">
        <f t="shared" si="4"/>
        <v>Non Moving</v>
      </c>
      <c r="K101" s="23">
        <f t="shared" si="5"/>
        <v>0</v>
      </c>
      <c r="L101" s="23">
        <f t="shared" si="6"/>
        <v>0</v>
      </c>
      <c r="M101" s="23">
        <f t="shared" si="7"/>
        <v>1</v>
      </c>
    </row>
    <row r="102" spans="1:13" s="5" customFormat="1" ht="16.5" thickTop="1" thickBot="1">
      <c r="A102" s="45">
        <v>98</v>
      </c>
      <c r="B102" s="17">
        <v>734976</v>
      </c>
      <c r="C102" s="17" t="s">
        <v>233</v>
      </c>
      <c r="D102" s="17" t="s">
        <v>234</v>
      </c>
      <c r="E102" s="189">
        <v>39.5</v>
      </c>
      <c r="F102" s="59">
        <v>79</v>
      </c>
      <c r="G102" s="39">
        <v>0</v>
      </c>
      <c r="H102" s="40">
        <v>0</v>
      </c>
      <c r="I102" s="289" t="str">
        <f t="shared" si="4"/>
        <v>Non Moving</v>
      </c>
      <c r="K102" s="23">
        <f t="shared" si="5"/>
        <v>0</v>
      </c>
      <c r="L102" s="23">
        <f t="shared" si="6"/>
        <v>0</v>
      </c>
      <c r="M102" s="23">
        <f t="shared" si="7"/>
        <v>1</v>
      </c>
    </row>
    <row r="103" spans="1:13" s="5" customFormat="1" ht="16.5" thickTop="1" thickBot="1">
      <c r="A103" s="45">
        <v>99</v>
      </c>
      <c r="B103" s="17">
        <v>734981</v>
      </c>
      <c r="C103" s="17" t="s">
        <v>235</v>
      </c>
      <c r="D103" s="17" t="s">
        <v>236</v>
      </c>
      <c r="E103" s="189">
        <v>39.5</v>
      </c>
      <c r="F103" s="59">
        <v>79</v>
      </c>
      <c r="G103" s="39">
        <v>0</v>
      </c>
      <c r="H103" s="40">
        <v>0</v>
      </c>
      <c r="I103" s="289" t="str">
        <f t="shared" si="4"/>
        <v>Non Moving</v>
      </c>
      <c r="K103" s="23">
        <f t="shared" si="5"/>
        <v>0</v>
      </c>
      <c r="L103" s="23">
        <f t="shared" si="6"/>
        <v>0</v>
      </c>
      <c r="M103" s="23">
        <f t="shared" si="7"/>
        <v>1</v>
      </c>
    </row>
    <row r="104" spans="1:13" s="5" customFormat="1" ht="16.5" thickTop="1" thickBot="1">
      <c r="A104" s="45">
        <v>100</v>
      </c>
      <c r="B104" s="17">
        <v>735669</v>
      </c>
      <c r="C104" s="17" t="s">
        <v>237</v>
      </c>
      <c r="D104" s="17" t="s">
        <v>188</v>
      </c>
      <c r="E104" s="189">
        <v>24.5</v>
      </c>
      <c r="F104" s="59">
        <v>49</v>
      </c>
      <c r="G104" s="39">
        <v>7</v>
      </c>
      <c r="H104" s="40">
        <v>0.875</v>
      </c>
      <c r="I104" s="289" t="str">
        <f t="shared" si="4"/>
        <v>Fast Moving</v>
      </c>
      <c r="K104" s="23">
        <f t="shared" si="5"/>
        <v>1</v>
      </c>
      <c r="L104" s="23">
        <f t="shared" si="6"/>
        <v>0</v>
      </c>
      <c r="M104" s="23">
        <f t="shared" si="7"/>
        <v>0</v>
      </c>
    </row>
    <row r="105" spans="1:13" s="5" customFormat="1" ht="16.5" thickTop="1" thickBot="1">
      <c r="A105" s="45">
        <v>101</v>
      </c>
      <c r="B105" s="17">
        <v>735670</v>
      </c>
      <c r="C105" s="17" t="s">
        <v>238</v>
      </c>
      <c r="D105" s="17" t="s">
        <v>239</v>
      </c>
      <c r="E105" s="189">
        <v>44.5</v>
      </c>
      <c r="F105" s="59">
        <v>99</v>
      </c>
      <c r="G105" s="39">
        <v>10</v>
      </c>
      <c r="H105" s="40">
        <v>1.25</v>
      </c>
      <c r="I105" s="289" t="str">
        <f t="shared" si="4"/>
        <v>Fast Moving</v>
      </c>
      <c r="K105" s="23">
        <f t="shared" si="5"/>
        <v>1</v>
      </c>
      <c r="L105" s="23">
        <f t="shared" si="6"/>
        <v>0</v>
      </c>
      <c r="M105" s="23">
        <f t="shared" si="7"/>
        <v>0</v>
      </c>
    </row>
    <row r="106" spans="1:13" s="5" customFormat="1" ht="16.5" thickTop="1" thickBot="1">
      <c r="A106" s="45">
        <v>102</v>
      </c>
      <c r="B106" s="17">
        <v>738068</v>
      </c>
      <c r="C106" s="17" t="s">
        <v>240</v>
      </c>
      <c r="D106" s="17" t="s">
        <v>241</v>
      </c>
      <c r="E106" s="189">
        <v>59.5</v>
      </c>
      <c r="F106" s="59">
        <v>129</v>
      </c>
      <c r="G106" s="39">
        <v>1</v>
      </c>
      <c r="H106" s="40">
        <v>0.125</v>
      </c>
      <c r="I106" s="289" t="str">
        <f t="shared" si="4"/>
        <v>Slow Moving</v>
      </c>
      <c r="K106" s="23">
        <f t="shared" si="5"/>
        <v>0</v>
      </c>
      <c r="L106" s="23">
        <f t="shared" si="6"/>
        <v>1</v>
      </c>
      <c r="M106" s="23">
        <f t="shared" si="7"/>
        <v>0</v>
      </c>
    </row>
    <row r="107" spans="1:13" s="5" customFormat="1" ht="16.5" thickTop="1" thickBot="1">
      <c r="A107" s="45">
        <v>103</v>
      </c>
      <c r="B107" s="17">
        <v>738069</v>
      </c>
      <c r="C107" s="17" t="s">
        <v>242</v>
      </c>
      <c r="D107" s="17" t="s">
        <v>243</v>
      </c>
      <c r="E107" s="189">
        <v>59.5</v>
      </c>
      <c r="F107" s="59">
        <v>129</v>
      </c>
      <c r="G107" s="39">
        <v>3</v>
      </c>
      <c r="H107" s="40">
        <v>0.375</v>
      </c>
      <c r="I107" s="289" t="str">
        <f t="shared" si="4"/>
        <v>Fast Moving</v>
      </c>
      <c r="K107" s="23">
        <f t="shared" si="5"/>
        <v>1</v>
      </c>
      <c r="L107" s="23">
        <f t="shared" si="6"/>
        <v>0</v>
      </c>
      <c r="M107" s="23">
        <f t="shared" si="7"/>
        <v>0</v>
      </c>
    </row>
    <row r="108" spans="1:13" s="5" customFormat="1" ht="16.5" thickTop="1" thickBot="1">
      <c r="A108" s="45">
        <v>104</v>
      </c>
      <c r="B108" s="17">
        <v>738071</v>
      </c>
      <c r="C108" s="17" t="s">
        <v>244</v>
      </c>
      <c r="D108" s="17" t="s">
        <v>245</v>
      </c>
      <c r="E108" s="189">
        <v>24.5</v>
      </c>
      <c r="F108" s="59">
        <v>49</v>
      </c>
      <c r="G108" s="39">
        <v>2</v>
      </c>
      <c r="H108" s="40">
        <v>0.25</v>
      </c>
      <c r="I108" s="289" t="str">
        <f t="shared" si="4"/>
        <v>Slow Moving</v>
      </c>
      <c r="K108" s="23">
        <f t="shared" si="5"/>
        <v>0</v>
      </c>
      <c r="L108" s="23">
        <f t="shared" si="6"/>
        <v>1</v>
      </c>
      <c r="M108" s="23">
        <f t="shared" si="7"/>
        <v>0</v>
      </c>
    </row>
    <row r="109" spans="1:13" s="5" customFormat="1" ht="16.5" thickTop="1" thickBot="1">
      <c r="A109" s="45">
        <v>105</v>
      </c>
      <c r="B109" s="17">
        <v>738072</v>
      </c>
      <c r="C109" s="17" t="s">
        <v>246</v>
      </c>
      <c r="D109" s="17" t="s">
        <v>247</v>
      </c>
      <c r="E109" s="189">
        <v>24.5</v>
      </c>
      <c r="F109" s="59">
        <v>49</v>
      </c>
      <c r="G109" s="39">
        <v>4</v>
      </c>
      <c r="H109" s="40">
        <v>0.5</v>
      </c>
      <c r="I109" s="289" t="str">
        <f t="shared" si="4"/>
        <v>Fast Moving</v>
      </c>
      <c r="K109" s="23">
        <f t="shared" si="5"/>
        <v>1</v>
      </c>
      <c r="L109" s="23">
        <f t="shared" si="6"/>
        <v>0</v>
      </c>
      <c r="M109" s="23">
        <f t="shared" si="7"/>
        <v>0</v>
      </c>
    </row>
    <row r="110" spans="1:13" s="5" customFormat="1" ht="16.5" thickTop="1" thickBot="1">
      <c r="A110" s="45">
        <v>106</v>
      </c>
      <c r="B110" s="17">
        <v>738073</v>
      </c>
      <c r="C110" s="17" t="s">
        <v>248</v>
      </c>
      <c r="D110" s="17" t="s">
        <v>249</v>
      </c>
      <c r="E110" s="189">
        <v>24.5</v>
      </c>
      <c r="F110" s="59">
        <v>49</v>
      </c>
      <c r="G110" s="39">
        <v>5</v>
      </c>
      <c r="H110" s="40">
        <v>0.625</v>
      </c>
      <c r="I110" s="289" t="str">
        <f t="shared" si="4"/>
        <v>Fast Moving</v>
      </c>
      <c r="K110" s="23">
        <f t="shared" si="5"/>
        <v>1</v>
      </c>
      <c r="L110" s="23">
        <f t="shared" si="6"/>
        <v>0</v>
      </c>
      <c r="M110" s="23">
        <f t="shared" si="7"/>
        <v>0</v>
      </c>
    </row>
    <row r="111" spans="1:13" s="5" customFormat="1" ht="16.5" thickTop="1" thickBot="1">
      <c r="A111" s="45">
        <v>107</v>
      </c>
      <c r="B111" s="17">
        <v>738074</v>
      </c>
      <c r="C111" s="17" t="s">
        <v>250</v>
      </c>
      <c r="D111" s="17" t="s">
        <v>251</v>
      </c>
      <c r="E111" s="189">
        <v>344.5</v>
      </c>
      <c r="F111" s="59">
        <v>719</v>
      </c>
      <c r="G111" s="39">
        <v>6</v>
      </c>
      <c r="H111" s="40">
        <v>0.75</v>
      </c>
      <c r="I111" s="289" t="str">
        <f t="shared" si="4"/>
        <v>Fast Moving</v>
      </c>
      <c r="K111" s="23">
        <f t="shared" si="5"/>
        <v>1</v>
      </c>
      <c r="L111" s="23">
        <f t="shared" si="6"/>
        <v>0</v>
      </c>
      <c r="M111" s="23">
        <f t="shared" si="7"/>
        <v>0</v>
      </c>
    </row>
    <row r="112" spans="1:13" s="5" customFormat="1" ht="16.5" thickTop="1" thickBot="1">
      <c r="A112" s="45">
        <v>108</v>
      </c>
      <c r="B112" s="17">
        <v>738075</v>
      </c>
      <c r="C112" s="17" t="s">
        <v>252</v>
      </c>
      <c r="D112" s="17" t="s">
        <v>253</v>
      </c>
      <c r="E112" s="189">
        <v>129.5</v>
      </c>
      <c r="F112" s="59">
        <v>269</v>
      </c>
      <c r="G112" s="39">
        <v>1</v>
      </c>
      <c r="H112" s="40">
        <v>0.125</v>
      </c>
      <c r="I112" s="289" t="str">
        <f t="shared" si="4"/>
        <v>Slow Moving</v>
      </c>
      <c r="K112" s="23">
        <f t="shared" si="5"/>
        <v>0</v>
      </c>
      <c r="L112" s="23">
        <f t="shared" si="6"/>
        <v>1</v>
      </c>
      <c r="M112" s="23">
        <f t="shared" si="7"/>
        <v>0</v>
      </c>
    </row>
    <row r="113" spans="1:13" s="5" customFormat="1" ht="16.5" thickTop="1" thickBot="1">
      <c r="A113" s="45">
        <v>109</v>
      </c>
      <c r="B113" s="17">
        <v>738076</v>
      </c>
      <c r="C113" s="17" t="s">
        <v>254</v>
      </c>
      <c r="D113" s="17" t="s">
        <v>255</v>
      </c>
      <c r="E113" s="189">
        <v>124.5</v>
      </c>
      <c r="F113" s="59">
        <v>259</v>
      </c>
      <c r="G113" s="39">
        <v>0</v>
      </c>
      <c r="H113" s="40">
        <v>0</v>
      </c>
      <c r="I113" s="289" t="str">
        <f t="shared" si="4"/>
        <v>Non Moving</v>
      </c>
      <c r="K113" s="23">
        <f t="shared" si="5"/>
        <v>0</v>
      </c>
      <c r="L113" s="23">
        <f t="shared" si="6"/>
        <v>0</v>
      </c>
      <c r="M113" s="23">
        <f t="shared" si="7"/>
        <v>1</v>
      </c>
    </row>
    <row r="114" spans="1:13" s="5" customFormat="1" ht="16.5" thickTop="1" thickBot="1">
      <c r="A114" s="45">
        <v>110</v>
      </c>
      <c r="B114" s="17">
        <v>738077</v>
      </c>
      <c r="C114" s="17" t="s">
        <v>256</v>
      </c>
      <c r="D114" s="17" t="s">
        <v>257</v>
      </c>
      <c r="E114" s="189">
        <v>89.5</v>
      </c>
      <c r="F114" s="59">
        <v>189</v>
      </c>
      <c r="G114" s="39">
        <v>4</v>
      </c>
      <c r="H114" s="40">
        <v>0.5</v>
      </c>
      <c r="I114" s="289" t="str">
        <f t="shared" si="4"/>
        <v>Fast Moving</v>
      </c>
      <c r="K114" s="23">
        <f t="shared" si="5"/>
        <v>1</v>
      </c>
      <c r="L114" s="23">
        <f t="shared" si="6"/>
        <v>0</v>
      </c>
      <c r="M114" s="23">
        <f t="shared" si="7"/>
        <v>0</v>
      </c>
    </row>
    <row r="115" spans="1:13" s="5" customFormat="1" ht="16.5" thickTop="1" thickBot="1">
      <c r="A115" s="45">
        <v>111</v>
      </c>
      <c r="B115" s="17">
        <v>738078</v>
      </c>
      <c r="C115" s="17" t="s">
        <v>258</v>
      </c>
      <c r="D115" s="17" t="s">
        <v>259</v>
      </c>
      <c r="E115" s="189">
        <v>24.5</v>
      </c>
      <c r="F115" s="59">
        <v>49</v>
      </c>
      <c r="G115" s="39">
        <v>210</v>
      </c>
      <c r="H115" s="40">
        <v>26.25</v>
      </c>
      <c r="I115" s="289" t="str">
        <f t="shared" si="4"/>
        <v>Fast Moving</v>
      </c>
      <c r="K115" s="23">
        <f t="shared" si="5"/>
        <v>1</v>
      </c>
      <c r="L115" s="23">
        <f t="shared" si="6"/>
        <v>0</v>
      </c>
      <c r="M115" s="23">
        <f t="shared" si="7"/>
        <v>0</v>
      </c>
    </row>
    <row r="116" spans="1:13" s="5" customFormat="1" ht="16.5" thickTop="1" thickBot="1">
      <c r="A116" s="45">
        <v>112</v>
      </c>
      <c r="B116" s="17">
        <v>738079</v>
      </c>
      <c r="C116" s="17" t="s">
        <v>260</v>
      </c>
      <c r="D116" s="17" t="s">
        <v>261</v>
      </c>
      <c r="E116" s="189">
        <v>49.5</v>
      </c>
      <c r="F116" s="59">
        <v>99</v>
      </c>
      <c r="G116" s="39">
        <v>5</v>
      </c>
      <c r="H116" s="40">
        <v>0.625</v>
      </c>
      <c r="I116" s="289" t="str">
        <f t="shared" si="4"/>
        <v>Fast Moving</v>
      </c>
      <c r="K116" s="23">
        <f t="shared" si="5"/>
        <v>1</v>
      </c>
      <c r="L116" s="23">
        <f t="shared" si="6"/>
        <v>0</v>
      </c>
      <c r="M116" s="23">
        <f t="shared" si="7"/>
        <v>0</v>
      </c>
    </row>
    <row r="117" spans="1:13" s="5" customFormat="1" ht="16.5" thickTop="1" thickBot="1">
      <c r="A117" s="45">
        <v>113</v>
      </c>
      <c r="B117" s="17">
        <v>738080</v>
      </c>
      <c r="C117" s="17" t="s">
        <v>262</v>
      </c>
      <c r="D117" s="17" t="s">
        <v>263</v>
      </c>
      <c r="E117" s="189">
        <v>49.5</v>
      </c>
      <c r="F117" s="59">
        <v>99</v>
      </c>
      <c r="G117" s="39">
        <v>7</v>
      </c>
      <c r="H117" s="40">
        <v>0.875</v>
      </c>
      <c r="I117" s="289" t="str">
        <f t="shared" si="4"/>
        <v>Fast Moving</v>
      </c>
      <c r="K117" s="23">
        <f t="shared" si="5"/>
        <v>1</v>
      </c>
      <c r="L117" s="23">
        <f t="shared" si="6"/>
        <v>0</v>
      </c>
      <c r="M117" s="23">
        <f t="shared" si="7"/>
        <v>0</v>
      </c>
    </row>
    <row r="118" spans="1:13" s="5" customFormat="1" ht="16.5" thickTop="1" thickBot="1">
      <c r="A118" s="45">
        <v>114</v>
      </c>
      <c r="B118" s="17">
        <v>738081</v>
      </c>
      <c r="C118" s="17" t="s">
        <v>264</v>
      </c>
      <c r="D118" s="17" t="s">
        <v>265</v>
      </c>
      <c r="E118" s="189">
        <v>64.5</v>
      </c>
      <c r="F118" s="59">
        <v>139</v>
      </c>
      <c r="G118" s="39">
        <v>7</v>
      </c>
      <c r="H118" s="40">
        <v>0.875</v>
      </c>
      <c r="I118" s="289" t="str">
        <f t="shared" si="4"/>
        <v>Fast Moving</v>
      </c>
      <c r="K118" s="23">
        <f t="shared" si="5"/>
        <v>1</v>
      </c>
      <c r="L118" s="23">
        <f t="shared" si="6"/>
        <v>0</v>
      </c>
      <c r="M118" s="23">
        <f t="shared" si="7"/>
        <v>0</v>
      </c>
    </row>
    <row r="119" spans="1:13" s="5" customFormat="1" ht="16.5" thickTop="1" thickBot="1">
      <c r="A119" s="45">
        <v>115</v>
      </c>
      <c r="B119" s="20">
        <v>739727</v>
      </c>
      <c r="C119" s="17" t="s">
        <v>266</v>
      </c>
      <c r="D119" s="17" t="s">
        <v>267</v>
      </c>
      <c r="E119" s="189">
        <v>44.5</v>
      </c>
      <c r="F119" s="59">
        <v>99</v>
      </c>
      <c r="G119" s="39">
        <v>63</v>
      </c>
      <c r="H119" s="40">
        <v>7.875</v>
      </c>
      <c r="I119" s="289" t="str">
        <f t="shared" si="4"/>
        <v>Fast Moving</v>
      </c>
      <c r="K119" s="23">
        <f t="shared" si="5"/>
        <v>1</v>
      </c>
      <c r="L119" s="23">
        <f t="shared" si="6"/>
        <v>0</v>
      </c>
      <c r="M119" s="23">
        <f t="shared" si="7"/>
        <v>0</v>
      </c>
    </row>
    <row r="120" spans="1:13" s="5" customFormat="1" ht="16.5" thickTop="1" thickBot="1">
      <c r="A120" s="45">
        <v>116</v>
      </c>
      <c r="B120" s="20">
        <v>739728</v>
      </c>
      <c r="C120" s="17" t="s">
        <v>268</v>
      </c>
      <c r="D120" s="17" t="s">
        <v>269</v>
      </c>
      <c r="E120" s="189">
        <v>44.5</v>
      </c>
      <c r="F120" s="59">
        <v>99</v>
      </c>
      <c r="G120" s="39">
        <v>29</v>
      </c>
      <c r="H120" s="40">
        <v>3.625</v>
      </c>
      <c r="I120" s="289" t="str">
        <f t="shared" si="4"/>
        <v>Fast Moving</v>
      </c>
      <c r="K120" s="23">
        <f t="shared" si="5"/>
        <v>1</v>
      </c>
      <c r="L120" s="23">
        <f t="shared" si="6"/>
        <v>0</v>
      </c>
      <c r="M120" s="23">
        <f t="shared" si="7"/>
        <v>0</v>
      </c>
    </row>
    <row r="121" spans="1:13" s="5" customFormat="1" ht="16.5" thickTop="1" thickBot="1">
      <c r="A121" s="45">
        <v>117</v>
      </c>
      <c r="B121" s="20">
        <v>742244</v>
      </c>
      <c r="C121" s="17" t="s">
        <v>325</v>
      </c>
      <c r="D121" s="17" t="s">
        <v>326</v>
      </c>
      <c r="E121" s="189">
        <v>29.5</v>
      </c>
      <c r="F121" s="59">
        <v>59</v>
      </c>
      <c r="G121" s="39">
        <v>0</v>
      </c>
      <c r="H121" s="40">
        <v>0</v>
      </c>
      <c r="I121" s="289" t="str">
        <f t="shared" si="4"/>
        <v>Non Moving</v>
      </c>
      <c r="K121" s="23">
        <f t="shared" si="5"/>
        <v>0</v>
      </c>
      <c r="L121" s="23">
        <f t="shared" si="6"/>
        <v>0</v>
      </c>
      <c r="M121" s="23">
        <f t="shared" si="7"/>
        <v>1</v>
      </c>
    </row>
    <row r="122" spans="1:13" s="5" customFormat="1" ht="16.5" thickTop="1" thickBot="1">
      <c r="A122" s="45">
        <v>118</v>
      </c>
      <c r="B122" s="20">
        <v>742245</v>
      </c>
      <c r="C122" s="17" t="s">
        <v>327</v>
      </c>
      <c r="D122" s="17" t="s">
        <v>328</v>
      </c>
      <c r="E122" s="189">
        <v>29.5</v>
      </c>
      <c r="F122" s="59">
        <v>59</v>
      </c>
      <c r="G122" s="39">
        <v>0</v>
      </c>
      <c r="H122" s="40">
        <v>0</v>
      </c>
      <c r="I122" s="289" t="str">
        <f t="shared" si="4"/>
        <v>Non Moving</v>
      </c>
      <c r="K122" s="23">
        <f t="shared" si="5"/>
        <v>0</v>
      </c>
      <c r="L122" s="23">
        <f t="shared" si="6"/>
        <v>0</v>
      </c>
      <c r="M122" s="23">
        <f t="shared" si="7"/>
        <v>1</v>
      </c>
    </row>
    <row r="123" spans="1:13" s="5" customFormat="1" ht="16.5" thickTop="1" thickBot="1">
      <c r="A123" s="45">
        <v>119</v>
      </c>
      <c r="B123" s="20">
        <v>742247</v>
      </c>
      <c r="C123" s="17" t="s">
        <v>329</v>
      </c>
      <c r="D123" s="17" t="s">
        <v>330</v>
      </c>
      <c r="E123" s="189">
        <v>29.5</v>
      </c>
      <c r="F123" s="59">
        <v>59</v>
      </c>
      <c r="G123" s="39">
        <v>1</v>
      </c>
      <c r="H123" s="40">
        <v>0.125</v>
      </c>
      <c r="I123" s="289" t="str">
        <f t="shared" si="4"/>
        <v>Slow Moving</v>
      </c>
      <c r="K123" s="23">
        <f t="shared" si="5"/>
        <v>0</v>
      </c>
      <c r="L123" s="23">
        <f t="shared" si="6"/>
        <v>1</v>
      </c>
      <c r="M123" s="23">
        <f t="shared" si="7"/>
        <v>0</v>
      </c>
    </row>
    <row r="124" spans="1:13" s="5" customFormat="1" ht="16.5" thickTop="1" thickBot="1">
      <c r="A124" s="45">
        <v>120</v>
      </c>
      <c r="B124" s="20">
        <v>742248</v>
      </c>
      <c r="C124" s="17" t="s">
        <v>331</v>
      </c>
      <c r="D124" s="17" t="s">
        <v>332</v>
      </c>
      <c r="E124" s="189">
        <v>24.5</v>
      </c>
      <c r="F124" s="59">
        <v>49</v>
      </c>
      <c r="G124" s="39">
        <v>72</v>
      </c>
      <c r="H124" s="40">
        <v>9</v>
      </c>
      <c r="I124" s="289" t="str">
        <f t="shared" si="4"/>
        <v>Fast Moving</v>
      </c>
      <c r="K124" s="23">
        <f t="shared" si="5"/>
        <v>1</v>
      </c>
      <c r="L124" s="23">
        <f t="shared" si="6"/>
        <v>0</v>
      </c>
      <c r="M124" s="23">
        <f t="shared" si="7"/>
        <v>0</v>
      </c>
    </row>
    <row r="125" spans="1:13" s="5" customFormat="1" ht="16.5" thickTop="1" thickBot="1">
      <c r="A125" s="45">
        <v>121</v>
      </c>
      <c r="B125" s="20">
        <v>742249</v>
      </c>
      <c r="C125" s="17" t="s">
        <v>333</v>
      </c>
      <c r="D125" s="17" t="s">
        <v>334</v>
      </c>
      <c r="E125" s="189">
        <v>44.5</v>
      </c>
      <c r="F125" s="59">
        <v>99</v>
      </c>
      <c r="G125" s="39">
        <v>10</v>
      </c>
      <c r="H125" s="40">
        <v>1.25</v>
      </c>
      <c r="I125" s="289" t="str">
        <f t="shared" si="4"/>
        <v>Fast Moving</v>
      </c>
      <c r="K125" s="23">
        <f t="shared" si="5"/>
        <v>1</v>
      </c>
      <c r="L125" s="23">
        <f t="shared" si="6"/>
        <v>0</v>
      </c>
      <c r="M125" s="23">
        <f t="shared" si="7"/>
        <v>0</v>
      </c>
    </row>
    <row r="126" spans="1:13" s="5" customFormat="1" ht="16.5" thickTop="1" thickBot="1">
      <c r="A126" s="45">
        <v>122</v>
      </c>
      <c r="B126" s="20">
        <v>742292</v>
      </c>
      <c r="C126" s="17" t="s">
        <v>335</v>
      </c>
      <c r="D126" s="17" t="s">
        <v>336</v>
      </c>
      <c r="E126" s="189">
        <v>39.5</v>
      </c>
      <c r="F126" s="59">
        <v>79</v>
      </c>
      <c r="G126" s="39">
        <v>18</v>
      </c>
      <c r="H126" s="40">
        <v>2.25</v>
      </c>
      <c r="I126" s="289" t="str">
        <f t="shared" si="4"/>
        <v>Fast Moving</v>
      </c>
      <c r="K126" s="23">
        <f t="shared" si="5"/>
        <v>1</v>
      </c>
      <c r="L126" s="23">
        <f t="shared" si="6"/>
        <v>0</v>
      </c>
      <c r="M126" s="23">
        <f t="shared" si="7"/>
        <v>0</v>
      </c>
    </row>
    <row r="127" spans="1:13" s="5" customFormat="1" ht="16.5" thickTop="1" thickBot="1">
      <c r="A127" s="45">
        <v>123</v>
      </c>
      <c r="B127" s="20">
        <v>742293</v>
      </c>
      <c r="C127" s="17" t="s">
        <v>337</v>
      </c>
      <c r="D127" s="17" t="s">
        <v>338</v>
      </c>
      <c r="E127" s="189">
        <v>44.5</v>
      </c>
      <c r="F127" s="59">
        <v>89</v>
      </c>
      <c r="G127" s="39">
        <v>14</v>
      </c>
      <c r="H127" s="40">
        <v>1.75</v>
      </c>
      <c r="I127" s="289" t="str">
        <f t="shared" si="4"/>
        <v>Fast Moving</v>
      </c>
      <c r="K127" s="23">
        <f t="shared" si="5"/>
        <v>1</v>
      </c>
      <c r="L127" s="23">
        <f t="shared" si="6"/>
        <v>0</v>
      </c>
      <c r="M127" s="23">
        <f t="shared" si="7"/>
        <v>0</v>
      </c>
    </row>
    <row r="128" spans="1:13" s="5" customFormat="1" ht="16.5" thickTop="1" thickBot="1">
      <c r="A128" s="45">
        <v>124</v>
      </c>
      <c r="B128" s="20">
        <v>742294</v>
      </c>
      <c r="C128" s="17" t="s">
        <v>339</v>
      </c>
      <c r="D128" s="17" t="s">
        <v>340</v>
      </c>
      <c r="E128" s="189">
        <v>74.5</v>
      </c>
      <c r="F128" s="59">
        <v>159</v>
      </c>
      <c r="G128" s="39">
        <v>24</v>
      </c>
      <c r="H128" s="40">
        <v>3</v>
      </c>
      <c r="I128" s="289" t="str">
        <f t="shared" si="4"/>
        <v>Fast Moving</v>
      </c>
      <c r="K128" s="23">
        <f t="shared" si="5"/>
        <v>1</v>
      </c>
      <c r="L128" s="23">
        <f t="shared" si="6"/>
        <v>0</v>
      </c>
      <c r="M128" s="23">
        <f t="shared" si="7"/>
        <v>0</v>
      </c>
    </row>
    <row r="129" spans="1:13" s="5" customFormat="1" ht="16.5" thickTop="1" thickBot="1">
      <c r="A129" s="45">
        <v>125</v>
      </c>
      <c r="B129" s="20">
        <v>742295</v>
      </c>
      <c r="C129" s="17" t="s">
        <v>341</v>
      </c>
      <c r="D129" s="17" t="s">
        <v>342</v>
      </c>
      <c r="E129" s="189">
        <v>39.5</v>
      </c>
      <c r="F129" s="59">
        <v>79</v>
      </c>
      <c r="G129" s="39">
        <v>5</v>
      </c>
      <c r="H129" s="40">
        <v>0.625</v>
      </c>
      <c r="I129" s="289" t="str">
        <f t="shared" si="4"/>
        <v>Fast Moving</v>
      </c>
      <c r="K129" s="23">
        <f t="shared" si="5"/>
        <v>1</v>
      </c>
      <c r="L129" s="23">
        <f t="shared" si="6"/>
        <v>0</v>
      </c>
      <c r="M129" s="23">
        <f t="shared" si="7"/>
        <v>0</v>
      </c>
    </row>
    <row r="130" spans="1:13" s="5" customFormat="1" ht="16.5" thickTop="1" thickBot="1">
      <c r="A130" s="45">
        <v>126</v>
      </c>
      <c r="B130" s="20">
        <v>742296</v>
      </c>
      <c r="C130" s="17" t="s">
        <v>343</v>
      </c>
      <c r="D130" s="17" t="s">
        <v>344</v>
      </c>
      <c r="E130" s="189">
        <v>39.5</v>
      </c>
      <c r="F130" s="59">
        <v>79</v>
      </c>
      <c r="G130" s="39">
        <v>11</v>
      </c>
      <c r="H130" s="40">
        <v>1.375</v>
      </c>
      <c r="I130" s="289" t="str">
        <f t="shared" si="4"/>
        <v>Fast Moving</v>
      </c>
      <c r="K130" s="23">
        <f t="shared" si="5"/>
        <v>1</v>
      </c>
      <c r="L130" s="23">
        <f t="shared" si="6"/>
        <v>0</v>
      </c>
      <c r="M130" s="23">
        <f t="shared" si="7"/>
        <v>0</v>
      </c>
    </row>
    <row r="131" spans="1:13" s="5" customFormat="1" ht="16.5" thickTop="1" thickBot="1">
      <c r="A131" s="45">
        <v>127</v>
      </c>
      <c r="B131" s="20">
        <v>742297</v>
      </c>
      <c r="C131" s="17" t="s">
        <v>345</v>
      </c>
      <c r="D131" s="17" t="s">
        <v>346</v>
      </c>
      <c r="E131" s="189">
        <v>119.5</v>
      </c>
      <c r="F131" s="59">
        <v>249</v>
      </c>
      <c r="G131" s="39">
        <v>3</v>
      </c>
      <c r="H131" s="40">
        <v>0.375</v>
      </c>
      <c r="I131" s="289" t="str">
        <f t="shared" si="4"/>
        <v>Fast Moving</v>
      </c>
      <c r="K131" s="23">
        <f t="shared" si="5"/>
        <v>1</v>
      </c>
      <c r="L131" s="23">
        <f t="shared" si="6"/>
        <v>0</v>
      </c>
      <c r="M131" s="23">
        <f t="shared" si="7"/>
        <v>0</v>
      </c>
    </row>
    <row r="132" spans="1:13" s="5" customFormat="1" ht="16.5" thickTop="1" thickBot="1">
      <c r="A132" s="45">
        <v>128</v>
      </c>
      <c r="B132" s="20">
        <v>742298</v>
      </c>
      <c r="C132" s="17" t="s">
        <v>347</v>
      </c>
      <c r="D132" s="17" t="s">
        <v>348</v>
      </c>
      <c r="E132" s="189">
        <v>89.5</v>
      </c>
      <c r="F132" s="59">
        <v>189</v>
      </c>
      <c r="G132" s="39">
        <v>12</v>
      </c>
      <c r="H132" s="40">
        <v>1.5</v>
      </c>
      <c r="I132" s="289" t="str">
        <f t="shared" si="4"/>
        <v>Fast Moving</v>
      </c>
      <c r="K132" s="23">
        <f t="shared" si="5"/>
        <v>1</v>
      </c>
      <c r="L132" s="23">
        <f t="shared" si="6"/>
        <v>0</v>
      </c>
      <c r="M132" s="23">
        <f t="shared" si="7"/>
        <v>0</v>
      </c>
    </row>
    <row r="133" spans="1:13" s="5" customFormat="1" ht="16.5" thickTop="1" thickBot="1">
      <c r="A133" s="45">
        <v>129</v>
      </c>
      <c r="B133" s="20">
        <v>742300</v>
      </c>
      <c r="C133" s="17" t="s">
        <v>349</v>
      </c>
      <c r="D133" s="17" t="s">
        <v>350</v>
      </c>
      <c r="E133" s="189">
        <v>29.5</v>
      </c>
      <c r="F133" s="59">
        <v>59</v>
      </c>
      <c r="G133" s="39">
        <v>23</v>
      </c>
      <c r="H133" s="40">
        <v>2.875</v>
      </c>
      <c r="I133" s="289" t="str">
        <f t="shared" si="4"/>
        <v>Fast Moving</v>
      </c>
      <c r="K133" s="23">
        <f t="shared" si="5"/>
        <v>1</v>
      </c>
      <c r="L133" s="23">
        <f t="shared" si="6"/>
        <v>0</v>
      </c>
      <c r="M133" s="23">
        <f t="shared" si="7"/>
        <v>0</v>
      </c>
    </row>
    <row r="134" spans="1:13" s="5" customFormat="1" ht="16.5" thickTop="1" thickBot="1">
      <c r="A134" s="45">
        <v>130</v>
      </c>
      <c r="B134" s="20">
        <v>742301</v>
      </c>
      <c r="C134" s="17" t="s">
        <v>351</v>
      </c>
      <c r="D134" s="17" t="s">
        <v>352</v>
      </c>
      <c r="E134" s="189">
        <v>94.5</v>
      </c>
      <c r="F134" s="59">
        <v>199</v>
      </c>
      <c r="G134" s="39">
        <v>26</v>
      </c>
      <c r="H134" s="40">
        <v>3.25</v>
      </c>
      <c r="I134" s="289" t="str">
        <f>IF(G134&gt;2,"Fast Moving",IF(G134=0,"Non Moving",IF(G134&lt;3,"Slow Moving")))</f>
        <v>Fast Moving</v>
      </c>
      <c r="K134" s="23">
        <f>IF(I134="Fast Moving",1,0)</f>
        <v>1</v>
      </c>
      <c r="L134" s="23">
        <f>IF(I134="Slow Moving",1,0)</f>
        <v>0</v>
      </c>
      <c r="M134" s="23">
        <f>IF(I134="Non Moving",1,0)</f>
        <v>0</v>
      </c>
    </row>
    <row r="135" spans="1:13" s="5" customFormat="1" ht="16.5" thickTop="1" thickBot="1">
      <c r="A135" s="45">
        <v>131</v>
      </c>
      <c r="B135" s="20">
        <v>743939</v>
      </c>
      <c r="C135" s="17" t="s">
        <v>400</v>
      </c>
      <c r="D135" s="52" t="s">
        <v>401</v>
      </c>
      <c r="E135" s="190">
        <v>140</v>
      </c>
      <c r="F135" s="60">
        <v>289</v>
      </c>
      <c r="G135" s="39">
        <v>6</v>
      </c>
      <c r="H135" s="40">
        <v>0.75</v>
      </c>
      <c r="I135" s="289" t="str">
        <f t="shared" ref="I135:I157" si="8">IF(G135&gt;2,"Fast Moving",IF(G135=0,"Non Moving",IF(G135&lt;3,"Slow Moving")))</f>
        <v>Fast Moving</v>
      </c>
      <c r="K135" s="23">
        <f t="shared" ref="K135:K152" si="9">IF(I135="Fast Moving",1,0)</f>
        <v>1</v>
      </c>
      <c r="L135" s="23">
        <f t="shared" ref="L135:L152" si="10">IF(I135="Slow Moving",1,0)</f>
        <v>0</v>
      </c>
      <c r="M135" s="23">
        <f t="shared" ref="M135:M152" si="11">IF(I135="Non Moving",1,0)</f>
        <v>0</v>
      </c>
    </row>
    <row r="136" spans="1:13" s="5" customFormat="1" ht="16.5" thickTop="1" thickBot="1">
      <c r="A136" s="45">
        <v>132</v>
      </c>
      <c r="B136" s="20">
        <v>743940</v>
      </c>
      <c r="C136" s="17" t="s">
        <v>402</v>
      </c>
      <c r="D136" s="52" t="s">
        <v>403</v>
      </c>
      <c r="E136" s="190">
        <v>140</v>
      </c>
      <c r="F136" s="60">
        <v>289</v>
      </c>
      <c r="G136" s="39">
        <v>0</v>
      </c>
      <c r="H136" s="40">
        <v>0</v>
      </c>
      <c r="I136" s="289" t="str">
        <f t="shared" si="8"/>
        <v>Non Moving</v>
      </c>
      <c r="K136" s="23">
        <f t="shared" si="9"/>
        <v>0</v>
      </c>
      <c r="L136" s="23">
        <f t="shared" si="10"/>
        <v>0</v>
      </c>
      <c r="M136" s="23">
        <f t="shared" si="11"/>
        <v>1</v>
      </c>
    </row>
    <row r="137" spans="1:13" s="5" customFormat="1" ht="16.5" thickTop="1" thickBot="1">
      <c r="A137" s="45">
        <v>133</v>
      </c>
      <c r="B137" s="20">
        <v>743943</v>
      </c>
      <c r="C137" s="17" t="s">
        <v>404</v>
      </c>
      <c r="D137" s="52" t="s">
        <v>405</v>
      </c>
      <c r="E137" s="190">
        <v>49.5</v>
      </c>
      <c r="F137" s="60">
        <v>99</v>
      </c>
      <c r="G137" s="39">
        <v>1</v>
      </c>
      <c r="H137" s="40">
        <v>0.125</v>
      </c>
      <c r="I137" s="289" t="str">
        <f t="shared" si="8"/>
        <v>Slow Moving</v>
      </c>
      <c r="K137" s="23">
        <f t="shared" si="9"/>
        <v>0</v>
      </c>
      <c r="L137" s="23">
        <f t="shared" si="10"/>
        <v>1</v>
      </c>
      <c r="M137" s="23">
        <f t="shared" si="11"/>
        <v>0</v>
      </c>
    </row>
    <row r="138" spans="1:13" s="5" customFormat="1" ht="16.5" thickTop="1" thickBot="1">
      <c r="A138" s="45">
        <v>134</v>
      </c>
      <c r="B138" s="20">
        <v>743945</v>
      </c>
      <c r="C138" s="17" t="s">
        <v>406</v>
      </c>
      <c r="D138" s="52" t="s">
        <v>407</v>
      </c>
      <c r="E138" s="190">
        <v>49.5</v>
      </c>
      <c r="F138" s="60">
        <v>99</v>
      </c>
      <c r="G138" s="39">
        <v>0</v>
      </c>
      <c r="H138" s="40">
        <v>0</v>
      </c>
      <c r="I138" s="289" t="str">
        <f t="shared" si="8"/>
        <v>Non Moving</v>
      </c>
      <c r="K138" s="23">
        <f t="shared" si="9"/>
        <v>0</v>
      </c>
      <c r="L138" s="23">
        <f t="shared" si="10"/>
        <v>0</v>
      </c>
      <c r="M138" s="23">
        <f t="shared" si="11"/>
        <v>1</v>
      </c>
    </row>
    <row r="139" spans="1:13" s="5" customFormat="1" ht="16.5" thickTop="1" thickBot="1">
      <c r="A139" s="45">
        <v>135</v>
      </c>
      <c r="B139" s="20">
        <v>743947</v>
      </c>
      <c r="C139" s="17" t="s">
        <v>408</v>
      </c>
      <c r="D139" s="52" t="s">
        <v>409</v>
      </c>
      <c r="E139" s="190">
        <v>49.5</v>
      </c>
      <c r="F139" s="60">
        <v>99</v>
      </c>
      <c r="G139" s="39">
        <v>0</v>
      </c>
      <c r="H139" s="40">
        <v>0</v>
      </c>
      <c r="I139" s="289" t="str">
        <f t="shared" si="8"/>
        <v>Non Moving</v>
      </c>
      <c r="K139" s="23">
        <f t="shared" si="9"/>
        <v>0</v>
      </c>
      <c r="L139" s="23">
        <f t="shared" si="10"/>
        <v>0</v>
      </c>
      <c r="M139" s="23">
        <f t="shared" si="11"/>
        <v>1</v>
      </c>
    </row>
    <row r="140" spans="1:13" s="5" customFormat="1" ht="16.5" thickTop="1" thickBot="1">
      <c r="A140" s="45">
        <v>136</v>
      </c>
      <c r="B140" s="20">
        <v>743948</v>
      </c>
      <c r="C140" s="17" t="s">
        <v>410</v>
      </c>
      <c r="D140" s="52" t="s">
        <v>411</v>
      </c>
      <c r="E140" s="190">
        <v>79.5</v>
      </c>
      <c r="F140" s="60">
        <v>169</v>
      </c>
      <c r="G140" s="39">
        <v>0</v>
      </c>
      <c r="H140" s="40">
        <v>0</v>
      </c>
      <c r="I140" s="289" t="str">
        <f t="shared" si="8"/>
        <v>Non Moving</v>
      </c>
      <c r="K140" s="23">
        <f t="shared" si="9"/>
        <v>0</v>
      </c>
      <c r="L140" s="23">
        <f t="shared" si="10"/>
        <v>0</v>
      </c>
      <c r="M140" s="23">
        <f t="shared" si="11"/>
        <v>1</v>
      </c>
    </row>
    <row r="141" spans="1:13" s="5" customFormat="1" ht="16.5" thickTop="1" thickBot="1">
      <c r="A141" s="45">
        <v>137</v>
      </c>
      <c r="B141" s="20">
        <v>743953</v>
      </c>
      <c r="C141" s="17" t="s">
        <v>412</v>
      </c>
      <c r="D141" s="52" t="s">
        <v>413</v>
      </c>
      <c r="E141" s="190">
        <v>34.5</v>
      </c>
      <c r="F141" s="60">
        <v>69</v>
      </c>
      <c r="G141" s="39">
        <v>0</v>
      </c>
      <c r="H141" s="40">
        <v>0</v>
      </c>
      <c r="I141" s="289" t="str">
        <f t="shared" si="8"/>
        <v>Non Moving</v>
      </c>
      <c r="K141" s="23">
        <f t="shared" si="9"/>
        <v>0</v>
      </c>
      <c r="L141" s="23">
        <f t="shared" si="10"/>
        <v>0</v>
      </c>
      <c r="M141" s="23">
        <f t="shared" si="11"/>
        <v>1</v>
      </c>
    </row>
    <row r="142" spans="1:13" s="5" customFormat="1" ht="16.5" thickTop="1" thickBot="1">
      <c r="A142" s="45">
        <v>138</v>
      </c>
      <c r="B142" s="20">
        <v>743955</v>
      </c>
      <c r="C142" s="17" t="s">
        <v>414</v>
      </c>
      <c r="D142" s="52" t="s">
        <v>415</v>
      </c>
      <c r="E142" s="190">
        <v>34.5</v>
      </c>
      <c r="F142" s="60">
        <v>69</v>
      </c>
      <c r="G142" s="39">
        <v>6</v>
      </c>
      <c r="H142" s="40">
        <v>0.75</v>
      </c>
      <c r="I142" s="289" t="str">
        <f t="shared" si="8"/>
        <v>Fast Moving</v>
      </c>
      <c r="K142" s="23">
        <f t="shared" si="9"/>
        <v>1</v>
      </c>
      <c r="L142" s="23">
        <f t="shared" si="10"/>
        <v>0</v>
      </c>
      <c r="M142" s="23">
        <f t="shared" si="11"/>
        <v>0</v>
      </c>
    </row>
    <row r="143" spans="1:13" s="5" customFormat="1" ht="16.5" thickTop="1" thickBot="1">
      <c r="A143" s="45">
        <v>139</v>
      </c>
      <c r="B143" s="20">
        <v>743956</v>
      </c>
      <c r="C143" s="17" t="s">
        <v>416</v>
      </c>
      <c r="D143" s="52" t="s">
        <v>417</v>
      </c>
      <c r="E143" s="190">
        <v>34.5</v>
      </c>
      <c r="F143" s="60">
        <v>69</v>
      </c>
      <c r="G143" s="39">
        <v>6</v>
      </c>
      <c r="H143" s="40">
        <v>0.75</v>
      </c>
      <c r="I143" s="289" t="str">
        <f t="shared" si="8"/>
        <v>Fast Moving</v>
      </c>
      <c r="K143" s="23">
        <f t="shared" si="9"/>
        <v>1</v>
      </c>
      <c r="L143" s="23">
        <f t="shared" si="10"/>
        <v>0</v>
      </c>
      <c r="M143" s="23">
        <f t="shared" si="11"/>
        <v>0</v>
      </c>
    </row>
    <row r="144" spans="1:13" s="5" customFormat="1" ht="16.5" thickTop="1" thickBot="1">
      <c r="A144" s="45">
        <v>140</v>
      </c>
      <c r="B144" s="20">
        <v>743958</v>
      </c>
      <c r="C144" s="17" t="s">
        <v>418</v>
      </c>
      <c r="D144" s="52" t="s">
        <v>419</v>
      </c>
      <c r="E144" s="190">
        <v>34.5</v>
      </c>
      <c r="F144" s="60">
        <v>69</v>
      </c>
      <c r="G144" s="39">
        <v>4</v>
      </c>
      <c r="H144" s="40">
        <v>0.5</v>
      </c>
      <c r="I144" s="289" t="str">
        <f t="shared" si="8"/>
        <v>Fast Moving</v>
      </c>
      <c r="K144" s="23">
        <f t="shared" si="9"/>
        <v>1</v>
      </c>
      <c r="L144" s="23">
        <f t="shared" si="10"/>
        <v>0</v>
      </c>
      <c r="M144" s="23">
        <f t="shared" si="11"/>
        <v>0</v>
      </c>
    </row>
    <row r="145" spans="1:13" s="5" customFormat="1" ht="16.5" thickTop="1" thickBot="1">
      <c r="A145" s="45">
        <v>141</v>
      </c>
      <c r="B145" s="20">
        <v>743960</v>
      </c>
      <c r="C145" s="17" t="s">
        <v>420</v>
      </c>
      <c r="D145" s="52" t="s">
        <v>421</v>
      </c>
      <c r="E145" s="190">
        <v>34.5</v>
      </c>
      <c r="F145" s="60">
        <v>69</v>
      </c>
      <c r="G145" s="39">
        <v>5</v>
      </c>
      <c r="H145" s="40">
        <v>0.625</v>
      </c>
      <c r="I145" s="289" t="str">
        <f t="shared" si="8"/>
        <v>Fast Moving</v>
      </c>
      <c r="K145" s="23">
        <f t="shared" si="9"/>
        <v>1</v>
      </c>
      <c r="L145" s="23">
        <f t="shared" si="10"/>
        <v>0</v>
      </c>
      <c r="M145" s="23">
        <f t="shared" si="11"/>
        <v>0</v>
      </c>
    </row>
    <row r="146" spans="1:13" s="5" customFormat="1" ht="16.5" thickTop="1" thickBot="1">
      <c r="A146" s="45">
        <v>142</v>
      </c>
      <c r="B146" s="20">
        <v>743961</v>
      </c>
      <c r="C146" s="17" t="s">
        <v>422</v>
      </c>
      <c r="D146" s="52" t="s">
        <v>423</v>
      </c>
      <c r="E146" s="190">
        <v>34.5</v>
      </c>
      <c r="F146" s="60">
        <v>69</v>
      </c>
      <c r="G146" s="39">
        <v>2</v>
      </c>
      <c r="H146" s="40">
        <v>0.25</v>
      </c>
      <c r="I146" s="289" t="str">
        <f t="shared" si="8"/>
        <v>Slow Moving</v>
      </c>
      <c r="K146" s="23">
        <f t="shared" si="9"/>
        <v>0</v>
      </c>
      <c r="L146" s="23">
        <f t="shared" si="10"/>
        <v>1</v>
      </c>
      <c r="M146" s="23">
        <f t="shared" si="11"/>
        <v>0</v>
      </c>
    </row>
    <row r="147" spans="1:13" s="5" customFormat="1" ht="16.5" thickTop="1" thickBot="1">
      <c r="A147" s="45">
        <v>143</v>
      </c>
      <c r="B147" s="20">
        <v>743963</v>
      </c>
      <c r="C147" s="17" t="s">
        <v>424</v>
      </c>
      <c r="D147" s="52" t="s">
        <v>425</v>
      </c>
      <c r="E147" s="190">
        <v>34.5</v>
      </c>
      <c r="F147" s="60">
        <v>69</v>
      </c>
      <c r="G147" s="39">
        <v>2</v>
      </c>
      <c r="H147" s="40">
        <v>0.25</v>
      </c>
      <c r="I147" s="289" t="str">
        <f t="shared" si="8"/>
        <v>Slow Moving</v>
      </c>
      <c r="K147" s="23">
        <f t="shared" si="9"/>
        <v>0</v>
      </c>
      <c r="L147" s="23">
        <f t="shared" si="10"/>
        <v>1</v>
      </c>
      <c r="M147" s="23">
        <f t="shared" si="11"/>
        <v>0</v>
      </c>
    </row>
    <row r="148" spans="1:13" s="5" customFormat="1" ht="16.5" thickTop="1" thickBot="1">
      <c r="A148" s="45">
        <v>144</v>
      </c>
      <c r="B148" s="20">
        <v>743965</v>
      </c>
      <c r="C148" s="17" t="s">
        <v>426</v>
      </c>
      <c r="D148" s="52" t="s">
        <v>427</v>
      </c>
      <c r="E148" s="190">
        <v>34.5</v>
      </c>
      <c r="F148" s="60">
        <v>69</v>
      </c>
      <c r="G148" s="39">
        <v>1</v>
      </c>
      <c r="H148" s="40">
        <v>0.125</v>
      </c>
      <c r="I148" s="289" t="str">
        <f t="shared" si="8"/>
        <v>Slow Moving</v>
      </c>
      <c r="K148" s="23">
        <f t="shared" si="9"/>
        <v>0</v>
      </c>
      <c r="L148" s="23">
        <f t="shared" si="10"/>
        <v>1</v>
      </c>
      <c r="M148" s="23">
        <f t="shared" si="11"/>
        <v>0</v>
      </c>
    </row>
    <row r="149" spans="1:13" s="5" customFormat="1" ht="16.5" thickTop="1" thickBot="1">
      <c r="A149" s="45">
        <v>145</v>
      </c>
      <c r="B149" s="20">
        <v>743966</v>
      </c>
      <c r="C149" s="17" t="s">
        <v>428</v>
      </c>
      <c r="D149" s="52" t="s">
        <v>429</v>
      </c>
      <c r="E149" s="190">
        <v>29.5</v>
      </c>
      <c r="F149" s="60">
        <v>59</v>
      </c>
      <c r="G149" s="39">
        <v>2</v>
      </c>
      <c r="H149" s="40">
        <v>0.25</v>
      </c>
      <c r="I149" s="289" t="str">
        <f t="shared" si="8"/>
        <v>Slow Moving</v>
      </c>
      <c r="K149" s="23">
        <f t="shared" si="9"/>
        <v>0</v>
      </c>
      <c r="L149" s="23">
        <f t="shared" si="10"/>
        <v>1</v>
      </c>
      <c r="M149" s="23">
        <f t="shared" si="11"/>
        <v>0</v>
      </c>
    </row>
    <row r="150" spans="1:13" s="5" customFormat="1" ht="16.5" thickTop="1" thickBot="1">
      <c r="A150" s="45">
        <v>146</v>
      </c>
      <c r="B150" s="20">
        <v>743968</v>
      </c>
      <c r="C150" s="17" t="s">
        <v>430</v>
      </c>
      <c r="D150" s="52" t="s">
        <v>431</v>
      </c>
      <c r="E150" s="190">
        <v>24.5</v>
      </c>
      <c r="F150" s="60">
        <v>49</v>
      </c>
      <c r="G150" s="39">
        <v>10</v>
      </c>
      <c r="H150" s="40">
        <v>1.25</v>
      </c>
      <c r="I150" s="289" t="str">
        <f t="shared" si="8"/>
        <v>Fast Moving</v>
      </c>
      <c r="K150" s="23">
        <f t="shared" si="9"/>
        <v>1</v>
      </c>
      <c r="L150" s="23">
        <f t="shared" si="10"/>
        <v>0</v>
      </c>
      <c r="M150" s="23">
        <f t="shared" si="11"/>
        <v>0</v>
      </c>
    </row>
    <row r="151" spans="1:13" s="5" customFormat="1" ht="16.5" thickTop="1" thickBot="1">
      <c r="A151" s="45">
        <v>147</v>
      </c>
      <c r="B151" s="20">
        <v>743975</v>
      </c>
      <c r="C151" s="17" t="s">
        <v>432</v>
      </c>
      <c r="D151" s="52" t="s">
        <v>433</v>
      </c>
      <c r="E151" s="190">
        <v>24.5</v>
      </c>
      <c r="F151" s="60">
        <v>49</v>
      </c>
      <c r="G151" s="39">
        <v>14</v>
      </c>
      <c r="H151" s="40">
        <v>1.75</v>
      </c>
      <c r="I151" s="289" t="str">
        <f t="shared" si="8"/>
        <v>Fast Moving</v>
      </c>
      <c r="K151" s="23">
        <f t="shared" si="9"/>
        <v>1</v>
      </c>
      <c r="L151" s="23">
        <f t="shared" si="10"/>
        <v>0</v>
      </c>
      <c r="M151" s="23">
        <f t="shared" si="11"/>
        <v>0</v>
      </c>
    </row>
    <row r="152" spans="1:13" s="5" customFormat="1" ht="16.5" thickTop="1" thickBot="1">
      <c r="A152" s="45">
        <v>148</v>
      </c>
      <c r="B152" s="20">
        <v>744168</v>
      </c>
      <c r="C152" s="17" t="s">
        <v>434</v>
      </c>
      <c r="D152" s="52" t="s">
        <v>435</v>
      </c>
      <c r="E152" s="190">
        <v>29.5</v>
      </c>
      <c r="F152" s="60">
        <v>59</v>
      </c>
      <c r="G152" s="39">
        <v>0</v>
      </c>
      <c r="H152" s="40">
        <v>0</v>
      </c>
      <c r="I152" s="289" t="str">
        <f t="shared" si="8"/>
        <v>Non Moving</v>
      </c>
      <c r="K152" s="23">
        <f t="shared" si="9"/>
        <v>0</v>
      </c>
      <c r="L152" s="23">
        <f t="shared" si="10"/>
        <v>0</v>
      </c>
      <c r="M152" s="23">
        <f t="shared" si="11"/>
        <v>1</v>
      </c>
    </row>
    <row r="153" spans="1:13" s="5" customFormat="1" ht="16.5" thickTop="1" thickBot="1">
      <c r="A153" s="45">
        <v>149</v>
      </c>
      <c r="B153" s="20">
        <v>746545</v>
      </c>
      <c r="C153" s="17" t="s">
        <v>551</v>
      </c>
      <c r="D153" s="52" t="s">
        <v>552</v>
      </c>
      <c r="E153" s="190">
        <v>74.5</v>
      </c>
      <c r="F153" s="60">
        <v>159</v>
      </c>
      <c r="G153" s="39">
        <v>0</v>
      </c>
      <c r="H153" s="40">
        <v>0</v>
      </c>
      <c r="I153" s="289" t="str">
        <f t="shared" si="8"/>
        <v>Non Moving</v>
      </c>
      <c r="K153" s="23">
        <f t="shared" ref="K153:K157" si="12">IF(I153="Fast Moving",1,0)</f>
        <v>0</v>
      </c>
      <c r="L153" s="23">
        <f t="shared" ref="L153:L157" si="13">IF(I153="Slow Moving",1,0)</f>
        <v>0</v>
      </c>
      <c r="M153" s="23">
        <f t="shared" ref="M153:M157" si="14">IF(I153="Non Moving",1,0)</f>
        <v>1</v>
      </c>
    </row>
    <row r="154" spans="1:13" s="5" customFormat="1" ht="16.5" thickTop="1" thickBot="1">
      <c r="A154" s="45">
        <v>150</v>
      </c>
      <c r="B154" s="20">
        <v>746546</v>
      </c>
      <c r="C154" s="17" t="s">
        <v>553</v>
      </c>
      <c r="D154" s="52" t="s">
        <v>554</v>
      </c>
      <c r="E154" s="190">
        <v>44.5</v>
      </c>
      <c r="F154" s="60">
        <v>99</v>
      </c>
      <c r="G154" s="39">
        <v>0</v>
      </c>
      <c r="H154" s="40">
        <v>0</v>
      </c>
      <c r="I154" s="289" t="str">
        <f t="shared" si="8"/>
        <v>Non Moving</v>
      </c>
      <c r="K154" s="23">
        <f t="shared" si="12"/>
        <v>0</v>
      </c>
      <c r="L154" s="23">
        <f t="shared" si="13"/>
        <v>0</v>
      </c>
      <c r="M154" s="23">
        <f t="shared" si="14"/>
        <v>1</v>
      </c>
    </row>
    <row r="155" spans="1:13" s="5" customFormat="1" ht="16.5" thickTop="1" thickBot="1">
      <c r="A155" s="45">
        <v>151</v>
      </c>
      <c r="B155" s="20">
        <v>746547</v>
      </c>
      <c r="C155" s="17" t="s">
        <v>555</v>
      </c>
      <c r="D155" s="52" t="s">
        <v>556</v>
      </c>
      <c r="E155" s="190">
        <v>74.5</v>
      </c>
      <c r="F155" s="60">
        <v>159</v>
      </c>
      <c r="G155" s="39">
        <v>0</v>
      </c>
      <c r="H155" s="40">
        <v>0</v>
      </c>
      <c r="I155" s="289" t="str">
        <f t="shared" si="8"/>
        <v>Non Moving</v>
      </c>
      <c r="K155" s="23">
        <f t="shared" si="12"/>
        <v>0</v>
      </c>
      <c r="L155" s="23">
        <f t="shared" si="13"/>
        <v>0</v>
      </c>
      <c r="M155" s="23">
        <f t="shared" si="14"/>
        <v>1</v>
      </c>
    </row>
    <row r="156" spans="1:13" s="5" customFormat="1" ht="16.5" thickTop="1" thickBot="1">
      <c r="A156" s="45">
        <v>152</v>
      </c>
      <c r="B156" s="20">
        <v>746548</v>
      </c>
      <c r="C156" s="17" t="s">
        <v>557</v>
      </c>
      <c r="D156" s="52" t="s">
        <v>558</v>
      </c>
      <c r="E156" s="190">
        <v>89.5</v>
      </c>
      <c r="F156" s="60">
        <v>189</v>
      </c>
      <c r="G156" s="39">
        <v>0</v>
      </c>
      <c r="H156" s="40">
        <v>0</v>
      </c>
      <c r="I156" s="289" t="str">
        <f t="shared" si="8"/>
        <v>Non Moving</v>
      </c>
      <c r="K156" s="23">
        <f t="shared" si="12"/>
        <v>0</v>
      </c>
      <c r="L156" s="23">
        <f t="shared" si="13"/>
        <v>0</v>
      </c>
      <c r="M156" s="23">
        <f t="shared" si="14"/>
        <v>1</v>
      </c>
    </row>
    <row r="157" spans="1:13" s="5" customFormat="1" ht="16.5" thickTop="1" thickBot="1">
      <c r="A157" s="45">
        <v>153</v>
      </c>
      <c r="B157" s="20">
        <v>746549</v>
      </c>
      <c r="C157" s="17" t="s">
        <v>559</v>
      </c>
      <c r="D157" s="52" t="s">
        <v>560</v>
      </c>
      <c r="E157" s="190">
        <v>89.5</v>
      </c>
      <c r="F157" s="60">
        <v>189</v>
      </c>
      <c r="G157" s="39">
        <v>0</v>
      </c>
      <c r="H157" s="40">
        <v>0</v>
      </c>
      <c r="I157" s="289" t="str">
        <f t="shared" si="8"/>
        <v>Non Moving</v>
      </c>
      <c r="K157" s="23">
        <f t="shared" si="12"/>
        <v>0</v>
      </c>
      <c r="L157" s="23">
        <f t="shared" si="13"/>
        <v>0</v>
      </c>
      <c r="M157" s="23">
        <f t="shared" si="14"/>
        <v>1</v>
      </c>
    </row>
    <row r="158" spans="1:13" s="5" customFormat="1" ht="16.5" thickTop="1" thickBot="1">
      <c r="A158" s="45"/>
      <c r="B158" s="20"/>
      <c r="C158" s="17"/>
      <c r="D158" s="52"/>
      <c r="E158" s="190"/>
      <c r="F158" s="60"/>
      <c r="G158" s="39" t="s">
        <v>322</v>
      </c>
      <c r="H158" s="40"/>
      <c r="I158" s="224"/>
      <c r="K158" s="23"/>
      <c r="L158" s="23"/>
      <c r="M158" s="23"/>
    </row>
    <row r="159" spans="1:13" s="5" customFormat="1" ht="16.5" thickTop="1" thickBot="1">
      <c r="A159" s="45"/>
      <c r="B159" s="20"/>
      <c r="C159" s="17"/>
      <c r="D159" s="52"/>
      <c r="E159" s="190"/>
      <c r="F159" s="60"/>
      <c r="G159" s="39"/>
      <c r="H159" s="40"/>
      <c r="K159" s="23"/>
      <c r="L159" s="23"/>
      <c r="M159" s="23"/>
    </row>
    <row r="160" spans="1:13" s="5" customFormat="1" ht="16.5" thickTop="1" thickBot="1">
      <c r="A160" s="46"/>
      <c r="B160" s="47"/>
      <c r="C160" s="55"/>
      <c r="D160" s="632" t="s">
        <v>270</v>
      </c>
      <c r="E160" s="633"/>
      <c r="F160" s="634"/>
      <c r="G160" s="54">
        <f>SUM(G5:G159)</f>
        <v>1588</v>
      </c>
      <c r="H160" s="290">
        <f>SUM(H5:H159)</f>
        <v>198.5</v>
      </c>
      <c r="K160" s="23">
        <f>SUM(K5:K159)</f>
        <v>79</v>
      </c>
      <c r="L160" s="23">
        <f>SUM(L5:L159)</f>
        <v>23</v>
      </c>
      <c r="M160" s="23">
        <f>SUM(M5:M159)</f>
        <v>51</v>
      </c>
    </row>
  </sheetData>
  <mergeCells count="8">
    <mergeCell ref="D160:F160"/>
    <mergeCell ref="G4:H4"/>
    <mergeCell ref="O14:R14"/>
    <mergeCell ref="O12:R13"/>
    <mergeCell ref="O10:R10"/>
    <mergeCell ref="O8:R9"/>
    <mergeCell ref="O6:R6"/>
    <mergeCell ref="O4:R5"/>
  </mergeCells>
  <conditionalFormatting sqref="I1:I1048576">
    <cfRule type="cellIs" dxfId="58" priority="16" operator="equal">
      <formula>"Non Moving"</formula>
    </cfRule>
    <cfRule type="cellIs" dxfId="57" priority="17" operator="equal">
      <formula>"Slow Moving"</formula>
    </cfRule>
    <cfRule type="cellIs" dxfId="56" priority="18" operator="equal">
      <formula>"Fast Moving"</formula>
    </cfRule>
  </conditionalFormatting>
  <conditionalFormatting sqref="O12">
    <cfRule type="cellIs" dxfId="55" priority="13" operator="equal">
      <formula>"Non Moving"</formula>
    </cfRule>
    <cfRule type="cellIs" dxfId="54" priority="14" operator="equal">
      <formula>"Slow Moving"</formula>
    </cfRule>
    <cfRule type="cellIs" dxfId="53" priority="15" operator="equal">
      <formula>"Fast Moving"</formula>
    </cfRule>
  </conditionalFormatting>
  <conditionalFormatting sqref="O4">
    <cfRule type="cellIs" dxfId="52" priority="10" operator="equal">
      <formula>"Non Moving"</formula>
    </cfRule>
    <cfRule type="cellIs" dxfId="51" priority="11" operator="equal">
      <formula>"Slow Moving"</formula>
    </cfRule>
    <cfRule type="cellIs" dxfId="50" priority="12" operator="equal">
      <formula>"Fast Moving"</formula>
    </cfRule>
  </conditionalFormatting>
  <conditionalFormatting sqref="O8">
    <cfRule type="cellIs" dxfId="49" priority="7" operator="equal">
      <formula>"Non Moving"</formula>
    </cfRule>
    <cfRule type="cellIs" dxfId="48" priority="8" operator="equal">
      <formula>"Slow Moving"</formula>
    </cfRule>
    <cfRule type="cellIs" dxfId="47" priority="9" operator="equal">
      <formula>"Fast Moving"</formula>
    </cfRule>
  </conditionalFormatting>
  <conditionalFormatting sqref="O4:R5">
    <cfRule type="cellIs" dxfId="46" priority="6" operator="equal">
      <formula>$O$4</formula>
    </cfRule>
  </conditionalFormatting>
  <conditionalFormatting sqref="O8:R9">
    <cfRule type="cellIs" dxfId="45" priority="5" operator="equal">
      <formula>$O$8</formula>
    </cfRule>
  </conditionalFormatting>
  <conditionalFormatting sqref="O12:R13">
    <cfRule type="cellIs" dxfId="44" priority="4" operator="equal">
      <formula>$O$12</formula>
    </cfRule>
  </conditionalFormatting>
  <conditionalFormatting sqref="K4">
    <cfRule type="cellIs" dxfId="43" priority="3" operator="equal">
      <formula>$K$4</formula>
    </cfRule>
  </conditionalFormatting>
  <conditionalFormatting sqref="L4">
    <cfRule type="cellIs" dxfId="42" priority="2" operator="equal">
      <formula>$L$4</formula>
    </cfRule>
  </conditionalFormatting>
  <conditionalFormatting sqref="M4">
    <cfRule type="cellIs" dxfId="41" priority="1" operator="equal">
      <formula>$M$4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58"/>
  <sheetViews>
    <sheetView workbookViewId="0">
      <selection activeCell="E5" sqref="E5"/>
    </sheetView>
  </sheetViews>
  <sheetFormatPr defaultRowHeight="15"/>
  <cols>
    <col min="1" max="1" width="2.28515625" style="5" customWidth="1"/>
    <col min="2" max="2" width="5" style="3" customWidth="1"/>
    <col min="3" max="6" width="8.5703125" style="5" customWidth="1"/>
    <col min="7" max="15" width="11" style="5" customWidth="1"/>
    <col min="16" max="16384" width="9.140625" style="5"/>
  </cols>
  <sheetData>
    <row r="1" spans="2:15" ht="15.75" thickBot="1"/>
    <row r="2" spans="2:15" ht="21" customHeight="1" thickBot="1">
      <c r="B2" s="300"/>
      <c r="C2" s="301"/>
      <c r="D2" s="301"/>
      <c r="E2" s="301"/>
      <c r="F2" s="302"/>
      <c r="G2" s="665" t="s">
        <v>324</v>
      </c>
      <c r="H2" s="666"/>
      <c r="I2" s="666"/>
      <c r="J2" s="666"/>
      <c r="K2" s="666"/>
      <c r="L2" s="666"/>
      <c r="M2" s="666"/>
      <c r="N2" s="666"/>
      <c r="O2" s="667"/>
    </row>
    <row r="3" spans="2:15" ht="27.75" customHeight="1" thickBot="1">
      <c r="B3" s="304" t="s">
        <v>445</v>
      </c>
      <c r="C3" s="305" t="s">
        <v>437</v>
      </c>
      <c r="D3" s="305" t="s">
        <v>438</v>
      </c>
      <c r="E3" s="305" t="s">
        <v>439</v>
      </c>
      <c r="F3" s="306" t="s">
        <v>275</v>
      </c>
      <c r="G3" s="432" t="s">
        <v>369</v>
      </c>
      <c r="H3" s="433" t="s">
        <v>370</v>
      </c>
      <c r="I3" s="434" t="s">
        <v>21</v>
      </c>
      <c r="J3" s="435" t="s">
        <v>22</v>
      </c>
      <c r="K3" s="436" t="s">
        <v>367</v>
      </c>
      <c r="L3" s="437" t="s">
        <v>368</v>
      </c>
      <c r="M3" s="438" t="s">
        <v>563</v>
      </c>
      <c r="N3" s="439" t="s">
        <v>23</v>
      </c>
      <c r="O3" s="440" t="s">
        <v>564</v>
      </c>
    </row>
    <row r="4" spans="2:15">
      <c r="B4" s="312">
        <v>1</v>
      </c>
      <c r="C4" s="313">
        <v>734835</v>
      </c>
      <c r="D4" s="313">
        <v>6953156282308</v>
      </c>
      <c r="E4" s="313" t="s">
        <v>40</v>
      </c>
      <c r="F4" s="314" t="s">
        <v>41</v>
      </c>
      <c r="G4" s="307" t="s">
        <v>443</v>
      </c>
      <c r="H4" s="293" t="s">
        <v>443</v>
      </c>
      <c r="I4" s="293" t="s">
        <v>443</v>
      </c>
      <c r="J4" s="293" t="s">
        <v>443</v>
      </c>
      <c r="K4" s="308" t="s">
        <v>443</v>
      </c>
      <c r="L4" s="294" t="s">
        <v>440</v>
      </c>
      <c r="M4" s="294" t="s">
        <v>440</v>
      </c>
      <c r="N4" s="294" t="s">
        <v>440</v>
      </c>
      <c r="O4" s="296"/>
    </row>
    <row r="5" spans="2:15">
      <c r="B5" s="312">
        <v>2</v>
      </c>
      <c r="C5" s="313">
        <v>734836</v>
      </c>
      <c r="D5" s="313">
        <v>6953156281479</v>
      </c>
      <c r="E5" s="313" t="s">
        <v>42</v>
      </c>
      <c r="F5" s="314" t="s">
        <v>43</v>
      </c>
      <c r="G5" s="295" t="s">
        <v>443</v>
      </c>
      <c r="H5" s="291" t="s">
        <v>443</v>
      </c>
      <c r="I5" s="291" t="s">
        <v>443</v>
      </c>
      <c r="J5" s="291" t="s">
        <v>443</v>
      </c>
      <c r="K5" s="292" t="s">
        <v>443</v>
      </c>
      <c r="L5" s="294" t="s">
        <v>440</v>
      </c>
      <c r="M5" s="294" t="s">
        <v>440</v>
      </c>
      <c r="N5" s="294" t="s">
        <v>440</v>
      </c>
      <c r="O5" s="296"/>
    </row>
    <row r="6" spans="2:15">
      <c r="B6" s="312">
        <v>3</v>
      </c>
      <c r="C6" s="313">
        <v>734837</v>
      </c>
      <c r="D6" s="313">
        <v>6953156282964</v>
      </c>
      <c r="E6" s="313" t="s">
        <v>44</v>
      </c>
      <c r="F6" s="314" t="s">
        <v>45</v>
      </c>
      <c r="G6" s="295" t="s">
        <v>443</v>
      </c>
      <c r="H6" s="291" t="s">
        <v>443</v>
      </c>
      <c r="I6" s="291" t="s">
        <v>443</v>
      </c>
      <c r="J6" s="291" t="s">
        <v>443</v>
      </c>
      <c r="K6" s="292" t="s">
        <v>443</v>
      </c>
      <c r="L6" s="294" t="s">
        <v>440</v>
      </c>
      <c r="M6" s="294" t="s">
        <v>440</v>
      </c>
      <c r="N6" s="294" t="s">
        <v>440</v>
      </c>
      <c r="O6" s="296"/>
    </row>
    <row r="7" spans="2:15">
      <c r="B7" s="312">
        <v>4</v>
      </c>
      <c r="C7" s="313">
        <v>734838</v>
      </c>
      <c r="D7" s="313">
        <v>6953156282971</v>
      </c>
      <c r="E7" s="313" t="s">
        <v>46</v>
      </c>
      <c r="F7" s="314" t="s">
        <v>47</v>
      </c>
      <c r="G7" s="295" t="s">
        <v>443</v>
      </c>
      <c r="H7" s="291" t="s">
        <v>443</v>
      </c>
      <c r="I7" s="291" t="s">
        <v>443</v>
      </c>
      <c r="J7" s="291" t="s">
        <v>443</v>
      </c>
      <c r="K7" s="292" t="s">
        <v>443</v>
      </c>
      <c r="L7" s="294" t="s">
        <v>440</v>
      </c>
      <c r="M7" s="294" t="s">
        <v>440</v>
      </c>
      <c r="N7" s="294" t="s">
        <v>440</v>
      </c>
      <c r="O7" s="296"/>
    </row>
    <row r="8" spans="2:15">
      <c r="B8" s="312">
        <v>5</v>
      </c>
      <c r="C8" s="313">
        <v>734839</v>
      </c>
      <c r="D8" s="313">
        <v>6953156278806</v>
      </c>
      <c r="E8" s="313" t="s">
        <v>48</v>
      </c>
      <c r="F8" s="314" t="s">
        <v>49</v>
      </c>
      <c r="G8" s="295" t="s">
        <v>443</v>
      </c>
      <c r="H8" s="291" t="s">
        <v>443</v>
      </c>
      <c r="I8" s="291" t="s">
        <v>443</v>
      </c>
      <c r="J8" s="291" t="s">
        <v>443</v>
      </c>
      <c r="K8" s="292" t="s">
        <v>443</v>
      </c>
      <c r="L8" s="294" t="s">
        <v>441</v>
      </c>
      <c r="M8" s="294" t="s">
        <v>441</v>
      </c>
      <c r="N8" s="294" t="s">
        <v>441</v>
      </c>
      <c r="O8" s="296"/>
    </row>
    <row r="9" spans="2:15">
      <c r="B9" s="312">
        <v>6</v>
      </c>
      <c r="C9" s="313">
        <v>734840</v>
      </c>
      <c r="D9" s="313">
        <v>6953156278813</v>
      </c>
      <c r="E9" s="313" t="s">
        <v>50</v>
      </c>
      <c r="F9" s="314" t="s">
        <v>51</v>
      </c>
      <c r="G9" s="295" t="s">
        <v>443</v>
      </c>
      <c r="H9" s="291" t="s">
        <v>443</v>
      </c>
      <c r="I9" s="291" t="s">
        <v>443</v>
      </c>
      <c r="J9" s="291" t="s">
        <v>443</v>
      </c>
      <c r="K9" s="292" t="s">
        <v>443</v>
      </c>
      <c r="L9" s="294" t="s">
        <v>441</v>
      </c>
      <c r="M9" s="294" t="s">
        <v>441</v>
      </c>
      <c r="N9" s="294" t="s">
        <v>441</v>
      </c>
      <c r="O9" s="296"/>
    </row>
    <row r="10" spans="2:15">
      <c r="B10" s="312">
        <v>7</v>
      </c>
      <c r="C10" s="313">
        <v>734841</v>
      </c>
      <c r="D10" s="313">
        <v>6953156280540</v>
      </c>
      <c r="E10" s="313" t="s">
        <v>52</v>
      </c>
      <c r="F10" s="314" t="s">
        <v>53</v>
      </c>
      <c r="G10" s="295" t="s">
        <v>443</v>
      </c>
      <c r="H10" s="291" t="s">
        <v>443</v>
      </c>
      <c r="I10" s="291" t="s">
        <v>443</v>
      </c>
      <c r="J10" s="291" t="s">
        <v>443</v>
      </c>
      <c r="K10" s="292" t="s">
        <v>443</v>
      </c>
      <c r="L10" s="294" t="s">
        <v>441</v>
      </c>
      <c r="M10" s="294" t="s">
        <v>441</v>
      </c>
      <c r="N10" s="294" t="s">
        <v>441</v>
      </c>
      <c r="O10" s="296"/>
    </row>
    <row r="11" spans="2:15">
      <c r="B11" s="312">
        <v>8</v>
      </c>
      <c r="C11" s="313">
        <v>734843</v>
      </c>
      <c r="D11" s="313">
        <v>6953156280557</v>
      </c>
      <c r="E11" s="313" t="s">
        <v>54</v>
      </c>
      <c r="F11" s="314" t="s">
        <v>55</v>
      </c>
      <c r="G11" s="295" t="s">
        <v>443</v>
      </c>
      <c r="H11" s="291" t="s">
        <v>443</v>
      </c>
      <c r="I11" s="291" t="s">
        <v>443</v>
      </c>
      <c r="J11" s="291" t="s">
        <v>443</v>
      </c>
      <c r="K11" s="292" t="s">
        <v>443</v>
      </c>
      <c r="L11" s="294" t="s">
        <v>441</v>
      </c>
      <c r="M11" s="294" t="s">
        <v>441</v>
      </c>
      <c r="N11" s="294" t="s">
        <v>441</v>
      </c>
      <c r="O11" s="296"/>
    </row>
    <row r="12" spans="2:15">
      <c r="B12" s="312">
        <v>9</v>
      </c>
      <c r="C12" s="313">
        <v>734845</v>
      </c>
      <c r="D12" s="313">
        <v>6953156280564</v>
      </c>
      <c r="E12" s="313" t="s">
        <v>56</v>
      </c>
      <c r="F12" s="314" t="s">
        <v>57</v>
      </c>
      <c r="G12" s="295" t="s">
        <v>443</v>
      </c>
      <c r="H12" s="291" t="s">
        <v>443</v>
      </c>
      <c r="I12" s="291" t="s">
        <v>443</v>
      </c>
      <c r="J12" s="291" t="s">
        <v>443</v>
      </c>
      <c r="K12" s="292" t="s">
        <v>443</v>
      </c>
      <c r="L12" s="294" t="s">
        <v>441</v>
      </c>
      <c r="M12" s="294" t="s">
        <v>441</v>
      </c>
      <c r="N12" s="294" t="s">
        <v>441</v>
      </c>
      <c r="O12" s="296"/>
    </row>
    <row r="13" spans="2:15">
      <c r="B13" s="312">
        <v>10</v>
      </c>
      <c r="C13" s="313">
        <v>734848</v>
      </c>
      <c r="D13" s="313">
        <v>6953156280571</v>
      </c>
      <c r="E13" s="313" t="s">
        <v>58</v>
      </c>
      <c r="F13" s="314" t="s">
        <v>59</v>
      </c>
      <c r="G13" s="295" t="s">
        <v>443</v>
      </c>
      <c r="H13" s="291" t="s">
        <v>443</v>
      </c>
      <c r="I13" s="291" t="s">
        <v>443</v>
      </c>
      <c r="J13" s="291" t="s">
        <v>443</v>
      </c>
      <c r="K13" s="292" t="s">
        <v>443</v>
      </c>
      <c r="L13" s="294" t="s">
        <v>441</v>
      </c>
      <c r="M13" s="294" t="s">
        <v>441</v>
      </c>
      <c r="N13" s="294" t="s">
        <v>441</v>
      </c>
      <c r="O13" s="296"/>
    </row>
    <row r="14" spans="2:15">
      <c r="B14" s="312">
        <v>11</v>
      </c>
      <c r="C14" s="313">
        <v>734864</v>
      </c>
      <c r="D14" s="313">
        <v>6953156278554</v>
      </c>
      <c r="E14" s="313" t="s">
        <v>60</v>
      </c>
      <c r="F14" s="314" t="s">
        <v>61</v>
      </c>
      <c r="G14" s="295" t="s">
        <v>443</v>
      </c>
      <c r="H14" s="291" t="s">
        <v>443</v>
      </c>
      <c r="I14" s="291" t="s">
        <v>443</v>
      </c>
      <c r="J14" s="291" t="s">
        <v>443</v>
      </c>
      <c r="K14" s="292" t="s">
        <v>443</v>
      </c>
      <c r="L14" s="294" t="s">
        <v>440</v>
      </c>
      <c r="M14" s="294" t="s">
        <v>440</v>
      </c>
      <c r="N14" s="294" t="s">
        <v>440</v>
      </c>
      <c r="O14" s="296"/>
    </row>
    <row r="15" spans="2:15">
      <c r="B15" s="312">
        <v>12</v>
      </c>
      <c r="C15" s="313">
        <v>734865</v>
      </c>
      <c r="D15" s="313">
        <v>6953156278547</v>
      </c>
      <c r="E15" s="313" t="s">
        <v>62</v>
      </c>
      <c r="F15" s="314" t="s">
        <v>63</v>
      </c>
      <c r="G15" s="295" t="s">
        <v>443</v>
      </c>
      <c r="H15" s="291" t="s">
        <v>443</v>
      </c>
      <c r="I15" s="291" t="s">
        <v>443</v>
      </c>
      <c r="J15" s="291" t="s">
        <v>443</v>
      </c>
      <c r="K15" s="292" t="s">
        <v>443</v>
      </c>
      <c r="L15" s="294" t="s">
        <v>440</v>
      </c>
      <c r="M15" s="294" t="s">
        <v>440</v>
      </c>
      <c r="N15" s="294" t="s">
        <v>440</v>
      </c>
      <c r="O15" s="296"/>
    </row>
    <row r="16" spans="2:15">
      <c r="B16" s="312">
        <v>13</v>
      </c>
      <c r="C16" s="313">
        <v>734866</v>
      </c>
      <c r="D16" s="313">
        <v>6953156278561</v>
      </c>
      <c r="E16" s="313" t="s">
        <v>64</v>
      </c>
      <c r="F16" s="314" t="s">
        <v>65</v>
      </c>
      <c r="G16" s="295" t="s">
        <v>443</v>
      </c>
      <c r="H16" s="291" t="s">
        <v>443</v>
      </c>
      <c r="I16" s="291" t="s">
        <v>443</v>
      </c>
      <c r="J16" s="291" t="s">
        <v>443</v>
      </c>
      <c r="K16" s="292" t="s">
        <v>443</v>
      </c>
      <c r="L16" s="294" t="s">
        <v>440</v>
      </c>
      <c r="M16" s="294" t="s">
        <v>440</v>
      </c>
      <c r="N16" s="294" t="s">
        <v>440</v>
      </c>
      <c r="O16" s="296"/>
    </row>
    <row r="17" spans="2:15">
      <c r="B17" s="312">
        <v>14</v>
      </c>
      <c r="C17" s="313">
        <v>734867</v>
      </c>
      <c r="D17" s="313">
        <v>6953156273887</v>
      </c>
      <c r="E17" s="313" t="s">
        <v>66</v>
      </c>
      <c r="F17" s="314" t="s">
        <v>67</v>
      </c>
      <c r="G17" s="295" t="s">
        <v>443</v>
      </c>
      <c r="H17" s="291" t="s">
        <v>443</v>
      </c>
      <c r="I17" s="291" t="s">
        <v>443</v>
      </c>
      <c r="J17" s="291" t="s">
        <v>443</v>
      </c>
      <c r="K17" s="292" t="s">
        <v>443</v>
      </c>
      <c r="L17" s="294" t="s">
        <v>440</v>
      </c>
      <c r="M17" s="294" t="s">
        <v>440</v>
      </c>
      <c r="N17" s="294" t="s">
        <v>440</v>
      </c>
      <c r="O17" s="296"/>
    </row>
    <row r="18" spans="2:15">
      <c r="B18" s="312">
        <v>15</v>
      </c>
      <c r="C18" s="313">
        <v>734868</v>
      </c>
      <c r="D18" s="313">
        <v>6953156273894</v>
      </c>
      <c r="E18" s="313" t="s">
        <v>68</v>
      </c>
      <c r="F18" s="314" t="s">
        <v>69</v>
      </c>
      <c r="G18" s="295" t="s">
        <v>443</v>
      </c>
      <c r="H18" s="291" t="s">
        <v>443</v>
      </c>
      <c r="I18" s="291" t="s">
        <v>443</v>
      </c>
      <c r="J18" s="291" t="s">
        <v>443</v>
      </c>
      <c r="K18" s="292" t="s">
        <v>443</v>
      </c>
      <c r="L18" s="294" t="s">
        <v>440</v>
      </c>
      <c r="M18" s="294" t="s">
        <v>440</v>
      </c>
      <c r="N18" s="294" t="s">
        <v>440</v>
      </c>
      <c r="O18" s="296"/>
    </row>
    <row r="19" spans="2:15">
      <c r="B19" s="312">
        <v>16</v>
      </c>
      <c r="C19" s="313">
        <v>734869</v>
      </c>
      <c r="D19" s="313">
        <v>6953156264519</v>
      </c>
      <c r="E19" s="313" t="s">
        <v>70</v>
      </c>
      <c r="F19" s="314" t="s">
        <v>71</v>
      </c>
      <c r="G19" s="295" t="s">
        <v>443</v>
      </c>
      <c r="H19" s="291" t="s">
        <v>443</v>
      </c>
      <c r="I19" s="291" t="s">
        <v>443</v>
      </c>
      <c r="J19" s="291" t="s">
        <v>443</v>
      </c>
      <c r="K19" s="292" t="s">
        <v>443</v>
      </c>
      <c r="L19" s="294" t="s">
        <v>440</v>
      </c>
      <c r="M19" s="294" t="s">
        <v>440</v>
      </c>
      <c r="N19" s="294" t="s">
        <v>440</v>
      </c>
      <c r="O19" s="296"/>
    </row>
    <row r="20" spans="2:15">
      <c r="B20" s="312">
        <v>17</v>
      </c>
      <c r="C20" s="313">
        <v>734870</v>
      </c>
      <c r="D20" s="313">
        <v>6953156264502</v>
      </c>
      <c r="E20" s="313" t="s">
        <v>72</v>
      </c>
      <c r="F20" s="314" t="s">
        <v>73</v>
      </c>
      <c r="G20" s="295" t="s">
        <v>443</v>
      </c>
      <c r="H20" s="291" t="s">
        <v>443</v>
      </c>
      <c r="I20" s="291" t="s">
        <v>443</v>
      </c>
      <c r="J20" s="291" t="s">
        <v>443</v>
      </c>
      <c r="K20" s="292" t="s">
        <v>443</v>
      </c>
      <c r="L20" s="294" t="s">
        <v>441</v>
      </c>
      <c r="M20" s="294" t="s">
        <v>441</v>
      </c>
      <c r="N20" s="294" t="s">
        <v>441</v>
      </c>
      <c r="O20" s="296"/>
    </row>
    <row r="21" spans="2:15">
      <c r="B21" s="312">
        <v>18</v>
      </c>
      <c r="C21" s="313">
        <v>734871</v>
      </c>
      <c r="D21" s="313">
        <v>6953156271685</v>
      </c>
      <c r="E21" s="313" t="s">
        <v>74</v>
      </c>
      <c r="F21" s="314" t="s">
        <v>75</v>
      </c>
      <c r="G21" s="295" t="s">
        <v>443</v>
      </c>
      <c r="H21" s="291" t="s">
        <v>443</v>
      </c>
      <c r="I21" s="291" t="s">
        <v>443</v>
      </c>
      <c r="J21" s="291" t="s">
        <v>443</v>
      </c>
      <c r="K21" s="292" t="s">
        <v>443</v>
      </c>
      <c r="L21" s="294" t="s">
        <v>442</v>
      </c>
      <c r="M21" s="294" t="s">
        <v>440</v>
      </c>
      <c r="N21" s="294" t="s">
        <v>440</v>
      </c>
      <c r="O21" s="296"/>
    </row>
    <row r="22" spans="2:15">
      <c r="B22" s="312">
        <v>19</v>
      </c>
      <c r="C22" s="313">
        <v>734872</v>
      </c>
      <c r="D22" s="313">
        <v>6953156271692</v>
      </c>
      <c r="E22" s="313" t="s">
        <v>76</v>
      </c>
      <c r="F22" s="314" t="s">
        <v>77</v>
      </c>
      <c r="G22" s="295" t="s">
        <v>443</v>
      </c>
      <c r="H22" s="291" t="s">
        <v>443</v>
      </c>
      <c r="I22" s="291" t="s">
        <v>443</v>
      </c>
      <c r="J22" s="291" t="s">
        <v>443</v>
      </c>
      <c r="K22" s="292" t="s">
        <v>443</v>
      </c>
      <c r="L22" s="294" t="s">
        <v>441</v>
      </c>
      <c r="M22" s="294" t="s">
        <v>442</v>
      </c>
      <c r="N22" s="294" t="s">
        <v>442</v>
      </c>
      <c r="O22" s="296"/>
    </row>
    <row r="23" spans="2:15">
      <c r="B23" s="312">
        <v>20</v>
      </c>
      <c r="C23" s="313">
        <v>734873</v>
      </c>
      <c r="D23" s="313">
        <v>6953156277953</v>
      </c>
      <c r="E23" s="313" t="s">
        <v>78</v>
      </c>
      <c r="F23" s="314" t="s">
        <v>79</v>
      </c>
      <c r="G23" s="295" t="s">
        <v>443</v>
      </c>
      <c r="H23" s="291" t="s">
        <v>443</v>
      </c>
      <c r="I23" s="291" t="s">
        <v>443</v>
      </c>
      <c r="J23" s="291" t="s">
        <v>443</v>
      </c>
      <c r="K23" s="292" t="s">
        <v>443</v>
      </c>
      <c r="L23" s="294" t="s">
        <v>440</v>
      </c>
      <c r="M23" s="294" t="s">
        <v>440</v>
      </c>
      <c r="N23" s="294" t="s">
        <v>440</v>
      </c>
      <c r="O23" s="296"/>
    </row>
    <row r="24" spans="2:15">
      <c r="B24" s="312">
        <v>21</v>
      </c>
      <c r="C24" s="313">
        <v>734874</v>
      </c>
      <c r="D24" s="313">
        <v>6953156277960</v>
      </c>
      <c r="E24" s="313" t="s">
        <v>80</v>
      </c>
      <c r="F24" s="314" t="s">
        <v>81</v>
      </c>
      <c r="G24" s="295" t="s">
        <v>443</v>
      </c>
      <c r="H24" s="291" t="s">
        <v>443</v>
      </c>
      <c r="I24" s="291" t="s">
        <v>443</v>
      </c>
      <c r="J24" s="291" t="s">
        <v>443</v>
      </c>
      <c r="K24" s="292" t="s">
        <v>443</v>
      </c>
      <c r="L24" s="294" t="s">
        <v>441</v>
      </c>
      <c r="M24" s="294" t="s">
        <v>441</v>
      </c>
      <c r="N24" s="294" t="s">
        <v>441</v>
      </c>
      <c r="O24" s="296"/>
    </row>
    <row r="25" spans="2:15">
      <c r="B25" s="312">
        <v>22</v>
      </c>
      <c r="C25" s="313">
        <v>734875</v>
      </c>
      <c r="D25" s="313">
        <v>6953156277977</v>
      </c>
      <c r="E25" s="313" t="s">
        <v>82</v>
      </c>
      <c r="F25" s="314" t="s">
        <v>83</v>
      </c>
      <c r="G25" s="295" t="s">
        <v>443</v>
      </c>
      <c r="H25" s="291" t="s">
        <v>443</v>
      </c>
      <c r="I25" s="291" t="s">
        <v>443</v>
      </c>
      <c r="J25" s="291" t="s">
        <v>443</v>
      </c>
      <c r="K25" s="292" t="s">
        <v>443</v>
      </c>
      <c r="L25" s="294" t="s">
        <v>441</v>
      </c>
      <c r="M25" s="294" t="s">
        <v>441</v>
      </c>
      <c r="N25" s="294" t="s">
        <v>441</v>
      </c>
      <c r="O25" s="296"/>
    </row>
    <row r="26" spans="2:15">
      <c r="B26" s="312">
        <v>23</v>
      </c>
      <c r="C26" s="313">
        <v>734876</v>
      </c>
      <c r="D26" s="313">
        <v>6953156272965</v>
      </c>
      <c r="E26" s="313" t="s">
        <v>84</v>
      </c>
      <c r="F26" s="314" t="s">
        <v>85</v>
      </c>
      <c r="G26" s="295" t="s">
        <v>443</v>
      </c>
      <c r="H26" s="291" t="s">
        <v>443</v>
      </c>
      <c r="I26" s="291" t="s">
        <v>443</v>
      </c>
      <c r="J26" s="291" t="s">
        <v>443</v>
      </c>
      <c r="K26" s="292" t="s">
        <v>443</v>
      </c>
      <c r="L26" s="294" t="s">
        <v>440</v>
      </c>
      <c r="M26" s="294" t="s">
        <v>440</v>
      </c>
      <c r="N26" s="294" t="s">
        <v>440</v>
      </c>
      <c r="O26" s="296"/>
    </row>
    <row r="27" spans="2:15">
      <c r="B27" s="312">
        <v>24</v>
      </c>
      <c r="C27" s="313">
        <v>734877</v>
      </c>
      <c r="D27" s="313">
        <v>6953156272972</v>
      </c>
      <c r="E27" s="313" t="s">
        <v>86</v>
      </c>
      <c r="F27" s="314" t="s">
        <v>87</v>
      </c>
      <c r="G27" s="295" t="s">
        <v>443</v>
      </c>
      <c r="H27" s="291" t="s">
        <v>443</v>
      </c>
      <c r="I27" s="291" t="s">
        <v>443</v>
      </c>
      <c r="J27" s="291" t="s">
        <v>443</v>
      </c>
      <c r="K27" s="292" t="s">
        <v>443</v>
      </c>
      <c r="L27" s="294" t="s">
        <v>442</v>
      </c>
      <c r="M27" s="294" t="s">
        <v>442</v>
      </c>
      <c r="N27" s="294" t="s">
        <v>442</v>
      </c>
      <c r="O27" s="296"/>
    </row>
    <row r="28" spans="2:15">
      <c r="B28" s="312">
        <v>25</v>
      </c>
      <c r="C28" s="313">
        <v>734878</v>
      </c>
      <c r="D28" s="313">
        <v>6953156273825</v>
      </c>
      <c r="E28" s="313" t="s">
        <v>88</v>
      </c>
      <c r="F28" s="314" t="s">
        <v>89</v>
      </c>
      <c r="G28" s="295" t="s">
        <v>443</v>
      </c>
      <c r="H28" s="291" t="s">
        <v>443</v>
      </c>
      <c r="I28" s="291" t="s">
        <v>443</v>
      </c>
      <c r="J28" s="291" t="s">
        <v>443</v>
      </c>
      <c r="K28" s="292" t="s">
        <v>443</v>
      </c>
      <c r="L28" s="294" t="s">
        <v>441</v>
      </c>
      <c r="M28" s="294" t="s">
        <v>441</v>
      </c>
      <c r="N28" s="294" t="s">
        <v>441</v>
      </c>
      <c r="O28" s="296"/>
    </row>
    <row r="29" spans="2:15">
      <c r="B29" s="312">
        <v>26</v>
      </c>
      <c r="C29" s="313">
        <v>734879</v>
      </c>
      <c r="D29" s="313">
        <v>6953156276390</v>
      </c>
      <c r="E29" s="313" t="s">
        <v>90</v>
      </c>
      <c r="F29" s="314" t="s">
        <v>91</v>
      </c>
      <c r="G29" s="295" t="s">
        <v>443</v>
      </c>
      <c r="H29" s="291" t="s">
        <v>443</v>
      </c>
      <c r="I29" s="291" t="s">
        <v>443</v>
      </c>
      <c r="J29" s="291" t="s">
        <v>443</v>
      </c>
      <c r="K29" s="292" t="s">
        <v>443</v>
      </c>
      <c r="L29" s="294" t="s">
        <v>440</v>
      </c>
      <c r="M29" s="294" t="s">
        <v>440</v>
      </c>
      <c r="N29" s="294" t="s">
        <v>440</v>
      </c>
      <c r="O29" s="296"/>
    </row>
    <row r="30" spans="2:15">
      <c r="B30" s="312">
        <v>27</v>
      </c>
      <c r="C30" s="313">
        <v>734880</v>
      </c>
      <c r="D30" s="313">
        <v>6953156276406</v>
      </c>
      <c r="E30" s="313" t="s">
        <v>92</v>
      </c>
      <c r="F30" s="314" t="s">
        <v>93</v>
      </c>
      <c r="G30" s="295" t="s">
        <v>443</v>
      </c>
      <c r="H30" s="291" t="s">
        <v>443</v>
      </c>
      <c r="I30" s="291" t="s">
        <v>443</v>
      </c>
      <c r="J30" s="291" t="s">
        <v>443</v>
      </c>
      <c r="K30" s="292" t="s">
        <v>443</v>
      </c>
      <c r="L30" s="294" t="s">
        <v>442</v>
      </c>
      <c r="M30" s="294" t="s">
        <v>442</v>
      </c>
      <c r="N30" s="294" t="s">
        <v>442</v>
      </c>
      <c r="O30" s="296"/>
    </row>
    <row r="31" spans="2:15">
      <c r="B31" s="312">
        <v>28</v>
      </c>
      <c r="C31" s="313">
        <v>734881</v>
      </c>
      <c r="D31" s="313">
        <v>6953156280243</v>
      </c>
      <c r="E31" s="313" t="s">
        <v>94</v>
      </c>
      <c r="F31" s="314" t="s">
        <v>95</v>
      </c>
      <c r="G31" s="295" t="s">
        <v>443</v>
      </c>
      <c r="H31" s="291" t="s">
        <v>443</v>
      </c>
      <c r="I31" s="291" t="s">
        <v>443</v>
      </c>
      <c r="J31" s="291" t="s">
        <v>443</v>
      </c>
      <c r="K31" s="292" t="s">
        <v>443</v>
      </c>
      <c r="L31" s="294" t="s">
        <v>440</v>
      </c>
      <c r="M31" s="294" t="s">
        <v>440</v>
      </c>
      <c r="N31" s="294" t="s">
        <v>440</v>
      </c>
      <c r="O31" s="296"/>
    </row>
    <row r="32" spans="2:15">
      <c r="B32" s="312">
        <v>29</v>
      </c>
      <c r="C32" s="313">
        <v>734882</v>
      </c>
      <c r="D32" s="313">
        <v>6953156278844</v>
      </c>
      <c r="E32" s="313" t="s">
        <v>96</v>
      </c>
      <c r="F32" s="314" t="s">
        <v>97</v>
      </c>
      <c r="G32" s="295" t="s">
        <v>443</v>
      </c>
      <c r="H32" s="291" t="s">
        <v>443</v>
      </c>
      <c r="I32" s="291" t="s">
        <v>443</v>
      </c>
      <c r="J32" s="291" t="s">
        <v>443</v>
      </c>
      <c r="K32" s="292" t="s">
        <v>443</v>
      </c>
      <c r="L32" s="294" t="s">
        <v>440</v>
      </c>
      <c r="M32" s="294" t="s">
        <v>440</v>
      </c>
      <c r="N32" s="294" t="s">
        <v>440</v>
      </c>
      <c r="O32" s="296"/>
    </row>
    <row r="33" spans="2:15">
      <c r="B33" s="312">
        <v>30</v>
      </c>
      <c r="C33" s="313">
        <v>734883</v>
      </c>
      <c r="D33" s="313">
        <v>6953156278851</v>
      </c>
      <c r="E33" s="313" t="s">
        <v>98</v>
      </c>
      <c r="F33" s="314" t="s">
        <v>99</v>
      </c>
      <c r="G33" s="295" t="s">
        <v>443</v>
      </c>
      <c r="H33" s="291" t="s">
        <v>443</v>
      </c>
      <c r="I33" s="291" t="s">
        <v>443</v>
      </c>
      <c r="J33" s="291" t="s">
        <v>443</v>
      </c>
      <c r="K33" s="292" t="s">
        <v>443</v>
      </c>
      <c r="L33" s="294" t="s">
        <v>442</v>
      </c>
      <c r="M33" s="294" t="s">
        <v>442</v>
      </c>
      <c r="N33" s="294" t="s">
        <v>442</v>
      </c>
      <c r="O33" s="296"/>
    </row>
    <row r="34" spans="2:15">
      <c r="B34" s="312">
        <v>31</v>
      </c>
      <c r="C34" s="313">
        <v>734884</v>
      </c>
      <c r="D34" s="313">
        <v>6953156273016</v>
      </c>
      <c r="E34" s="313" t="s">
        <v>100</v>
      </c>
      <c r="F34" s="314" t="s">
        <v>101</v>
      </c>
      <c r="G34" s="295" t="s">
        <v>443</v>
      </c>
      <c r="H34" s="291" t="s">
        <v>443</v>
      </c>
      <c r="I34" s="291" t="s">
        <v>443</v>
      </c>
      <c r="J34" s="291" t="s">
        <v>443</v>
      </c>
      <c r="K34" s="292" t="s">
        <v>443</v>
      </c>
      <c r="L34" s="294" t="s">
        <v>442</v>
      </c>
      <c r="M34" s="294" t="s">
        <v>440</v>
      </c>
      <c r="N34" s="294" t="s">
        <v>440</v>
      </c>
      <c r="O34" s="296"/>
    </row>
    <row r="35" spans="2:15">
      <c r="B35" s="312">
        <v>32</v>
      </c>
      <c r="C35" s="313">
        <v>734885</v>
      </c>
      <c r="D35" s="313">
        <v>6953156273023</v>
      </c>
      <c r="E35" s="313" t="s">
        <v>102</v>
      </c>
      <c r="F35" s="314" t="s">
        <v>103</v>
      </c>
      <c r="G35" s="295" t="s">
        <v>443</v>
      </c>
      <c r="H35" s="291" t="s">
        <v>443</v>
      </c>
      <c r="I35" s="291" t="s">
        <v>443</v>
      </c>
      <c r="J35" s="291" t="s">
        <v>443</v>
      </c>
      <c r="K35" s="292" t="s">
        <v>443</v>
      </c>
      <c r="L35" s="294" t="s">
        <v>442</v>
      </c>
      <c r="M35" s="294" t="s">
        <v>442</v>
      </c>
      <c r="N35" s="294" t="s">
        <v>442</v>
      </c>
      <c r="O35" s="296"/>
    </row>
    <row r="36" spans="2:15">
      <c r="B36" s="312">
        <v>33</v>
      </c>
      <c r="C36" s="313">
        <v>734886</v>
      </c>
      <c r="D36" s="313">
        <v>6953156273665</v>
      </c>
      <c r="E36" s="313" t="s">
        <v>104</v>
      </c>
      <c r="F36" s="314" t="s">
        <v>105</v>
      </c>
      <c r="G36" s="295" t="s">
        <v>443</v>
      </c>
      <c r="H36" s="291" t="s">
        <v>443</v>
      </c>
      <c r="I36" s="291" t="s">
        <v>443</v>
      </c>
      <c r="J36" s="291" t="s">
        <v>443</v>
      </c>
      <c r="K36" s="292" t="s">
        <v>443</v>
      </c>
      <c r="L36" s="294" t="s">
        <v>442</v>
      </c>
      <c r="M36" s="294" t="s">
        <v>442</v>
      </c>
      <c r="N36" s="294" t="s">
        <v>442</v>
      </c>
      <c r="O36" s="296"/>
    </row>
    <row r="37" spans="2:15">
      <c r="B37" s="312">
        <v>34</v>
      </c>
      <c r="C37" s="313">
        <v>734887</v>
      </c>
      <c r="D37" s="313">
        <v>6953156273672</v>
      </c>
      <c r="E37" s="313" t="s">
        <v>106</v>
      </c>
      <c r="F37" s="314" t="s">
        <v>107</v>
      </c>
      <c r="G37" s="295" t="s">
        <v>443</v>
      </c>
      <c r="H37" s="291" t="s">
        <v>443</v>
      </c>
      <c r="I37" s="291" t="s">
        <v>443</v>
      </c>
      <c r="J37" s="291" t="s">
        <v>443</v>
      </c>
      <c r="K37" s="292" t="s">
        <v>443</v>
      </c>
      <c r="L37" s="294" t="s">
        <v>442</v>
      </c>
      <c r="M37" s="294" t="s">
        <v>440</v>
      </c>
      <c r="N37" s="294" t="s">
        <v>440</v>
      </c>
      <c r="O37" s="296"/>
    </row>
    <row r="38" spans="2:15">
      <c r="B38" s="312">
        <v>35</v>
      </c>
      <c r="C38" s="313">
        <v>734888</v>
      </c>
      <c r="D38" s="313">
        <v>6953156273689</v>
      </c>
      <c r="E38" s="313" t="s">
        <v>108</v>
      </c>
      <c r="F38" s="314" t="s">
        <v>109</v>
      </c>
      <c r="G38" s="295" t="s">
        <v>443</v>
      </c>
      <c r="H38" s="291" t="s">
        <v>443</v>
      </c>
      <c r="I38" s="291" t="s">
        <v>443</v>
      </c>
      <c r="J38" s="291" t="s">
        <v>443</v>
      </c>
      <c r="K38" s="292" t="s">
        <v>443</v>
      </c>
      <c r="L38" s="294" t="s">
        <v>441</v>
      </c>
      <c r="M38" s="294" t="s">
        <v>441</v>
      </c>
      <c r="N38" s="294" t="s">
        <v>441</v>
      </c>
      <c r="O38" s="296"/>
    </row>
    <row r="39" spans="2:15">
      <c r="B39" s="312">
        <v>36</v>
      </c>
      <c r="C39" s="313">
        <v>734889</v>
      </c>
      <c r="D39" s="313">
        <v>6953156271197</v>
      </c>
      <c r="E39" s="313" t="s">
        <v>110</v>
      </c>
      <c r="F39" s="314" t="s">
        <v>111</v>
      </c>
      <c r="G39" s="295" t="s">
        <v>443</v>
      </c>
      <c r="H39" s="291" t="s">
        <v>443</v>
      </c>
      <c r="I39" s="291" t="s">
        <v>443</v>
      </c>
      <c r="J39" s="291" t="s">
        <v>443</v>
      </c>
      <c r="K39" s="292" t="s">
        <v>443</v>
      </c>
      <c r="L39" s="294" t="s">
        <v>441</v>
      </c>
      <c r="M39" s="294" t="s">
        <v>441</v>
      </c>
      <c r="N39" s="294" t="s">
        <v>441</v>
      </c>
      <c r="O39" s="296"/>
    </row>
    <row r="40" spans="2:15">
      <c r="B40" s="312">
        <v>37</v>
      </c>
      <c r="C40" s="313">
        <v>734890</v>
      </c>
      <c r="D40" s="313">
        <v>6953156271203</v>
      </c>
      <c r="E40" s="313" t="s">
        <v>112</v>
      </c>
      <c r="F40" s="314" t="s">
        <v>113</v>
      </c>
      <c r="G40" s="295" t="s">
        <v>443</v>
      </c>
      <c r="H40" s="291" t="s">
        <v>443</v>
      </c>
      <c r="I40" s="291" t="s">
        <v>443</v>
      </c>
      <c r="J40" s="291" t="s">
        <v>443</v>
      </c>
      <c r="K40" s="292" t="s">
        <v>443</v>
      </c>
      <c r="L40" s="294" t="s">
        <v>441</v>
      </c>
      <c r="M40" s="294" t="s">
        <v>442</v>
      </c>
      <c r="N40" s="294" t="s">
        <v>442</v>
      </c>
      <c r="O40" s="296"/>
    </row>
    <row r="41" spans="2:15">
      <c r="B41" s="312">
        <v>38</v>
      </c>
      <c r="C41" s="313">
        <v>734891</v>
      </c>
      <c r="D41" s="313">
        <v>6953156271210</v>
      </c>
      <c r="E41" s="313" t="s">
        <v>114</v>
      </c>
      <c r="F41" s="314" t="s">
        <v>115</v>
      </c>
      <c r="G41" s="295" t="s">
        <v>443</v>
      </c>
      <c r="H41" s="291" t="s">
        <v>443</v>
      </c>
      <c r="I41" s="291" t="s">
        <v>443</v>
      </c>
      <c r="J41" s="291" t="s">
        <v>443</v>
      </c>
      <c r="K41" s="292" t="s">
        <v>443</v>
      </c>
      <c r="L41" s="294" t="s">
        <v>441</v>
      </c>
      <c r="M41" s="294" t="s">
        <v>441</v>
      </c>
      <c r="N41" s="294" t="s">
        <v>441</v>
      </c>
      <c r="O41" s="296"/>
    </row>
    <row r="42" spans="2:15">
      <c r="B42" s="312">
        <v>39</v>
      </c>
      <c r="C42" s="313">
        <v>734892</v>
      </c>
      <c r="D42" s="313">
        <v>6953156275188</v>
      </c>
      <c r="E42" s="313" t="s">
        <v>116</v>
      </c>
      <c r="F42" s="314" t="s">
        <v>117</v>
      </c>
      <c r="G42" s="295" t="s">
        <v>443</v>
      </c>
      <c r="H42" s="291" t="s">
        <v>443</v>
      </c>
      <c r="I42" s="291" t="s">
        <v>443</v>
      </c>
      <c r="J42" s="291" t="s">
        <v>443</v>
      </c>
      <c r="K42" s="292" t="s">
        <v>443</v>
      </c>
      <c r="L42" s="294" t="s">
        <v>441</v>
      </c>
      <c r="M42" s="294" t="s">
        <v>441</v>
      </c>
      <c r="N42" s="294" t="s">
        <v>441</v>
      </c>
      <c r="O42" s="296"/>
    </row>
    <row r="43" spans="2:15">
      <c r="B43" s="312">
        <v>40</v>
      </c>
      <c r="C43" s="313">
        <v>734893</v>
      </c>
      <c r="D43" s="313">
        <v>6953156275195</v>
      </c>
      <c r="E43" s="313" t="s">
        <v>118</v>
      </c>
      <c r="F43" s="314" t="s">
        <v>119</v>
      </c>
      <c r="G43" s="295" t="s">
        <v>443</v>
      </c>
      <c r="H43" s="291" t="s">
        <v>443</v>
      </c>
      <c r="I43" s="291" t="s">
        <v>443</v>
      </c>
      <c r="J43" s="291" t="s">
        <v>443</v>
      </c>
      <c r="K43" s="292" t="s">
        <v>443</v>
      </c>
      <c r="L43" s="294" t="s">
        <v>441</v>
      </c>
      <c r="M43" s="294" t="s">
        <v>441</v>
      </c>
      <c r="N43" s="294" t="s">
        <v>441</v>
      </c>
      <c r="O43" s="296"/>
    </row>
    <row r="44" spans="2:15">
      <c r="B44" s="312">
        <v>41</v>
      </c>
      <c r="C44" s="313">
        <v>734894</v>
      </c>
      <c r="D44" s="313">
        <v>6953156275201</v>
      </c>
      <c r="E44" s="313" t="s">
        <v>120</v>
      </c>
      <c r="F44" s="314" t="s">
        <v>121</v>
      </c>
      <c r="G44" s="295" t="s">
        <v>443</v>
      </c>
      <c r="H44" s="291" t="s">
        <v>443</v>
      </c>
      <c r="I44" s="291" t="s">
        <v>443</v>
      </c>
      <c r="J44" s="291" t="s">
        <v>443</v>
      </c>
      <c r="K44" s="292" t="s">
        <v>443</v>
      </c>
      <c r="L44" s="294" t="s">
        <v>441</v>
      </c>
      <c r="M44" s="294" t="s">
        <v>441</v>
      </c>
      <c r="N44" s="294" t="s">
        <v>441</v>
      </c>
      <c r="O44" s="296"/>
    </row>
    <row r="45" spans="2:15">
      <c r="B45" s="312">
        <v>42</v>
      </c>
      <c r="C45" s="313">
        <v>734895</v>
      </c>
      <c r="D45" s="313">
        <v>6953156276413</v>
      </c>
      <c r="E45" s="313" t="s">
        <v>122</v>
      </c>
      <c r="F45" s="314" t="s">
        <v>123</v>
      </c>
      <c r="G45" s="295" t="s">
        <v>443</v>
      </c>
      <c r="H45" s="291" t="s">
        <v>443</v>
      </c>
      <c r="I45" s="291" t="s">
        <v>443</v>
      </c>
      <c r="J45" s="291" t="s">
        <v>443</v>
      </c>
      <c r="K45" s="292" t="s">
        <v>443</v>
      </c>
      <c r="L45" s="294" t="s">
        <v>440</v>
      </c>
      <c r="M45" s="294" t="s">
        <v>440</v>
      </c>
      <c r="N45" s="294" t="s">
        <v>440</v>
      </c>
      <c r="O45" s="296"/>
    </row>
    <row r="46" spans="2:15">
      <c r="B46" s="312">
        <v>43</v>
      </c>
      <c r="C46" s="313">
        <v>734896</v>
      </c>
      <c r="D46" s="313">
        <v>6953156278721</v>
      </c>
      <c r="E46" s="313" t="s">
        <v>124</v>
      </c>
      <c r="F46" s="314" t="s">
        <v>125</v>
      </c>
      <c r="G46" s="295" t="s">
        <v>443</v>
      </c>
      <c r="H46" s="291" t="s">
        <v>443</v>
      </c>
      <c r="I46" s="291" t="s">
        <v>443</v>
      </c>
      <c r="J46" s="291" t="s">
        <v>443</v>
      </c>
      <c r="K46" s="292" t="s">
        <v>443</v>
      </c>
      <c r="L46" s="294" t="s">
        <v>442</v>
      </c>
      <c r="M46" s="294" t="s">
        <v>442</v>
      </c>
      <c r="N46" s="294" t="s">
        <v>440</v>
      </c>
      <c r="O46" s="296"/>
    </row>
    <row r="47" spans="2:15">
      <c r="B47" s="312">
        <v>44</v>
      </c>
      <c r="C47" s="313">
        <v>734897</v>
      </c>
      <c r="D47" s="313">
        <v>6953156278738</v>
      </c>
      <c r="E47" s="313" t="s">
        <v>126</v>
      </c>
      <c r="F47" s="314" t="s">
        <v>127</v>
      </c>
      <c r="G47" s="295" t="s">
        <v>443</v>
      </c>
      <c r="H47" s="291" t="s">
        <v>443</v>
      </c>
      <c r="I47" s="291" t="s">
        <v>443</v>
      </c>
      <c r="J47" s="291" t="s">
        <v>443</v>
      </c>
      <c r="K47" s="292" t="s">
        <v>443</v>
      </c>
      <c r="L47" s="294" t="s">
        <v>442</v>
      </c>
      <c r="M47" s="294" t="s">
        <v>442</v>
      </c>
      <c r="N47" s="294" t="s">
        <v>442</v>
      </c>
      <c r="O47" s="296"/>
    </row>
    <row r="48" spans="2:15">
      <c r="B48" s="312">
        <v>45</v>
      </c>
      <c r="C48" s="313">
        <v>734898</v>
      </c>
      <c r="D48" s="313">
        <v>6953156278745</v>
      </c>
      <c r="E48" s="313" t="s">
        <v>128</v>
      </c>
      <c r="F48" s="314" t="s">
        <v>129</v>
      </c>
      <c r="G48" s="295" t="s">
        <v>443</v>
      </c>
      <c r="H48" s="291" t="s">
        <v>443</v>
      </c>
      <c r="I48" s="291" t="s">
        <v>443</v>
      </c>
      <c r="J48" s="291" t="s">
        <v>443</v>
      </c>
      <c r="K48" s="292" t="s">
        <v>443</v>
      </c>
      <c r="L48" s="294" t="s">
        <v>440</v>
      </c>
      <c r="M48" s="294" t="s">
        <v>440</v>
      </c>
      <c r="N48" s="294" t="s">
        <v>440</v>
      </c>
      <c r="O48" s="296"/>
    </row>
    <row r="49" spans="2:15">
      <c r="B49" s="312">
        <v>46</v>
      </c>
      <c r="C49" s="313">
        <v>734899</v>
      </c>
      <c r="D49" s="313">
        <v>6953156273030</v>
      </c>
      <c r="E49" s="313" t="s">
        <v>130</v>
      </c>
      <c r="F49" s="314" t="s">
        <v>131</v>
      </c>
      <c r="G49" s="295" t="s">
        <v>443</v>
      </c>
      <c r="H49" s="291" t="s">
        <v>443</v>
      </c>
      <c r="I49" s="291" t="s">
        <v>443</v>
      </c>
      <c r="J49" s="291" t="s">
        <v>443</v>
      </c>
      <c r="K49" s="292" t="s">
        <v>443</v>
      </c>
      <c r="L49" s="294" t="s">
        <v>440</v>
      </c>
      <c r="M49" s="294" t="s">
        <v>440</v>
      </c>
      <c r="N49" s="294" t="s">
        <v>440</v>
      </c>
      <c r="O49" s="296"/>
    </row>
    <row r="50" spans="2:15">
      <c r="B50" s="312">
        <v>47</v>
      </c>
      <c r="C50" s="313">
        <v>734900</v>
      </c>
      <c r="D50" s="313">
        <v>6953156278523</v>
      </c>
      <c r="E50" s="313" t="s">
        <v>132</v>
      </c>
      <c r="F50" s="314" t="s">
        <v>133</v>
      </c>
      <c r="G50" s="295" t="s">
        <v>443</v>
      </c>
      <c r="H50" s="291" t="s">
        <v>443</v>
      </c>
      <c r="I50" s="291" t="s">
        <v>443</v>
      </c>
      <c r="J50" s="291" t="s">
        <v>443</v>
      </c>
      <c r="K50" s="292" t="s">
        <v>443</v>
      </c>
      <c r="L50" s="294" t="s">
        <v>441</v>
      </c>
      <c r="M50" s="294" t="s">
        <v>441</v>
      </c>
      <c r="N50" s="294" t="s">
        <v>441</v>
      </c>
      <c r="O50" s="296"/>
    </row>
    <row r="51" spans="2:15">
      <c r="B51" s="312">
        <v>48</v>
      </c>
      <c r="C51" s="313">
        <v>734901</v>
      </c>
      <c r="D51" s="313">
        <v>6953156278530</v>
      </c>
      <c r="E51" s="313" t="s">
        <v>134</v>
      </c>
      <c r="F51" s="314" t="s">
        <v>135</v>
      </c>
      <c r="G51" s="295" t="s">
        <v>443</v>
      </c>
      <c r="H51" s="291" t="s">
        <v>443</v>
      </c>
      <c r="I51" s="291" t="s">
        <v>443</v>
      </c>
      <c r="J51" s="291" t="s">
        <v>443</v>
      </c>
      <c r="K51" s="292" t="s">
        <v>443</v>
      </c>
      <c r="L51" s="294" t="s">
        <v>441</v>
      </c>
      <c r="M51" s="294" t="s">
        <v>441</v>
      </c>
      <c r="N51" s="294" t="s">
        <v>441</v>
      </c>
      <c r="O51" s="296"/>
    </row>
    <row r="52" spans="2:15">
      <c r="B52" s="312">
        <v>49</v>
      </c>
      <c r="C52" s="313">
        <v>734902</v>
      </c>
      <c r="D52" s="313">
        <v>6953156267503</v>
      </c>
      <c r="E52" s="313" t="s">
        <v>136</v>
      </c>
      <c r="F52" s="314" t="s">
        <v>137</v>
      </c>
      <c r="G52" s="295" t="s">
        <v>443</v>
      </c>
      <c r="H52" s="291" t="s">
        <v>443</v>
      </c>
      <c r="I52" s="291" t="s">
        <v>443</v>
      </c>
      <c r="J52" s="291" t="s">
        <v>443</v>
      </c>
      <c r="K52" s="292" t="s">
        <v>443</v>
      </c>
      <c r="L52" s="294" t="s">
        <v>440</v>
      </c>
      <c r="M52" s="294" t="s">
        <v>440</v>
      </c>
      <c r="N52" s="294" t="s">
        <v>440</v>
      </c>
      <c r="O52" s="296"/>
    </row>
    <row r="53" spans="2:15">
      <c r="B53" s="312">
        <v>50</v>
      </c>
      <c r="C53" s="313">
        <v>734903</v>
      </c>
      <c r="D53" s="313">
        <v>6953156276420</v>
      </c>
      <c r="E53" s="313" t="s">
        <v>138</v>
      </c>
      <c r="F53" s="314" t="s">
        <v>139</v>
      </c>
      <c r="G53" s="295" t="s">
        <v>443</v>
      </c>
      <c r="H53" s="291" t="s">
        <v>443</v>
      </c>
      <c r="I53" s="291" t="s">
        <v>443</v>
      </c>
      <c r="J53" s="291" t="s">
        <v>443</v>
      </c>
      <c r="K53" s="292" t="s">
        <v>443</v>
      </c>
      <c r="L53" s="294" t="s">
        <v>440</v>
      </c>
      <c r="M53" s="294" t="s">
        <v>440</v>
      </c>
      <c r="N53" s="294" t="s">
        <v>440</v>
      </c>
      <c r="O53" s="296"/>
    </row>
    <row r="54" spans="2:15">
      <c r="B54" s="312">
        <v>51</v>
      </c>
      <c r="C54" s="313">
        <v>734904</v>
      </c>
      <c r="D54" s="313">
        <v>6953156278622</v>
      </c>
      <c r="E54" s="313" t="s">
        <v>140</v>
      </c>
      <c r="F54" s="314" t="s">
        <v>141</v>
      </c>
      <c r="G54" s="295" t="s">
        <v>443</v>
      </c>
      <c r="H54" s="291" t="s">
        <v>443</v>
      </c>
      <c r="I54" s="291" t="s">
        <v>443</v>
      </c>
      <c r="J54" s="291" t="s">
        <v>443</v>
      </c>
      <c r="K54" s="292" t="s">
        <v>443</v>
      </c>
      <c r="L54" s="294" t="s">
        <v>440</v>
      </c>
      <c r="M54" s="294" t="s">
        <v>440</v>
      </c>
      <c r="N54" s="294" t="s">
        <v>440</v>
      </c>
      <c r="O54" s="296"/>
    </row>
    <row r="55" spans="2:15">
      <c r="B55" s="312">
        <v>52</v>
      </c>
      <c r="C55" s="313">
        <v>734905</v>
      </c>
      <c r="D55" s="313">
        <v>6953156278639</v>
      </c>
      <c r="E55" s="313" t="s">
        <v>142</v>
      </c>
      <c r="F55" s="314" t="s">
        <v>143</v>
      </c>
      <c r="G55" s="295" t="s">
        <v>443</v>
      </c>
      <c r="H55" s="291" t="s">
        <v>443</v>
      </c>
      <c r="I55" s="291" t="s">
        <v>443</v>
      </c>
      <c r="J55" s="291" t="s">
        <v>443</v>
      </c>
      <c r="K55" s="292" t="s">
        <v>443</v>
      </c>
      <c r="L55" s="294" t="s">
        <v>442</v>
      </c>
      <c r="M55" s="294" t="s">
        <v>442</v>
      </c>
      <c r="N55" s="294" t="s">
        <v>442</v>
      </c>
      <c r="O55" s="296"/>
    </row>
    <row r="56" spans="2:15">
      <c r="B56" s="312">
        <v>53</v>
      </c>
      <c r="C56" s="313">
        <v>734906</v>
      </c>
      <c r="D56" s="313">
        <v>6953156265608</v>
      </c>
      <c r="E56" s="313" t="s">
        <v>144</v>
      </c>
      <c r="F56" s="314" t="s">
        <v>145</v>
      </c>
      <c r="G56" s="295" t="s">
        <v>443</v>
      </c>
      <c r="H56" s="291" t="s">
        <v>443</v>
      </c>
      <c r="I56" s="291" t="s">
        <v>443</v>
      </c>
      <c r="J56" s="291" t="s">
        <v>443</v>
      </c>
      <c r="K56" s="292" t="s">
        <v>443</v>
      </c>
      <c r="L56" s="294" t="s">
        <v>442</v>
      </c>
      <c r="M56" s="294" t="s">
        <v>442</v>
      </c>
      <c r="N56" s="294" t="s">
        <v>442</v>
      </c>
      <c r="O56" s="296"/>
    </row>
    <row r="57" spans="2:15">
      <c r="B57" s="312">
        <v>54</v>
      </c>
      <c r="C57" s="313">
        <v>734907</v>
      </c>
      <c r="D57" s="313">
        <v>6953156255814</v>
      </c>
      <c r="E57" s="313" t="s">
        <v>146</v>
      </c>
      <c r="F57" s="314" t="s">
        <v>147</v>
      </c>
      <c r="G57" s="295" t="s">
        <v>443</v>
      </c>
      <c r="H57" s="291" t="s">
        <v>443</v>
      </c>
      <c r="I57" s="291" t="s">
        <v>443</v>
      </c>
      <c r="J57" s="291" t="s">
        <v>443</v>
      </c>
      <c r="K57" s="292" t="s">
        <v>443</v>
      </c>
      <c r="L57" s="294" t="s">
        <v>440</v>
      </c>
      <c r="M57" s="294" t="s">
        <v>440</v>
      </c>
      <c r="N57" s="294" t="s">
        <v>440</v>
      </c>
      <c r="O57" s="296"/>
    </row>
    <row r="58" spans="2:15">
      <c r="B58" s="312">
        <v>55</v>
      </c>
      <c r="C58" s="313">
        <v>734909</v>
      </c>
      <c r="D58" s="313">
        <v>6953156253025</v>
      </c>
      <c r="E58" s="313" t="s">
        <v>148</v>
      </c>
      <c r="F58" s="314" t="s">
        <v>149</v>
      </c>
      <c r="G58" s="295" t="s">
        <v>443</v>
      </c>
      <c r="H58" s="291" t="s">
        <v>443</v>
      </c>
      <c r="I58" s="291" t="s">
        <v>443</v>
      </c>
      <c r="J58" s="291" t="s">
        <v>443</v>
      </c>
      <c r="K58" s="292" t="s">
        <v>443</v>
      </c>
      <c r="L58" s="294" t="s">
        <v>440</v>
      </c>
      <c r="M58" s="294" t="s">
        <v>440</v>
      </c>
      <c r="N58" s="294" t="s">
        <v>440</v>
      </c>
      <c r="O58" s="296"/>
    </row>
    <row r="59" spans="2:15">
      <c r="B59" s="312">
        <v>56</v>
      </c>
      <c r="C59" s="313">
        <v>734910</v>
      </c>
      <c r="D59" s="313">
        <v>6953156253049</v>
      </c>
      <c r="E59" s="313" t="s">
        <v>150</v>
      </c>
      <c r="F59" s="314" t="s">
        <v>151</v>
      </c>
      <c r="G59" s="295" t="s">
        <v>443</v>
      </c>
      <c r="H59" s="291" t="s">
        <v>443</v>
      </c>
      <c r="I59" s="291" t="s">
        <v>443</v>
      </c>
      <c r="J59" s="291" t="s">
        <v>443</v>
      </c>
      <c r="K59" s="292" t="s">
        <v>443</v>
      </c>
      <c r="L59" s="294" t="s">
        <v>440</v>
      </c>
      <c r="M59" s="294" t="s">
        <v>440</v>
      </c>
      <c r="N59" s="294" t="s">
        <v>440</v>
      </c>
      <c r="O59" s="296"/>
    </row>
    <row r="60" spans="2:15">
      <c r="B60" s="312">
        <v>57</v>
      </c>
      <c r="C60" s="313">
        <v>734911</v>
      </c>
      <c r="D60" s="313">
        <v>6953156253032</v>
      </c>
      <c r="E60" s="313" t="s">
        <v>152</v>
      </c>
      <c r="F60" s="314" t="s">
        <v>153</v>
      </c>
      <c r="G60" s="295" t="s">
        <v>443</v>
      </c>
      <c r="H60" s="291" t="s">
        <v>443</v>
      </c>
      <c r="I60" s="291" t="s">
        <v>443</v>
      </c>
      <c r="J60" s="291" t="s">
        <v>443</v>
      </c>
      <c r="K60" s="292" t="s">
        <v>443</v>
      </c>
      <c r="L60" s="294" t="s">
        <v>440</v>
      </c>
      <c r="M60" s="294" t="s">
        <v>440</v>
      </c>
      <c r="N60" s="294" t="s">
        <v>440</v>
      </c>
      <c r="O60" s="296"/>
    </row>
    <row r="61" spans="2:15">
      <c r="B61" s="312">
        <v>58</v>
      </c>
      <c r="C61" s="313">
        <v>734912</v>
      </c>
      <c r="D61" s="313">
        <v>6953156259362</v>
      </c>
      <c r="E61" s="313" t="s">
        <v>154</v>
      </c>
      <c r="F61" s="314" t="s">
        <v>155</v>
      </c>
      <c r="G61" s="295" t="s">
        <v>443</v>
      </c>
      <c r="H61" s="291" t="s">
        <v>443</v>
      </c>
      <c r="I61" s="291" t="s">
        <v>443</v>
      </c>
      <c r="J61" s="291" t="s">
        <v>443</v>
      </c>
      <c r="K61" s="292" t="s">
        <v>443</v>
      </c>
      <c r="L61" s="294" t="s">
        <v>440</v>
      </c>
      <c r="M61" s="294" t="s">
        <v>440</v>
      </c>
      <c r="N61" s="294" t="s">
        <v>440</v>
      </c>
      <c r="O61" s="296"/>
    </row>
    <row r="62" spans="2:15">
      <c r="B62" s="312">
        <v>59</v>
      </c>
      <c r="C62" s="313">
        <v>734913</v>
      </c>
      <c r="D62" s="313">
        <v>6953156253056</v>
      </c>
      <c r="E62" s="313" t="s">
        <v>156</v>
      </c>
      <c r="F62" s="314" t="s">
        <v>151</v>
      </c>
      <c r="G62" s="295" t="s">
        <v>443</v>
      </c>
      <c r="H62" s="291" t="s">
        <v>443</v>
      </c>
      <c r="I62" s="291" t="s">
        <v>443</v>
      </c>
      <c r="J62" s="291" t="s">
        <v>443</v>
      </c>
      <c r="K62" s="292" t="s">
        <v>443</v>
      </c>
      <c r="L62" s="294" t="s">
        <v>442</v>
      </c>
      <c r="M62" s="294" t="s">
        <v>442</v>
      </c>
      <c r="N62" s="294" t="s">
        <v>442</v>
      </c>
      <c r="O62" s="296"/>
    </row>
    <row r="63" spans="2:15">
      <c r="B63" s="312">
        <v>60</v>
      </c>
      <c r="C63" s="313">
        <v>734914</v>
      </c>
      <c r="D63" s="313">
        <v>6953156280526</v>
      </c>
      <c r="E63" s="313" t="s">
        <v>157</v>
      </c>
      <c r="F63" s="314" t="s">
        <v>158</v>
      </c>
      <c r="G63" s="295" t="s">
        <v>443</v>
      </c>
      <c r="H63" s="291" t="s">
        <v>443</v>
      </c>
      <c r="I63" s="291" t="s">
        <v>443</v>
      </c>
      <c r="J63" s="291" t="s">
        <v>443</v>
      </c>
      <c r="K63" s="292" t="s">
        <v>443</v>
      </c>
      <c r="L63" s="294" t="s">
        <v>440</v>
      </c>
      <c r="M63" s="294" t="s">
        <v>440</v>
      </c>
      <c r="N63" s="294" t="s">
        <v>440</v>
      </c>
      <c r="O63" s="296"/>
    </row>
    <row r="64" spans="2:15">
      <c r="B64" s="312">
        <v>61</v>
      </c>
      <c r="C64" s="313">
        <v>734915</v>
      </c>
      <c r="D64" s="313">
        <v>6953156280533</v>
      </c>
      <c r="E64" s="313" t="s">
        <v>159</v>
      </c>
      <c r="F64" s="314" t="s">
        <v>160</v>
      </c>
      <c r="G64" s="295" t="s">
        <v>443</v>
      </c>
      <c r="H64" s="291" t="s">
        <v>443</v>
      </c>
      <c r="I64" s="291" t="s">
        <v>443</v>
      </c>
      <c r="J64" s="291" t="s">
        <v>443</v>
      </c>
      <c r="K64" s="292" t="s">
        <v>443</v>
      </c>
      <c r="L64" s="294" t="s">
        <v>442</v>
      </c>
      <c r="M64" s="294" t="s">
        <v>442</v>
      </c>
      <c r="N64" s="294" t="s">
        <v>440</v>
      </c>
      <c r="O64" s="296"/>
    </row>
    <row r="65" spans="2:15">
      <c r="B65" s="312">
        <v>62</v>
      </c>
      <c r="C65" s="313">
        <v>734916</v>
      </c>
      <c r="D65" s="313">
        <v>6953156259850</v>
      </c>
      <c r="E65" s="313" t="s">
        <v>161</v>
      </c>
      <c r="F65" s="314" t="s">
        <v>162</v>
      </c>
      <c r="G65" s="295" t="s">
        <v>443</v>
      </c>
      <c r="H65" s="291" t="s">
        <v>443</v>
      </c>
      <c r="I65" s="291" t="s">
        <v>443</v>
      </c>
      <c r="J65" s="291" t="s">
        <v>443</v>
      </c>
      <c r="K65" s="292" t="s">
        <v>443</v>
      </c>
      <c r="L65" s="294" t="s">
        <v>440</v>
      </c>
      <c r="M65" s="294" t="s">
        <v>440</v>
      </c>
      <c r="N65" s="294" t="s">
        <v>440</v>
      </c>
      <c r="O65" s="296"/>
    </row>
    <row r="66" spans="2:15">
      <c r="B66" s="312">
        <v>63</v>
      </c>
      <c r="C66" s="313">
        <v>734917</v>
      </c>
      <c r="D66" s="313">
        <v>6953156259867</v>
      </c>
      <c r="E66" s="313" t="s">
        <v>163</v>
      </c>
      <c r="F66" s="314" t="s">
        <v>164</v>
      </c>
      <c r="G66" s="295" t="s">
        <v>443</v>
      </c>
      <c r="H66" s="291" t="s">
        <v>443</v>
      </c>
      <c r="I66" s="291" t="s">
        <v>443</v>
      </c>
      <c r="J66" s="291" t="s">
        <v>443</v>
      </c>
      <c r="K66" s="292" t="s">
        <v>443</v>
      </c>
      <c r="L66" s="294" t="s">
        <v>440</v>
      </c>
      <c r="M66" s="294" t="s">
        <v>440</v>
      </c>
      <c r="N66" s="294" t="s">
        <v>440</v>
      </c>
      <c r="O66" s="296"/>
    </row>
    <row r="67" spans="2:15">
      <c r="B67" s="312">
        <v>64</v>
      </c>
      <c r="C67" s="313">
        <v>734918</v>
      </c>
      <c r="D67" s="313">
        <v>6953156276468</v>
      </c>
      <c r="E67" s="313" t="s">
        <v>165</v>
      </c>
      <c r="F67" s="314" t="s">
        <v>166</v>
      </c>
      <c r="G67" s="295" t="s">
        <v>443</v>
      </c>
      <c r="H67" s="291" t="s">
        <v>443</v>
      </c>
      <c r="I67" s="291" t="s">
        <v>443</v>
      </c>
      <c r="J67" s="291" t="s">
        <v>443</v>
      </c>
      <c r="K67" s="292" t="s">
        <v>443</v>
      </c>
      <c r="L67" s="294" t="s">
        <v>440</v>
      </c>
      <c r="M67" s="294" t="s">
        <v>440</v>
      </c>
      <c r="N67" s="294" t="s">
        <v>440</v>
      </c>
      <c r="O67" s="296"/>
    </row>
    <row r="68" spans="2:15">
      <c r="B68" s="312">
        <v>65</v>
      </c>
      <c r="C68" s="313">
        <v>734920</v>
      </c>
      <c r="D68" s="313">
        <v>6953156273085</v>
      </c>
      <c r="E68" s="313" t="s">
        <v>167</v>
      </c>
      <c r="F68" s="314" t="s">
        <v>168</v>
      </c>
      <c r="G68" s="295" t="s">
        <v>443</v>
      </c>
      <c r="H68" s="291" t="s">
        <v>443</v>
      </c>
      <c r="I68" s="291" t="s">
        <v>443</v>
      </c>
      <c r="J68" s="291" t="s">
        <v>443</v>
      </c>
      <c r="K68" s="292" t="s">
        <v>443</v>
      </c>
      <c r="L68" s="294" t="s">
        <v>440</v>
      </c>
      <c r="M68" s="294" t="s">
        <v>440</v>
      </c>
      <c r="N68" s="294" t="s">
        <v>440</v>
      </c>
      <c r="O68" s="296"/>
    </row>
    <row r="69" spans="2:15">
      <c r="B69" s="312">
        <v>66</v>
      </c>
      <c r="C69" s="313">
        <v>734921</v>
      </c>
      <c r="D69" s="313">
        <v>6953156273092</v>
      </c>
      <c r="E69" s="313" t="s">
        <v>169</v>
      </c>
      <c r="F69" s="314" t="s">
        <v>170</v>
      </c>
      <c r="G69" s="295" t="s">
        <v>443</v>
      </c>
      <c r="H69" s="291" t="s">
        <v>443</v>
      </c>
      <c r="I69" s="291" t="s">
        <v>443</v>
      </c>
      <c r="J69" s="291" t="s">
        <v>443</v>
      </c>
      <c r="K69" s="292" t="s">
        <v>443</v>
      </c>
      <c r="L69" s="294" t="s">
        <v>440</v>
      </c>
      <c r="M69" s="294" t="s">
        <v>440</v>
      </c>
      <c r="N69" s="294" t="s">
        <v>440</v>
      </c>
      <c r="O69" s="296"/>
    </row>
    <row r="70" spans="2:15">
      <c r="B70" s="312">
        <v>67</v>
      </c>
      <c r="C70" s="313">
        <v>734922</v>
      </c>
      <c r="D70" s="313">
        <v>6953156273108</v>
      </c>
      <c r="E70" s="313" t="s">
        <v>171</v>
      </c>
      <c r="F70" s="314" t="s">
        <v>172</v>
      </c>
      <c r="G70" s="295" t="s">
        <v>443</v>
      </c>
      <c r="H70" s="291" t="s">
        <v>443</v>
      </c>
      <c r="I70" s="291" t="s">
        <v>443</v>
      </c>
      <c r="J70" s="291" t="s">
        <v>443</v>
      </c>
      <c r="K70" s="292" t="s">
        <v>443</v>
      </c>
      <c r="L70" s="294" t="s">
        <v>440</v>
      </c>
      <c r="M70" s="294" t="s">
        <v>440</v>
      </c>
      <c r="N70" s="294" t="s">
        <v>440</v>
      </c>
      <c r="O70" s="296"/>
    </row>
    <row r="71" spans="2:15">
      <c r="B71" s="312">
        <v>68</v>
      </c>
      <c r="C71" s="313">
        <v>734923</v>
      </c>
      <c r="D71" s="313">
        <v>6953156260573</v>
      </c>
      <c r="E71" s="313" t="s">
        <v>173</v>
      </c>
      <c r="F71" s="314" t="s">
        <v>174</v>
      </c>
      <c r="G71" s="295" t="s">
        <v>443</v>
      </c>
      <c r="H71" s="291" t="s">
        <v>443</v>
      </c>
      <c r="I71" s="291" t="s">
        <v>443</v>
      </c>
      <c r="J71" s="291" t="s">
        <v>443</v>
      </c>
      <c r="K71" s="292" t="s">
        <v>443</v>
      </c>
      <c r="L71" s="294" t="s">
        <v>441</v>
      </c>
      <c r="M71" s="294" t="s">
        <v>441</v>
      </c>
      <c r="N71" s="294" t="s">
        <v>441</v>
      </c>
      <c r="O71" s="296"/>
    </row>
    <row r="72" spans="2:15">
      <c r="B72" s="312">
        <v>69</v>
      </c>
      <c r="C72" s="313">
        <v>734924</v>
      </c>
      <c r="D72" s="313">
        <v>6953156260580</v>
      </c>
      <c r="E72" s="313" t="s">
        <v>175</v>
      </c>
      <c r="F72" s="314" t="s">
        <v>176</v>
      </c>
      <c r="G72" s="295" t="s">
        <v>443</v>
      </c>
      <c r="H72" s="291" t="s">
        <v>443</v>
      </c>
      <c r="I72" s="291" t="s">
        <v>443</v>
      </c>
      <c r="J72" s="291" t="s">
        <v>443</v>
      </c>
      <c r="K72" s="292" t="s">
        <v>443</v>
      </c>
      <c r="L72" s="294" t="s">
        <v>441</v>
      </c>
      <c r="M72" s="294" t="s">
        <v>441</v>
      </c>
      <c r="N72" s="294" t="s">
        <v>441</v>
      </c>
      <c r="O72" s="296"/>
    </row>
    <row r="73" spans="2:15">
      <c r="B73" s="312">
        <v>70</v>
      </c>
      <c r="C73" s="313">
        <v>734925</v>
      </c>
      <c r="D73" s="313">
        <v>6953156260597</v>
      </c>
      <c r="E73" s="313" t="s">
        <v>177</v>
      </c>
      <c r="F73" s="314" t="s">
        <v>178</v>
      </c>
      <c r="G73" s="295" t="s">
        <v>443</v>
      </c>
      <c r="H73" s="291" t="s">
        <v>443</v>
      </c>
      <c r="I73" s="291" t="s">
        <v>443</v>
      </c>
      <c r="J73" s="291" t="s">
        <v>443</v>
      </c>
      <c r="K73" s="292" t="s">
        <v>443</v>
      </c>
      <c r="L73" s="294" t="s">
        <v>441</v>
      </c>
      <c r="M73" s="294" t="s">
        <v>441</v>
      </c>
      <c r="N73" s="294" t="s">
        <v>441</v>
      </c>
      <c r="O73" s="296"/>
    </row>
    <row r="74" spans="2:15">
      <c r="B74" s="312">
        <v>71</v>
      </c>
      <c r="C74" s="313">
        <v>734926</v>
      </c>
      <c r="D74" s="313">
        <v>6953156260603</v>
      </c>
      <c r="E74" s="313" t="s">
        <v>179</v>
      </c>
      <c r="F74" s="314" t="s">
        <v>180</v>
      </c>
      <c r="G74" s="295" t="s">
        <v>443</v>
      </c>
      <c r="H74" s="291" t="s">
        <v>443</v>
      </c>
      <c r="I74" s="291" t="s">
        <v>443</v>
      </c>
      <c r="J74" s="291" t="s">
        <v>443</v>
      </c>
      <c r="K74" s="292" t="s">
        <v>443</v>
      </c>
      <c r="L74" s="294" t="s">
        <v>441</v>
      </c>
      <c r="M74" s="294" t="s">
        <v>441</v>
      </c>
      <c r="N74" s="294" t="s">
        <v>441</v>
      </c>
      <c r="O74" s="296"/>
    </row>
    <row r="75" spans="2:15">
      <c r="B75" s="312">
        <v>72</v>
      </c>
      <c r="C75" s="313">
        <v>734927</v>
      </c>
      <c r="D75" s="313">
        <v>6953156253063</v>
      </c>
      <c r="E75" s="313" t="s">
        <v>181</v>
      </c>
      <c r="F75" s="314" t="s">
        <v>182</v>
      </c>
      <c r="G75" s="295" t="s">
        <v>443</v>
      </c>
      <c r="H75" s="291" t="s">
        <v>443</v>
      </c>
      <c r="I75" s="291" t="s">
        <v>443</v>
      </c>
      <c r="J75" s="291" t="s">
        <v>443</v>
      </c>
      <c r="K75" s="292" t="s">
        <v>443</v>
      </c>
      <c r="L75" s="294" t="s">
        <v>440</v>
      </c>
      <c r="M75" s="294" t="s">
        <v>440</v>
      </c>
      <c r="N75" s="294" t="s">
        <v>440</v>
      </c>
      <c r="O75" s="296"/>
    </row>
    <row r="76" spans="2:15">
      <c r="B76" s="312">
        <v>73</v>
      </c>
      <c r="C76" s="313">
        <v>734928</v>
      </c>
      <c r="D76" s="313">
        <v>6953156253070</v>
      </c>
      <c r="E76" s="313" t="s">
        <v>183</v>
      </c>
      <c r="F76" s="314" t="s">
        <v>184</v>
      </c>
      <c r="G76" s="295" t="s">
        <v>443</v>
      </c>
      <c r="H76" s="291" t="s">
        <v>443</v>
      </c>
      <c r="I76" s="291" t="s">
        <v>443</v>
      </c>
      <c r="J76" s="291" t="s">
        <v>443</v>
      </c>
      <c r="K76" s="292" t="s">
        <v>443</v>
      </c>
      <c r="L76" s="294" t="s">
        <v>440</v>
      </c>
      <c r="M76" s="294" t="s">
        <v>440</v>
      </c>
      <c r="N76" s="294" t="s">
        <v>440</v>
      </c>
      <c r="O76" s="296"/>
    </row>
    <row r="77" spans="2:15">
      <c r="B77" s="312">
        <v>74</v>
      </c>
      <c r="C77" s="313">
        <v>734929</v>
      </c>
      <c r="D77" s="313">
        <v>6953156259379</v>
      </c>
      <c r="E77" s="313" t="s">
        <v>185</v>
      </c>
      <c r="F77" s="314" t="s">
        <v>186</v>
      </c>
      <c r="G77" s="295" t="s">
        <v>443</v>
      </c>
      <c r="H77" s="291" t="s">
        <v>443</v>
      </c>
      <c r="I77" s="291" t="s">
        <v>443</v>
      </c>
      <c r="J77" s="291" t="s">
        <v>443</v>
      </c>
      <c r="K77" s="292" t="s">
        <v>443</v>
      </c>
      <c r="L77" s="294" t="s">
        <v>440</v>
      </c>
      <c r="M77" s="294" t="s">
        <v>440</v>
      </c>
      <c r="N77" s="294" t="s">
        <v>440</v>
      </c>
      <c r="O77" s="296"/>
    </row>
    <row r="78" spans="2:15">
      <c r="B78" s="312">
        <v>75</v>
      </c>
      <c r="C78" s="313">
        <v>734930</v>
      </c>
      <c r="D78" s="313">
        <v>6953156253094</v>
      </c>
      <c r="E78" s="313" t="s">
        <v>187</v>
      </c>
      <c r="F78" s="314" t="s">
        <v>188</v>
      </c>
      <c r="G78" s="295" t="s">
        <v>443</v>
      </c>
      <c r="H78" s="291" t="s">
        <v>443</v>
      </c>
      <c r="I78" s="291" t="s">
        <v>443</v>
      </c>
      <c r="J78" s="291" t="s">
        <v>443</v>
      </c>
      <c r="K78" s="292" t="s">
        <v>443</v>
      </c>
      <c r="L78" s="294" t="s">
        <v>440</v>
      </c>
      <c r="M78" s="294" t="s">
        <v>440</v>
      </c>
      <c r="N78" s="294" t="s">
        <v>440</v>
      </c>
      <c r="O78" s="296"/>
    </row>
    <row r="79" spans="2:15">
      <c r="B79" s="312">
        <v>76</v>
      </c>
      <c r="C79" s="313">
        <v>734931</v>
      </c>
      <c r="D79" s="313">
        <v>6953156282001</v>
      </c>
      <c r="E79" s="313" t="s">
        <v>189</v>
      </c>
      <c r="F79" s="314" t="s">
        <v>190</v>
      </c>
      <c r="G79" s="295" t="s">
        <v>443</v>
      </c>
      <c r="H79" s="291" t="s">
        <v>443</v>
      </c>
      <c r="I79" s="291" t="s">
        <v>443</v>
      </c>
      <c r="J79" s="291" t="s">
        <v>443</v>
      </c>
      <c r="K79" s="292" t="s">
        <v>443</v>
      </c>
      <c r="L79" s="294" t="s">
        <v>441</v>
      </c>
      <c r="M79" s="294" t="s">
        <v>441</v>
      </c>
      <c r="N79" s="294" t="s">
        <v>441</v>
      </c>
      <c r="O79" s="296"/>
    </row>
    <row r="80" spans="2:15">
      <c r="B80" s="312">
        <v>77</v>
      </c>
      <c r="C80" s="313">
        <v>734933</v>
      </c>
      <c r="D80" s="313">
        <v>6953156282018</v>
      </c>
      <c r="E80" s="313" t="s">
        <v>191</v>
      </c>
      <c r="F80" s="314" t="s">
        <v>192</v>
      </c>
      <c r="G80" s="295" t="s">
        <v>443</v>
      </c>
      <c r="H80" s="291" t="s">
        <v>443</v>
      </c>
      <c r="I80" s="291" t="s">
        <v>443</v>
      </c>
      <c r="J80" s="291" t="s">
        <v>443</v>
      </c>
      <c r="K80" s="292" t="s">
        <v>443</v>
      </c>
      <c r="L80" s="294" t="s">
        <v>441</v>
      </c>
      <c r="M80" s="294" t="s">
        <v>441</v>
      </c>
      <c r="N80" s="294" t="s">
        <v>441</v>
      </c>
      <c r="O80" s="296"/>
    </row>
    <row r="81" spans="2:15">
      <c r="B81" s="312">
        <v>78</v>
      </c>
      <c r="C81" s="313">
        <v>734934</v>
      </c>
      <c r="D81" s="313">
        <v>6953156282025</v>
      </c>
      <c r="E81" s="313" t="s">
        <v>193</v>
      </c>
      <c r="F81" s="314" t="s">
        <v>194</v>
      </c>
      <c r="G81" s="295" t="s">
        <v>443</v>
      </c>
      <c r="H81" s="291" t="s">
        <v>443</v>
      </c>
      <c r="I81" s="291" t="s">
        <v>443</v>
      </c>
      <c r="J81" s="291" t="s">
        <v>443</v>
      </c>
      <c r="K81" s="292" t="s">
        <v>443</v>
      </c>
      <c r="L81" s="294" t="s">
        <v>441</v>
      </c>
      <c r="M81" s="294" t="s">
        <v>441</v>
      </c>
      <c r="N81" s="294" t="s">
        <v>441</v>
      </c>
      <c r="O81" s="296"/>
    </row>
    <row r="82" spans="2:15">
      <c r="B82" s="312">
        <v>79</v>
      </c>
      <c r="C82" s="313">
        <v>734935</v>
      </c>
      <c r="D82" s="313">
        <v>6953156280977</v>
      </c>
      <c r="E82" s="313" t="s">
        <v>195</v>
      </c>
      <c r="F82" s="314" t="s">
        <v>196</v>
      </c>
      <c r="G82" s="295" t="s">
        <v>443</v>
      </c>
      <c r="H82" s="291" t="s">
        <v>443</v>
      </c>
      <c r="I82" s="291" t="s">
        <v>443</v>
      </c>
      <c r="J82" s="291" t="s">
        <v>443</v>
      </c>
      <c r="K82" s="292" t="s">
        <v>443</v>
      </c>
      <c r="L82" s="294" t="s">
        <v>441</v>
      </c>
      <c r="M82" s="294" t="s">
        <v>441</v>
      </c>
      <c r="N82" s="294" t="s">
        <v>441</v>
      </c>
      <c r="O82" s="296"/>
    </row>
    <row r="83" spans="2:15">
      <c r="B83" s="312">
        <v>80</v>
      </c>
      <c r="C83" s="313">
        <v>734936</v>
      </c>
      <c r="D83" s="313">
        <v>6953156280984</v>
      </c>
      <c r="E83" s="313" t="s">
        <v>197</v>
      </c>
      <c r="F83" s="314" t="s">
        <v>198</v>
      </c>
      <c r="G83" s="295" t="s">
        <v>443</v>
      </c>
      <c r="H83" s="291" t="s">
        <v>443</v>
      </c>
      <c r="I83" s="291" t="s">
        <v>443</v>
      </c>
      <c r="J83" s="291" t="s">
        <v>443</v>
      </c>
      <c r="K83" s="292" t="s">
        <v>443</v>
      </c>
      <c r="L83" s="294" t="s">
        <v>441</v>
      </c>
      <c r="M83" s="294" t="s">
        <v>441</v>
      </c>
      <c r="N83" s="294" t="s">
        <v>441</v>
      </c>
      <c r="O83" s="296"/>
    </row>
    <row r="84" spans="2:15">
      <c r="B84" s="312">
        <v>81</v>
      </c>
      <c r="C84" s="313">
        <v>734937</v>
      </c>
      <c r="D84" s="313">
        <v>6953156282315</v>
      </c>
      <c r="E84" s="313" t="s">
        <v>199</v>
      </c>
      <c r="F84" s="314" t="s">
        <v>200</v>
      </c>
      <c r="G84" s="295" t="s">
        <v>443</v>
      </c>
      <c r="H84" s="291" t="s">
        <v>443</v>
      </c>
      <c r="I84" s="291" t="s">
        <v>443</v>
      </c>
      <c r="J84" s="291" t="s">
        <v>443</v>
      </c>
      <c r="K84" s="292" t="s">
        <v>443</v>
      </c>
      <c r="L84" s="294" t="s">
        <v>442</v>
      </c>
      <c r="M84" s="294" t="s">
        <v>442</v>
      </c>
      <c r="N84" s="294" t="s">
        <v>440</v>
      </c>
      <c r="O84" s="296"/>
    </row>
    <row r="85" spans="2:15">
      <c r="B85" s="312">
        <v>82</v>
      </c>
      <c r="C85" s="313">
        <v>734938</v>
      </c>
      <c r="D85" s="313">
        <v>6953156282322</v>
      </c>
      <c r="E85" s="313" t="s">
        <v>201</v>
      </c>
      <c r="F85" s="314" t="s">
        <v>202</v>
      </c>
      <c r="G85" s="295" t="s">
        <v>443</v>
      </c>
      <c r="H85" s="291" t="s">
        <v>443</v>
      </c>
      <c r="I85" s="291" t="s">
        <v>443</v>
      </c>
      <c r="J85" s="291" t="s">
        <v>443</v>
      </c>
      <c r="K85" s="292" t="s">
        <v>443</v>
      </c>
      <c r="L85" s="294" t="s">
        <v>441</v>
      </c>
      <c r="M85" s="294" t="s">
        <v>442</v>
      </c>
      <c r="N85" s="294" t="s">
        <v>442</v>
      </c>
      <c r="O85" s="296"/>
    </row>
    <row r="86" spans="2:15">
      <c r="B86" s="312">
        <v>83</v>
      </c>
      <c r="C86" s="313">
        <v>734939</v>
      </c>
      <c r="D86" s="313">
        <v>6953156278790</v>
      </c>
      <c r="E86" s="313" t="s">
        <v>203</v>
      </c>
      <c r="F86" s="314" t="s">
        <v>204</v>
      </c>
      <c r="G86" s="295" t="s">
        <v>443</v>
      </c>
      <c r="H86" s="291" t="s">
        <v>443</v>
      </c>
      <c r="I86" s="291" t="s">
        <v>443</v>
      </c>
      <c r="J86" s="291" t="s">
        <v>443</v>
      </c>
      <c r="K86" s="292" t="s">
        <v>443</v>
      </c>
      <c r="L86" s="294" t="s">
        <v>441</v>
      </c>
      <c r="M86" s="294" t="s">
        <v>442</v>
      </c>
      <c r="N86" s="294" t="s">
        <v>442</v>
      </c>
      <c r="O86" s="296"/>
    </row>
    <row r="87" spans="2:15">
      <c r="B87" s="312">
        <v>84</v>
      </c>
      <c r="C87" s="313">
        <v>734940</v>
      </c>
      <c r="D87" s="313">
        <v>6953156281707</v>
      </c>
      <c r="E87" s="313" t="s">
        <v>205</v>
      </c>
      <c r="F87" s="314" t="s">
        <v>206</v>
      </c>
      <c r="G87" s="295" t="s">
        <v>443</v>
      </c>
      <c r="H87" s="291" t="s">
        <v>443</v>
      </c>
      <c r="I87" s="291" t="s">
        <v>443</v>
      </c>
      <c r="J87" s="291" t="s">
        <v>443</v>
      </c>
      <c r="K87" s="292" t="s">
        <v>443</v>
      </c>
      <c r="L87" s="294" t="s">
        <v>442</v>
      </c>
      <c r="M87" s="294" t="s">
        <v>442</v>
      </c>
      <c r="N87" s="294" t="s">
        <v>442</v>
      </c>
      <c r="O87" s="296"/>
    </row>
    <row r="88" spans="2:15">
      <c r="B88" s="312">
        <v>85</v>
      </c>
      <c r="C88" s="313">
        <v>734941</v>
      </c>
      <c r="D88" s="313">
        <v>6953156281691</v>
      </c>
      <c r="E88" s="313" t="s">
        <v>207</v>
      </c>
      <c r="F88" s="314" t="s">
        <v>208</v>
      </c>
      <c r="G88" s="295" t="s">
        <v>443</v>
      </c>
      <c r="H88" s="291" t="s">
        <v>443</v>
      </c>
      <c r="I88" s="291" t="s">
        <v>443</v>
      </c>
      <c r="J88" s="291" t="s">
        <v>443</v>
      </c>
      <c r="K88" s="292" t="s">
        <v>443</v>
      </c>
      <c r="L88" s="294" t="s">
        <v>440</v>
      </c>
      <c r="M88" s="294" t="s">
        <v>440</v>
      </c>
      <c r="N88" s="294" t="s">
        <v>440</v>
      </c>
      <c r="O88" s="296"/>
    </row>
    <row r="89" spans="2:15">
      <c r="B89" s="312">
        <v>86</v>
      </c>
      <c r="C89" s="313">
        <v>734942</v>
      </c>
      <c r="D89" s="313">
        <v>6953156281370</v>
      </c>
      <c r="E89" s="313" t="s">
        <v>209</v>
      </c>
      <c r="F89" s="314" t="s">
        <v>210</v>
      </c>
      <c r="G89" s="295" t="s">
        <v>443</v>
      </c>
      <c r="H89" s="291" t="s">
        <v>443</v>
      </c>
      <c r="I89" s="291" t="s">
        <v>443</v>
      </c>
      <c r="J89" s="291" t="s">
        <v>443</v>
      </c>
      <c r="K89" s="292" t="s">
        <v>443</v>
      </c>
      <c r="L89" s="294" t="s">
        <v>440</v>
      </c>
      <c r="M89" s="294" t="s">
        <v>440</v>
      </c>
      <c r="N89" s="294" t="s">
        <v>440</v>
      </c>
      <c r="O89" s="296"/>
    </row>
    <row r="90" spans="2:15">
      <c r="B90" s="312">
        <v>87</v>
      </c>
      <c r="C90" s="313">
        <v>734943</v>
      </c>
      <c r="D90" s="313">
        <v>6953156281363</v>
      </c>
      <c r="E90" s="313" t="s">
        <v>211</v>
      </c>
      <c r="F90" s="314" t="s">
        <v>212</v>
      </c>
      <c r="G90" s="295" t="s">
        <v>443</v>
      </c>
      <c r="H90" s="291" t="s">
        <v>443</v>
      </c>
      <c r="I90" s="291" t="s">
        <v>443</v>
      </c>
      <c r="J90" s="291" t="s">
        <v>443</v>
      </c>
      <c r="K90" s="292" t="s">
        <v>443</v>
      </c>
      <c r="L90" s="294" t="s">
        <v>440</v>
      </c>
      <c r="M90" s="294" t="s">
        <v>440</v>
      </c>
      <c r="N90" s="294" t="s">
        <v>440</v>
      </c>
      <c r="O90" s="296"/>
    </row>
    <row r="91" spans="2:15">
      <c r="B91" s="312">
        <v>88</v>
      </c>
      <c r="C91" s="313">
        <v>734944</v>
      </c>
      <c r="D91" s="313">
        <v>6953156281387</v>
      </c>
      <c r="E91" s="313" t="s">
        <v>213</v>
      </c>
      <c r="F91" s="314" t="s">
        <v>214</v>
      </c>
      <c r="G91" s="295" t="s">
        <v>443</v>
      </c>
      <c r="H91" s="291" t="s">
        <v>443</v>
      </c>
      <c r="I91" s="291" t="s">
        <v>443</v>
      </c>
      <c r="J91" s="291" t="s">
        <v>443</v>
      </c>
      <c r="K91" s="292" t="s">
        <v>443</v>
      </c>
      <c r="L91" s="294" t="s">
        <v>440</v>
      </c>
      <c r="M91" s="294" t="s">
        <v>440</v>
      </c>
      <c r="N91" s="294" t="s">
        <v>440</v>
      </c>
      <c r="O91" s="296"/>
    </row>
    <row r="92" spans="2:15">
      <c r="B92" s="312">
        <v>89</v>
      </c>
      <c r="C92" s="313">
        <v>734945</v>
      </c>
      <c r="D92" s="313">
        <v>6953156280250</v>
      </c>
      <c r="E92" s="313" t="s">
        <v>215</v>
      </c>
      <c r="F92" s="314" t="s">
        <v>216</v>
      </c>
      <c r="G92" s="295" t="s">
        <v>443</v>
      </c>
      <c r="H92" s="291" t="s">
        <v>443</v>
      </c>
      <c r="I92" s="291" t="s">
        <v>443</v>
      </c>
      <c r="J92" s="291" t="s">
        <v>443</v>
      </c>
      <c r="K92" s="292" t="s">
        <v>443</v>
      </c>
      <c r="L92" s="294" t="s">
        <v>441</v>
      </c>
      <c r="M92" s="294" t="s">
        <v>441</v>
      </c>
      <c r="N92" s="294" t="s">
        <v>441</v>
      </c>
      <c r="O92" s="296"/>
    </row>
    <row r="93" spans="2:15">
      <c r="B93" s="312">
        <v>90</v>
      </c>
      <c r="C93" s="313">
        <v>734947</v>
      </c>
      <c r="D93" s="313">
        <v>6953156280267</v>
      </c>
      <c r="E93" s="313" t="s">
        <v>217</v>
      </c>
      <c r="F93" s="314" t="s">
        <v>218</v>
      </c>
      <c r="G93" s="295" t="s">
        <v>443</v>
      </c>
      <c r="H93" s="291" t="s">
        <v>443</v>
      </c>
      <c r="I93" s="291" t="s">
        <v>443</v>
      </c>
      <c r="J93" s="291" t="s">
        <v>443</v>
      </c>
      <c r="K93" s="292" t="s">
        <v>443</v>
      </c>
      <c r="L93" s="294" t="s">
        <v>441</v>
      </c>
      <c r="M93" s="294" t="s">
        <v>441</v>
      </c>
      <c r="N93" s="294" t="s">
        <v>441</v>
      </c>
      <c r="O93" s="296"/>
    </row>
    <row r="94" spans="2:15">
      <c r="B94" s="312">
        <v>91</v>
      </c>
      <c r="C94" s="313">
        <v>734948</v>
      </c>
      <c r="D94" s="313">
        <v>6953156276673</v>
      </c>
      <c r="E94" s="313" t="s">
        <v>219</v>
      </c>
      <c r="F94" s="314" t="s">
        <v>220</v>
      </c>
      <c r="G94" s="295" t="s">
        <v>443</v>
      </c>
      <c r="H94" s="291" t="s">
        <v>443</v>
      </c>
      <c r="I94" s="291" t="s">
        <v>443</v>
      </c>
      <c r="J94" s="291" t="s">
        <v>443</v>
      </c>
      <c r="K94" s="292" t="s">
        <v>443</v>
      </c>
      <c r="L94" s="294" t="s">
        <v>442</v>
      </c>
      <c r="M94" s="294" t="s">
        <v>440</v>
      </c>
      <c r="N94" s="294" t="s">
        <v>440</v>
      </c>
      <c r="O94" s="296"/>
    </row>
    <row r="95" spans="2:15">
      <c r="B95" s="312">
        <v>92</v>
      </c>
      <c r="C95" s="313">
        <v>734966</v>
      </c>
      <c r="D95" s="313">
        <v>6953156282032</v>
      </c>
      <c r="E95" s="313" t="s">
        <v>221</v>
      </c>
      <c r="F95" s="314" t="s">
        <v>222</v>
      </c>
      <c r="G95" s="295" t="s">
        <v>443</v>
      </c>
      <c r="H95" s="291" t="s">
        <v>443</v>
      </c>
      <c r="I95" s="291" t="s">
        <v>443</v>
      </c>
      <c r="J95" s="291" t="s">
        <v>443</v>
      </c>
      <c r="K95" s="292" t="s">
        <v>443</v>
      </c>
      <c r="L95" s="294" t="s">
        <v>441</v>
      </c>
      <c r="M95" s="294" t="s">
        <v>441</v>
      </c>
      <c r="N95" s="294" t="s">
        <v>441</v>
      </c>
      <c r="O95" s="296"/>
    </row>
    <row r="96" spans="2:15">
      <c r="B96" s="312">
        <v>93</v>
      </c>
      <c r="C96" s="313">
        <v>734968</v>
      </c>
      <c r="D96" s="313">
        <v>6953156282049</v>
      </c>
      <c r="E96" s="313" t="s">
        <v>223</v>
      </c>
      <c r="F96" s="314" t="s">
        <v>224</v>
      </c>
      <c r="G96" s="295" t="s">
        <v>443</v>
      </c>
      <c r="H96" s="291" t="s">
        <v>443</v>
      </c>
      <c r="I96" s="291" t="s">
        <v>443</v>
      </c>
      <c r="J96" s="291" t="s">
        <v>443</v>
      </c>
      <c r="K96" s="292" t="s">
        <v>443</v>
      </c>
      <c r="L96" s="294" t="s">
        <v>441</v>
      </c>
      <c r="M96" s="294" t="s">
        <v>441</v>
      </c>
      <c r="N96" s="294" t="s">
        <v>441</v>
      </c>
      <c r="O96" s="296"/>
    </row>
    <row r="97" spans="2:15">
      <c r="B97" s="312">
        <v>94</v>
      </c>
      <c r="C97" s="313">
        <v>734970</v>
      </c>
      <c r="D97" s="313">
        <v>6953156282056</v>
      </c>
      <c r="E97" s="313" t="s">
        <v>225</v>
      </c>
      <c r="F97" s="314" t="s">
        <v>226</v>
      </c>
      <c r="G97" s="295" t="s">
        <v>443</v>
      </c>
      <c r="H97" s="291" t="s">
        <v>443</v>
      </c>
      <c r="I97" s="291" t="s">
        <v>443</v>
      </c>
      <c r="J97" s="291" t="s">
        <v>443</v>
      </c>
      <c r="K97" s="292" t="s">
        <v>443</v>
      </c>
      <c r="L97" s="294" t="s">
        <v>441</v>
      </c>
      <c r="M97" s="294" t="s">
        <v>441</v>
      </c>
      <c r="N97" s="294" t="s">
        <v>441</v>
      </c>
      <c r="O97" s="296"/>
    </row>
    <row r="98" spans="2:15">
      <c r="B98" s="312">
        <v>95</v>
      </c>
      <c r="C98" s="313">
        <v>734971</v>
      </c>
      <c r="D98" s="313">
        <v>6953156282063</v>
      </c>
      <c r="E98" s="313" t="s">
        <v>227</v>
      </c>
      <c r="F98" s="314" t="s">
        <v>228</v>
      </c>
      <c r="G98" s="295" t="s">
        <v>443</v>
      </c>
      <c r="H98" s="291" t="s">
        <v>443</v>
      </c>
      <c r="I98" s="291" t="s">
        <v>443</v>
      </c>
      <c r="J98" s="291" t="s">
        <v>443</v>
      </c>
      <c r="K98" s="292" t="s">
        <v>443</v>
      </c>
      <c r="L98" s="294" t="s">
        <v>441</v>
      </c>
      <c r="M98" s="294" t="s">
        <v>441</v>
      </c>
      <c r="N98" s="294" t="s">
        <v>441</v>
      </c>
      <c r="O98" s="296"/>
    </row>
    <row r="99" spans="2:15">
      <c r="B99" s="312">
        <v>96</v>
      </c>
      <c r="C99" s="313">
        <v>734973</v>
      </c>
      <c r="D99" s="313">
        <v>6953156282070</v>
      </c>
      <c r="E99" s="313" t="s">
        <v>229</v>
      </c>
      <c r="F99" s="314" t="s">
        <v>230</v>
      </c>
      <c r="G99" s="295" t="s">
        <v>443</v>
      </c>
      <c r="H99" s="291" t="s">
        <v>443</v>
      </c>
      <c r="I99" s="291" t="s">
        <v>443</v>
      </c>
      <c r="J99" s="291" t="s">
        <v>443</v>
      </c>
      <c r="K99" s="292" t="s">
        <v>443</v>
      </c>
      <c r="L99" s="294" t="s">
        <v>441</v>
      </c>
      <c r="M99" s="294" t="s">
        <v>441</v>
      </c>
      <c r="N99" s="294" t="s">
        <v>441</v>
      </c>
      <c r="O99" s="296"/>
    </row>
    <row r="100" spans="2:15">
      <c r="B100" s="312">
        <v>97</v>
      </c>
      <c r="C100" s="313">
        <v>734975</v>
      </c>
      <c r="D100" s="313">
        <v>6953156282087</v>
      </c>
      <c r="E100" s="313" t="s">
        <v>231</v>
      </c>
      <c r="F100" s="314" t="s">
        <v>232</v>
      </c>
      <c r="G100" s="295" t="s">
        <v>443</v>
      </c>
      <c r="H100" s="291" t="s">
        <v>443</v>
      </c>
      <c r="I100" s="291" t="s">
        <v>443</v>
      </c>
      <c r="J100" s="291" t="s">
        <v>443</v>
      </c>
      <c r="K100" s="292" t="s">
        <v>443</v>
      </c>
      <c r="L100" s="294" t="s">
        <v>441</v>
      </c>
      <c r="M100" s="294" t="s">
        <v>441</v>
      </c>
      <c r="N100" s="294" t="s">
        <v>441</v>
      </c>
      <c r="O100" s="296"/>
    </row>
    <row r="101" spans="2:15">
      <c r="B101" s="312">
        <v>98</v>
      </c>
      <c r="C101" s="313">
        <v>734976</v>
      </c>
      <c r="D101" s="313">
        <v>6953156281738</v>
      </c>
      <c r="E101" s="313" t="s">
        <v>233</v>
      </c>
      <c r="F101" s="314" t="s">
        <v>234</v>
      </c>
      <c r="G101" s="295" t="s">
        <v>443</v>
      </c>
      <c r="H101" s="291" t="s">
        <v>443</v>
      </c>
      <c r="I101" s="291" t="s">
        <v>443</v>
      </c>
      <c r="J101" s="291" t="s">
        <v>443</v>
      </c>
      <c r="K101" s="292" t="s">
        <v>443</v>
      </c>
      <c r="L101" s="294" t="s">
        <v>441</v>
      </c>
      <c r="M101" s="294" t="s">
        <v>441</v>
      </c>
      <c r="N101" s="294" t="s">
        <v>441</v>
      </c>
      <c r="O101" s="296"/>
    </row>
    <row r="102" spans="2:15">
      <c r="B102" s="312">
        <v>99</v>
      </c>
      <c r="C102" s="313">
        <v>734981</v>
      </c>
      <c r="D102" s="313">
        <v>6953156281745</v>
      </c>
      <c r="E102" s="313" t="s">
        <v>235</v>
      </c>
      <c r="F102" s="314" t="s">
        <v>236</v>
      </c>
      <c r="G102" s="295" t="s">
        <v>443</v>
      </c>
      <c r="H102" s="291" t="s">
        <v>443</v>
      </c>
      <c r="I102" s="291" t="s">
        <v>443</v>
      </c>
      <c r="J102" s="291" t="s">
        <v>443</v>
      </c>
      <c r="K102" s="292" t="s">
        <v>443</v>
      </c>
      <c r="L102" s="294" t="s">
        <v>441</v>
      </c>
      <c r="M102" s="294" t="s">
        <v>441</v>
      </c>
      <c r="N102" s="294" t="s">
        <v>441</v>
      </c>
      <c r="O102" s="296"/>
    </row>
    <row r="103" spans="2:15">
      <c r="B103" s="312">
        <v>100</v>
      </c>
      <c r="C103" s="313">
        <v>735669</v>
      </c>
      <c r="D103" s="313">
        <v>6953156253087</v>
      </c>
      <c r="E103" s="313" t="s">
        <v>237</v>
      </c>
      <c r="F103" s="314" t="s">
        <v>188</v>
      </c>
      <c r="G103" s="295" t="s">
        <v>443</v>
      </c>
      <c r="H103" s="291" t="s">
        <v>443</v>
      </c>
      <c r="I103" s="291" t="s">
        <v>443</v>
      </c>
      <c r="J103" s="291" t="s">
        <v>443</v>
      </c>
      <c r="K103" s="292" t="s">
        <v>443</v>
      </c>
      <c r="L103" s="294" t="s">
        <v>440</v>
      </c>
      <c r="M103" s="294" t="s">
        <v>440</v>
      </c>
      <c r="N103" s="294" t="s">
        <v>440</v>
      </c>
      <c r="O103" s="296"/>
    </row>
    <row r="104" spans="2:15">
      <c r="B104" s="312">
        <v>101</v>
      </c>
      <c r="C104" s="313">
        <v>735670</v>
      </c>
      <c r="D104" s="313">
        <v>6953156277526</v>
      </c>
      <c r="E104" s="313" t="s">
        <v>238</v>
      </c>
      <c r="F104" s="314" t="s">
        <v>239</v>
      </c>
      <c r="G104" s="295" t="s">
        <v>443</v>
      </c>
      <c r="H104" s="291" t="s">
        <v>443</v>
      </c>
      <c r="I104" s="291" t="s">
        <v>443</v>
      </c>
      <c r="J104" s="291" t="s">
        <v>443</v>
      </c>
      <c r="K104" s="292" t="s">
        <v>443</v>
      </c>
      <c r="L104" s="294" t="s">
        <v>440</v>
      </c>
      <c r="M104" s="294" t="s">
        <v>440</v>
      </c>
      <c r="N104" s="294" t="s">
        <v>440</v>
      </c>
      <c r="O104" s="296"/>
    </row>
    <row r="105" spans="2:15">
      <c r="B105" s="312">
        <v>102</v>
      </c>
      <c r="C105" s="313">
        <v>738068</v>
      </c>
      <c r="D105" s="313">
        <v>6953156275522</v>
      </c>
      <c r="E105" s="313" t="s">
        <v>240</v>
      </c>
      <c r="F105" s="314" t="s">
        <v>241</v>
      </c>
      <c r="G105" s="295" t="s">
        <v>443</v>
      </c>
      <c r="H105" s="291" t="s">
        <v>443</v>
      </c>
      <c r="I105" s="291" t="s">
        <v>443</v>
      </c>
      <c r="J105" s="291" t="s">
        <v>443</v>
      </c>
      <c r="K105" s="292" t="s">
        <v>443</v>
      </c>
      <c r="L105" s="294" t="s">
        <v>442</v>
      </c>
      <c r="M105" s="294" t="s">
        <v>442</v>
      </c>
      <c r="N105" s="294" t="s">
        <v>442</v>
      </c>
      <c r="O105" s="296"/>
    </row>
    <row r="106" spans="2:15">
      <c r="B106" s="312">
        <v>103</v>
      </c>
      <c r="C106" s="313">
        <v>738069</v>
      </c>
      <c r="D106" s="313">
        <v>6953156275515</v>
      </c>
      <c r="E106" s="313" t="s">
        <v>242</v>
      </c>
      <c r="F106" s="314" t="s">
        <v>243</v>
      </c>
      <c r="G106" s="295" t="s">
        <v>443</v>
      </c>
      <c r="H106" s="291" t="s">
        <v>443</v>
      </c>
      <c r="I106" s="291" t="s">
        <v>443</v>
      </c>
      <c r="J106" s="291" t="s">
        <v>443</v>
      </c>
      <c r="K106" s="292" t="s">
        <v>443</v>
      </c>
      <c r="L106" s="294" t="s">
        <v>440</v>
      </c>
      <c r="M106" s="294" t="s">
        <v>440</v>
      </c>
      <c r="N106" s="294" t="s">
        <v>440</v>
      </c>
      <c r="O106" s="296"/>
    </row>
    <row r="107" spans="2:15">
      <c r="B107" s="312">
        <v>104</v>
      </c>
      <c r="C107" s="313">
        <v>738071</v>
      </c>
      <c r="D107" s="313">
        <v>6953156280816</v>
      </c>
      <c r="E107" s="313" t="s">
        <v>244</v>
      </c>
      <c r="F107" s="314" t="s">
        <v>245</v>
      </c>
      <c r="G107" s="295" t="s">
        <v>443</v>
      </c>
      <c r="H107" s="291" t="s">
        <v>443</v>
      </c>
      <c r="I107" s="291" t="s">
        <v>443</v>
      </c>
      <c r="J107" s="291" t="s">
        <v>443</v>
      </c>
      <c r="K107" s="292" t="s">
        <v>443</v>
      </c>
      <c r="L107" s="294" t="s">
        <v>442</v>
      </c>
      <c r="M107" s="294" t="s">
        <v>442</v>
      </c>
      <c r="N107" s="294" t="s">
        <v>442</v>
      </c>
      <c r="O107" s="296"/>
    </row>
    <row r="108" spans="2:15">
      <c r="B108" s="312">
        <v>105</v>
      </c>
      <c r="C108" s="313">
        <v>738072</v>
      </c>
      <c r="D108" s="313">
        <v>6953156280809</v>
      </c>
      <c r="E108" s="313" t="s">
        <v>246</v>
      </c>
      <c r="F108" s="314" t="s">
        <v>247</v>
      </c>
      <c r="G108" s="295" t="s">
        <v>443</v>
      </c>
      <c r="H108" s="291" t="s">
        <v>443</v>
      </c>
      <c r="I108" s="291" t="s">
        <v>443</v>
      </c>
      <c r="J108" s="291" t="s">
        <v>443</v>
      </c>
      <c r="K108" s="292" t="s">
        <v>443</v>
      </c>
      <c r="L108" s="294" t="s">
        <v>440</v>
      </c>
      <c r="M108" s="294" t="s">
        <v>440</v>
      </c>
      <c r="N108" s="294" t="s">
        <v>440</v>
      </c>
      <c r="O108" s="296"/>
    </row>
    <row r="109" spans="2:15">
      <c r="B109" s="312">
        <v>106</v>
      </c>
      <c r="C109" s="313">
        <v>738073</v>
      </c>
      <c r="D109" s="313">
        <v>6953156280793</v>
      </c>
      <c r="E109" s="313" t="s">
        <v>248</v>
      </c>
      <c r="F109" s="314" t="s">
        <v>249</v>
      </c>
      <c r="G109" s="295" t="s">
        <v>443</v>
      </c>
      <c r="H109" s="291" t="s">
        <v>443</v>
      </c>
      <c r="I109" s="291" t="s">
        <v>443</v>
      </c>
      <c r="J109" s="291" t="s">
        <v>443</v>
      </c>
      <c r="K109" s="292" t="s">
        <v>443</v>
      </c>
      <c r="L109" s="294" t="s">
        <v>440</v>
      </c>
      <c r="M109" s="294" t="s">
        <v>440</v>
      </c>
      <c r="N109" s="294" t="s">
        <v>440</v>
      </c>
      <c r="O109" s="296"/>
    </row>
    <row r="110" spans="2:15">
      <c r="B110" s="312">
        <v>107</v>
      </c>
      <c r="C110" s="313">
        <v>738074</v>
      </c>
      <c r="D110" s="313">
        <v>6953156270961</v>
      </c>
      <c r="E110" s="313" t="s">
        <v>250</v>
      </c>
      <c r="F110" s="314" t="s">
        <v>251</v>
      </c>
      <c r="G110" s="295" t="s">
        <v>443</v>
      </c>
      <c r="H110" s="291" t="s">
        <v>443</v>
      </c>
      <c r="I110" s="291" t="s">
        <v>443</v>
      </c>
      <c r="J110" s="291" t="s">
        <v>443</v>
      </c>
      <c r="K110" s="292" t="s">
        <v>443</v>
      </c>
      <c r="L110" s="294" t="s">
        <v>440</v>
      </c>
      <c r="M110" s="294" t="s">
        <v>440</v>
      </c>
      <c r="N110" s="294" t="s">
        <v>440</v>
      </c>
      <c r="O110" s="296"/>
    </row>
    <row r="111" spans="2:15">
      <c r="B111" s="312">
        <v>108</v>
      </c>
      <c r="C111" s="313">
        <v>738075</v>
      </c>
      <c r="D111" s="313">
        <v>6953156261631</v>
      </c>
      <c r="E111" s="313" t="s">
        <v>252</v>
      </c>
      <c r="F111" s="314" t="s">
        <v>253</v>
      </c>
      <c r="G111" s="295" t="s">
        <v>443</v>
      </c>
      <c r="H111" s="291" t="s">
        <v>443</v>
      </c>
      <c r="I111" s="291" t="s">
        <v>443</v>
      </c>
      <c r="J111" s="291" t="s">
        <v>443</v>
      </c>
      <c r="K111" s="292" t="s">
        <v>443</v>
      </c>
      <c r="L111" s="294" t="s">
        <v>442</v>
      </c>
      <c r="M111" s="294" t="s">
        <v>442</v>
      </c>
      <c r="N111" s="294" t="s">
        <v>442</v>
      </c>
      <c r="O111" s="296"/>
    </row>
    <row r="112" spans="2:15">
      <c r="B112" s="312">
        <v>109</v>
      </c>
      <c r="C112" s="313">
        <v>738076</v>
      </c>
      <c r="D112" s="313">
        <v>6953156258396</v>
      </c>
      <c r="E112" s="313" t="s">
        <v>254</v>
      </c>
      <c r="F112" s="314" t="s">
        <v>255</v>
      </c>
      <c r="G112" s="295" t="s">
        <v>443</v>
      </c>
      <c r="H112" s="291" t="s">
        <v>443</v>
      </c>
      <c r="I112" s="291" t="s">
        <v>443</v>
      </c>
      <c r="J112" s="291" t="s">
        <v>443</v>
      </c>
      <c r="K112" s="292" t="s">
        <v>443</v>
      </c>
      <c r="L112" s="294" t="s">
        <v>441</v>
      </c>
      <c r="M112" s="294" t="s">
        <v>441</v>
      </c>
      <c r="N112" s="294" t="s">
        <v>441</v>
      </c>
      <c r="O112" s="296"/>
    </row>
    <row r="113" spans="2:15">
      <c r="B113" s="312">
        <v>110</v>
      </c>
      <c r="C113" s="313">
        <v>738077</v>
      </c>
      <c r="D113" s="313">
        <v>6953156270954</v>
      </c>
      <c r="E113" s="313" t="s">
        <v>256</v>
      </c>
      <c r="F113" s="314" t="s">
        <v>257</v>
      </c>
      <c r="G113" s="295" t="s">
        <v>443</v>
      </c>
      <c r="H113" s="291" t="s">
        <v>443</v>
      </c>
      <c r="I113" s="291" t="s">
        <v>443</v>
      </c>
      <c r="J113" s="291" t="s">
        <v>443</v>
      </c>
      <c r="K113" s="292" t="s">
        <v>443</v>
      </c>
      <c r="L113" s="294" t="s">
        <v>442</v>
      </c>
      <c r="M113" s="294" t="s">
        <v>440</v>
      </c>
      <c r="N113" s="294" t="s">
        <v>440</v>
      </c>
      <c r="O113" s="296"/>
    </row>
    <row r="114" spans="2:15">
      <c r="B114" s="312">
        <v>111</v>
      </c>
      <c r="C114" s="313">
        <v>738078</v>
      </c>
      <c r="D114" s="313">
        <v>6953156284647</v>
      </c>
      <c r="E114" s="313" t="s">
        <v>258</v>
      </c>
      <c r="F114" s="314" t="s">
        <v>259</v>
      </c>
      <c r="G114" s="295" t="s">
        <v>443</v>
      </c>
      <c r="H114" s="291" t="s">
        <v>443</v>
      </c>
      <c r="I114" s="291" t="s">
        <v>443</v>
      </c>
      <c r="J114" s="291" t="s">
        <v>443</v>
      </c>
      <c r="K114" s="292" t="s">
        <v>443</v>
      </c>
      <c r="L114" s="294" t="s">
        <v>440</v>
      </c>
      <c r="M114" s="294" t="s">
        <v>440</v>
      </c>
      <c r="N114" s="294" t="s">
        <v>440</v>
      </c>
      <c r="O114" s="296"/>
    </row>
    <row r="115" spans="2:15">
      <c r="B115" s="312">
        <v>112</v>
      </c>
      <c r="C115" s="313">
        <v>738079</v>
      </c>
      <c r="D115" s="313">
        <v>6953156282926</v>
      </c>
      <c r="E115" s="313" t="s">
        <v>260</v>
      </c>
      <c r="F115" s="314" t="s">
        <v>261</v>
      </c>
      <c r="G115" s="295" t="s">
        <v>443</v>
      </c>
      <c r="H115" s="291" t="s">
        <v>443</v>
      </c>
      <c r="I115" s="291" t="s">
        <v>443</v>
      </c>
      <c r="J115" s="291" t="s">
        <v>443</v>
      </c>
      <c r="K115" s="292" t="s">
        <v>443</v>
      </c>
      <c r="L115" s="294" t="s">
        <v>440</v>
      </c>
      <c r="M115" s="294" t="s">
        <v>440</v>
      </c>
      <c r="N115" s="294" t="s">
        <v>440</v>
      </c>
      <c r="O115" s="296"/>
    </row>
    <row r="116" spans="2:15">
      <c r="B116" s="312">
        <v>113</v>
      </c>
      <c r="C116" s="313">
        <v>738080</v>
      </c>
      <c r="D116" s="313">
        <v>6953156282933</v>
      </c>
      <c r="E116" s="313" t="s">
        <v>262</v>
      </c>
      <c r="F116" s="314" t="s">
        <v>263</v>
      </c>
      <c r="G116" s="295" t="s">
        <v>443</v>
      </c>
      <c r="H116" s="291" t="s">
        <v>443</v>
      </c>
      <c r="I116" s="291" t="s">
        <v>443</v>
      </c>
      <c r="J116" s="291" t="s">
        <v>443</v>
      </c>
      <c r="K116" s="292" t="s">
        <v>443</v>
      </c>
      <c r="L116" s="294" t="s">
        <v>440</v>
      </c>
      <c r="M116" s="294" t="s">
        <v>440</v>
      </c>
      <c r="N116" s="294" t="s">
        <v>440</v>
      </c>
      <c r="O116" s="296"/>
    </row>
    <row r="117" spans="2:15">
      <c r="B117" s="312">
        <v>114</v>
      </c>
      <c r="C117" s="313">
        <v>738081</v>
      </c>
      <c r="D117" s="313">
        <v>6953156280274</v>
      </c>
      <c r="E117" s="313" t="s">
        <v>264</v>
      </c>
      <c r="F117" s="314" t="s">
        <v>265</v>
      </c>
      <c r="G117" s="295" t="s">
        <v>443</v>
      </c>
      <c r="H117" s="291" t="s">
        <v>443</v>
      </c>
      <c r="I117" s="291" t="s">
        <v>443</v>
      </c>
      <c r="J117" s="291" t="s">
        <v>443</v>
      </c>
      <c r="K117" s="292" t="s">
        <v>443</v>
      </c>
      <c r="L117" s="294" t="s">
        <v>440</v>
      </c>
      <c r="M117" s="294" t="s">
        <v>440</v>
      </c>
      <c r="N117" s="294" t="s">
        <v>440</v>
      </c>
      <c r="O117" s="296"/>
    </row>
    <row r="118" spans="2:15">
      <c r="B118" s="312">
        <v>115</v>
      </c>
      <c r="C118" s="313">
        <v>739727</v>
      </c>
      <c r="D118" s="313">
        <v>6953156282940</v>
      </c>
      <c r="E118" s="313" t="s">
        <v>266</v>
      </c>
      <c r="F118" s="314" t="s">
        <v>267</v>
      </c>
      <c r="G118" s="295" t="s">
        <v>443</v>
      </c>
      <c r="H118" s="291" t="s">
        <v>443</v>
      </c>
      <c r="I118" s="291" t="s">
        <v>443</v>
      </c>
      <c r="J118" s="291" t="s">
        <v>443</v>
      </c>
      <c r="K118" s="292" t="s">
        <v>443</v>
      </c>
      <c r="L118" s="294" t="s">
        <v>440</v>
      </c>
      <c r="M118" s="294" t="s">
        <v>440</v>
      </c>
      <c r="N118" s="294" t="s">
        <v>440</v>
      </c>
      <c r="O118" s="296"/>
    </row>
    <row r="119" spans="2:15">
      <c r="B119" s="312">
        <v>116</v>
      </c>
      <c r="C119" s="313">
        <v>739728</v>
      </c>
      <c r="D119" s="313">
        <v>6953156282957</v>
      </c>
      <c r="E119" s="313" t="s">
        <v>268</v>
      </c>
      <c r="F119" s="314" t="s">
        <v>269</v>
      </c>
      <c r="G119" s="295" t="s">
        <v>443</v>
      </c>
      <c r="H119" s="291" t="s">
        <v>443</v>
      </c>
      <c r="I119" s="291" t="s">
        <v>443</v>
      </c>
      <c r="J119" s="291" t="s">
        <v>443</v>
      </c>
      <c r="K119" s="292" t="s">
        <v>443</v>
      </c>
      <c r="L119" s="294" t="s">
        <v>440</v>
      </c>
      <c r="M119" s="294" t="s">
        <v>440</v>
      </c>
      <c r="N119" s="294" t="s">
        <v>440</v>
      </c>
      <c r="O119" s="296"/>
    </row>
    <row r="120" spans="2:15">
      <c r="B120" s="312">
        <v>117</v>
      </c>
      <c r="C120" s="313">
        <v>742244</v>
      </c>
      <c r="D120" s="313">
        <v>6953156284234</v>
      </c>
      <c r="E120" s="313" t="s">
        <v>325</v>
      </c>
      <c r="F120" s="314" t="s">
        <v>326</v>
      </c>
      <c r="G120" s="295" t="s">
        <v>443</v>
      </c>
      <c r="H120" s="291" t="s">
        <v>443</v>
      </c>
      <c r="I120" s="291" t="s">
        <v>443</v>
      </c>
      <c r="J120" s="291" t="s">
        <v>443</v>
      </c>
      <c r="K120" s="292" t="s">
        <v>443</v>
      </c>
      <c r="L120" s="294" t="s">
        <v>441</v>
      </c>
      <c r="M120" s="294" t="s">
        <v>441</v>
      </c>
      <c r="N120" s="294" t="s">
        <v>441</v>
      </c>
      <c r="O120" s="296"/>
    </row>
    <row r="121" spans="2:15">
      <c r="B121" s="312">
        <v>118</v>
      </c>
      <c r="C121" s="313">
        <v>742245</v>
      </c>
      <c r="D121" s="313">
        <v>6953156284241</v>
      </c>
      <c r="E121" s="313" t="s">
        <v>327</v>
      </c>
      <c r="F121" s="314" t="s">
        <v>328</v>
      </c>
      <c r="G121" s="295" t="s">
        <v>443</v>
      </c>
      <c r="H121" s="291" t="s">
        <v>443</v>
      </c>
      <c r="I121" s="291" t="s">
        <v>443</v>
      </c>
      <c r="J121" s="291" t="s">
        <v>443</v>
      </c>
      <c r="K121" s="292" t="s">
        <v>443</v>
      </c>
      <c r="L121" s="294" t="s">
        <v>441</v>
      </c>
      <c r="M121" s="294" t="s">
        <v>441</v>
      </c>
      <c r="N121" s="294" t="s">
        <v>441</v>
      </c>
      <c r="O121" s="296"/>
    </row>
    <row r="122" spans="2:15">
      <c r="B122" s="312">
        <v>119</v>
      </c>
      <c r="C122" s="313">
        <v>742247</v>
      </c>
      <c r="D122" s="313">
        <v>6953156284258</v>
      </c>
      <c r="E122" s="313" t="s">
        <v>329</v>
      </c>
      <c r="F122" s="314" t="s">
        <v>330</v>
      </c>
      <c r="G122" s="295" t="s">
        <v>443</v>
      </c>
      <c r="H122" s="291" t="s">
        <v>443</v>
      </c>
      <c r="I122" s="291" t="s">
        <v>443</v>
      </c>
      <c r="J122" s="291" t="s">
        <v>443</v>
      </c>
      <c r="K122" s="292" t="s">
        <v>443</v>
      </c>
      <c r="L122" s="294" t="s">
        <v>441</v>
      </c>
      <c r="M122" s="294" t="s">
        <v>442</v>
      </c>
      <c r="N122" s="294" t="s">
        <v>442</v>
      </c>
      <c r="O122" s="296"/>
    </row>
    <row r="123" spans="2:15">
      <c r="B123" s="312">
        <v>120</v>
      </c>
      <c r="C123" s="313">
        <v>742248</v>
      </c>
      <c r="D123" s="313">
        <v>6953156284630</v>
      </c>
      <c r="E123" s="313" t="s">
        <v>331</v>
      </c>
      <c r="F123" s="314" t="s">
        <v>332</v>
      </c>
      <c r="G123" s="295" t="s">
        <v>443</v>
      </c>
      <c r="H123" s="291" t="s">
        <v>443</v>
      </c>
      <c r="I123" s="291" t="s">
        <v>443</v>
      </c>
      <c r="J123" s="291" t="s">
        <v>443</v>
      </c>
      <c r="K123" s="292" t="s">
        <v>443</v>
      </c>
      <c r="L123" s="294" t="s">
        <v>440</v>
      </c>
      <c r="M123" s="294" t="s">
        <v>440</v>
      </c>
      <c r="N123" s="294" t="s">
        <v>440</v>
      </c>
      <c r="O123" s="296"/>
    </row>
    <row r="124" spans="2:15">
      <c r="B124" s="312">
        <v>121</v>
      </c>
      <c r="C124" s="313">
        <v>742249</v>
      </c>
      <c r="D124" s="313">
        <v>6953156286603</v>
      </c>
      <c r="E124" s="313" t="s">
        <v>333</v>
      </c>
      <c r="F124" s="314" t="s">
        <v>334</v>
      </c>
      <c r="G124" s="295" t="s">
        <v>443</v>
      </c>
      <c r="H124" s="291" t="s">
        <v>443</v>
      </c>
      <c r="I124" s="291" t="s">
        <v>443</v>
      </c>
      <c r="J124" s="291" t="s">
        <v>443</v>
      </c>
      <c r="K124" s="292" t="s">
        <v>443</v>
      </c>
      <c r="L124" s="294" t="s">
        <v>442</v>
      </c>
      <c r="M124" s="294" t="s">
        <v>440</v>
      </c>
      <c r="N124" s="294" t="s">
        <v>440</v>
      </c>
      <c r="O124" s="296"/>
    </row>
    <row r="125" spans="2:15">
      <c r="B125" s="312">
        <v>122</v>
      </c>
      <c r="C125" s="313">
        <v>742292</v>
      </c>
      <c r="D125" s="313">
        <v>6953156279650</v>
      </c>
      <c r="E125" s="313" t="s">
        <v>335</v>
      </c>
      <c r="F125" s="314" t="s">
        <v>336</v>
      </c>
      <c r="G125" s="295" t="s">
        <v>443</v>
      </c>
      <c r="H125" s="291" t="s">
        <v>443</v>
      </c>
      <c r="I125" s="291" t="s">
        <v>443</v>
      </c>
      <c r="J125" s="291" t="s">
        <v>443</v>
      </c>
      <c r="K125" s="292" t="s">
        <v>443</v>
      </c>
      <c r="L125" s="294" t="s">
        <v>440</v>
      </c>
      <c r="M125" s="294" t="s">
        <v>440</v>
      </c>
      <c r="N125" s="294" t="s">
        <v>440</v>
      </c>
      <c r="O125" s="296"/>
    </row>
    <row r="126" spans="2:15">
      <c r="B126" s="312">
        <v>123</v>
      </c>
      <c r="C126" s="313">
        <v>742293</v>
      </c>
      <c r="D126" s="313">
        <v>6953156279667</v>
      </c>
      <c r="E126" s="313" t="s">
        <v>337</v>
      </c>
      <c r="F126" s="314" t="s">
        <v>338</v>
      </c>
      <c r="G126" s="295" t="s">
        <v>443</v>
      </c>
      <c r="H126" s="291" t="s">
        <v>443</v>
      </c>
      <c r="I126" s="291" t="s">
        <v>443</v>
      </c>
      <c r="J126" s="291" t="s">
        <v>443</v>
      </c>
      <c r="K126" s="292" t="s">
        <v>443</v>
      </c>
      <c r="L126" s="294" t="s">
        <v>440</v>
      </c>
      <c r="M126" s="294" t="s">
        <v>440</v>
      </c>
      <c r="N126" s="294" t="s">
        <v>440</v>
      </c>
      <c r="O126" s="296"/>
    </row>
    <row r="127" spans="2:15">
      <c r="B127" s="312">
        <v>124</v>
      </c>
      <c r="C127" s="313">
        <v>742294</v>
      </c>
      <c r="D127" s="313">
        <v>6953156282100</v>
      </c>
      <c r="E127" s="313" t="s">
        <v>339</v>
      </c>
      <c r="F127" s="314" t="s">
        <v>340</v>
      </c>
      <c r="G127" s="295" t="s">
        <v>443</v>
      </c>
      <c r="H127" s="291" t="s">
        <v>443</v>
      </c>
      <c r="I127" s="291" t="s">
        <v>443</v>
      </c>
      <c r="J127" s="291" t="s">
        <v>443</v>
      </c>
      <c r="K127" s="292" t="s">
        <v>443</v>
      </c>
      <c r="L127" s="294" t="s">
        <v>440</v>
      </c>
      <c r="M127" s="294" t="s">
        <v>440</v>
      </c>
      <c r="N127" s="294" t="s">
        <v>440</v>
      </c>
      <c r="O127" s="296"/>
    </row>
    <row r="128" spans="2:15">
      <c r="B128" s="312">
        <v>125</v>
      </c>
      <c r="C128" s="313">
        <v>742295</v>
      </c>
      <c r="D128" s="313">
        <v>6953156279155</v>
      </c>
      <c r="E128" s="313" t="s">
        <v>341</v>
      </c>
      <c r="F128" s="314" t="s">
        <v>342</v>
      </c>
      <c r="G128" s="295" t="s">
        <v>443</v>
      </c>
      <c r="H128" s="291" t="s">
        <v>443</v>
      </c>
      <c r="I128" s="291" t="s">
        <v>443</v>
      </c>
      <c r="J128" s="291" t="s">
        <v>443</v>
      </c>
      <c r="K128" s="292" t="s">
        <v>443</v>
      </c>
      <c r="L128" s="294" t="s">
        <v>442</v>
      </c>
      <c r="M128" s="294" t="s">
        <v>440</v>
      </c>
      <c r="N128" s="294" t="s">
        <v>440</v>
      </c>
      <c r="O128" s="296"/>
    </row>
    <row r="129" spans="2:15">
      <c r="B129" s="312">
        <v>126</v>
      </c>
      <c r="C129" s="313">
        <v>742296</v>
      </c>
      <c r="D129" s="313">
        <v>6953156279148</v>
      </c>
      <c r="E129" s="313" t="s">
        <v>343</v>
      </c>
      <c r="F129" s="314" t="s">
        <v>344</v>
      </c>
      <c r="G129" s="295" t="s">
        <v>443</v>
      </c>
      <c r="H129" s="291" t="s">
        <v>443</v>
      </c>
      <c r="I129" s="291" t="s">
        <v>443</v>
      </c>
      <c r="J129" s="291" t="s">
        <v>443</v>
      </c>
      <c r="K129" s="292" t="s">
        <v>443</v>
      </c>
      <c r="L129" s="294" t="s">
        <v>440</v>
      </c>
      <c r="M129" s="294" t="s">
        <v>440</v>
      </c>
      <c r="N129" s="294" t="s">
        <v>440</v>
      </c>
      <c r="O129" s="296"/>
    </row>
    <row r="130" spans="2:15">
      <c r="B130" s="312">
        <v>127</v>
      </c>
      <c r="C130" s="313">
        <v>742297</v>
      </c>
      <c r="D130" s="313">
        <v>6953156272668</v>
      </c>
      <c r="E130" s="313" t="s">
        <v>345</v>
      </c>
      <c r="F130" s="314" t="s">
        <v>346</v>
      </c>
      <c r="G130" s="295" t="s">
        <v>443</v>
      </c>
      <c r="H130" s="291" t="s">
        <v>443</v>
      </c>
      <c r="I130" s="291" t="s">
        <v>443</v>
      </c>
      <c r="J130" s="291" t="s">
        <v>443</v>
      </c>
      <c r="K130" s="292" t="s">
        <v>443</v>
      </c>
      <c r="L130" s="294" t="s">
        <v>442</v>
      </c>
      <c r="M130" s="294" t="s">
        <v>440</v>
      </c>
      <c r="N130" s="294" t="s">
        <v>440</v>
      </c>
      <c r="O130" s="296"/>
    </row>
    <row r="131" spans="2:15">
      <c r="B131" s="312">
        <v>128</v>
      </c>
      <c r="C131" s="313">
        <v>742298</v>
      </c>
      <c r="D131" s="313">
        <v>6953156270640</v>
      </c>
      <c r="E131" s="313" t="s">
        <v>347</v>
      </c>
      <c r="F131" s="314" t="s">
        <v>348</v>
      </c>
      <c r="G131" s="295" t="s">
        <v>443</v>
      </c>
      <c r="H131" s="291" t="s">
        <v>443</v>
      </c>
      <c r="I131" s="291" t="s">
        <v>443</v>
      </c>
      <c r="J131" s="291" t="s">
        <v>443</v>
      </c>
      <c r="K131" s="292" t="s">
        <v>443</v>
      </c>
      <c r="L131" s="294" t="s">
        <v>440</v>
      </c>
      <c r="M131" s="294" t="s">
        <v>440</v>
      </c>
      <c r="N131" s="294" t="s">
        <v>440</v>
      </c>
      <c r="O131" s="296"/>
    </row>
    <row r="132" spans="2:15">
      <c r="B132" s="312">
        <v>129</v>
      </c>
      <c r="C132" s="313">
        <v>742300</v>
      </c>
      <c r="D132" s="313">
        <v>6953156284401</v>
      </c>
      <c r="E132" s="313" t="s">
        <v>349</v>
      </c>
      <c r="F132" s="314" t="s">
        <v>350</v>
      </c>
      <c r="G132" s="295" t="s">
        <v>443</v>
      </c>
      <c r="H132" s="291" t="s">
        <v>443</v>
      </c>
      <c r="I132" s="291" t="s">
        <v>443</v>
      </c>
      <c r="J132" s="291" t="s">
        <v>443</v>
      </c>
      <c r="K132" s="292" t="s">
        <v>443</v>
      </c>
      <c r="L132" s="294" t="s">
        <v>440</v>
      </c>
      <c r="M132" s="294" t="s">
        <v>440</v>
      </c>
      <c r="N132" s="294" t="s">
        <v>440</v>
      </c>
      <c r="O132" s="296"/>
    </row>
    <row r="133" spans="2:15">
      <c r="B133" s="312">
        <v>130</v>
      </c>
      <c r="C133" s="313">
        <v>742301</v>
      </c>
      <c r="D133" s="313">
        <v>6958444961736</v>
      </c>
      <c r="E133" s="313" t="s">
        <v>351</v>
      </c>
      <c r="F133" s="314" t="s">
        <v>352</v>
      </c>
      <c r="G133" s="295" t="s">
        <v>443</v>
      </c>
      <c r="H133" s="291" t="s">
        <v>443</v>
      </c>
      <c r="I133" s="291" t="s">
        <v>443</v>
      </c>
      <c r="J133" s="291" t="s">
        <v>443</v>
      </c>
      <c r="K133" s="292" t="s">
        <v>443</v>
      </c>
      <c r="L133" s="294" t="s">
        <v>440</v>
      </c>
      <c r="M133" s="294" t="s">
        <v>440</v>
      </c>
      <c r="N133" s="294" t="s">
        <v>440</v>
      </c>
      <c r="O133" s="296"/>
    </row>
    <row r="134" spans="2:15">
      <c r="B134" s="312">
        <v>131</v>
      </c>
      <c r="C134" s="313">
        <v>743939</v>
      </c>
      <c r="D134" s="313">
        <v>6953156282247</v>
      </c>
      <c r="E134" s="313" t="s">
        <v>400</v>
      </c>
      <c r="F134" s="314" t="s">
        <v>401</v>
      </c>
      <c r="G134" s="295" t="s">
        <v>443</v>
      </c>
      <c r="H134" s="291" t="s">
        <v>443</v>
      </c>
      <c r="I134" s="291" t="s">
        <v>443</v>
      </c>
      <c r="J134" s="291" t="s">
        <v>443</v>
      </c>
      <c r="K134" s="291" t="s">
        <v>443</v>
      </c>
      <c r="L134" s="293" t="s">
        <v>443</v>
      </c>
      <c r="M134" s="294" t="s">
        <v>442</v>
      </c>
      <c r="N134" s="294" t="s">
        <v>440</v>
      </c>
      <c r="O134" s="296"/>
    </row>
    <row r="135" spans="2:15">
      <c r="B135" s="312">
        <v>132</v>
      </c>
      <c r="C135" s="313">
        <v>743940</v>
      </c>
      <c r="D135" s="313">
        <v>6953156282254</v>
      </c>
      <c r="E135" s="313" t="s">
        <v>402</v>
      </c>
      <c r="F135" s="314" t="s">
        <v>403</v>
      </c>
      <c r="G135" s="295" t="s">
        <v>443</v>
      </c>
      <c r="H135" s="291" t="s">
        <v>443</v>
      </c>
      <c r="I135" s="291" t="s">
        <v>443</v>
      </c>
      <c r="J135" s="291" t="s">
        <v>443</v>
      </c>
      <c r="K135" s="291" t="s">
        <v>443</v>
      </c>
      <c r="L135" s="291" t="s">
        <v>443</v>
      </c>
      <c r="M135" s="294" t="s">
        <v>441</v>
      </c>
      <c r="N135" s="294" t="s">
        <v>441</v>
      </c>
      <c r="O135" s="296"/>
    </row>
    <row r="136" spans="2:15">
      <c r="B136" s="312">
        <v>133</v>
      </c>
      <c r="C136" s="313">
        <v>743943</v>
      </c>
      <c r="D136" s="313">
        <v>6953156271357</v>
      </c>
      <c r="E136" s="313" t="s">
        <v>404</v>
      </c>
      <c r="F136" s="314" t="s">
        <v>405</v>
      </c>
      <c r="G136" s="295" t="s">
        <v>443</v>
      </c>
      <c r="H136" s="291" t="s">
        <v>443</v>
      </c>
      <c r="I136" s="291" t="s">
        <v>443</v>
      </c>
      <c r="J136" s="291" t="s">
        <v>443</v>
      </c>
      <c r="K136" s="291" t="s">
        <v>443</v>
      </c>
      <c r="L136" s="291" t="s">
        <v>443</v>
      </c>
      <c r="M136" s="294" t="s">
        <v>441</v>
      </c>
      <c r="N136" s="294" t="s">
        <v>442</v>
      </c>
      <c r="O136" s="296"/>
    </row>
    <row r="137" spans="2:15">
      <c r="B137" s="312">
        <v>134</v>
      </c>
      <c r="C137" s="313">
        <v>743945</v>
      </c>
      <c r="D137" s="313">
        <v>6953156271371</v>
      </c>
      <c r="E137" s="313" t="s">
        <v>406</v>
      </c>
      <c r="F137" s="314" t="s">
        <v>407</v>
      </c>
      <c r="G137" s="295" t="s">
        <v>443</v>
      </c>
      <c r="H137" s="291" t="s">
        <v>443</v>
      </c>
      <c r="I137" s="291" t="s">
        <v>443</v>
      </c>
      <c r="J137" s="291" t="s">
        <v>443</v>
      </c>
      <c r="K137" s="291" t="s">
        <v>443</v>
      </c>
      <c r="L137" s="291" t="s">
        <v>443</v>
      </c>
      <c r="M137" s="294" t="s">
        <v>441</v>
      </c>
      <c r="N137" s="294" t="s">
        <v>441</v>
      </c>
      <c r="O137" s="296"/>
    </row>
    <row r="138" spans="2:15">
      <c r="B138" s="312">
        <v>135</v>
      </c>
      <c r="C138" s="313">
        <v>743947</v>
      </c>
      <c r="D138" s="313">
        <v>6953156271364</v>
      </c>
      <c r="E138" s="313" t="s">
        <v>408</v>
      </c>
      <c r="F138" s="314" t="s">
        <v>409</v>
      </c>
      <c r="G138" s="295" t="s">
        <v>443</v>
      </c>
      <c r="H138" s="291" t="s">
        <v>443</v>
      </c>
      <c r="I138" s="291" t="s">
        <v>443</v>
      </c>
      <c r="J138" s="291" t="s">
        <v>443</v>
      </c>
      <c r="K138" s="291" t="s">
        <v>443</v>
      </c>
      <c r="L138" s="291" t="s">
        <v>443</v>
      </c>
      <c r="M138" s="294" t="s">
        <v>441</v>
      </c>
      <c r="N138" s="294" t="s">
        <v>441</v>
      </c>
      <c r="O138" s="296"/>
    </row>
    <row r="139" spans="2:15">
      <c r="B139" s="312">
        <v>136</v>
      </c>
      <c r="C139" s="313">
        <v>743948</v>
      </c>
      <c r="D139" s="313">
        <v>6953156287372</v>
      </c>
      <c r="E139" s="313" t="s">
        <v>410</v>
      </c>
      <c r="F139" s="314" t="s">
        <v>411</v>
      </c>
      <c r="G139" s="295" t="s">
        <v>443</v>
      </c>
      <c r="H139" s="291" t="s">
        <v>443</v>
      </c>
      <c r="I139" s="291" t="s">
        <v>443</v>
      </c>
      <c r="J139" s="291" t="s">
        <v>443</v>
      </c>
      <c r="K139" s="291" t="s">
        <v>443</v>
      </c>
      <c r="L139" s="291" t="s">
        <v>443</v>
      </c>
      <c r="M139" s="294" t="s">
        <v>441</v>
      </c>
      <c r="N139" s="294" t="s">
        <v>441</v>
      </c>
      <c r="O139" s="296"/>
    </row>
    <row r="140" spans="2:15">
      <c r="B140" s="312">
        <v>137</v>
      </c>
      <c r="C140" s="313">
        <v>743953</v>
      </c>
      <c r="D140" s="313">
        <v>6953156284814</v>
      </c>
      <c r="E140" s="313" t="s">
        <v>412</v>
      </c>
      <c r="F140" s="314" t="s">
        <v>413</v>
      </c>
      <c r="G140" s="295" t="s">
        <v>443</v>
      </c>
      <c r="H140" s="291" t="s">
        <v>443</v>
      </c>
      <c r="I140" s="291" t="s">
        <v>443</v>
      </c>
      <c r="J140" s="291" t="s">
        <v>443</v>
      </c>
      <c r="K140" s="291" t="s">
        <v>443</v>
      </c>
      <c r="L140" s="291" t="s">
        <v>443</v>
      </c>
      <c r="M140" s="294" t="s">
        <v>441</v>
      </c>
      <c r="N140" s="294" t="s">
        <v>441</v>
      </c>
      <c r="O140" s="296"/>
    </row>
    <row r="141" spans="2:15">
      <c r="B141" s="312">
        <v>138</v>
      </c>
      <c r="C141" s="313">
        <v>743955</v>
      </c>
      <c r="D141" s="313">
        <v>6953156284821</v>
      </c>
      <c r="E141" s="313" t="s">
        <v>414</v>
      </c>
      <c r="F141" s="314" t="s">
        <v>415</v>
      </c>
      <c r="G141" s="295" t="s">
        <v>443</v>
      </c>
      <c r="H141" s="291" t="s">
        <v>443</v>
      </c>
      <c r="I141" s="291" t="s">
        <v>443</v>
      </c>
      <c r="J141" s="291" t="s">
        <v>443</v>
      </c>
      <c r="K141" s="291" t="s">
        <v>443</v>
      </c>
      <c r="L141" s="291" t="s">
        <v>443</v>
      </c>
      <c r="M141" s="294" t="s">
        <v>440</v>
      </c>
      <c r="N141" s="294" t="s">
        <v>440</v>
      </c>
      <c r="O141" s="296"/>
    </row>
    <row r="142" spans="2:15">
      <c r="B142" s="312">
        <v>139</v>
      </c>
      <c r="C142" s="313">
        <v>743956</v>
      </c>
      <c r="D142" s="313">
        <v>6953156284838</v>
      </c>
      <c r="E142" s="313" t="s">
        <v>416</v>
      </c>
      <c r="F142" s="314" t="s">
        <v>417</v>
      </c>
      <c r="G142" s="295" t="s">
        <v>443</v>
      </c>
      <c r="H142" s="291" t="s">
        <v>443</v>
      </c>
      <c r="I142" s="291" t="s">
        <v>443</v>
      </c>
      <c r="J142" s="291" t="s">
        <v>443</v>
      </c>
      <c r="K142" s="291" t="s">
        <v>443</v>
      </c>
      <c r="L142" s="291" t="s">
        <v>443</v>
      </c>
      <c r="M142" s="294" t="s">
        <v>442</v>
      </c>
      <c r="N142" s="294" t="s">
        <v>440</v>
      </c>
      <c r="O142" s="296"/>
    </row>
    <row r="143" spans="2:15">
      <c r="B143" s="312">
        <v>140</v>
      </c>
      <c r="C143" s="313">
        <v>743958</v>
      </c>
      <c r="D143" s="313">
        <v>6953156284845</v>
      </c>
      <c r="E143" s="313" t="s">
        <v>418</v>
      </c>
      <c r="F143" s="314" t="s">
        <v>419</v>
      </c>
      <c r="G143" s="295" t="s">
        <v>443</v>
      </c>
      <c r="H143" s="291" t="s">
        <v>443</v>
      </c>
      <c r="I143" s="291" t="s">
        <v>443</v>
      </c>
      <c r="J143" s="291" t="s">
        <v>443</v>
      </c>
      <c r="K143" s="291" t="s">
        <v>443</v>
      </c>
      <c r="L143" s="291" t="s">
        <v>443</v>
      </c>
      <c r="M143" s="294" t="s">
        <v>441</v>
      </c>
      <c r="N143" s="294" t="s">
        <v>440</v>
      </c>
      <c r="O143" s="296"/>
    </row>
    <row r="144" spans="2:15">
      <c r="B144" s="312">
        <v>141</v>
      </c>
      <c r="C144" s="313">
        <v>743960</v>
      </c>
      <c r="D144" s="313">
        <v>6953156284890</v>
      </c>
      <c r="E144" s="313" t="s">
        <v>420</v>
      </c>
      <c r="F144" s="314" t="s">
        <v>421</v>
      </c>
      <c r="G144" s="295" t="s">
        <v>443</v>
      </c>
      <c r="H144" s="291" t="s">
        <v>443</v>
      </c>
      <c r="I144" s="291" t="s">
        <v>443</v>
      </c>
      <c r="J144" s="291" t="s">
        <v>443</v>
      </c>
      <c r="K144" s="291" t="s">
        <v>443</v>
      </c>
      <c r="L144" s="291" t="s">
        <v>443</v>
      </c>
      <c r="M144" s="294" t="s">
        <v>442</v>
      </c>
      <c r="N144" s="294" t="s">
        <v>440</v>
      </c>
      <c r="O144" s="296"/>
    </row>
    <row r="145" spans="2:15">
      <c r="B145" s="312">
        <v>142</v>
      </c>
      <c r="C145" s="313">
        <v>743961</v>
      </c>
      <c r="D145" s="313">
        <v>6953156284906</v>
      </c>
      <c r="E145" s="313" t="s">
        <v>422</v>
      </c>
      <c r="F145" s="314" t="s">
        <v>423</v>
      </c>
      <c r="G145" s="295" t="s">
        <v>443</v>
      </c>
      <c r="H145" s="291" t="s">
        <v>443</v>
      </c>
      <c r="I145" s="291" t="s">
        <v>443</v>
      </c>
      <c r="J145" s="291" t="s">
        <v>443</v>
      </c>
      <c r="K145" s="291" t="s">
        <v>443</v>
      </c>
      <c r="L145" s="291" t="s">
        <v>443</v>
      </c>
      <c r="M145" s="294" t="s">
        <v>442</v>
      </c>
      <c r="N145" s="294" t="s">
        <v>442</v>
      </c>
      <c r="O145" s="296"/>
    </row>
    <row r="146" spans="2:15">
      <c r="B146" s="312">
        <v>143</v>
      </c>
      <c r="C146" s="313">
        <v>743963</v>
      </c>
      <c r="D146" s="313">
        <v>6953156284913</v>
      </c>
      <c r="E146" s="313" t="s">
        <v>424</v>
      </c>
      <c r="F146" s="314" t="s">
        <v>425</v>
      </c>
      <c r="G146" s="295" t="s">
        <v>443</v>
      </c>
      <c r="H146" s="291" t="s">
        <v>443</v>
      </c>
      <c r="I146" s="291" t="s">
        <v>443</v>
      </c>
      <c r="J146" s="291" t="s">
        <v>443</v>
      </c>
      <c r="K146" s="291" t="s">
        <v>443</v>
      </c>
      <c r="L146" s="291" t="s">
        <v>443</v>
      </c>
      <c r="M146" s="294" t="s">
        <v>442</v>
      </c>
      <c r="N146" s="294" t="s">
        <v>442</v>
      </c>
      <c r="O146" s="296"/>
    </row>
    <row r="147" spans="2:15">
      <c r="B147" s="312">
        <v>144</v>
      </c>
      <c r="C147" s="313">
        <v>743965</v>
      </c>
      <c r="D147" s="313">
        <v>6953156284920</v>
      </c>
      <c r="E147" s="313" t="s">
        <v>426</v>
      </c>
      <c r="F147" s="314" t="s">
        <v>427</v>
      </c>
      <c r="G147" s="295" t="s">
        <v>443</v>
      </c>
      <c r="H147" s="291" t="s">
        <v>443</v>
      </c>
      <c r="I147" s="291" t="s">
        <v>443</v>
      </c>
      <c r="J147" s="291" t="s">
        <v>443</v>
      </c>
      <c r="K147" s="291" t="s">
        <v>443</v>
      </c>
      <c r="L147" s="291" t="s">
        <v>443</v>
      </c>
      <c r="M147" s="294" t="s">
        <v>441</v>
      </c>
      <c r="N147" s="294" t="s">
        <v>442</v>
      </c>
      <c r="O147" s="296"/>
    </row>
    <row r="148" spans="2:15">
      <c r="B148" s="312">
        <v>145</v>
      </c>
      <c r="C148" s="313">
        <v>743966</v>
      </c>
      <c r="D148" s="313">
        <v>6953156285798</v>
      </c>
      <c r="E148" s="313" t="s">
        <v>428</v>
      </c>
      <c r="F148" s="314" t="s">
        <v>429</v>
      </c>
      <c r="G148" s="295" t="s">
        <v>443</v>
      </c>
      <c r="H148" s="291" t="s">
        <v>443</v>
      </c>
      <c r="I148" s="291" t="s">
        <v>443</v>
      </c>
      <c r="J148" s="291" t="s">
        <v>443</v>
      </c>
      <c r="K148" s="291" t="s">
        <v>443</v>
      </c>
      <c r="L148" s="291" t="s">
        <v>443</v>
      </c>
      <c r="M148" s="294" t="s">
        <v>441</v>
      </c>
      <c r="N148" s="294" t="s">
        <v>442</v>
      </c>
      <c r="O148" s="296"/>
    </row>
    <row r="149" spans="2:15">
      <c r="B149" s="312">
        <v>146</v>
      </c>
      <c r="C149" s="313">
        <v>743968</v>
      </c>
      <c r="D149" s="313">
        <v>6953156279025</v>
      </c>
      <c r="E149" s="313" t="s">
        <v>430</v>
      </c>
      <c r="F149" s="314" t="s">
        <v>431</v>
      </c>
      <c r="G149" s="295" t="s">
        <v>443</v>
      </c>
      <c r="H149" s="291" t="s">
        <v>443</v>
      </c>
      <c r="I149" s="291" t="s">
        <v>443</v>
      </c>
      <c r="J149" s="291" t="s">
        <v>443</v>
      </c>
      <c r="K149" s="291" t="s">
        <v>443</v>
      </c>
      <c r="L149" s="291" t="s">
        <v>443</v>
      </c>
      <c r="M149" s="294" t="s">
        <v>440</v>
      </c>
      <c r="N149" s="294" t="s">
        <v>440</v>
      </c>
      <c r="O149" s="296"/>
    </row>
    <row r="150" spans="2:15">
      <c r="B150" s="312">
        <v>147</v>
      </c>
      <c r="C150" s="313">
        <v>743975</v>
      </c>
      <c r="D150" s="313">
        <v>6953156279018</v>
      </c>
      <c r="E150" s="313" t="s">
        <v>432</v>
      </c>
      <c r="F150" s="314" t="s">
        <v>433</v>
      </c>
      <c r="G150" s="295" t="s">
        <v>443</v>
      </c>
      <c r="H150" s="291" t="s">
        <v>443</v>
      </c>
      <c r="I150" s="291" t="s">
        <v>443</v>
      </c>
      <c r="J150" s="291" t="s">
        <v>443</v>
      </c>
      <c r="K150" s="291" t="s">
        <v>443</v>
      </c>
      <c r="L150" s="291" t="s">
        <v>443</v>
      </c>
      <c r="M150" s="294" t="s">
        <v>440</v>
      </c>
      <c r="N150" s="294" t="s">
        <v>440</v>
      </c>
      <c r="O150" s="296"/>
    </row>
    <row r="151" spans="2:15">
      <c r="B151" s="312">
        <v>148</v>
      </c>
      <c r="C151" s="313">
        <v>744168</v>
      </c>
      <c r="D151" s="313">
        <v>6953156285804</v>
      </c>
      <c r="E151" s="313" t="s">
        <v>434</v>
      </c>
      <c r="F151" s="314" t="s">
        <v>435</v>
      </c>
      <c r="G151" s="295" t="s">
        <v>443</v>
      </c>
      <c r="H151" s="291" t="s">
        <v>443</v>
      </c>
      <c r="I151" s="291" t="s">
        <v>443</v>
      </c>
      <c r="J151" s="291" t="s">
        <v>443</v>
      </c>
      <c r="K151" s="291" t="s">
        <v>443</v>
      </c>
      <c r="L151" s="291" t="s">
        <v>443</v>
      </c>
      <c r="M151" s="294" t="s">
        <v>441</v>
      </c>
      <c r="N151" s="294" t="s">
        <v>441</v>
      </c>
      <c r="O151" s="296"/>
    </row>
    <row r="152" spans="2:15">
      <c r="B152" s="312">
        <v>149</v>
      </c>
      <c r="C152" s="442">
        <v>746545</v>
      </c>
      <c r="D152" s="442">
        <v>6953156285460</v>
      </c>
      <c r="E152" s="442" t="s">
        <v>551</v>
      </c>
      <c r="F152" s="443" t="s">
        <v>552</v>
      </c>
      <c r="G152" s="295" t="s">
        <v>443</v>
      </c>
      <c r="H152" s="291" t="s">
        <v>443</v>
      </c>
      <c r="I152" s="291" t="s">
        <v>443</v>
      </c>
      <c r="J152" s="291" t="s">
        <v>443</v>
      </c>
      <c r="K152" s="291" t="s">
        <v>443</v>
      </c>
      <c r="L152" s="291" t="s">
        <v>443</v>
      </c>
      <c r="M152" s="291" t="s">
        <v>443</v>
      </c>
      <c r="N152" s="294" t="s">
        <v>441</v>
      </c>
      <c r="O152" s="296"/>
    </row>
    <row r="153" spans="2:15">
      <c r="B153" s="312">
        <v>150</v>
      </c>
      <c r="C153" s="442">
        <v>746546</v>
      </c>
      <c r="D153" s="442">
        <v>6953156279643</v>
      </c>
      <c r="E153" s="442" t="s">
        <v>553</v>
      </c>
      <c r="F153" s="443" t="s">
        <v>554</v>
      </c>
      <c r="G153" s="295" t="s">
        <v>443</v>
      </c>
      <c r="H153" s="291" t="s">
        <v>443</v>
      </c>
      <c r="I153" s="291" t="s">
        <v>443</v>
      </c>
      <c r="J153" s="291" t="s">
        <v>443</v>
      </c>
      <c r="K153" s="291" t="s">
        <v>443</v>
      </c>
      <c r="L153" s="291" t="s">
        <v>443</v>
      </c>
      <c r="M153" s="291" t="s">
        <v>443</v>
      </c>
      <c r="N153" s="294" t="s">
        <v>441</v>
      </c>
      <c r="O153" s="296"/>
    </row>
    <row r="154" spans="2:15">
      <c r="B154" s="312">
        <v>151</v>
      </c>
      <c r="C154" s="442">
        <v>746547</v>
      </c>
      <c r="D154" s="442">
        <v>6953156282094</v>
      </c>
      <c r="E154" s="442" t="s">
        <v>555</v>
      </c>
      <c r="F154" s="443" t="s">
        <v>556</v>
      </c>
      <c r="G154" s="295" t="s">
        <v>443</v>
      </c>
      <c r="H154" s="291" t="s">
        <v>443</v>
      </c>
      <c r="I154" s="291" t="s">
        <v>443</v>
      </c>
      <c r="J154" s="291" t="s">
        <v>443</v>
      </c>
      <c r="K154" s="291" t="s">
        <v>443</v>
      </c>
      <c r="L154" s="291" t="s">
        <v>443</v>
      </c>
      <c r="M154" s="291" t="s">
        <v>443</v>
      </c>
      <c r="N154" s="294" t="s">
        <v>441</v>
      </c>
      <c r="O154" s="296"/>
    </row>
    <row r="155" spans="2:15">
      <c r="B155" s="312">
        <v>152</v>
      </c>
      <c r="C155" s="442">
        <v>746548</v>
      </c>
      <c r="D155" s="442">
        <v>6953156282117</v>
      </c>
      <c r="E155" s="442" t="s">
        <v>557</v>
      </c>
      <c r="F155" s="443" t="s">
        <v>558</v>
      </c>
      <c r="G155" s="295" t="s">
        <v>443</v>
      </c>
      <c r="H155" s="291" t="s">
        <v>443</v>
      </c>
      <c r="I155" s="291" t="s">
        <v>443</v>
      </c>
      <c r="J155" s="291" t="s">
        <v>443</v>
      </c>
      <c r="K155" s="291" t="s">
        <v>443</v>
      </c>
      <c r="L155" s="291" t="s">
        <v>443</v>
      </c>
      <c r="M155" s="291" t="s">
        <v>443</v>
      </c>
      <c r="N155" s="294" t="s">
        <v>441</v>
      </c>
      <c r="O155" s="296"/>
    </row>
    <row r="156" spans="2:15">
      <c r="B156" s="312">
        <v>153</v>
      </c>
      <c r="C156" s="442">
        <v>746549</v>
      </c>
      <c r="D156" s="442">
        <v>6953156282124</v>
      </c>
      <c r="E156" s="442" t="s">
        <v>559</v>
      </c>
      <c r="F156" s="443" t="s">
        <v>560</v>
      </c>
      <c r="G156" s="295" t="s">
        <v>443</v>
      </c>
      <c r="H156" s="291" t="s">
        <v>443</v>
      </c>
      <c r="I156" s="291" t="s">
        <v>443</v>
      </c>
      <c r="J156" s="291" t="s">
        <v>443</v>
      </c>
      <c r="K156" s="291" t="s">
        <v>443</v>
      </c>
      <c r="L156" s="291" t="s">
        <v>443</v>
      </c>
      <c r="M156" s="291" t="s">
        <v>443</v>
      </c>
      <c r="N156" s="294" t="s">
        <v>441</v>
      </c>
      <c r="O156" s="296"/>
    </row>
    <row r="157" spans="2:15">
      <c r="B157" s="441"/>
      <c r="C157" s="442"/>
      <c r="D157" s="442"/>
      <c r="E157" s="442"/>
      <c r="F157" s="443"/>
      <c r="G157" s="444"/>
      <c r="H157" s="445"/>
      <c r="I157" s="445"/>
      <c r="J157" s="445"/>
      <c r="K157" s="445"/>
      <c r="L157" s="445"/>
      <c r="M157" s="294"/>
      <c r="N157" s="294"/>
      <c r="O157" s="296"/>
    </row>
    <row r="158" spans="2:15" ht="15.75" thickBot="1">
      <c r="B158" s="303"/>
      <c r="C158" s="298"/>
      <c r="D158" s="298"/>
      <c r="E158" s="298"/>
      <c r="F158" s="299"/>
      <c r="G158" s="297"/>
      <c r="H158" s="298"/>
      <c r="I158" s="298"/>
      <c r="J158" s="298"/>
      <c r="K158" s="298"/>
      <c r="L158" s="298"/>
      <c r="M158" s="298"/>
      <c r="N158" s="298"/>
      <c r="O158" s="299"/>
    </row>
  </sheetData>
  <mergeCells count="1">
    <mergeCell ref="G2:O2"/>
  </mergeCells>
  <conditionalFormatting sqref="L4:L133">
    <cfRule type="cellIs" dxfId="40" priority="14" operator="equal">
      <formula>"Non Moving"</formula>
    </cfRule>
    <cfRule type="cellIs" dxfId="39" priority="15" operator="equal">
      <formula>"Slow Moving"</formula>
    </cfRule>
    <cfRule type="cellIs" dxfId="38" priority="16" operator="equal">
      <formula>"Fast Moving"</formula>
    </cfRule>
  </conditionalFormatting>
  <conditionalFormatting sqref="L4">
    <cfRule type="cellIs" dxfId="37" priority="13" operator="equal">
      <formula>"Fast Moving"</formula>
    </cfRule>
  </conditionalFormatting>
  <conditionalFormatting sqref="M4">
    <cfRule type="cellIs" dxfId="36" priority="10" operator="equal">
      <formula>"Non Moving"</formula>
    </cfRule>
    <cfRule type="cellIs" dxfId="35" priority="11" operator="equal">
      <formula>"Slow Moving"</formula>
    </cfRule>
    <cfRule type="cellIs" dxfId="34" priority="12" operator="equal">
      <formula>"Fast Moving"</formula>
    </cfRule>
  </conditionalFormatting>
  <conditionalFormatting sqref="M4">
    <cfRule type="cellIs" dxfId="33" priority="9" operator="equal">
      <formula>"Fast Moving"</formula>
    </cfRule>
  </conditionalFormatting>
  <conditionalFormatting sqref="M5:M151 M157">
    <cfRule type="cellIs" dxfId="32" priority="6" operator="equal">
      <formula>"Non Moving"</formula>
    </cfRule>
    <cfRule type="cellIs" dxfId="31" priority="7" operator="equal">
      <formula>"Slow Moving"</formula>
    </cfRule>
    <cfRule type="cellIs" dxfId="30" priority="8" operator="equal">
      <formula>"Fast Moving"</formula>
    </cfRule>
  </conditionalFormatting>
  <conditionalFormatting sqref="M5:M151 M157">
    <cfRule type="cellIs" dxfId="29" priority="5" operator="equal">
      <formula>"Fast Moving"</formula>
    </cfRule>
  </conditionalFormatting>
  <conditionalFormatting sqref="N4:O157">
    <cfRule type="cellIs" dxfId="28" priority="2" operator="equal">
      <formula>"Non Moving"</formula>
    </cfRule>
    <cfRule type="cellIs" dxfId="27" priority="3" operator="equal">
      <formula>"Slow Moving"</formula>
    </cfRule>
    <cfRule type="cellIs" dxfId="26" priority="4" operator="equal">
      <formula>"Fast Moving"</formula>
    </cfRule>
  </conditionalFormatting>
  <conditionalFormatting sqref="N4:O157">
    <cfRule type="cellIs" dxfId="25" priority="1" operator="equal">
      <formula>"Fast Moving"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="115" zoomScaleNormal="115" workbookViewId="0">
      <selection activeCell="E9" sqref="E9"/>
    </sheetView>
  </sheetViews>
  <sheetFormatPr defaultRowHeight="15"/>
  <cols>
    <col min="1" max="1" width="25.42578125" style="369" bestFit="1" customWidth="1"/>
    <col min="2" max="2" width="20.85546875" style="369" customWidth="1"/>
    <col min="3" max="3" width="16" style="369" customWidth="1"/>
    <col min="4" max="4" width="16.5703125" style="369" customWidth="1"/>
    <col min="5" max="5" width="16" style="369" customWidth="1"/>
    <col min="6" max="6" width="15.7109375" style="369" customWidth="1"/>
    <col min="7" max="7" width="1" style="369" customWidth="1"/>
    <col min="8" max="16384" width="9.140625" style="369"/>
  </cols>
  <sheetData>
    <row r="1" spans="1:7" ht="20.25" customHeight="1" thickBot="1">
      <c r="A1" s="377" t="s">
        <v>532</v>
      </c>
      <c r="B1" s="378"/>
      <c r="C1" s="567" t="s">
        <v>544</v>
      </c>
      <c r="D1" s="568"/>
      <c r="E1" s="568"/>
      <c r="F1" s="569"/>
      <c r="G1" s="379"/>
    </row>
    <row r="2" spans="1:7" ht="20.25" customHeight="1" thickBot="1">
      <c r="A2" s="375"/>
      <c r="B2" s="375"/>
      <c r="C2" s="375"/>
      <c r="D2" s="375"/>
      <c r="E2" s="375"/>
      <c r="F2" s="375"/>
      <c r="G2" s="381"/>
    </row>
    <row r="3" spans="1:7" ht="20.25" customHeight="1">
      <c r="A3" s="572" t="s">
        <v>0</v>
      </c>
      <c r="B3" s="573"/>
      <c r="C3" s="570" t="s">
        <v>528</v>
      </c>
      <c r="D3" s="570"/>
      <c r="E3" s="570" t="s">
        <v>529</v>
      </c>
      <c r="F3" s="571"/>
      <c r="G3" s="381"/>
    </row>
    <row r="4" spans="1:7" ht="20.25" customHeight="1">
      <c r="A4" s="574"/>
      <c r="B4" s="575"/>
      <c r="C4" s="370" t="s">
        <v>530</v>
      </c>
      <c r="D4" s="370" t="s">
        <v>531</v>
      </c>
      <c r="E4" s="370" t="s">
        <v>530</v>
      </c>
      <c r="F4" s="371" t="s">
        <v>531</v>
      </c>
      <c r="G4" s="381"/>
    </row>
    <row r="5" spans="1:7" ht="20.25" customHeight="1" thickBot="1">
      <c r="A5" s="576"/>
      <c r="B5" s="577"/>
      <c r="C5" s="374">
        <v>875</v>
      </c>
      <c r="D5" s="374">
        <v>68536</v>
      </c>
      <c r="E5" s="374">
        <v>454</v>
      </c>
      <c r="F5" s="373">
        <v>42201</v>
      </c>
      <c r="G5" s="381"/>
    </row>
    <row r="6" spans="1:7" ht="20.25" customHeight="1" thickBot="1">
      <c r="D6" s="375"/>
      <c r="E6" s="375"/>
      <c r="F6" s="376"/>
      <c r="G6" s="381"/>
    </row>
    <row r="7" spans="1:7" ht="20.25" customHeight="1" thickBot="1">
      <c r="B7" s="387" t="s">
        <v>533</v>
      </c>
      <c r="C7" s="388" t="s">
        <v>534</v>
      </c>
      <c r="D7" s="375"/>
      <c r="E7" s="375"/>
      <c r="F7" s="375"/>
      <c r="G7" s="381"/>
    </row>
    <row r="8" spans="1:7" ht="20.25" customHeight="1">
      <c r="A8" s="385" t="s">
        <v>526</v>
      </c>
      <c r="B8" s="389">
        <v>6518</v>
      </c>
      <c r="C8" s="372">
        <v>331786</v>
      </c>
      <c r="D8" s="375"/>
      <c r="E8" s="375"/>
      <c r="F8" s="375"/>
      <c r="G8" s="381"/>
    </row>
    <row r="9" spans="1:7" ht="20.25" customHeight="1" thickBot="1">
      <c r="A9" s="386" t="s">
        <v>527</v>
      </c>
      <c r="B9" s="390">
        <v>5595</v>
      </c>
      <c r="C9" s="373">
        <v>275526.5</v>
      </c>
      <c r="D9" s="375"/>
      <c r="E9" s="375"/>
      <c r="F9" s="375"/>
      <c r="G9" s="381"/>
    </row>
    <row r="10" spans="1:7" ht="20.25" customHeight="1" thickBot="1">
      <c r="A10" s="380"/>
      <c r="B10" s="375"/>
      <c r="C10" s="375"/>
      <c r="D10" s="375"/>
      <c r="E10" s="375"/>
      <c r="F10" s="375"/>
      <c r="G10" s="381"/>
    </row>
    <row r="11" spans="1:7" ht="20.25" customHeight="1">
      <c r="A11" s="572"/>
      <c r="B11" s="573"/>
      <c r="C11" s="570" t="s">
        <v>528</v>
      </c>
      <c r="D11" s="570"/>
      <c r="E11" s="570" t="s">
        <v>529</v>
      </c>
      <c r="F11" s="571"/>
      <c r="G11" s="381"/>
    </row>
    <row r="12" spans="1:7" ht="20.25" customHeight="1">
      <c r="A12" s="574"/>
      <c r="B12" s="575"/>
      <c r="C12" s="370" t="s">
        <v>530</v>
      </c>
      <c r="D12" s="370" t="s">
        <v>531</v>
      </c>
      <c r="E12" s="370" t="s">
        <v>530</v>
      </c>
      <c r="F12" s="371" t="s">
        <v>531</v>
      </c>
      <c r="G12" s="381"/>
    </row>
    <row r="13" spans="1:7" ht="20.25" customHeight="1" thickBot="1">
      <c r="A13" s="576"/>
      <c r="B13" s="577"/>
      <c r="C13" s="374">
        <v>53</v>
      </c>
      <c r="D13" s="374">
        <v>647.87000000000012</v>
      </c>
      <c r="E13" s="374">
        <v>45</v>
      </c>
      <c r="F13" s="373">
        <v>914.71999999999969</v>
      </c>
      <c r="G13" s="381"/>
    </row>
    <row r="14" spans="1:7" ht="20.25" customHeight="1" thickBot="1">
      <c r="A14" s="382"/>
      <c r="B14" s="383"/>
      <c r="C14" s="383"/>
      <c r="D14" s="383"/>
      <c r="E14" s="383"/>
      <c r="F14" s="383"/>
      <c r="G14" s="384"/>
    </row>
  </sheetData>
  <mergeCells count="7">
    <mergeCell ref="C1:F1"/>
    <mergeCell ref="C3:D3"/>
    <mergeCell ref="E3:F3"/>
    <mergeCell ref="A3:B5"/>
    <mergeCell ref="A11:B13"/>
    <mergeCell ref="C11:D11"/>
    <mergeCell ref="E11:F11"/>
  </mergeCells>
  <pageMargins left="0.7" right="0.7" top="0.75" bottom="0.75" header="0.3" footer="0.3"/>
  <pageSetup orientation="portrait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86"/>
  <sheetViews>
    <sheetView zoomScale="90" zoomScaleNormal="90" workbookViewId="0">
      <selection activeCell="L17" sqref="L17"/>
    </sheetView>
  </sheetViews>
  <sheetFormatPr defaultRowHeight="15"/>
  <cols>
    <col min="3" max="3" width="12.140625" customWidth="1"/>
    <col min="4" max="4" width="9.7109375" customWidth="1"/>
    <col min="8" max="8" width="9.7109375" bestFit="1" customWidth="1"/>
    <col min="9" max="9" width="12.28515625" bestFit="1" customWidth="1"/>
    <col min="10" max="10" width="3.5703125" customWidth="1"/>
    <col min="11" max="11" width="3" customWidth="1"/>
  </cols>
  <sheetData>
    <row r="1" spans="1:16">
      <c r="C1" s="6"/>
      <c r="F1" s="6"/>
      <c r="G1" s="6"/>
      <c r="H1" s="6"/>
    </row>
    <row r="2" spans="1:16" s="5" customFormat="1" ht="15.75" thickBot="1">
      <c r="C2" s="3"/>
      <c r="F2" s="3"/>
      <c r="G2" s="3"/>
      <c r="H2" s="3"/>
    </row>
    <row r="3" spans="1:16" s="3" customFormat="1" ht="15.75" thickBot="1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0" t="s">
        <v>37</v>
      </c>
      <c r="H3" s="32" t="s">
        <v>38</v>
      </c>
    </row>
    <row r="4" spans="1:16" s="3" customFormat="1" ht="18.75" customHeight="1" thickBot="1">
      <c r="A4" s="42"/>
      <c r="B4" s="42"/>
      <c r="C4" s="42"/>
      <c r="D4" s="42"/>
      <c r="E4" s="43"/>
      <c r="F4" s="43"/>
      <c r="G4" s="654" t="s">
        <v>277</v>
      </c>
      <c r="H4" s="655"/>
      <c r="I4" s="431" t="s">
        <v>363</v>
      </c>
      <c r="L4" s="659" t="s">
        <v>377</v>
      </c>
      <c r="M4" s="660"/>
      <c r="N4" s="660"/>
      <c r="O4" s="660"/>
      <c r="P4" s="661"/>
    </row>
    <row r="5" spans="1:16" s="5" customFormat="1" ht="15.75" customHeight="1" thickBot="1">
      <c r="A5" s="44">
        <v>1</v>
      </c>
      <c r="B5" s="33">
        <v>734835</v>
      </c>
      <c r="C5" s="33" t="s">
        <v>40</v>
      </c>
      <c r="D5" s="33" t="s">
        <v>41</v>
      </c>
      <c r="E5" s="188">
        <v>69.5</v>
      </c>
      <c r="F5" s="57">
        <v>149</v>
      </c>
      <c r="G5" s="39">
        <v>6</v>
      </c>
      <c r="H5" s="40">
        <v>0.75</v>
      </c>
      <c r="I5" s="289" t="str">
        <f>IF(G5&gt;2,"Fast Moving",IF(G5=0,"Non Moving",IF(G5&lt;3,"Slow Moving")))</f>
        <v>Fast Moving</v>
      </c>
      <c r="L5" s="662"/>
      <c r="M5" s="663"/>
      <c r="N5" s="663"/>
      <c r="O5" s="663"/>
      <c r="P5" s="664"/>
    </row>
    <row r="6" spans="1:16" s="5" customFormat="1" ht="16.5" thickTop="1" thickBot="1">
      <c r="A6" s="45">
        <v>2</v>
      </c>
      <c r="B6" s="17">
        <v>734836</v>
      </c>
      <c r="C6" s="17" t="s">
        <v>42</v>
      </c>
      <c r="D6" s="17" t="s">
        <v>43</v>
      </c>
      <c r="E6" s="189">
        <v>69.5</v>
      </c>
      <c r="F6" s="59">
        <v>149</v>
      </c>
      <c r="G6" s="39">
        <v>24</v>
      </c>
      <c r="H6" s="40">
        <v>3</v>
      </c>
      <c r="I6" s="289" t="str">
        <f t="shared" ref="I6:I40" si="0">IF(G6&gt;2,"Fast Moving",IF(G6=0,"Non Moving",IF(G6&lt;3,"Slow Moving")))</f>
        <v>Fast Moving</v>
      </c>
      <c r="L6" s="656">
        <f>'Item Status'!K160</f>
        <v>79</v>
      </c>
      <c r="M6" s="657"/>
      <c r="N6" s="657"/>
      <c r="O6" s="657"/>
      <c r="P6" s="658"/>
    </row>
    <row r="7" spans="1:16" s="5" customFormat="1" ht="16.5" thickTop="1" thickBot="1">
      <c r="A7" s="44">
        <v>3</v>
      </c>
      <c r="B7" s="17">
        <v>734837</v>
      </c>
      <c r="C7" s="17" t="s">
        <v>44</v>
      </c>
      <c r="D7" s="17" t="s">
        <v>45</v>
      </c>
      <c r="E7" s="189">
        <v>24.5</v>
      </c>
      <c r="F7" s="59">
        <v>49</v>
      </c>
      <c r="G7" s="39">
        <v>199</v>
      </c>
      <c r="H7" s="40">
        <v>24.875</v>
      </c>
      <c r="I7" s="289" t="str">
        <f t="shared" si="0"/>
        <v>Fast Moving</v>
      </c>
    </row>
    <row r="8" spans="1:16" s="5" customFormat="1" ht="16.5" customHeight="1" thickTop="1" thickBot="1">
      <c r="A8" s="45">
        <v>4</v>
      </c>
      <c r="B8" s="17">
        <v>734838</v>
      </c>
      <c r="C8" s="17" t="s">
        <v>46</v>
      </c>
      <c r="D8" s="17" t="s">
        <v>47</v>
      </c>
      <c r="E8" s="189">
        <v>24.5</v>
      </c>
      <c r="F8" s="59">
        <v>49</v>
      </c>
      <c r="G8" s="39">
        <v>175</v>
      </c>
      <c r="H8" s="40">
        <v>21.875</v>
      </c>
      <c r="I8" s="289" t="str">
        <f t="shared" si="0"/>
        <v>Fast Moving</v>
      </c>
    </row>
    <row r="9" spans="1:16" s="5" customFormat="1" ht="16.5" thickTop="1" thickBot="1">
      <c r="A9" s="44">
        <v>5</v>
      </c>
      <c r="B9" s="17">
        <v>734864</v>
      </c>
      <c r="C9" s="17" t="s">
        <v>60</v>
      </c>
      <c r="D9" s="17" t="s">
        <v>61</v>
      </c>
      <c r="E9" s="189">
        <v>24.5</v>
      </c>
      <c r="F9" s="59">
        <v>49</v>
      </c>
      <c r="G9" s="39">
        <v>4</v>
      </c>
      <c r="H9" s="40">
        <v>0.5</v>
      </c>
      <c r="I9" s="289" t="str">
        <f t="shared" si="0"/>
        <v>Fast Moving</v>
      </c>
    </row>
    <row r="10" spans="1:16" s="5" customFormat="1" ht="16.5" thickTop="1" thickBot="1">
      <c r="A10" s="45">
        <v>6</v>
      </c>
      <c r="B10" s="17">
        <v>734865</v>
      </c>
      <c r="C10" s="17" t="s">
        <v>62</v>
      </c>
      <c r="D10" s="17" t="s">
        <v>63</v>
      </c>
      <c r="E10" s="189">
        <v>24.5</v>
      </c>
      <c r="F10" s="59">
        <v>49</v>
      </c>
      <c r="G10" s="39">
        <v>8</v>
      </c>
      <c r="H10" s="40">
        <v>1</v>
      </c>
      <c r="I10" s="289" t="str">
        <f t="shared" si="0"/>
        <v>Fast Moving</v>
      </c>
    </row>
    <row r="11" spans="1:16" s="5" customFormat="1" ht="16.5" thickTop="1" thickBot="1">
      <c r="A11" s="44">
        <v>7</v>
      </c>
      <c r="B11" s="17">
        <v>734866</v>
      </c>
      <c r="C11" s="17" t="s">
        <v>64</v>
      </c>
      <c r="D11" s="17" t="s">
        <v>65</v>
      </c>
      <c r="E11" s="189">
        <v>24.5</v>
      </c>
      <c r="F11" s="59">
        <v>49</v>
      </c>
      <c r="G11" s="39">
        <v>7</v>
      </c>
      <c r="H11" s="40">
        <v>0.875</v>
      </c>
      <c r="I11" s="289" t="str">
        <f t="shared" si="0"/>
        <v>Fast Moving</v>
      </c>
    </row>
    <row r="12" spans="1:16" s="5" customFormat="1" ht="16.5" thickTop="1" thickBot="1">
      <c r="A12" s="45">
        <v>8</v>
      </c>
      <c r="B12" s="17">
        <v>734867</v>
      </c>
      <c r="C12" s="17" t="s">
        <v>66</v>
      </c>
      <c r="D12" s="17" t="s">
        <v>67</v>
      </c>
      <c r="E12" s="189">
        <v>104.5</v>
      </c>
      <c r="F12" s="59">
        <v>219</v>
      </c>
      <c r="G12" s="39">
        <v>16</v>
      </c>
      <c r="H12" s="40">
        <v>2</v>
      </c>
      <c r="I12" s="289" t="str">
        <f t="shared" si="0"/>
        <v>Fast Moving</v>
      </c>
    </row>
    <row r="13" spans="1:16" s="5" customFormat="1" ht="16.5" thickTop="1" thickBot="1">
      <c r="A13" s="44">
        <v>9</v>
      </c>
      <c r="B13" s="17">
        <v>734868</v>
      </c>
      <c r="C13" s="17" t="s">
        <v>68</v>
      </c>
      <c r="D13" s="17" t="s">
        <v>69</v>
      </c>
      <c r="E13" s="189">
        <v>104.5</v>
      </c>
      <c r="F13" s="59">
        <v>219</v>
      </c>
      <c r="G13" s="39">
        <v>6</v>
      </c>
      <c r="H13" s="40">
        <v>0.75</v>
      </c>
      <c r="I13" s="289" t="str">
        <f t="shared" si="0"/>
        <v>Fast Moving</v>
      </c>
    </row>
    <row r="14" spans="1:16" s="5" customFormat="1" ht="16.5" thickTop="1" thickBot="1">
      <c r="A14" s="45">
        <v>10</v>
      </c>
      <c r="B14" s="17">
        <v>734869</v>
      </c>
      <c r="C14" s="17" t="s">
        <v>70</v>
      </c>
      <c r="D14" s="17" t="s">
        <v>71</v>
      </c>
      <c r="E14" s="189">
        <v>99.5</v>
      </c>
      <c r="F14" s="59">
        <v>209</v>
      </c>
      <c r="G14" s="39">
        <v>3</v>
      </c>
      <c r="H14" s="40">
        <v>0.375</v>
      </c>
      <c r="I14" s="289" t="str">
        <f t="shared" si="0"/>
        <v>Fast Moving</v>
      </c>
    </row>
    <row r="15" spans="1:16" s="5" customFormat="1" ht="16.5" thickTop="1" thickBot="1">
      <c r="A15" s="44">
        <v>11</v>
      </c>
      <c r="B15" s="17">
        <v>734871</v>
      </c>
      <c r="C15" s="17" t="s">
        <v>74</v>
      </c>
      <c r="D15" s="17" t="s">
        <v>75</v>
      </c>
      <c r="E15" s="189">
        <v>79.5</v>
      </c>
      <c r="F15" s="59">
        <v>169</v>
      </c>
      <c r="G15" s="39">
        <v>5</v>
      </c>
      <c r="H15" s="40">
        <v>0.625</v>
      </c>
      <c r="I15" s="289" t="str">
        <f t="shared" si="0"/>
        <v>Fast Moving</v>
      </c>
    </row>
    <row r="16" spans="1:16" s="5" customFormat="1" ht="16.5" thickTop="1" thickBot="1">
      <c r="A16" s="45">
        <v>12</v>
      </c>
      <c r="B16" s="17">
        <v>734873</v>
      </c>
      <c r="C16" s="17" t="s">
        <v>78</v>
      </c>
      <c r="D16" s="17" t="s">
        <v>79</v>
      </c>
      <c r="E16" s="189">
        <v>44.5</v>
      </c>
      <c r="F16" s="59">
        <v>99</v>
      </c>
      <c r="G16" s="39">
        <v>6</v>
      </c>
      <c r="H16" s="40">
        <v>0.75</v>
      </c>
      <c r="I16" s="289" t="str">
        <f t="shared" si="0"/>
        <v>Fast Moving</v>
      </c>
    </row>
    <row r="17" spans="1:9" s="5" customFormat="1" ht="16.5" thickTop="1" thickBot="1">
      <c r="A17" s="44">
        <v>13</v>
      </c>
      <c r="B17" s="17">
        <v>734876</v>
      </c>
      <c r="C17" s="17" t="s">
        <v>84</v>
      </c>
      <c r="D17" s="17" t="s">
        <v>85</v>
      </c>
      <c r="E17" s="189">
        <v>54.5</v>
      </c>
      <c r="F17" s="59">
        <v>119</v>
      </c>
      <c r="G17" s="39">
        <v>9</v>
      </c>
      <c r="H17" s="40">
        <v>1.125</v>
      </c>
      <c r="I17" s="289" t="str">
        <f t="shared" si="0"/>
        <v>Fast Moving</v>
      </c>
    </row>
    <row r="18" spans="1:9" s="5" customFormat="1" ht="16.5" thickTop="1" thickBot="1">
      <c r="A18" s="45">
        <v>14</v>
      </c>
      <c r="B18" s="17">
        <v>734879</v>
      </c>
      <c r="C18" s="17" t="s">
        <v>90</v>
      </c>
      <c r="D18" s="17" t="s">
        <v>91</v>
      </c>
      <c r="E18" s="189">
        <v>139.5</v>
      </c>
      <c r="F18" s="59">
        <v>289</v>
      </c>
      <c r="G18" s="39">
        <v>4</v>
      </c>
      <c r="H18" s="40">
        <v>0.5</v>
      </c>
      <c r="I18" s="289" t="str">
        <f t="shared" si="0"/>
        <v>Fast Moving</v>
      </c>
    </row>
    <row r="19" spans="1:9" s="5" customFormat="1" ht="16.5" thickTop="1" thickBot="1">
      <c r="A19" s="44">
        <v>15</v>
      </c>
      <c r="B19" s="17">
        <v>734881</v>
      </c>
      <c r="C19" s="17" t="s">
        <v>94</v>
      </c>
      <c r="D19" s="17" t="s">
        <v>95</v>
      </c>
      <c r="E19" s="189">
        <v>84.5</v>
      </c>
      <c r="F19" s="59">
        <v>179</v>
      </c>
      <c r="G19" s="39">
        <v>73</v>
      </c>
      <c r="H19" s="40">
        <v>9.125</v>
      </c>
      <c r="I19" s="289" t="str">
        <f t="shared" si="0"/>
        <v>Fast Moving</v>
      </c>
    </row>
    <row r="20" spans="1:9" s="5" customFormat="1" ht="16.5" thickTop="1" thickBot="1">
      <c r="A20" s="45">
        <v>16</v>
      </c>
      <c r="B20" s="17">
        <v>734882</v>
      </c>
      <c r="C20" s="17" t="s">
        <v>96</v>
      </c>
      <c r="D20" s="17" t="s">
        <v>97</v>
      </c>
      <c r="E20" s="189">
        <v>64.5</v>
      </c>
      <c r="F20" s="59">
        <v>139</v>
      </c>
      <c r="G20" s="39">
        <v>12</v>
      </c>
      <c r="H20" s="40">
        <v>1.5</v>
      </c>
      <c r="I20" s="289" t="str">
        <f t="shared" si="0"/>
        <v>Fast Moving</v>
      </c>
    </row>
    <row r="21" spans="1:9" s="5" customFormat="1" ht="16.5" thickTop="1" thickBot="1">
      <c r="A21" s="44">
        <v>17</v>
      </c>
      <c r="B21" s="17">
        <v>734884</v>
      </c>
      <c r="C21" s="17" t="s">
        <v>100</v>
      </c>
      <c r="D21" s="17" t="s">
        <v>101</v>
      </c>
      <c r="E21" s="189">
        <v>79.5</v>
      </c>
      <c r="F21" s="59">
        <v>169</v>
      </c>
      <c r="G21" s="39">
        <v>5</v>
      </c>
      <c r="H21" s="40">
        <v>0.625</v>
      </c>
      <c r="I21" s="289" t="str">
        <f t="shared" si="0"/>
        <v>Fast Moving</v>
      </c>
    </row>
    <row r="22" spans="1:9" s="5" customFormat="1" ht="16.5" thickTop="1" thickBot="1">
      <c r="A22" s="45">
        <v>18</v>
      </c>
      <c r="B22" s="17">
        <v>734887</v>
      </c>
      <c r="C22" s="17" t="s">
        <v>106</v>
      </c>
      <c r="D22" s="17" t="s">
        <v>107</v>
      </c>
      <c r="E22" s="189">
        <v>59.5</v>
      </c>
      <c r="F22" s="59">
        <v>129</v>
      </c>
      <c r="G22" s="39">
        <v>3</v>
      </c>
      <c r="H22" s="40">
        <v>0.375</v>
      </c>
      <c r="I22" s="289" t="str">
        <f t="shared" si="0"/>
        <v>Fast Moving</v>
      </c>
    </row>
    <row r="23" spans="1:9" s="5" customFormat="1" ht="16.5" thickTop="1" thickBot="1">
      <c r="A23" s="44">
        <v>19</v>
      </c>
      <c r="B23" s="17">
        <v>734895</v>
      </c>
      <c r="C23" s="17" t="s">
        <v>122</v>
      </c>
      <c r="D23" s="17" t="s">
        <v>123</v>
      </c>
      <c r="E23" s="189">
        <v>44.5</v>
      </c>
      <c r="F23" s="59">
        <v>99</v>
      </c>
      <c r="G23" s="39">
        <v>12</v>
      </c>
      <c r="H23" s="40">
        <v>1.5</v>
      </c>
      <c r="I23" s="289" t="str">
        <f t="shared" si="0"/>
        <v>Fast Moving</v>
      </c>
    </row>
    <row r="24" spans="1:9" s="5" customFormat="1" ht="16.5" thickTop="1" thickBot="1">
      <c r="A24" s="45">
        <v>20</v>
      </c>
      <c r="B24" s="17">
        <v>734896</v>
      </c>
      <c r="C24" s="17" t="s">
        <v>124</v>
      </c>
      <c r="D24" s="17" t="s">
        <v>125</v>
      </c>
      <c r="E24" s="189">
        <v>49.5</v>
      </c>
      <c r="F24" s="59">
        <v>109</v>
      </c>
      <c r="G24" s="39">
        <v>3</v>
      </c>
      <c r="H24" s="40">
        <v>0.375</v>
      </c>
      <c r="I24" s="289" t="str">
        <f t="shared" si="0"/>
        <v>Fast Moving</v>
      </c>
    </row>
    <row r="25" spans="1:9" s="5" customFormat="1" ht="16.5" thickTop="1" thickBot="1">
      <c r="A25" s="44">
        <v>21</v>
      </c>
      <c r="B25" s="17">
        <v>734898</v>
      </c>
      <c r="C25" s="17" t="s">
        <v>128</v>
      </c>
      <c r="D25" s="17" t="s">
        <v>129</v>
      </c>
      <c r="E25" s="189">
        <v>49.5</v>
      </c>
      <c r="F25" s="59">
        <v>109</v>
      </c>
      <c r="G25" s="39">
        <v>3</v>
      </c>
      <c r="H25" s="40">
        <v>0.375</v>
      </c>
      <c r="I25" s="289" t="str">
        <f t="shared" si="0"/>
        <v>Fast Moving</v>
      </c>
    </row>
    <row r="26" spans="1:9" s="5" customFormat="1" ht="16.5" thickTop="1" thickBot="1">
      <c r="A26" s="45">
        <v>22</v>
      </c>
      <c r="B26" s="17">
        <v>734899</v>
      </c>
      <c r="C26" s="17" t="s">
        <v>130</v>
      </c>
      <c r="D26" s="17" t="s">
        <v>131</v>
      </c>
      <c r="E26" s="189">
        <v>49.5</v>
      </c>
      <c r="F26" s="59">
        <v>109</v>
      </c>
      <c r="G26" s="39">
        <v>26</v>
      </c>
      <c r="H26" s="40">
        <v>3.25</v>
      </c>
      <c r="I26" s="289" t="str">
        <f t="shared" si="0"/>
        <v>Fast Moving</v>
      </c>
    </row>
    <row r="27" spans="1:9" s="5" customFormat="1" ht="16.5" thickTop="1" thickBot="1">
      <c r="A27" s="44">
        <v>23</v>
      </c>
      <c r="B27" s="17">
        <v>734902</v>
      </c>
      <c r="C27" s="17" t="s">
        <v>136</v>
      </c>
      <c r="D27" s="17" t="s">
        <v>137</v>
      </c>
      <c r="E27" s="189">
        <v>104.5</v>
      </c>
      <c r="F27" s="59">
        <v>219</v>
      </c>
      <c r="G27" s="39">
        <v>6</v>
      </c>
      <c r="H27" s="40">
        <v>0.75</v>
      </c>
      <c r="I27" s="289" t="str">
        <f t="shared" si="0"/>
        <v>Fast Moving</v>
      </c>
    </row>
    <row r="28" spans="1:9" s="5" customFormat="1" ht="16.5" thickTop="1" thickBot="1">
      <c r="A28" s="45">
        <v>24</v>
      </c>
      <c r="B28" s="17">
        <v>734903</v>
      </c>
      <c r="C28" s="17" t="s">
        <v>138</v>
      </c>
      <c r="D28" s="17" t="s">
        <v>139</v>
      </c>
      <c r="E28" s="189">
        <v>169.5</v>
      </c>
      <c r="F28" s="59">
        <v>359</v>
      </c>
      <c r="G28" s="39">
        <v>6</v>
      </c>
      <c r="H28" s="40">
        <v>0.75</v>
      </c>
      <c r="I28" s="289" t="str">
        <f t="shared" si="0"/>
        <v>Fast Moving</v>
      </c>
    </row>
    <row r="29" spans="1:9" s="5" customFormat="1" ht="16.5" thickTop="1" thickBot="1">
      <c r="A29" s="44">
        <v>25</v>
      </c>
      <c r="B29" s="17">
        <v>734904</v>
      </c>
      <c r="C29" s="17" t="s">
        <v>140</v>
      </c>
      <c r="D29" s="17" t="s">
        <v>141</v>
      </c>
      <c r="E29" s="189">
        <v>59.5</v>
      </c>
      <c r="F29" s="59">
        <v>129</v>
      </c>
      <c r="G29" s="39">
        <v>16</v>
      </c>
      <c r="H29" s="40">
        <v>2</v>
      </c>
      <c r="I29" s="289" t="str">
        <f t="shared" si="0"/>
        <v>Fast Moving</v>
      </c>
    </row>
    <row r="30" spans="1:9" s="5" customFormat="1" ht="16.5" thickTop="1" thickBot="1">
      <c r="A30" s="45">
        <v>26</v>
      </c>
      <c r="B30" s="17">
        <v>734907</v>
      </c>
      <c r="C30" s="17" t="s">
        <v>146</v>
      </c>
      <c r="D30" s="17" t="s">
        <v>147</v>
      </c>
      <c r="E30" s="189">
        <v>24.5</v>
      </c>
      <c r="F30" s="59">
        <v>49</v>
      </c>
      <c r="G30" s="39">
        <v>22</v>
      </c>
      <c r="H30" s="40">
        <v>2.75</v>
      </c>
      <c r="I30" s="289" t="str">
        <f t="shared" si="0"/>
        <v>Fast Moving</v>
      </c>
    </row>
    <row r="31" spans="1:9" s="5" customFormat="1" ht="16.5" thickTop="1" thickBot="1">
      <c r="A31" s="44">
        <v>27</v>
      </c>
      <c r="B31" s="17">
        <v>734909</v>
      </c>
      <c r="C31" s="17" t="s">
        <v>148</v>
      </c>
      <c r="D31" s="17" t="s">
        <v>149</v>
      </c>
      <c r="E31" s="189">
        <v>24.5</v>
      </c>
      <c r="F31" s="59">
        <v>49</v>
      </c>
      <c r="G31" s="39">
        <v>25</v>
      </c>
      <c r="H31" s="40">
        <v>3.125</v>
      </c>
      <c r="I31" s="289" t="str">
        <f t="shared" si="0"/>
        <v>Fast Moving</v>
      </c>
    </row>
    <row r="32" spans="1:9" s="5" customFormat="1" ht="16.5" thickTop="1" thickBot="1">
      <c r="A32" s="45">
        <v>28</v>
      </c>
      <c r="B32" s="17">
        <v>734910</v>
      </c>
      <c r="C32" s="17" t="s">
        <v>150</v>
      </c>
      <c r="D32" s="17" t="s">
        <v>151</v>
      </c>
      <c r="E32" s="189">
        <v>24.5</v>
      </c>
      <c r="F32" s="59">
        <v>49</v>
      </c>
      <c r="G32" s="39">
        <v>5</v>
      </c>
      <c r="H32" s="40">
        <v>0.625</v>
      </c>
      <c r="I32" s="289" t="str">
        <f t="shared" si="0"/>
        <v>Fast Moving</v>
      </c>
    </row>
    <row r="33" spans="1:9" s="5" customFormat="1" ht="16.5" thickTop="1" thickBot="1">
      <c r="A33" s="44">
        <v>29</v>
      </c>
      <c r="B33" s="17">
        <v>734911</v>
      </c>
      <c r="C33" s="17" t="s">
        <v>152</v>
      </c>
      <c r="D33" s="17" t="s">
        <v>153</v>
      </c>
      <c r="E33" s="189">
        <v>24.5</v>
      </c>
      <c r="F33" s="59">
        <v>49</v>
      </c>
      <c r="G33" s="39">
        <v>18</v>
      </c>
      <c r="H33" s="40">
        <v>2.25</v>
      </c>
      <c r="I33" s="289" t="str">
        <f t="shared" si="0"/>
        <v>Fast Moving</v>
      </c>
    </row>
    <row r="34" spans="1:9" s="5" customFormat="1" ht="16.5" thickTop="1" thickBot="1">
      <c r="A34" s="45">
        <v>30</v>
      </c>
      <c r="B34" s="17">
        <v>734912</v>
      </c>
      <c r="C34" s="17" t="s">
        <v>154</v>
      </c>
      <c r="D34" s="17" t="s">
        <v>155</v>
      </c>
      <c r="E34" s="189">
        <v>24.5</v>
      </c>
      <c r="F34" s="59">
        <v>49</v>
      </c>
      <c r="G34" s="39">
        <v>7</v>
      </c>
      <c r="H34" s="40">
        <v>0.875</v>
      </c>
      <c r="I34" s="289" t="str">
        <f t="shared" si="0"/>
        <v>Fast Moving</v>
      </c>
    </row>
    <row r="35" spans="1:9" s="5" customFormat="1" ht="16.5" thickTop="1" thickBot="1">
      <c r="A35" s="44">
        <v>31</v>
      </c>
      <c r="B35" s="17">
        <v>734914</v>
      </c>
      <c r="C35" s="17" t="s">
        <v>157</v>
      </c>
      <c r="D35" s="17" t="s">
        <v>158</v>
      </c>
      <c r="E35" s="189">
        <v>24.5</v>
      </c>
      <c r="F35" s="59">
        <v>49</v>
      </c>
      <c r="G35" s="39">
        <v>7</v>
      </c>
      <c r="H35" s="40">
        <v>0.875</v>
      </c>
      <c r="I35" s="289" t="str">
        <f t="shared" si="0"/>
        <v>Fast Moving</v>
      </c>
    </row>
    <row r="36" spans="1:9" s="5" customFormat="1" ht="16.5" thickTop="1" thickBot="1">
      <c r="A36" s="45">
        <v>32</v>
      </c>
      <c r="B36" s="17">
        <v>734915</v>
      </c>
      <c r="C36" s="17" t="s">
        <v>159</v>
      </c>
      <c r="D36" s="17" t="s">
        <v>160</v>
      </c>
      <c r="E36" s="189">
        <v>24.5</v>
      </c>
      <c r="F36" s="59">
        <v>49</v>
      </c>
      <c r="G36" s="39">
        <v>3</v>
      </c>
      <c r="H36" s="40">
        <v>0.375</v>
      </c>
      <c r="I36" s="289" t="str">
        <f t="shared" si="0"/>
        <v>Fast Moving</v>
      </c>
    </row>
    <row r="37" spans="1:9" s="5" customFormat="1" ht="16.5" thickTop="1" thickBot="1">
      <c r="A37" s="44">
        <v>33</v>
      </c>
      <c r="B37" s="17">
        <v>734916</v>
      </c>
      <c r="C37" s="17" t="s">
        <v>161</v>
      </c>
      <c r="D37" s="17" t="s">
        <v>162</v>
      </c>
      <c r="E37" s="189">
        <v>29.5</v>
      </c>
      <c r="F37" s="59">
        <v>59</v>
      </c>
      <c r="G37" s="39">
        <v>8</v>
      </c>
      <c r="H37" s="40">
        <v>1</v>
      </c>
      <c r="I37" s="289" t="str">
        <f t="shared" si="0"/>
        <v>Fast Moving</v>
      </c>
    </row>
    <row r="38" spans="1:9" s="5" customFormat="1" ht="16.5" thickTop="1" thickBot="1">
      <c r="A38" s="45">
        <v>34</v>
      </c>
      <c r="B38" s="17">
        <v>734917</v>
      </c>
      <c r="C38" s="17" t="s">
        <v>163</v>
      </c>
      <c r="D38" s="17" t="s">
        <v>164</v>
      </c>
      <c r="E38" s="189">
        <v>29.5</v>
      </c>
      <c r="F38" s="59">
        <v>59</v>
      </c>
      <c r="G38" s="39">
        <v>8</v>
      </c>
      <c r="H38" s="40">
        <v>1</v>
      </c>
      <c r="I38" s="289" t="str">
        <f t="shared" si="0"/>
        <v>Fast Moving</v>
      </c>
    </row>
    <row r="39" spans="1:9" s="5" customFormat="1" ht="16.5" thickTop="1" thickBot="1">
      <c r="A39" s="44">
        <v>35</v>
      </c>
      <c r="B39" s="17">
        <v>734918</v>
      </c>
      <c r="C39" s="17" t="s">
        <v>165</v>
      </c>
      <c r="D39" s="17" t="s">
        <v>166</v>
      </c>
      <c r="E39" s="189">
        <v>44.5</v>
      </c>
      <c r="F39" s="59">
        <v>99</v>
      </c>
      <c r="G39" s="39">
        <v>5</v>
      </c>
      <c r="H39" s="40">
        <v>0.625</v>
      </c>
      <c r="I39" s="289" t="str">
        <f t="shared" si="0"/>
        <v>Fast Moving</v>
      </c>
    </row>
    <row r="40" spans="1:9" s="5" customFormat="1" ht="16.5" thickTop="1" thickBot="1">
      <c r="A40" s="45">
        <v>36</v>
      </c>
      <c r="B40" s="17">
        <v>734920</v>
      </c>
      <c r="C40" s="17" t="s">
        <v>167</v>
      </c>
      <c r="D40" s="17" t="s">
        <v>168</v>
      </c>
      <c r="E40" s="189">
        <v>34.5</v>
      </c>
      <c r="F40" s="59">
        <v>69</v>
      </c>
      <c r="G40" s="39">
        <v>25</v>
      </c>
      <c r="H40" s="40">
        <v>3.125</v>
      </c>
      <c r="I40" s="289" t="str">
        <f t="shared" si="0"/>
        <v>Fast Moving</v>
      </c>
    </row>
    <row r="41" spans="1:9" s="5" customFormat="1" ht="16.5" thickTop="1" thickBot="1">
      <c r="A41" s="44">
        <v>37</v>
      </c>
      <c r="B41" s="17">
        <v>734921</v>
      </c>
      <c r="C41" s="17" t="s">
        <v>169</v>
      </c>
      <c r="D41" s="17" t="s">
        <v>170</v>
      </c>
      <c r="E41" s="189">
        <v>34.5</v>
      </c>
      <c r="F41" s="59">
        <v>69</v>
      </c>
      <c r="G41" s="39">
        <v>15</v>
      </c>
      <c r="H41" s="40">
        <v>1.875</v>
      </c>
      <c r="I41" s="289" t="str">
        <f t="shared" ref="I41:I75" si="1">IF(G41&gt;2,"Fast Moving",IF(G41=0,"Non Moving",IF(G41&lt;3,"Slow Moving")))</f>
        <v>Fast Moving</v>
      </c>
    </row>
    <row r="42" spans="1:9" s="5" customFormat="1" ht="16.5" thickTop="1" thickBot="1">
      <c r="A42" s="45">
        <v>38</v>
      </c>
      <c r="B42" s="17">
        <v>734922</v>
      </c>
      <c r="C42" s="17" t="s">
        <v>171</v>
      </c>
      <c r="D42" s="17" t="s">
        <v>172</v>
      </c>
      <c r="E42" s="189">
        <v>34.5</v>
      </c>
      <c r="F42" s="59">
        <v>69</v>
      </c>
      <c r="G42" s="39">
        <v>13</v>
      </c>
      <c r="H42" s="40">
        <v>1.625</v>
      </c>
      <c r="I42" s="289" t="str">
        <f t="shared" si="1"/>
        <v>Fast Moving</v>
      </c>
    </row>
    <row r="43" spans="1:9" s="5" customFormat="1" ht="16.5" thickTop="1" thickBot="1">
      <c r="A43" s="44">
        <v>39</v>
      </c>
      <c r="B43" s="17">
        <v>734927</v>
      </c>
      <c r="C43" s="17" t="s">
        <v>181</v>
      </c>
      <c r="D43" s="17" t="s">
        <v>182</v>
      </c>
      <c r="E43" s="189">
        <v>24.5</v>
      </c>
      <c r="F43" s="59">
        <v>49</v>
      </c>
      <c r="G43" s="39">
        <v>22</v>
      </c>
      <c r="H43" s="40">
        <v>2.75</v>
      </c>
      <c r="I43" s="289" t="str">
        <f t="shared" si="1"/>
        <v>Fast Moving</v>
      </c>
    </row>
    <row r="44" spans="1:9" s="5" customFormat="1" ht="16.5" thickTop="1" thickBot="1">
      <c r="A44" s="45">
        <v>40</v>
      </c>
      <c r="B44" s="17">
        <v>734928</v>
      </c>
      <c r="C44" s="17" t="s">
        <v>183</v>
      </c>
      <c r="D44" s="17" t="s">
        <v>184</v>
      </c>
      <c r="E44" s="189">
        <v>24</v>
      </c>
      <c r="F44" s="59">
        <v>49</v>
      </c>
      <c r="G44" s="39">
        <v>13</v>
      </c>
      <c r="H44" s="40">
        <v>1.625</v>
      </c>
      <c r="I44" s="289" t="str">
        <f t="shared" si="1"/>
        <v>Fast Moving</v>
      </c>
    </row>
    <row r="45" spans="1:9" s="5" customFormat="1" ht="16.5" thickTop="1" thickBot="1">
      <c r="A45" s="44">
        <v>41</v>
      </c>
      <c r="B45" s="17">
        <v>734929</v>
      </c>
      <c r="C45" s="17" t="s">
        <v>185</v>
      </c>
      <c r="D45" s="17" t="s">
        <v>186</v>
      </c>
      <c r="E45" s="189">
        <v>24.5</v>
      </c>
      <c r="F45" s="59">
        <v>49</v>
      </c>
      <c r="G45" s="39">
        <v>4</v>
      </c>
      <c r="H45" s="40">
        <v>0.5</v>
      </c>
      <c r="I45" s="289" t="str">
        <f t="shared" si="1"/>
        <v>Fast Moving</v>
      </c>
    </row>
    <row r="46" spans="1:9" s="5" customFormat="1" ht="16.5" thickTop="1" thickBot="1">
      <c r="A46" s="45">
        <v>42</v>
      </c>
      <c r="B46" s="17">
        <v>734930</v>
      </c>
      <c r="C46" s="17" t="s">
        <v>187</v>
      </c>
      <c r="D46" s="17" t="s">
        <v>188</v>
      </c>
      <c r="E46" s="189">
        <v>24.5</v>
      </c>
      <c r="F46" s="59">
        <v>49</v>
      </c>
      <c r="G46" s="39">
        <v>10</v>
      </c>
      <c r="H46" s="40">
        <v>1.25</v>
      </c>
      <c r="I46" s="289" t="str">
        <f t="shared" si="1"/>
        <v>Fast Moving</v>
      </c>
    </row>
    <row r="47" spans="1:9" s="5" customFormat="1" ht="16.5" thickTop="1" thickBot="1">
      <c r="A47" s="44">
        <v>43</v>
      </c>
      <c r="B47" s="17">
        <v>734937</v>
      </c>
      <c r="C47" s="17" t="s">
        <v>199</v>
      </c>
      <c r="D47" s="17" t="s">
        <v>200</v>
      </c>
      <c r="E47" s="189">
        <v>69.5</v>
      </c>
      <c r="F47" s="59">
        <v>149</v>
      </c>
      <c r="G47" s="39">
        <v>3</v>
      </c>
      <c r="H47" s="40">
        <v>0.375</v>
      </c>
      <c r="I47" s="289" t="str">
        <f t="shared" si="1"/>
        <v>Fast Moving</v>
      </c>
    </row>
    <row r="48" spans="1:9" s="5" customFormat="1" ht="16.5" thickTop="1" thickBot="1">
      <c r="A48" s="45">
        <v>44</v>
      </c>
      <c r="B48" s="17">
        <v>734941</v>
      </c>
      <c r="C48" s="17" t="s">
        <v>207</v>
      </c>
      <c r="D48" s="17" t="s">
        <v>208</v>
      </c>
      <c r="E48" s="189">
        <v>44.5</v>
      </c>
      <c r="F48" s="59">
        <v>89</v>
      </c>
      <c r="G48" s="39">
        <v>9</v>
      </c>
      <c r="H48" s="40">
        <v>1.125</v>
      </c>
      <c r="I48" s="289" t="str">
        <f t="shared" si="1"/>
        <v>Fast Moving</v>
      </c>
    </row>
    <row r="49" spans="1:9" s="5" customFormat="1" ht="16.5" thickTop="1" thickBot="1">
      <c r="A49" s="44">
        <v>45</v>
      </c>
      <c r="B49" s="17">
        <v>734942</v>
      </c>
      <c r="C49" s="17" t="s">
        <v>209</v>
      </c>
      <c r="D49" s="17" t="s">
        <v>210</v>
      </c>
      <c r="E49" s="189">
        <v>24.5</v>
      </c>
      <c r="F49" s="59">
        <v>49</v>
      </c>
      <c r="G49" s="39">
        <v>16</v>
      </c>
      <c r="H49" s="40">
        <v>2</v>
      </c>
      <c r="I49" s="289" t="str">
        <f t="shared" si="1"/>
        <v>Fast Moving</v>
      </c>
    </row>
    <row r="50" spans="1:9" s="5" customFormat="1" ht="16.5" thickTop="1" thickBot="1">
      <c r="A50" s="45">
        <v>46</v>
      </c>
      <c r="B50" s="17">
        <v>734943</v>
      </c>
      <c r="C50" s="17" t="s">
        <v>211</v>
      </c>
      <c r="D50" s="17" t="s">
        <v>212</v>
      </c>
      <c r="E50" s="189">
        <v>24.5</v>
      </c>
      <c r="F50" s="59">
        <v>49</v>
      </c>
      <c r="G50" s="39">
        <v>27</v>
      </c>
      <c r="H50" s="40">
        <v>3.375</v>
      </c>
      <c r="I50" s="289" t="str">
        <f t="shared" si="1"/>
        <v>Fast Moving</v>
      </c>
    </row>
    <row r="51" spans="1:9" s="5" customFormat="1" ht="16.5" thickTop="1" thickBot="1">
      <c r="A51" s="44">
        <v>47</v>
      </c>
      <c r="B51" s="17">
        <v>734944</v>
      </c>
      <c r="C51" s="17" t="s">
        <v>213</v>
      </c>
      <c r="D51" s="17" t="s">
        <v>214</v>
      </c>
      <c r="E51" s="189">
        <v>24.5</v>
      </c>
      <c r="F51" s="59">
        <v>49</v>
      </c>
      <c r="G51" s="39">
        <v>19</v>
      </c>
      <c r="H51" s="40">
        <v>2.375</v>
      </c>
      <c r="I51" s="289" t="str">
        <f t="shared" si="1"/>
        <v>Fast Moving</v>
      </c>
    </row>
    <row r="52" spans="1:9" s="5" customFormat="1" ht="16.5" thickTop="1" thickBot="1">
      <c r="A52" s="45">
        <v>48</v>
      </c>
      <c r="B52" s="17">
        <v>734948</v>
      </c>
      <c r="C52" s="17" t="s">
        <v>219</v>
      </c>
      <c r="D52" s="17" t="s">
        <v>220</v>
      </c>
      <c r="E52" s="189">
        <v>49.5</v>
      </c>
      <c r="F52" s="59">
        <v>109</v>
      </c>
      <c r="G52" s="39">
        <v>6</v>
      </c>
      <c r="H52" s="40">
        <v>0.75</v>
      </c>
      <c r="I52" s="289" t="str">
        <f t="shared" si="1"/>
        <v>Fast Moving</v>
      </c>
    </row>
    <row r="53" spans="1:9" s="5" customFormat="1" ht="16.5" thickTop="1" thickBot="1">
      <c r="A53" s="44">
        <v>49</v>
      </c>
      <c r="B53" s="17">
        <v>735669</v>
      </c>
      <c r="C53" s="17" t="s">
        <v>237</v>
      </c>
      <c r="D53" s="17" t="s">
        <v>188</v>
      </c>
      <c r="E53" s="189">
        <v>24.5</v>
      </c>
      <c r="F53" s="59">
        <v>49</v>
      </c>
      <c r="G53" s="39">
        <v>7</v>
      </c>
      <c r="H53" s="40">
        <v>0.875</v>
      </c>
      <c r="I53" s="289" t="str">
        <f t="shared" si="1"/>
        <v>Fast Moving</v>
      </c>
    </row>
    <row r="54" spans="1:9" s="5" customFormat="1" ht="16.5" thickTop="1" thickBot="1">
      <c r="A54" s="45">
        <v>50</v>
      </c>
      <c r="B54" s="17">
        <v>735670</v>
      </c>
      <c r="C54" s="17" t="s">
        <v>238</v>
      </c>
      <c r="D54" s="17" t="s">
        <v>239</v>
      </c>
      <c r="E54" s="189">
        <v>44.5</v>
      </c>
      <c r="F54" s="59">
        <v>99</v>
      </c>
      <c r="G54" s="39">
        <v>10</v>
      </c>
      <c r="H54" s="40">
        <v>1.25</v>
      </c>
      <c r="I54" s="289" t="str">
        <f t="shared" si="1"/>
        <v>Fast Moving</v>
      </c>
    </row>
    <row r="55" spans="1:9" s="5" customFormat="1" ht="16.5" thickTop="1" thickBot="1">
      <c r="A55" s="44">
        <v>51</v>
      </c>
      <c r="B55" s="17">
        <v>738069</v>
      </c>
      <c r="C55" s="17" t="s">
        <v>242</v>
      </c>
      <c r="D55" s="17" t="s">
        <v>243</v>
      </c>
      <c r="E55" s="189">
        <v>59.5</v>
      </c>
      <c r="F55" s="59">
        <v>129</v>
      </c>
      <c r="G55" s="39">
        <v>3</v>
      </c>
      <c r="H55" s="40">
        <v>0.375</v>
      </c>
      <c r="I55" s="289" t="str">
        <f t="shared" si="1"/>
        <v>Fast Moving</v>
      </c>
    </row>
    <row r="56" spans="1:9" s="5" customFormat="1" ht="16.5" thickTop="1" thickBot="1">
      <c r="A56" s="45">
        <v>52</v>
      </c>
      <c r="B56" s="17">
        <v>738072</v>
      </c>
      <c r="C56" s="17" t="s">
        <v>246</v>
      </c>
      <c r="D56" s="17" t="s">
        <v>247</v>
      </c>
      <c r="E56" s="189">
        <v>24.5</v>
      </c>
      <c r="F56" s="59">
        <v>49</v>
      </c>
      <c r="G56" s="39">
        <v>4</v>
      </c>
      <c r="H56" s="40">
        <v>0.5</v>
      </c>
      <c r="I56" s="289" t="str">
        <f t="shared" si="1"/>
        <v>Fast Moving</v>
      </c>
    </row>
    <row r="57" spans="1:9" s="5" customFormat="1" ht="16.5" thickTop="1" thickBot="1">
      <c r="A57" s="44">
        <v>53</v>
      </c>
      <c r="B57" s="17">
        <v>738073</v>
      </c>
      <c r="C57" s="17" t="s">
        <v>248</v>
      </c>
      <c r="D57" s="17" t="s">
        <v>249</v>
      </c>
      <c r="E57" s="189">
        <v>24.5</v>
      </c>
      <c r="F57" s="59">
        <v>49</v>
      </c>
      <c r="G57" s="39">
        <v>5</v>
      </c>
      <c r="H57" s="40">
        <v>0.625</v>
      </c>
      <c r="I57" s="289" t="str">
        <f t="shared" si="1"/>
        <v>Fast Moving</v>
      </c>
    </row>
    <row r="58" spans="1:9" s="5" customFormat="1" ht="16.5" thickTop="1" thickBot="1">
      <c r="A58" s="45">
        <v>54</v>
      </c>
      <c r="B58" s="17">
        <v>738074</v>
      </c>
      <c r="C58" s="17" t="s">
        <v>250</v>
      </c>
      <c r="D58" s="17" t="s">
        <v>251</v>
      </c>
      <c r="E58" s="189">
        <v>344.5</v>
      </c>
      <c r="F58" s="59">
        <v>719</v>
      </c>
      <c r="G58" s="39">
        <v>6</v>
      </c>
      <c r="H58" s="40">
        <v>0.75</v>
      </c>
      <c r="I58" s="289" t="str">
        <f t="shared" si="1"/>
        <v>Fast Moving</v>
      </c>
    </row>
    <row r="59" spans="1:9" s="5" customFormat="1" ht="16.5" thickTop="1" thickBot="1">
      <c r="A59" s="44">
        <v>55</v>
      </c>
      <c r="B59" s="17">
        <v>738077</v>
      </c>
      <c r="C59" s="17" t="s">
        <v>256</v>
      </c>
      <c r="D59" s="17" t="s">
        <v>257</v>
      </c>
      <c r="E59" s="189">
        <v>89.5</v>
      </c>
      <c r="F59" s="59">
        <v>189</v>
      </c>
      <c r="G59" s="39">
        <v>4</v>
      </c>
      <c r="H59" s="40">
        <v>0.5</v>
      </c>
      <c r="I59" s="289" t="str">
        <f t="shared" si="1"/>
        <v>Fast Moving</v>
      </c>
    </row>
    <row r="60" spans="1:9" s="5" customFormat="1" ht="16.5" thickTop="1" thickBot="1">
      <c r="A60" s="45">
        <v>56</v>
      </c>
      <c r="B60" s="17">
        <v>738078</v>
      </c>
      <c r="C60" s="17" t="s">
        <v>258</v>
      </c>
      <c r="D60" s="17" t="s">
        <v>259</v>
      </c>
      <c r="E60" s="189">
        <v>24.5</v>
      </c>
      <c r="F60" s="59">
        <v>49</v>
      </c>
      <c r="G60" s="39">
        <v>210</v>
      </c>
      <c r="H60" s="40">
        <v>26.25</v>
      </c>
      <c r="I60" s="289" t="str">
        <f t="shared" si="1"/>
        <v>Fast Moving</v>
      </c>
    </row>
    <row r="61" spans="1:9" s="5" customFormat="1" ht="16.5" thickTop="1" thickBot="1">
      <c r="A61" s="44">
        <v>57</v>
      </c>
      <c r="B61" s="17">
        <v>738079</v>
      </c>
      <c r="C61" s="17" t="s">
        <v>260</v>
      </c>
      <c r="D61" s="17" t="s">
        <v>261</v>
      </c>
      <c r="E61" s="189">
        <v>49.5</v>
      </c>
      <c r="F61" s="59">
        <v>99</v>
      </c>
      <c r="G61" s="39">
        <v>5</v>
      </c>
      <c r="H61" s="40">
        <v>0.625</v>
      </c>
      <c r="I61" s="289" t="str">
        <f t="shared" si="1"/>
        <v>Fast Moving</v>
      </c>
    </row>
    <row r="62" spans="1:9" s="5" customFormat="1" ht="16.5" thickTop="1" thickBot="1">
      <c r="A62" s="45">
        <v>58</v>
      </c>
      <c r="B62" s="17">
        <v>738080</v>
      </c>
      <c r="C62" s="17" t="s">
        <v>262</v>
      </c>
      <c r="D62" s="17" t="s">
        <v>263</v>
      </c>
      <c r="E62" s="189">
        <v>49.5</v>
      </c>
      <c r="F62" s="59">
        <v>99</v>
      </c>
      <c r="G62" s="39">
        <v>7</v>
      </c>
      <c r="H62" s="40">
        <v>0.875</v>
      </c>
      <c r="I62" s="289" t="str">
        <f t="shared" si="1"/>
        <v>Fast Moving</v>
      </c>
    </row>
    <row r="63" spans="1:9" s="5" customFormat="1" ht="16.5" thickTop="1" thickBot="1">
      <c r="A63" s="44">
        <v>59</v>
      </c>
      <c r="B63" s="17">
        <v>738081</v>
      </c>
      <c r="C63" s="17" t="s">
        <v>264</v>
      </c>
      <c r="D63" s="17" t="s">
        <v>265</v>
      </c>
      <c r="E63" s="189">
        <v>64.5</v>
      </c>
      <c r="F63" s="59">
        <v>139</v>
      </c>
      <c r="G63" s="39">
        <v>7</v>
      </c>
      <c r="H63" s="40">
        <v>0.875</v>
      </c>
      <c r="I63" s="289" t="str">
        <f t="shared" si="1"/>
        <v>Fast Moving</v>
      </c>
    </row>
    <row r="64" spans="1:9" s="5" customFormat="1" ht="16.5" thickTop="1" thickBot="1">
      <c r="A64" s="45">
        <v>60</v>
      </c>
      <c r="B64" s="20">
        <v>739727</v>
      </c>
      <c r="C64" s="17" t="s">
        <v>266</v>
      </c>
      <c r="D64" s="17" t="s">
        <v>267</v>
      </c>
      <c r="E64" s="189">
        <v>44.5</v>
      </c>
      <c r="F64" s="59">
        <v>99</v>
      </c>
      <c r="G64" s="39">
        <v>63</v>
      </c>
      <c r="H64" s="40">
        <v>7.875</v>
      </c>
      <c r="I64" s="289" t="str">
        <f t="shared" si="1"/>
        <v>Fast Moving</v>
      </c>
    </row>
    <row r="65" spans="1:9" s="5" customFormat="1" ht="16.5" thickTop="1" thickBot="1">
      <c r="A65" s="44">
        <v>61</v>
      </c>
      <c r="B65" s="20">
        <v>739728</v>
      </c>
      <c r="C65" s="17" t="s">
        <v>268</v>
      </c>
      <c r="D65" s="17" t="s">
        <v>269</v>
      </c>
      <c r="E65" s="189">
        <v>44.5</v>
      </c>
      <c r="F65" s="59">
        <v>99</v>
      </c>
      <c r="G65" s="39">
        <v>29</v>
      </c>
      <c r="H65" s="40">
        <v>3.625</v>
      </c>
      <c r="I65" s="289" t="str">
        <f t="shared" si="1"/>
        <v>Fast Moving</v>
      </c>
    </row>
    <row r="66" spans="1:9" s="5" customFormat="1" ht="16.5" thickTop="1" thickBot="1">
      <c r="A66" s="45">
        <v>62</v>
      </c>
      <c r="B66" s="20">
        <v>742248</v>
      </c>
      <c r="C66" s="17" t="s">
        <v>331</v>
      </c>
      <c r="D66" s="17" t="s">
        <v>332</v>
      </c>
      <c r="E66" s="189">
        <v>24.5</v>
      </c>
      <c r="F66" s="59">
        <v>49</v>
      </c>
      <c r="G66" s="39">
        <v>72</v>
      </c>
      <c r="H66" s="40">
        <v>9</v>
      </c>
      <c r="I66" s="289" t="str">
        <f t="shared" si="1"/>
        <v>Fast Moving</v>
      </c>
    </row>
    <row r="67" spans="1:9" s="5" customFormat="1" ht="16.5" thickTop="1" thickBot="1">
      <c r="A67" s="44">
        <v>63</v>
      </c>
      <c r="B67" s="20">
        <v>742249</v>
      </c>
      <c r="C67" s="17" t="s">
        <v>333</v>
      </c>
      <c r="D67" s="17" t="s">
        <v>334</v>
      </c>
      <c r="E67" s="189">
        <v>44.5</v>
      </c>
      <c r="F67" s="59">
        <v>99</v>
      </c>
      <c r="G67" s="39">
        <v>10</v>
      </c>
      <c r="H67" s="40">
        <v>1.25</v>
      </c>
      <c r="I67" s="289" t="str">
        <f t="shared" si="1"/>
        <v>Fast Moving</v>
      </c>
    </row>
    <row r="68" spans="1:9" s="5" customFormat="1" ht="16.5" thickTop="1" thickBot="1">
      <c r="A68" s="45">
        <v>64</v>
      </c>
      <c r="B68" s="20">
        <v>742292</v>
      </c>
      <c r="C68" s="17" t="s">
        <v>335</v>
      </c>
      <c r="D68" s="17" t="s">
        <v>336</v>
      </c>
      <c r="E68" s="189">
        <v>39.5</v>
      </c>
      <c r="F68" s="59">
        <v>79</v>
      </c>
      <c r="G68" s="39">
        <v>18</v>
      </c>
      <c r="H68" s="40">
        <v>2.25</v>
      </c>
      <c r="I68" s="289" t="str">
        <f t="shared" si="1"/>
        <v>Fast Moving</v>
      </c>
    </row>
    <row r="69" spans="1:9" s="5" customFormat="1" ht="16.5" thickTop="1" thickBot="1">
      <c r="A69" s="44">
        <v>65</v>
      </c>
      <c r="B69" s="20">
        <v>742293</v>
      </c>
      <c r="C69" s="17" t="s">
        <v>337</v>
      </c>
      <c r="D69" s="17" t="s">
        <v>338</v>
      </c>
      <c r="E69" s="189">
        <v>44.5</v>
      </c>
      <c r="F69" s="59">
        <v>89</v>
      </c>
      <c r="G69" s="39">
        <v>14</v>
      </c>
      <c r="H69" s="40">
        <v>1.75</v>
      </c>
      <c r="I69" s="289" t="str">
        <f t="shared" si="1"/>
        <v>Fast Moving</v>
      </c>
    </row>
    <row r="70" spans="1:9" s="5" customFormat="1" ht="16.5" thickTop="1" thickBot="1">
      <c r="A70" s="45">
        <v>66</v>
      </c>
      <c r="B70" s="20">
        <v>742294</v>
      </c>
      <c r="C70" s="17" t="s">
        <v>339</v>
      </c>
      <c r="D70" s="17" t="s">
        <v>340</v>
      </c>
      <c r="E70" s="189">
        <v>74.5</v>
      </c>
      <c r="F70" s="59">
        <v>159</v>
      </c>
      <c r="G70" s="39">
        <v>24</v>
      </c>
      <c r="H70" s="40">
        <v>3</v>
      </c>
      <c r="I70" s="289" t="str">
        <f t="shared" si="1"/>
        <v>Fast Moving</v>
      </c>
    </row>
    <row r="71" spans="1:9" s="5" customFormat="1" ht="16.5" thickTop="1" thickBot="1">
      <c r="A71" s="44">
        <v>67</v>
      </c>
      <c r="B71" s="20">
        <v>742295</v>
      </c>
      <c r="C71" s="17" t="s">
        <v>341</v>
      </c>
      <c r="D71" s="17" t="s">
        <v>342</v>
      </c>
      <c r="E71" s="189">
        <v>39.5</v>
      </c>
      <c r="F71" s="59">
        <v>79</v>
      </c>
      <c r="G71" s="39">
        <v>5</v>
      </c>
      <c r="H71" s="40">
        <v>0.625</v>
      </c>
      <c r="I71" s="289" t="str">
        <f t="shared" si="1"/>
        <v>Fast Moving</v>
      </c>
    </row>
    <row r="72" spans="1:9" s="5" customFormat="1" ht="16.5" thickTop="1" thickBot="1">
      <c r="A72" s="45">
        <v>68</v>
      </c>
      <c r="B72" s="20">
        <v>742296</v>
      </c>
      <c r="C72" s="17" t="s">
        <v>343</v>
      </c>
      <c r="D72" s="17" t="s">
        <v>344</v>
      </c>
      <c r="E72" s="189">
        <v>39.5</v>
      </c>
      <c r="F72" s="59">
        <v>79</v>
      </c>
      <c r="G72" s="39">
        <v>11</v>
      </c>
      <c r="H72" s="40">
        <v>1.375</v>
      </c>
      <c r="I72" s="289" t="str">
        <f t="shared" si="1"/>
        <v>Fast Moving</v>
      </c>
    </row>
    <row r="73" spans="1:9" s="5" customFormat="1" ht="16.5" thickTop="1" thickBot="1">
      <c r="A73" s="44">
        <v>69</v>
      </c>
      <c r="B73" s="20">
        <v>742297</v>
      </c>
      <c r="C73" s="17" t="s">
        <v>345</v>
      </c>
      <c r="D73" s="17" t="s">
        <v>346</v>
      </c>
      <c r="E73" s="189">
        <v>119.5</v>
      </c>
      <c r="F73" s="59">
        <v>249</v>
      </c>
      <c r="G73" s="39">
        <v>3</v>
      </c>
      <c r="H73" s="40">
        <v>0.375</v>
      </c>
      <c r="I73" s="289" t="str">
        <f t="shared" si="1"/>
        <v>Fast Moving</v>
      </c>
    </row>
    <row r="74" spans="1:9" s="5" customFormat="1" ht="16.5" thickTop="1" thickBot="1">
      <c r="A74" s="45">
        <v>70</v>
      </c>
      <c r="B74" s="20">
        <v>742298</v>
      </c>
      <c r="C74" s="17" t="s">
        <v>347</v>
      </c>
      <c r="D74" s="17" t="s">
        <v>348</v>
      </c>
      <c r="E74" s="189">
        <v>89.5</v>
      </c>
      <c r="F74" s="59">
        <v>189</v>
      </c>
      <c r="G74" s="39">
        <v>12</v>
      </c>
      <c r="H74" s="40">
        <v>1.5</v>
      </c>
      <c r="I74" s="289" t="str">
        <f t="shared" si="1"/>
        <v>Fast Moving</v>
      </c>
    </row>
    <row r="75" spans="1:9" s="5" customFormat="1" ht="16.5" thickTop="1" thickBot="1">
      <c r="A75" s="44">
        <v>71</v>
      </c>
      <c r="B75" s="20">
        <v>742300</v>
      </c>
      <c r="C75" s="17" t="s">
        <v>349</v>
      </c>
      <c r="D75" s="17" t="s">
        <v>350</v>
      </c>
      <c r="E75" s="189">
        <v>29.5</v>
      </c>
      <c r="F75" s="59">
        <v>59</v>
      </c>
      <c r="G75" s="39">
        <v>23</v>
      </c>
      <c r="H75" s="40">
        <v>2.875</v>
      </c>
      <c r="I75" s="289" t="str">
        <f t="shared" si="1"/>
        <v>Fast Moving</v>
      </c>
    </row>
    <row r="76" spans="1:9" s="5" customFormat="1" ht="16.5" thickTop="1" thickBot="1">
      <c r="A76" s="45">
        <v>72</v>
      </c>
      <c r="B76" s="20">
        <v>742301</v>
      </c>
      <c r="C76" s="17" t="s">
        <v>351</v>
      </c>
      <c r="D76" s="17" t="s">
        <v>352</v>
      </c>
      <c r="E76" s="189">
        <v>94.5</v>
      </c>
      <c r="F76" s="59">
        <v>199</v>
      </c>
      <c r="G76" s="39">
        <v>26</v>
      </c>
      <c r="H76" s="40">
        <v>3.25</v>
      </c>
      <c r="I76" s="289" t="str">
        <f>IF(G76&gt;2,"Fast Moving",IF(G76=0,"Non Moving",IF(G76&lt;3,"Slow Moving")))</f>
        <v>Fast Moving</v>
      </c>
    </row>
    <row r="77" spans="1:9" s="5" customFormat="1" ht="16.5" thickTop="1" thickBot="1">
      <c r="A77" s="44">
        <v>73</v>
      </c>
      <c r="B77" s="20">
        <v>743939</v>
      </c>
      <c r="C77" s="17" t="s">
        <v>400</v>
      </c>
      <c r="D77" s="52" t="s">
        <v>401</v>
      </c>
      <c r="E77" s="190">
        <v>140</v>
      </c>
      <c r="F77" s="60">
        <v>289</v>
      </c>
      <c r="G77" s="39">
        <v>6</v>
      </c>
      <c r="H77" s="40">
        <v>0.75</v>
      </c>
      <c r="I77" s="289" t="str">
        <f t="shared" ref="I77:I83" si="2">IF(G77&gt;2,"Fast Moving",IF(G77=0,"Non Moving",IF(G77&lt;3,"Slow Moving")))</f>
        <v>Fast Moving</v>
      </c>
    </row>
    <row r="78" spans="1:9" s="5" customFormat="1" ht="16.5" thickTop="1" thickBot="1">
      <c r="A78" s="45">
        <v>74</v>
      </c>
      <c r="B78" s="20">
        <v>743955</v>
      </c>
      <c r="C78" s="17" t="s">
        <v>414</v>
      </c>
      <c r="D78" s="52" t="s">
        <v>415</v>
      </c>
      <c r="E78" s="190">
        <v>34.5</v>
      </c>
      <c r="F78" s="60">
        <v>69</v>
      </c>
      <c r="G78" s="39">
        <v>6</v>
      </c>
      <c r="H78" s="40">
        <v>0.75</v>
      </c>
      <c r="I78" s="289" t="str">
        <f t="shared" si="2"/>
        <v>Fast Moving</v>
      </c>
    </row>
    <row r="79" spans="1:9" s="5" customFormat="1" ht="16.5" thickTop="1" thickBot="1">
      <c r="A79" s="44">
        <v>75</v>
      </c>
      <c r="B79" s="20">
        <v>743956</v>
      </c>
      <c r="C79" s="17" t="s">
        <v>416</v>
      </c>
      <c r="D79" s="52" t="s">
        <v>417</v>
      </c>
      <c r="E79" s="190">
        <v>34.5</v>
      </c>
      <c r="F79" s="60">
        <v>69</v>
      </c>
      <c r="G79" s="39">
        <v>6</v>
      </c>
      <c r="H79" s="40">
        <v>0.75</v>
      </c>
      <c r="I79" s="289" t="str">
        <f t="shared" si="2"/>
        <v>Fast Moving</v>
      </c>
    </row>
    <row r="80" spans="1:9" s="5" customFormat="1" ht="16.5" thickTop="1" thickBot="1">
      <c r="A80" s="45">
        <v>76</v>
      </c>
      <c r="B80" s="20">
        <v>743958</v>
      </c>
      <c r="C80" s="17" t="s">
        <v>418</v>
      </c>
      <c r="D80" s="52" t="s">
        <v>419</v>
      </c>
      <c r="E80" s="190">
        <v>34.5</v>
      </c>
      <c r="F80" s="60">
        <v>69</v>
      </c>
      <c r="G80" s="39">
        <v>4</v>
      </c>
      <c r="H80" s="40">
        <v>0.5</v>
      </c>
      <c r="I80" s="289" t="str">
        <f t="shared" si="2"/>
        <v>Fast Moving</v>
      </c>
    </row>
    <row r="81" spans="1:9" s="5" customFormat="1" ht="16.5" thickTop="1" thickBot="1">
      <c r="A81" s="44">
        <v>77</v>
      </c>
      <c r="B81" s="20">
        <v>743960</v>
      </c>
      <c r="C81" s="17" t="s">
        <v>420</v>
      </c>
      <c r="D81" s="52" t="s">
        <v>421</v>
      </c>
      <c r="E81" s="190">
        <v>34.5</v>
      </c>
      <c r="F81" s="60">
        <v>69</v>
      </c>
      <c r="G81" s="39">
        <v>5</v>
      </c>
      <c r="H81" s="40">
        <v>0.625</v>
      </c>
      <c r="I81" s="289" t="str">
        <f t="shared" si="2"/>
        <v>Fast Moving</v>
      </c>
    </row>
    <row r="82" spans="1:9" s="5" customFormat="1" ht="16.5" thickTop="1" thickBot="1">
      <c r="A82" s="45">
        <v>78</v>
      </c>
      <c r="B82" s="20">
        <v>743968</v>
      </c>
      <c r="C82" s="17" t="s">
        <v>430</v>
      </c>
      <c r="D82" s="52" t="s">
        <v>431</v>
      </c>
      <c r="E82" s="190">
        <v>24.5</v>
      </c>
      <c r="F82" s="60">
        <v>49</v>
      </c>
      <c r="G82" s="39">
        <v>10</v>
      </c>
      <c r="H82" s="40">
        <v>1.25</v>
      </c>
      <c r="I82" s="289" t="str">
        <f t="shared" si="2"/>
        <v>Fast Moving</v>
      </c>
    </row>
    <row r="83" spans="1:9" s="5" customFormat="1" ht="16.5" thickTop="1" thickBot="1">
      <c r="A83" s="44">
        <v>79</v>
      </c>
      <c r="B83" s="20">
        <v>743975</v>
      </c>
      <c r="C83" s="17" t="s">
        <v>432</v>
      </c>
      <c r="D83" s="52" t="s">
        <v>433</v>
      </c>
      <c r="E83" s="190">
        <v>24.5</v>
      </c>
      <c r="F83" s="60">
        <v>49</v>
      </c>
      <c r="G83" s="39">
        <v>14</v>
      </c>
      <c r="H83" s="40">
        <v>1.75</v>
      </c>
      <c r="I83" s="289" t="str">
        <f t="shared" si="2"/>
        <v>Fast Moving</v>
      </c>
    </row>
    <row r="84" spans="1:9" s="5" customFormat="1" ht="16.5" thickTop="1" thickBot="1">
      <c r="A84" s="45"/>
      <c r="B84" s="20"/>
      <c r="C84" s="17"/>
      <c r="D84" s="52"/>
      <c r="E84" s="190"/>
      <c r="F84" s="60"/>
      <c r="G84" s="39" t="s">
        <v>322</v>
      </c>
      <c r="H84" s="40"/>
      <c r="I84" s="224"/>
    </row>
    <row r="85" spans="1:9" s="5" customFormat="1" ht="16.5" thickTop="1" thickBot="1">
      <c r="A85" s="45"/>
      <c r="B85" s="20"/>
      <c r="C85" s="17"/>
      <c r="D85" s="52"/>
      <c r="E85" s="190"/>
      <c r="F85" s="60"/>
      <c r="G85" s="39"/>
      <c r="H85" s="40"/>
    </row>
    <row r="86" spans="1:9" s="5" customFormat="1" ht="16.5" thickTop="1" thickBot="1">
      <c r="A86" s="46"/>
      <c r="B86" s="47"/>
      <c r="C86" s="55"/>
      <c r="D86" s="632" t="s">
        <v>270</v>
      </c>
      <c r="E86" s="633"/>
      <c r="F86" s="634"/>
      <c r="G86" s="54">
        <f>SUM(G5:G85)</f>
        <v>1556</v>
      </c>
      <c r="H86" s="290">
        <f>SUM(H5:H85)</f>
        <v>194.5</v>
      </c>
    </row>
  </sheetData>
  <mergeCells count="4">
    <mergeCell ref="D86:F86"/>
    <mergeCell ref="L4:P5"/>
    <mergeCell ref="L6:P6"/>
    <mergeCell ref="G4:H4"/>
  </mergeCells>
  <conditionalFormatting sqref="I1:I1048576">
    <cfRule type="cellIs" dxfId="24" priority="13" operator="equal">
      <formula>"Non Moving"</formula>
    </cfRule>
    <cfRule type="cellIs" dxfId="23" priority="14" operator="equal">
      <formula>"Slow Moving"</formula>
    </cfRule>
    <cfRule type="cellIs" dxfId="22" priority="15" operator="equal">
      <formula>"Fast Moving"</formula>
    </cfRule>
  </conditionalFormatting>
  <conditionalFormatting sqref="L4">
    <cfRule type="cellIs" dxfId="21" priority="7" operator="equal">
      <formula>"Non Moving"</formula>
    </cfRule>
    <cfRule type="cellIs" dxfId="20" priority="8" operator="equal">
      <formula>"Slow Moving"</formula>
    </cfRule>
    <cfRule type="cellIs" dxfId="19" priority="9" operator="equal">
      <formula>"Fast Moving"</formula>
    </cfRule>
  </conditionalFormatting>
  <conditionalFormatting sqref="L4">
    <cfRule type="cellIs" dxfId="18" priority="3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30"/>
  <sheetViews>
    <sheetView zoomScale="90" zoomScaleNormal="90" workbookViewId="0">
      <selection activeCell="J21" sqref="J21"/>
    </sheetView>
  </sheetViews>
  <sheetFormatPr defaultRowHeight="15"/>
  <cols>
    <col min="3" max="3" width="12.140625" customWidth="1"/>
    <col min="4" max="4" width="9.85546875" customWidth="1"/>
    <col min="8" max="8" width="9.7109375" bestFit="1" customWidth="1"/>
    <col min="9" max="9" width="12.28515625" bestFit="1" customWidth="1"/>
    <col min="10" max="10" width="3.5703125" customWidth="1"/>
    <col min="11" max="11" width="3" customWidth="1"/>
  </cols>
  <sheetData>
    <row r="1" spans="1:16">
      <c r="C1" s="6"/>
      <c r="F1" s="6"/>
      <c r="G1" s="6"/>
      <c r="H1" s="6"/>
    </row>
    <row r="2" spans="1:16" s="5" customFormat="1" ht="15.75" thickBot="1">
      <c r="C2" s="3"/>
      <c r="F2" s="3"/>
      <c r="G2" s="3"/>
      <c r="H2" s="3"/>
    </row>
    <row r="3" spans="1:16" s="3" customFormat="1" ht="15.75" thickBot="1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0" t="s">
        <v>37</v>
      </c>
      <c r="H3" s="32" t="s">
        <v>38</v>
      </c>
    </row>
    <row r="4" spans="1:16" s="3" customFormat="1" ht="18.75" customHeight="1" thickBot="1">
      <c r="A4" s="42"/>
      <c r="B4" s="42"/>
      <c r="C4" s="42"/>
      <c r="D4" s="42"/>
      <c r="E4" s="43"/>
      <c r="F4" s="43"/>
      <c r="G4" s="654" t="s">
        <v>277</v>
      </c>
      <c r="H4" s="655"/>
      <c r="I4" s="431" t="s">
        <v>363</v>
      </c>
      <c r="L4" s="659" t="s">
        <v>378</v>
      </c>
      <c r="M4" s="660"/>
      <c r="N4" s="660"/>
      <c r="O4" s="660"/>
      <c r="P4" s="661"/>
    </row>
    <row r="5" spans="1:16" s="5" customFormat="1" ht="16.5" thickTop="1" thickBot="1">
      <c r="A5" s="45">
        <v>1</v>
      </c>
      <c r="B5" s="17">
        <v>734872</v>
      </c>
      <c r="C5" s="17" t="s">
        <v>76</v>
      </c>
      <c r="D5" s="17" t="s">
        <v>77</v>
      </c>
      <c r="E5" s="189">
        <v>79.5</v>
      </c>
      <c r="F5" s="59">
        <v>169</v>
      </c>
      <c r="G5" s="39">
        <v>1</v>
      </c>
      <c r="H5" s="40">
        <v>0.125</v>
      </c>
      <c r="I5" s="289" t="str">
        <f t="shared" ref="I5:I15" si="0">IF(G5&gt;2,"Fast Moving",IF(G5=0,"Non Moving",IF(G5&lt;3,"Slow Moving")))</f>
        <v>Slow Moving</v>
      </c>
      <c r="L5" s="662"/>
      <c r="M5" s="663"/>
      <c r="N5" s="663"/>
      <c r="O5" s="663"/>
      <c r="P5" s="664"/>
    </row>
    <row r="6" spans="1:16" s="5" customFormat="1" ht="16.5" thickTop="1" thickBot="1">
      <c r="A6" s="45">
        <v>2</v>
      </c>
      <c r="B6" s="17">
        <v>734877</v>
      </c>
      <c r="C6" s="17" t="s">
        <v>86</v>
      </c>
      <c r="D6" s="17" t="s">
        <v>87</v>
      </c>
      <c r="E6" s="189">
        <v>54.5</v>
      </c>
      <c r="F6" s="59">
        <v>119</v>
      </c>
      <c r="G6" s="39">
        <v>2</v>
      </c>
      <c r="H6" s="40">
        <v>0.25</v>
      </c>
      <c r="I6" s="289" t="str">
        <f t="shared" si="0"/>
        <v>Slow Moving</v>
      </c>
      <c r="L6" s="656">
        <f>'Item Status'!L160</f>
        <v>23</v>
      </c>
      <c r="M6" s="657"/>
      <c r="N6" s="657"/>
      <c r="O6" s="657"/>
      <c r="P6" s="658"/>
    </row>
    <row r="7" spans="1:16" s="5" customFormat="1" ht="16.5" thickTop="1" thickBot="1">
      <c r="A7" s="45">
        <v>3</v>
      </c>
      <c r="B7" s="17">
        <v>734880</v>
      </c>
      <c r="C7" s="17" t="s">
        <v>92</v>
      </c>
      <c r="D7" s="17" t="s">
        <v>93</v>
      </c>
      <c r="E7" s="189">
        <v>139.5</v>
      </c>
      <c r="F7" s="59">
        <v>289</v>
      </c>
      <c r="G7" s="39">
        <v>2</v>
      </c>
      <c r="H7" s="40">
        <v>0.25</v>
      </c>
      <c r="I7" s="289" t="str">
        <f t="shared" si="0"/>
        <v>Slow Moving</v>
      </c>
    </row>
    <row r="8" spans="1:16" s="5" customFormat="1" ht="16.5" thickTop="1" thickBot="1">
      <c r="A8" s="45">
        <v>4</v>
      </c>
      <c r="B8" s="17">
        <v>734883</v>
      </c>
      <c r="C8" s="17" t="s">
        <v>98</v>
      </c>
      <c r="D8" s="17" t="s">
        <v>99</v>
      </c>
      <c r="E8" s="189">
        <v>64.5</v>
      </c>
      <c r="F8" s="59">
        <v>139</v>
      </c>
      <c r="G8" s="39">
        <v>2</v>
      </c>
      <c r="H8" s="40">
        <v>0.25</v>
      </c>
      <c r="I8" s="289" t="str">
        <f t="shared" si="0"/>
        <v>Slow Moving</v>
      </c>
    </row>
    <row r="9" spans="1:16" s="5" customFormat="1" ht="16.5" thickTop="1" thickBot="1">
      <c r="A9" s="45">
        <v>5</v>
      </c>
      <c r="B9" s="17">
        <v>734885</v>
      </c>
      <c r="C9" s="17" t="s">
        <v>102</v>
      </c>
      <c r="D9" s="17" t="s">
        <v>103</v>
      </c>
      <c r="E9" s="189">
        <v>79.5</v>
      </c>
      <c r="F9" s="59">
        <v>169</v>
      </c>
      <c r="G9" s="39">
        <v>1</v>
      </c>
      <c r="H9" s="40">
        <v>0.125</v>
      </c>
      <c r="I9" s="289" t="str">
        <f t="shared" si="0"/>
        <v>Slow Moving</v>
      </c>
    </row>
    <row r="10" spans="1:16" s="5" customFormat="1" ht="16.5" thickTop="1" thickBot="1">
      <c r="A10" s="45">
        <v>6</v>
      </c>
      <c r="B10" s="17">
        <v>734886</v>
      </c>
      <c r="C10" s="17" t="s">
        <v>104</v>
      </c>
      <c r="D10" s="17" t="s">
        <v>105</v>
      </c>
      <c r="E10" s="189">
        <v>59.5</v>
      </c>
      <c r="F10" s="59">
        <v>129</v>
      </c>
      <c r="G10" s="39">
        <v>1</v>
      </c>
      <c r="H10" s="40">
        <v>0.125</v>
      </c>
      <c r="I10" s="289" t="str">
        <f t="shared" si="0"/>
        <v>Slow Moving</v>
      </c>
    </row>
    <row r="11" spans="1:16" s="5" customFormat="1" ht="16.5" thickTop="1" thickBot="1">
      <c r="A11" s="45">
        <v>7</v>
      </c>
      <c r="B11" s="17">
        <v>734890</v>
      </c>
      <c r="C11" s="17" t="s">
        <v>112</v>
      </c>
      <c r="D11" s="17" t="s">
        <v>113</v>
      </c>
      <c r="E11" s="189">
        <v>119.5</v>
      </c>
      <c r="F11" s="59">
        <v>249</v>
      </c>
      <c r="G11" s="39">
        <v>1</v>
      </c>
      <c r="H11" s="40">
        <v>0.125</v>
      </c>
      <c r="I11" s="289" t="str">
        <f t="shared" si="0"/>
        <v>Slow Moving</v>
      </c>
    </row>
    <row r="12" spans="1:16" s="5" customFormat="1" ht="16.5" thickTop="1" thickBot="1">
      <c r="A12" s="45">
        <v>8</v>
      </c>
      <c r="B12" s="17">
        <v>734897</v>
      </c>
      <c r="C12" s="17" t="s">
        <v>126</v>
      </c>
      <c r="D12" s="17" t="s">
        <v>127</v>
      </c>
      <c r="E12" s="189">
        <v>49.5</v>
      </c>
      <c r="F12" s="59">
        <v>109</v>
      </c>
      <c r="G12" s="39">
        <v>1</v>
      </c>
      <c r="H12" s="40">
        <v>0.125</v>
      </c>
      <c r="I12" s="289" t="str">
        <f t="shared" si="0"/>
        <v>Slow Moving</v>
      </c>
    </row>
    <row r="13" spans="1:16" s="5" customFormat="1" ht="16.5" thickTop="1" thickBot="1">
      <c r="A13" s="45">
        <v>9</v>
      </c>
      <c r="B13" s="17">
        <v>734905</v>
      </c>
      <c r="C13" s="17" t="s">
        <v>142</v>
      </c>
      <c r="D13" s="17" t="s">
        <v>143</v>
      </c>
      <c r="E13" s="189">
        <v>114.5</v>
      </c>
      <c r="F13" s="59">
        <v>239</v>
      </c>
      <c r="G13" s="39">
        <v>2</v>
      </c>
      <c r="H13" s="40">
        <v>0.25</v>
      </c>
      <c r="I13" s="289" t="str">
        <f t="shared" si="0"/>
        <v>Slow Moving</v>
      </c>
    </row>
    <row r="14" spans="1:16" s="5" customFormat="1" ht="16.5" thickTop="1" thickBot="1">
      <c r="A14" s="45">
        <v>10</v>
      </c>
      <c r="B14" s="17">
        <v>734906</v>
      </c>
      <c r="C14" s="17" t="s">
        <v>144</v>
      </c>
      <c r="D14" s="17" t="s">
        <v>145</v>
      </c>
      <c r="E14" s="189">
        <v>49.5</v>
      </c>
      <c r="F14" s="59">
        <v>109</v>
      </c>
      <c r="G14" s="39">
        <v>1</v>
      </c>
      <c r="H14" s="40">
        <v>0.125</v>
      </c>
      <c r="I14" s="289" t="str">
        <f t="shared" si="0"/>
        <v>Slow Moving</v>
      </c>
    </row>
    <row r="15" spans="1:16" s="5" customFormat="1" ht="16.5" thickTop="1" thickBot="1">
      <c r="A15" s="45">
        <v>11</v>
      </c>
      <c r="B15" s="17">
        <v>734913</v>
      </c>
      <c r="C15" s="17" t="s">
        <v>156</v>
      </c>
      <c r="D15" s="17" t="s">
        <v>151</v>
      </c>
      <c r="E15" s="189">
        <v>24.5</v>
      </c>
      <c r="F15" s="59">
        <v>49</v>
      </c>
      <c r="G15" s="39">
        <v>2</v>
      </c>
      <c r="H15" s="40">
        <v>0.25</v>
      </c>
      <c r="I15" s="289" t="str">
        <f t="shared" si="0"/>
        <v>Slow Moving</v>
      </c>
    </row>
    <row r="16" spans="1:16" s="5" customFormat="1" ht="16.5" thickTop="1" thickBot="1">
      <c r="A16" s="45">
        <v>12</v>
      </c>
      <c r="B16" s="17">
        <v>734938</v>
      </c>
      <c r="C16" s="17" t="s">
        <v>201</v>
      </c>
      <c r="D16" s="17" t="s">
        <v>202</v>
      </c>
      <c r="E16" s="189">
        <v>69.5</v>
      </c>
      <c r="F16" s="59">
        <v>149</v>
      </c>
      <c r="G16" s="39">
        <v>1</v>
      </c>
      <c r="H16" s="40">
        <v>0.125</v>
      </c>
      <c r="I16" s="289" t="str">
        <f t="shared" ref="I16:I22" si="1">IF(G16&gt;2,"Fast Moving",IF(G16=0,"Non Moving",IF(G16&lt;3,"Slow Moving")))</f>
        <v>Slow Moving</v>
      </c>
    </row>
    <row r="17" spans="1:15" s="5" customFormat="1" ht="16.5" thickTop="1" thickBot="1">
      <c r="A17" s="45">
        <v>13</v>
      </c>
      <c r="B17" s="17">
        <v>734939</v>
      </c>
      <c r="C17" s="17" t="s">
        <v>203</v>
      </c>
      <c r="D17" s="17" t="s">
        <v>204</v>
      </c>
      <c r="E17" s="189">
        <v>109.5</v>
      </c>
      <c r="F17" s="59">
        <v>229</v>
      </c>
      <c r="G17" s="39">
        <v>1</v>
      </c>
      <c r="H17" s="40">
        <v>0.125</v>
      </c>
      <c r="I17" s="289" t="str">
        <f t="shared" si="1"/>
        <v>Slow Moving</v>
      </c>
    </row>
    <row r="18" spans="1:15" s="5" customFormat="1" ht="16.5" thickTop="1" thickBot="1">
      <c r="A18" s="45">
        <v>14</v>
      </c>
      <c r="B18" s="17">
        <v>734940</v>
      </c>
      <c r="C18" s="17" t="s">
        <v>205</v>
      </c>
      <c r="D18" s="17" t="s">
        <v>206</v>
      </c>
      <c r="E18" s="189">
        <v>44.5</v>
      </c>
      <c r="F18" s="59">
        <v>99</v>
      </c>
      <c r="G18" s="39">
        <v>1</v>
      </c>
      <c r="H18" s="40">
        <v>0.125</v>
      </c>
      <c r="I18" s="289" t="str">
        <f t="shared" si="1"/>
        <v>Slow Moving</v>
      </c>
    </row>
    <row r="19" spans="1:15" s="5" customFormat="1" ht="16.5" thickTop="1" thickBot="1">
      <c r="A19" s="45">
        <v>15</v>
      </c>
      <c r="B19" s="17">
        <v>738068</v>
      </c>
      <c r="C19" s="17" t="s">
        <v>240</v>
      </c>
      <c r="D19" s="17" t="s">
        <v>241</v>
      </c>
      <c r="E19" s="189">
        <v>59.5</v>
      </c>
      <c r="F19" s="59">
        <v>129</v>
      </c>
      <c r="G19" s="39">
        <v>1</v>
      </c>
      <c r="H19" s="40">
        <v>0.125</v>
      </c>
      <c r="I19" s="289" t="str">
        <f t="shared" si="1"/>
        <v>Slow Moving</v>
      </c>
    </row>
    <row r="20" spans="1:15" s="5" customFormat="1" ht="16.5" thickTop="1" thickBot="1">
      <c r="A20" s="45">
        <v>16</v>
      </c>
      <c r="B20" s="17">
        <v>738071</v>
      </c>
      <c r="C20" s="17" t="s">
        <v>244</v>
      </c>
      <c r="D20" s="17" t="s">
        <v>245</v>
      </c>
      <c r="E20" s="189">
        <v>24.5</v>
      </c>
      <c r="F20" s="59">
        <v>49</v>
      </c>
      <c r="G20" s="39">
        <v>2</v>
      </c>
      <c r="H20" s="40">
        <v>0.25</v>
      </c>
      <c r="I20" s="289" t="str">
        <f t="shared" si="1"/>
        <v>Slow Moving</v>
      </c>
    </row>
    <row r="21" spans="1:15" s="5" customFormat="1" ht="16.5" thickTop="1" thickBot="1">
      <c r="A21" s="45">
        <v>17</v>
      </c>
      <c r="B21" s="17">
        <v>738075</v>
      </c>
      <c r="C21" s="17" t="s">
        <v>252</v>
      </c>
      <c r="D21" s="17" t="s">
        <v>253</v>
      </c>
      <c r="E21" s="189">
        <v>129.5</v>
      </c>
      <c r="F21" s="59">
        <v>269</v>
      </c>
      <c r="G21" s="39">
        <v>1</v>
      </c>
      <c r="H21" s="40">
        <v>0.125</v>
      </c>
      <c r="I21" s="289" t="str">
        <f t="shared" si="1"/>
        <v>Slow Moving</v>
      </c>
    </row>
    <row r="22" spans="1:15" s="5" customFormat="1" ht="16.5" thickTop="1" thickBot="1">
      <c r="A22" s="45">
        <v>18</v>
      </c>
      <c r="B22" s="20">
        <v>742247</v>
      </c>
      <c r="C22" s="17" t="s">
        <v>329</v>
      </c>
      <c r="D22" s="17" t="s">
        <v>330</v>
      </c>
      <c r="E22" s="189">
        <v>29.5</v>
      </c>
      <c r="F22" s="59">
        <v>59</v>
      </c>
      <c r="G22" s="39">
        <v>1</v>
      </c>
      <c r="H22" s="40">
        <v>0.125</v>
      </c>
      <c r="I22" s="289" t="str">
        <f t="shared" si="1"/>
        <v>Slow Moving</v>
      </c>
    </row>
    <row r="23" spans="1:15" s="5" customFormat="1" ht="16.5" thickTop="1" thickBot="1">
      <c r="A23" s="45">
        <v>19</v>
      </c>
      <c r="B23" s="20">
        <v>743943</v>
      </c>
      <c r="C23" s="17" t="s">
        <v>404</v>
      </c>
      <c r="D23" s="52" t="s">
        <v>405</v>
      </c>
      <c r="E23" s="190">
        <v>49.5</v>
      </c>
      <c r="F23" s="60">
        <v>99</v>
      </c>
      <c r="G23" s="39">
        <v>1</v>
      </c>
      <c r="H23" s="40">
        <v>0.125</v>
      </c>
      <c r="I23" s="289" t="str">
        <f t="shared" ref="I23:I27" si="2">IF(G23&gt;2,"Fast Moving",IF(G23=0,"Non Moving",IF(G23&lt;3,"Slow Moving")))</f>
        <v>Slow Moving</v>
      </c>
    </row>
    <row r="24" spans="1:15" s="5" customFormat="1" ht="16.5" thickTop="1" thickBot="1">
      <c r="A24" s="45">
        <v>20</v>
      </c>
      <c r="B24" s="20">
        <v>743961</v>
      </c>
      <c r="C24" s="17" t="s">
        <v>422</v>
      </c>
      <c r="D24" s="52" t="s">
        <v>423</v>
      </c>
      <c r="E24" s="190">
        <v>34.5</v>
      </c>
      <c r="F24" s="60">
        <v>69</v>
      </c>
      <c r="G24" s="39">
        <v>2</v>
      </c>
      <c r="H24" s="40">
        <v>0.25</v>
      </c>
      <c r="I24" s="289" t="str">
        <f t="shared" si="2"/>
        <v>Slow Moving</v>
      </c>
    </row>
    <row r="25" spans="1:15" s="5" customFormat="1" ht="16.5" thickTop="1" thickBot="1">
      <c r="A25" s="45">
        <v>21</v>
      </c>
      <c r="B25" s="20">
        <v>743963</v>
      </c>
      <c r="C25" s="17" t="s">
        <v>424</v>
      </c>
      <c r="D25" s="52" t="s">
        <v>425</v>
      </c>
      <c r="E25" s="190">
        <v>34.5</v>
      </c>
      <c r="F25" s="60">
        <v>69</v>
      </c>
      <c r="G25" s="39">
        <v>2</v>
      </c>
      <c r="H25" s="40">
        <v>0.25</v>
      </c>
      <c r="I25" s="289" t="str">
        <f t="shared" si="2"/>
        <v>Slow Moving</v>
      </c>
    </row>
    <row r="26" spans="1:15" s="5" customFormat="1" ht="16.5" thickTop="1" thickBot="1">
      <c r="A26" s="45">
        <v>22</v>
      </c>
      <c r="B26" s="20">
        <v>743965</v>
      </c>
      <c r="C26" s="17" t="s">
        <v>426</v>
      </c>
      <c r="D26" s="52" t="s">
        <v>427</v>
      </c>
      <c r="E26" s="190">
        <v>34.5</v>
      </c>
      <c r="F26" s="60">
        <v>69</v>
      </c>
      <c r="G26" s="39">
        <v>1</v>
      </c>
      <c r="H26" s="40">
        <v>0.125</v>
      </c>
      <c r="I26" s="289" t="str">
        <f t="shared" si="2"/>
        <v>Slow Moving</v>
      </c>
    </row>
    <row r="27" spans="1:15" s="5" customFormat="1" ht="16.5" thickTop="1" thickBot="1">
      <c r="A27" s="45">
        <v>23</v>
      </c>
      <c r="B27" s="20">
        <v>743966</v>
      </c>
      <c r="C27" s="17" t="s">
        <v>428</v>
      </c>
      <c r="D27" s="52" t="s">
        <v>429</v>
      </c>
      <c r="E27" s="190">
        <v>29.5</v>
      </c>
      <c r="F27" s="60">
        <v>59</v>
      </c>
      <c r="G27" s="39">
        <v>2</v>
      </c>
      <c r="H27" s="40">
        <v>0.25</v>
      </c>
      <c r="I27" s="289" t="str">
        <f t="shared" si="2"/>
        <v>Slow Moving</v>
      </c>
    </row>
    <row r="28" spans="1:15" s="5" customFormat="1" ht="16.5" thickTop="1" thickBot="1">
      <c r="A28" s="45"/>
      <c r="B28" s="20"/>
      <c r="C28" s="17"/>
      <c r="D28" s="52"/>
      <c r="E28" s="190"/>
      <c r="F28" s="60"/>
      <c r="G28" s="39" t="s">
        <v>322</v>
      </c>
      <c r="H28" s="40"/>
      <c r="I28" s="224"/>
    </row>
    <row r="29" spans="1:15" s="5" customFormat="1" ht="16.5" thickTop="1" thickBot="1">
      <c r="A29" s="45"/>
      <c r="B29" s="20"/>
      <c r="C29" s="17"/>
      <c r="D29" s="52"/>
      <c r="E29" s="190"/>
      <c r="F29" s="60"/>
      <c r="G29" s="39"/>
      <c r="H29" s="40"/>
    </row>
    <row r="30" spans="1:15" s="5" customFormat="1" ht="16.5" thickTop="1" thickBot="1">
      <c r="A30" s="46"/>
      <c r="B30" s="47"/>
      <c r="C30" s="55"/>
      <c r="D30" s="632" t="s">
        <v>270</v>
      </c>
      <c r="E30" s="633"/>
      <c r="F30" s="634"/>
      <c r="G30" s="54">
        <f>SUM(G5:G29)</f>
        <v>32</v>
      </c>
      <c r="H30" s="290">
        <f>SUM(H5:H29)</f>
        <v>4</v>
      </c>
      <c r="L30"/>
      <c r="M30"/>
      <c r="N30"/>
      <c r="O30"/>
    </row>
  </sheetData>
  <mergeCells count="4">
    <mergeCell ref="D30:F30"/>
    <mergeCell ref="L4:P5"/>
    <mergeCell ref="L6:P6"/>
    <mergeCell ref="G4:H4"/>
  </mergeCells>
  <conditionalFormatting sqref="I1:I1048576">
    <cfRule type="cellIs" dxfId="17" priority="13" operator="equal">
      <formula>"Non Moving"</formula>
    </cfRule>
    <cfRule type="cellIs" dxfId="16" priority="14" operator="equal">
      <formula>"Slow Moving"</formula>
    </cfRule>
    <cfRule type="cellIs" dxfId="15" priority="15" operator="equal">
      <formula>"Fast Moving"</formula>
    </cfRule>
  </conditionalFormatting>
  <conditionalFormatting sqref="L4">
    <cfRule type="cellIs" dxfId="14" priority="4" operator="equal">
      <formula>"Non Moving"</formula>
    </cfRule>
    <cfRule type="cellIs" dxfId="13" priority="5" operator="equal">
      <formula>"Slow Moving"</formula>
    </cfRule>
    <cfRule type="cellIs" dxfId="12" priority="6" operator="equal">
      <formula>"Fast Moving"</formula>
    </cfRule>
  </conditionalFormatting>
  <conditionalFormatting sqref="L4">
    <cfRule type="cellIs" dxfId="11" priority="2" operator="equal">
      <formula>$L$4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8"/>
  <sheetViews>
    <sheetView zoomScale="90" zoomScaleNormal="90" workbookViewId="0">
      <selection activeCell="E5" sqref="E5"/>
    </sheetView>
  </sheetViews>
  <sheetFormatPr defaultRowHeight="15"/>
  <cols>
    <col min="3" max="3" width="12.140625" customWidth="1"/>
    <col min="4" max="4" width="9.7109375" customWidth="1"/>
    <col min="8" max="8" width="9.7109375" bestFit="1" customWidth="1"/>
    <col min="9" max="9" width="12.28515625" bestFit="1" customWidth="1"/>
    <col min="10" max="10" width="3.5703125" customWidth="1"/>
    <col min="11" max="11" width="3" customWidth="1"/>
  </cols>
  <sheetData>
    <row r="1" spans="1:16">
      <c r="C1" s="6"/>
      <c r="F1" s="6"/>
      <c r="G1" s="6"/>
      <c r="H1" s="6"/>
    </row>
    <row r="2" spans="1:16" s="5" customFormat="1" ht="15.75" thickBot="1">
      <c r="C2" s="3"/>
      <c r="F2" s="3"/>
      <c r="G2" s="3"/>
      <c r="H2" s="3"/>
    </row>
    <row r="3" spans="1:16" s="3" customFormat="1" ht="15.75" thickBot="1">
      <c r="A3" s="15" t="s">
        <v>32</v>
      </c>
      <c r="B3" s="16" t="s">
        <v>33</v>
      </c>
      <c r="C3" s="16" t="s">
        <v>34</v>
      </c>
      <c r="D3" s="16" t="s">
        <v>35</v>
      </c>
      <c r="E3" s="25" t="s">
        <v>36</v>
      </c>
      <c r="F3" s="25" t="s">
        <v>276</v>
      </c>
      <c r="G3" s="30" t="s">
        <v>37</v>
      </c>
      <c r="H3" s="32" t="s">
        <v>38</v>
      </c>
    </row>
    <row r="4" spans="1:16" s="3" customFormat="1" ht="18.75" customHeight="1" thickBot="1">
      <c r="A4" s="42"/>
      <c r="B4" s="42"/>
      <c r="C4" s="42"/>
      <c r="D4" s="42"/>
      <c r="E4" s="43"/>
      <c r="F4" s="43"/>
      <c r="G4" s="654" t="s">
        <v>277</v>
      </c>
      <c r="H4" s="655"/>
      <c r="I4" s="431" t="s">
        <v>363</v>
      </c>
      <c r="L4" s="659" t="s">
        <v>379</v>
      </c>
      <c r="M4" s="660"/>
      <c r="N4" s="660"/>
      <c r="O4" s="660"/>
      <c r="P4" s="661"/>
    </row>
    <row r="5" spans="1:16" s="5" customFormat="1" ht="16.5" customHeight="1" thickTop="1" thickBot="1">
      <c r="A5" s="45">
        <v>1</v>
      </c>
      <c r="B5" s="17">
        <v>734839</v>
      </c>
      <c r="C5" s="17" t="s">
        <v>48</v>
      </c>
      <c r="D5" s="17" t="s">
        <v>49</v>
      </c>
      <c r="E5" s="189">
        <v>129.5</v>
      </c>
      <c r="F5" s="59">
        <v>269</v>
      </c>
      <c r="G5" s="39">
        <v>0</v>
      </c>
      <c r="H5" s="40">
        <v>0</v>
      </c>
      <c r="I5" s="289" t="str">
        <f t="shared" ref="I5:I22" si="0">IF(G5&gt;2,"Fast Moving",IF(G5=0,"Non Moving",IF(G5&lt;3,"Slow Moving")))</f>
        <v>Non Moving</v>
      </c>
      <c r="L5" s="662"/>
      <c r="M5" s="663"/>
      <c r="N5" s="663"/>
      <c r="O5" s="663"/>
      <c r="P5" s="664"/>
    </row>
    <row r="6" spans="1:16" s="5" customFormat="1" ht="16.5" thickTop="1" thickBot="1">
      <c r="A6" s="45">
        <v>2</v>
      </c>
      <c r="B6" s="17">
        <v>734840</v>
      </c>
      <c r="C6" s="17" t="s">
        <v>50</v>
      </c>
      <c r="D6" s="17" t="s">
        <v>51</v>
      </c>
      <c r="E6" s="189">
        <v>129.5</v>
      </c>
      <c r="F6" s="59">
        <v>269</v>
      </c>
      <c r="G6" s="39">
        <v>0</v>
      </c>
      <c r="H6" s="40">
        <v>0</v>
      </c>
      <c r="I6" s="289" t="str">
        <f t="shared" si="0"/>
        <v>Non Moving</v>
      </c>
      <c r="L6" s="656">
        <f>'Item Status'!M160</f>
        <v>51</v>
      </c>
      <c r="M6" s="657"/>
      <c r="N6" s="657"/>
      <c r="O6" s="657"/>
      <c r="P6" s="658"/>
    </row>
    <row r="7" spans="1:16" s="5" customFormat="1" ht="16.5" thickTop="1" thickBot="1">
      <c r="A7" s="45">
        <v>3</v>
      </c>
      <c r="B7" s="17">
        <v>734841</v>
      </c>
      <c r="C7" s="17" t="s">
        <v>52</v>
      </c>
      <c r="D7" s="17" t="s">
        <v>53</v>
      </c>
      <c r="E7" s="189">
        <v>29.5</v>
      </c>
      <c r="F7" s="59">
        <v>59</v>
      </c>
      <c r="G7" s="39">
        <v>0</v>
      </c>
      <c r="H7" s="40">
        <v>0</v>
      </c>
      <c r="I7" s="289" t="str">
        <f t="shared" si="0"/>
        <v>Non Moving</v>
      </c>
    </row>
    <row r="8" spans="1:16" s="5" customFormat="1" ht="16.5" customHeight="1" thickTop="1" thickBot="1">
      <c r="A8" s="45">
        <v>4</v>
      </c>
      <c r="B8" s="17">
        <v>734843</v>
      </c>
      <c r="C8" s="17" t="s">
        <v>54</v>
      </c>
      <c r="D8" s="17" t="s">
        <v>55</v>
      </c>
      <c r="E8" s="189">
        <v>29.5</v>
      </c>
      <c r="F8" s="59">
        <v>59</v>
      </c>
      <c r="G8" s="39">
        <v>0</v>
      </c>
      <c r="H8" s="40">
        <v>0</v>
      </c>
      <c r="I8" s="289" t="str">
        <f t="shared" si="0"/>
        <v>Non Moving</v>
      </c>
    </row>
    <row r="9" spans="1:16" s="5" customFormat="1" ht="16.5" customHeight="1" thickTop="1" thickBot="1">
      <c r="A9" s="45">
        <v>5</v>
      </c>
      <c r="B9" s="17">
        <v>734845</v>
      </c>
      <c r="C9" s="17" t="s">
        <v>56</v>
      </c>
      <c r="D9" s="17" t="s">
        <v>57</v>
      </c>
      <c r="E9" s="189">
        <v>29.5</v>
      </c>
      <c r="F9" s="59">
        <v>59</v>
      </c>
      <c r="G9" s="39">
        <v>0</v>
      </c>
      <c r="H9" s="40">
        <v>0</v>
      </c>
      <c r="I9" s="289" t="str">
        <f t="shared" si="0"/>
        <v>Non Moving</v>
      </c>
    </row>
    <row r="10" spans="1:16" s="5" customFormat="1" ht="16.5" thickTop="1" thickBot="1">
      <c r="A10" s="45">
        <v>6</v>
      </c>
      <c r="B10" s="17">
        <v>734848</v>
      </c>
      <c r="C10" s="17" t="s">
        <v>58</v>
      </c>
      <c r="D10" s="17" t="s">
        <v>59</v>
      </c>
      <c r="E10" s="189">
        <v>29.5</v>
      </c>
      <c r="F10" s="59">
        <v>59</v>
      </c>
      <c r="G10" s="39">
        <v>0</v>
      </c>
      <c r="H10" s="40">
        <v>0</v>
      </c>
      <c r="I10" s="289" t="str">
        <f t="shared" si="0"/>
        <v>Non Moving</v>
      </c>
      <c r="L10" s="668" t="s">
        <v>571</v>
      </c>
      <c r="M10" s="669"/>
      <c r="N10" s="669"/>
      <c r="O10" s="669"/>
      <c r="P10" s="670"/>
    </row>
    <row r="11" spans="1:16" s="5" customFormat="1" ht="16.5" thickTop="1" thickBot="1">
      <c r="A11" s="45">
        <v>7</v>
      </c>
      <c r="B11" s="17">
        <v>734870</v>
      </c>
      <c r="C11" s="17" t="s">
        <v>72</v>
      </c>
      <c r="D11" s="17" t="s">
        <v>73</v>
      </c>
      <c r="E11" s="189">
        <v>99.5</v>
      </c>
      <c r="F11" s="59">
        <v>209</v>
      </c>
      <c r="G11" s="39">
        <v>0</v>
      </c>
      <c r="H11" s="40">
        <v>0</v>
      </c>
      <c r="I11" s="289" t="str">
        <f t="shared" si="0"/>
        <v>Non Moving</v>
      </c>
      <c r="L11" s="671"/>
      <c r="M11" s="672"/>
      <c r="N11" s="672"/>
      <c r="O11" s="672"/>
      <c r="P11" s="673"/>
    </row>
    <row r="12" spans="1:16" s="5" customFormat="1" ht="16.5" thickTop="1" thickBot="1">
      <c r="A12" s="45">
        <v>8</v>
      </c>
      <c r="B12" s="17">
        <v>734874</v>
      </c>
      <c r="C12" s="17" t="s">
        <v>80</v>
      </c>
      <c r="D12" s="17" t="s">
        <v>81</v>
      </c>
      <c r="E12" s="189">
        <v>44.5</v>
      </c>
      <c r="F12" s="59">
        <v>99</v>
      </c>
      <c r="G12" s="39">
        <v>0</v>
      </c>
      <c r="H12" s="40">
        <v>0</v>
      </c>
      <c r="I12" s="289" t="str">
        <f t="shared" si="0"/>
        <v>Non Moving</v>
      </c>
      <c r="L12" s="674" t="s">
        <v>375</v>
      </c>
      <c r="M12" s="675"/>
      <c r="N12" s="675"/>
      <c r="O12" s="675"/>
      <c r="P12" s="676"/>
    </row>
    <row r="13" spans="1:16" s="5" customFormat="1" ht="16.5" thickTop="1" thickBot="1">
      <c r="A13" s="45">
        <v>9</v>
      </c>
      <c r="B13" s="17">
        <v>734875</v>
      </c>
      <c r="C13" s="17" t="s">
        <v>82</v>
      </c>
      <c r="D13" s="17" t="s">
        <v>83</v>
      </c>
      <c r="E13" s="189">
        <v>44.5</v>
      </c>
      <c r="F13" s="59">
        <v>99</v>
      </c>
      <c r="G13" s="39">
        <v>0</v>
      </c>
      <c r="H13" s="40">
        <v>0</v>
      </c>
      <c r="I13" s="289" t="str">
        <f t="shared" si="0"/>
        <v>Non Moving</v>
      </c>
      <c r="L13" s="677" t="s">
        <v>566</v>
      </c>
      <c r="M13" s="678"/>
      <c r="N13" s="678"/>
      <c r="O13" s="678"/>
      <c r="P13" s="679"/>
    </row>
    <row r="14" spans="1:16" s="5" customFormat="1" ht="16.5" thickTop="1" thickBot="1">
      <c r="A14" s="45">
        <v>10</v>
      </c>
      <c r="B14" s="17">
        <v>734878</v>
      </c>
      <c r="C14" s="17" t="s">
        <v>88</v>
      </c>
      <c r="D14" s="17" t="s">
        <v>89</v>
      </c>
      <c r="E14" s="189">
        <v>54.5</v>
      </c>
      <c r="F14" s="59">
        <v>119</v>
      </c>
      <c r="G14" s="39">
        <v>0</v>
      </c>
      <c r="H14" s="40">
        <v>0</v>
      </c>
      <c r="I14" s="289" t="str">
        <f t="shared" si="0"/>
        <v>Non Moving</v>
      </c>
      <c r="L14" s="677" t="s">
        <v>565</v>
      </c>
      <c r="M14" s="678"/>
      <c r="N14" s="678"/>
      <c r="O14" s="678"/>
      <c r="P14" s="679"/>
    </row>
    <row r="15" spans="1:16" s="5" customFormat="1" ht="16.5" thickTop="1" thickBot="1">
      <c r="A15" s="45">
        <v>11</v>
      </c>
      <c r="B15" s="17">
        <v>734888</v>
      </c>
      <c r="C15" s="17" t="s">
        <v>108</v>
      </c>
      <c r="D15" s="17" t="s">
        <v>109</v>
      </c>
      <c r="E15" s="189">
        <v>59.5</v>
      </c>
      <c r="F15" s="59">
        <v>129</v>
      </c>
      <c r="G15" s="39">
        <v>0</v>
      </c>
      <c r="H15" s="40">
        <v>0</v>
      </c>
      <c r="I15" s="289" t="str">
        <f t="shared" si="0"/>
        <v>Non Moving</v>
      </c>
      <c r="L15" s="680" t="s">
        <v>376</v>
      </c>
      <c r="M15" s="681"/>
      <c r="N15" s="681"/>
      <c r="O15" s="681"/>
      <c r="P15" s="682"/>
    </row>
    <row r="16" spans="1:16" s="5" customFormat="1" ht="16.5" thickTop="1" thickBot="1">
      <c r="A16" s="45">
        <v>12</v>
      </c>
      <c r="B16" s="17">
        <v>734889</v>
      </c>
      <c r="C16" s="17" t="s">
        <v>110</v>
      </c>
      <c r="D16" s="17" t="s">
        <v>111</v>
      </c>
      <c r="E16" s="189">
        <v>119.5</v>
      </c>
      <c r="F16" s="59">
        <v>249</v>
      </c>
      <c r="G16" s="39">
        <v>0</v>
      </c>
      <c r="H16" s="40">
        <v>0</v>
      </c>
      <c r="I16" s="289" t="str">
        <f t="shared" si="0"/>
        <v>Non Moving</v>
      </c>
    </row>
    <row r="17" spans="1:9" s="5" customFormat="1" ht="16.5" thickTop="1" thickBot="1">
      <c r="A17" s="45">
        <v>13</v>
      </c>
      <c r="B17" s="17">
        <v>734891</v>
      </c>
      <c r="C17" s="17" t="s">
        <v>114</v>
      </c>
      <c r="D17" s="17" t="s">
        <v>115</v>
      </c>
      <c r="E17" s="189">
        <v>119.5</v>
      </c>
      <c r="F17" s="59">
        <v>249</v>
      </c>
      <c r="G17" s="39">
        <v>0</v>
      </c>
      <c r="H17" s="40">
        <v>0</v>
      </c>
      <c r="I17" s="289" t="str">
        <f t="shared" si="0"/>
        <v>Non Moving</v>
      </c>
    </row>
    <row r="18" spans="1:9" s="5" customFormat="1" ht="16.5" thickTop="1" thickBot="1">
      <c r="A18" s="45">
        <v>14</v>
      </c>
      <c r="B18" s="17">
        <v>734892</v>
      </c>
      <c r="C18" s="17" t="s">
        <v>116</v>
      </c>
      <c r="D18" s="17" t="s">
        <v>117</v>
      </c>
      <c r="E18" s="189">
        <v>109.5</v>
      </c>
      <c r="F18" s="59">
        <v>229</v>
      </c>
      <c r="G18" s="39">
        <v>0</v>
      </c>
      <c r="H18" s="40">
        <v>0</v>
      </c>
      <c r="I18" s="289" t="str">
        <f t="shared" si="0"/>
        <v>Non Moving</v>
      </c>
    </row>
    <row r="19" spans="1:9" s="5" customFormat="1" ht="16.5" thickTop="1" thickBot="1">
      <c r="A19" s="45">
        <v>15</v>
      </c>
      <c r="B19" s="17">
        <v>734893</v>
      </c>
      <c r="C19" s="17" t="s">
        <v>118</v>
      </c>
      <c r="D19" s="17" t="s">
        <v>119</v>
      </c>
      <c r="E19" s="189">
        <v>109.5</v>
      </c>
      <c r="F19" s="59">
        <v>229</v>
      </c>
      <c r="G19" s="39">
        <v>0</v>
      </c>
      <c r="H19" s="40">
        <v>0</v>
      </c>
      <c r="I19" s="289" t="str">
        <f t="shared" si="0"/>
        <v>Non Moving</v>
      </c>
    </row>
    <row r="20" spans="1:9" s="5" customFormat="1" ht="16.5" thickTop="1" thickBot="1">
      <c r="A20" s="45">
        <v>16</v>
      </c>
      <c r="B20" s="17">
        <v>734894</v>
      </c>
      <c r="C20" s="17" t="s">
        <v>120</v>
      </c>
      <c r="D20" s="17" t="s">
        <v>121</v>
      </c>
      <c r="E20" s="189">
        <v>109.5</v>
      </c>
      <c r="F20" s="59">
        <v>229</v>
      </c>
      <c r="G20" s="39">
        <v>0</v>
      </c>
      <c r="H20" s="40">
        <v>0</v>
      </c>
      <c r="I20" s="289" t="str">
        <f t="shared" si="0"/>
        <v>Non Moving</v>
      </c>
    </row>
    <row r="21" spans="1:9" s="5" customFormat="1" ht="16.5" thickTop="1" thickBot="1">
      <c r="A21" s="45">
        <v>17</v>
      </c>
      <c r="B21" s="17">
        <v>734900</v>
      </c>
      <c r="C21" s="17" t="s">
        <v>132</v>
      </c>
      <c r="D21" s="17" t="s">
        <v>133</v>
      </c>
      <c r="E21" s="189">
        <v>39.5</v>
      </c>
      <c r="F21" s="59">
        <v>79</v>
      </c>
      <c r="G21" s="39">
        <v>0</v>
      </c>
      <c r="H21" s="40">
        <v>0</v>
      </c>
      <c r="I21" s="289" t="str">
        <f t="shared" si="0"/>
        <v>Non Moving</v>
      </c>
    </row>
    <row r="22" spans="1:9" s="5" customFormat="1" ht="16.5" thickTop="1" thickBot="1">
      <c r="A22" s="45">
        <v>18</v>
      </c>
      <c r="B22" s="17">
        <v>734901</v>
      </c>
      <c r="C22" s="17" t="s">
        <v>134</v>
      </c>
      <c r="D22" s="17" t="s">
        <v>135</v>
      </c>
      <c r="E22" s="189">
        <v>39.5</v>
      </c>
      <c r="F22" s="59">
        <v>79</v>
      </c>
      <c r="G22" s="39">
        <v>0</v>
      </c>
      <c r="H22" s="40">
        <v>0</v>
      </c>
      <c r="I22" s="289" t="str">
        <f t="shared" si="0"/>
        <v>Non Moving</v>
      </c>
    </row>
    <row r="23" spans="1:9" s="5" customFormat="1" ht="16.5" thickTop="1" thickBot="1">
      <c r="A23" s="45">
        <v>19</v>
      </c>
      <c r="B23" s="17">
        <v>734923</v>
      </c>
      <c r="C23" s="17" t="s">
        <v>173</v>
      </c>
      <c r="D23" s="17" t="s">
        <v>174</v>
      </c>
      <c r="E23" s="189">
        <v>29.5</v>
      </c>
      <c r="F23" s="59">
        <v>59</v>
      </c>
      <c r="G23" s="39">
        <v>0</v>
      </c>
      <c r="H23" s="40">
        <v>0</v>
      </c>
      <c r="I23" s="289" t="str">
        <f t="shared" ref="I23:I44" si="1">IF(G23&gt;2,"Fast Moving",IF(G23=0,"Non Moving",IF(G23&lt;3,"Slow Moving")))</f>
        <v>Non Moving</v>
      </c>
    </row>
    <row r="24" spans="1:9" s="5" customFormat="1" ht="16.5" thickTop="1" thickBot="1">
      <c r="A24" s="45">
        <v>20</v>
      </c>
      <c r="B24" s="17">
        <v>734924</v>
      </c>
      <c r="C24" s="17" t="s">
        <v>175</v>
      </c>
      <c r="D24" s="17" t="s">
        <v>176</v>
      </c>
      <c r="E24" s="189">
        <v>29.5</v>
      </c>
      <c r="F24" s="59">
        <v>59</v>
      </c>
      <c r="G24" s="39">
        <v>0</v>
      </c>
      <c r="H24" s="40">
        <v>0</v>
      </c>
      <c r="I24" s="289" t="str">
        <f t="shared" si="1"/>
        <v>Non Moving</v>
      </c>
    </row>
    <row r="25" spans="1:9" s="5" customFormat="1" ht="16.5" thickTop="1" thickBot="1">
      <c r="A25" s="45">
        <v>21</v>
      </c>
      <c r="B25" s="17">
        <v>734925</v>
      </c>
      <c r="C25" s="17" t="s">
        <v>177</v>
      </c>
      <c r="D25" s="17" t="s">
        <v>178</v>
      </c>
      <c r="E25" s="189">
        <v>29.5</v>
      </c>
      <c r="F25" s="59">
        <v>59</v>
      </c>
      <c r="G25" s="39">
        <v>0</v>
      </c>
      <c r="H25" s="40">
        <v>0</v>
      </c>
      <c r="I25" s="289" t="str">
        <f t="shared" si="1"/>
        <v>Non Moving</v>
      </c>
    </row>
    <row r="26" spans="1:9" s="5" customFormat="1" ht="16.5" thickTop="1" thickBot="1">
      <c r="A26" s="45">
        <v>22</v>
      </c>
      <c r="B26" s="17">
        <v>734926</v>
      </c>
      <c r="C26" s="17" t="s">
        <v>179</v>
      </c>
      <c r="D26" s="17" t="s">
        <v>180</v>
      </c>
      <c r="E26" s="189">
        <v>24.5</v>
      </c>
      <c r="F26" s="59">
        <v>49</v>
      </c>
      <c r="G26" s="39">
        <v>0</v>
      </c>
      <c r="H26" s="40">
        <v>0</v>
      </c>
      <c r="I26" s="289" t="str">
        <f t="shared" si="1"/>
        <v>Non Moving</v>
      </c>
    </row>
    <row r="27" spans="1:9" s="5" customFormat="1" ht="16.5" thickTop="1" thickBot="1">
      <c r="A27" s="45">
        <v>23</v>
      </c>
      <c r="B27" s="17">
        <v>734931</v>
      </c>
      <c r="C27" s="17" t="s">
        <v>189</v>
      </c>
      <c r="D27" s="17" t="s">
        <v>190</v>
      </c>
      <c r="E27" s="189">
        <v>24.5</v>
      </c>
      <c r="F27" s="59">
        <v>49</v>
      </c>
      <c r="G27" s="39">
        <v>0</v>
      </c>
      <c r="H27" s="40">
        <v>0</v>
      </c>
      <c r="I27" s="289" t="str">
        <f t="shared" si="1"/>
        <v>Non Moving</v>
      </c>
    </row>
    <row r="28" spans="1:9" s="5" customFormat="1" ht="16.5" thickTop="1" thickBot="1">
      <c r="A28" s="45">
        <v>24</v>
      </c>
      <c r="B28" s="17">
        <v>734933</v>
      </c>
      <c r="C28" s="17" t="s">
        <v>191</v>
      </c>
      <c r="D28" s="17" t="s">
        <v>192</v>
      </c>
      <c r="E28" s="189">
        <v>24.5</v>
      </c>
      <c r="F28" s="59">
        <v>49</v>
      </c>
      <c r="G28" s="39">
        <v>0</v>
      </c>
      <c r="H28" s="40">
        <v>0</v>
      </c>
      <c r="I28" s="289" t="str">
        <f t="shared" si="1"/>
        <v>Non Moving</v>
      </c>
    </row>
    <row r="29" spans="1:9" s="5" customFormat="1" ht="16.5" thickTop="1" thickBot="1">
      <c r="A29" s="45">
        <v>25</v>
      </c>
      <c r="B29" s="17">
        <v>734934</v>
      </c>
      <c r="C29" s="17" t="s">
        <v>193</v>
      </c>
      <c r="D29" s="17" t="s">
        <v>194</v>
      </c>
      <c r="E29" s="189">
        <v>24.5</v>
      </c>
      <c r="F29" s="59">
        <v>49</v>
      </c>
      <c r="G29" s="39">
        <v>0</v>
      </c>
      <c r="H29" s="40">
        <v>0</v>
      </c>
      <c r="I29" s="289" t="str">
        <f t="shared" si="1"/>
        <v>Non Moving</v>
      </c>
    </row>
    <row r="30" spans="1:9" s="5" customFormat="1" ht="16.5" thickTop="1" thickBot="1">
      <c r="A30" s="45">
        <v>26</v>
      </c>
      <c r="B30" s="17">
        <v>734935</v>
      </c>
      <c r="C30" s="17" t="s">
        <v>195</v>
      </c>
      <c r="D30" s="17" t="s">
        <v>196</v>
      </c>
      <c r="E30" s="189">
        <v>29.5</v>
      </c>
      <c r="F30" s="59">
        <v>59</v>
      </c>
      <c r="G30" s="39">
        <v>0</v>
      </c>
      <c r="H30" s="40">
        <v>0</v>
      </c>
      <c r="I30" s="289" t="str">
        <f t="shared" si="1"/>
        <v>Non Moving</v>
      </c>
    </row>
    <row r="31" spans="1:9" s="5" customFormat="1" ht="16.5" thickTop="1" thickBot="1">
      <c r="A31" s="45">
        <v>27</v>
      </c>
      <c r="B31" s="17">
        <v>734936</v>
      </c>
      <c r="C31" s="17" t="s">
        <v>197</v>
      </c>
      <c r="D31" s="17" t="s">
        <v>198</v>
      </c>
      <c r="E31" s="189">
        <v>29.5</v>
      </c>
      <c r="F31" s="59">
        <v>59</v>
      </c>
      <c r="G31" s="39">
        <v>0</v>
      </c>
      <c r="H31" s="40">
        <v>0</v>
      </c>
      <c r="I31" s="289" t="str">
        <f t="shared" si="1"/>
        <v>Non Moving</v>
      </c>
    </row>
    <row r="32" spans="1:9" s="5" customFormat="1" ht="16.5" thickTop="1" thickBot="1">
      <c r="A32" s="45">
        <v>28</v>
      </c>
      <c r="B32" s="17">
        <v>734945</v>
      </c>
      <c r="C32" s="17" t="s">
        <v>215</v>
      </c>
      <c r="D32" s="17" t="s">
        <v>216</v>
      </c>
      <c r="E32" s="189">
        <v>39.5</v>
      </c>
      <c r="F32" s="59">
        <v>79</v>
      </c>
      <c r="G32" s="39">
        <v>0</v>
      </c>
      <c r="H32" s="40">
        <v>0</v>
      </c>
      <c r="I32" s="289" t="str">
        <f t="shared" si="1"/>
        <v>Non Moving</v>
      </c>
    </row>
    <row r="33" spans="1:9" s="5" customFormat="1" ht="16.5" thickTop="1" thickBot="1">
      <c r="A33" s="45">
        <v>29</v>
      </c>
      <c r="B33" s="17">
        <v>734947</v>
      </c>
      <c r="C33" s="17" t="s">
        <v>217</v>
      </c>
      <c r="D33" s="17" t="s">
        <v>218</v>
      </c>
      <c r="E33" s="189">
        <v>39.5</v>
      </c>
      <c r="F33" s="59">
        <v>79</v>
      </c>
      <c r="G33" s="39">
        <v>0</v>
      </c>
      <c r="H33" s="40">
        <v>0</v>
      </c>
      <c r="I33" s="289" t="str">
        <f t="shared" si="1"/>
        <v>Non Moving</v>
      </c>
    </row>
    <row r="34" spans="1:9" s="5" customFormat="1" ht="16.5" thickTop="1" thickBot="1">
      <c r="A34" s="45">
        <v>30</v>
      </c>
      <c r="B34" s="17">
        <v>734966</v>
      </c>
      <c r="C34" s="17" t="s">
        <v>221</v>
      </c>
      <c r="D34" s="17" t="s">
        <v>222</v>
      </c>
      <c r="E34" s="189">
        <v>24.5</v>
      </c>
      <c r="F34" s="59">
        <v>49</v>
      </c>
      <c r="G34" s="39">
        <v>0</v>
      </c>
      <c r="H34" s="40">
        <v>0</v>
      </c>
      <c r="I34" s="289" t="str">
        <f t="shared" si="1"/>
        <v>Non Moving</v>
      </c>
    </row>
    <row r="35" spans="1:9" s="5" customFormat="1" ht="16.5" thickTop="1" thickBot="1">
      <c r="A35" s="45">
        <v>31</v>
      </c>
      <c r="B35" s="17">
        <v>734968</v>
      </c>
      <c r="C35" s="17" t="s">
        <v>223</v>
      </c>
      <c r="D35" s="17" t="s">
        <v>224</v>
      </c>
      <c r="E35" s="189">
        <v>24.5</v>
      </c>
      <c r="F35" s="59">
        <v>49</v>
      </c>
      <c r="G35" s="39">
        <v>0</v>
      </c>
      <c r="H35" s="40">
        <v>0</v>
      </c>
      <c r="I35" s="289" t="str">
        <f t="shared" si="1"/>
        <v>Non Moving</v>
      </c>
    </row>
    <row r="36" spans="1:9" s="5" customFormat="1" ht="16.5" thickTop="1" thickBot="1">
      <c r="A36" s="45">
        <v>32</v>
      </c>
      <c r="B36" s="17">
        <v>734970</v>
      </c>
      <c r="C36" s="17" t="s">
        <v>225</v>
      </c>
      <c r="D36" s="17" t="s">
        <v>226</v>
      </c>
      <c r="E36" s="189">
        <v>24.5</v>
      </c>
      <c r="F36" s="59">
        <v>49</v>
      </c>
      <c r="G36" s="39">
        <v>0</v>
      </c>
      <c r="H36" s="40">
        <v>0</v>
      </c>
      <c r="I36" s="289" t="str">
        <f t="shared" si="1"/>
        <v>Non Moving</v>
      </c>
    </row>
    <row r="37" spans="1:9" s="5" customFormat="1" ht="16.5" thickTop="1" thickBot="1">
      <c r="A37" s="45">
        <v>33</v>
      </c>
      <c r="B37" s="17">
        <v>734971</v>
      </c>
      <c r="C37" s="17" t="s">
        <v>227</v>
      </c>
      <c r="D37" s="17" t="s">
        <v>228</v>
      </c>
      <c r="E37" s="189">
        <v>24.5</v>
      </c>
      <c r="F37" s="59">
        <v>49</v>
      </c>
      <c r="G37" s="39">
        <v>0</v>
      </c>
      <c r="H37" s="40">
        <v>0</v>
      </c>
      <c r="I37" s="289" t="str">
        <f t="shared" si="1"/>
        <v>Non Moving</v>
      </c>
    </row>
    <row r="38" spans="1:9" s="5" customFormat="1" ht="16.5" thickTop="1" thickBot="1">
      <c r="A38" s="45">
        <v>34</v>
      </c>
      <c r="B38" s="17">
        <v>734973</v>
      </c>
      <c r="C38" s="17" t="s">
        <v>229</v>
      </c>
      <c r="D38" s="17" t="s">
        <v>230</v>
      </c>
      <c r="E38" s="189">
        <v>24.5</v>
      </c>
      <c r="F38" s="59">
        <v>49</v>
      </c>
      <c r="G38" s="39">
        <v>0</v>
      </c>
      <c r="H38" s="40">
        <v>0</v>
      </c>
      <c r="I38" s="289" t="str">
        <f t="shared" si="1"/>
        <v>Non Moving</v>
      </c>
    </row>
    <row r="39" spans="1:9" s="5" customFormat="1" ht="16.5" thickTop="1" thickBot="1">
      <c r="A39" s="45">
        <v>35</v>
      </c>
      <c r="B39" s="17">
        <v>734975</v>
      </c>
      <c r="C39" s="17" t="s">
        <v>231</v>
      </c>
      <c r="D39" s="17" t="s">
        <v>232</v>
      </c>
      <c r="E39" s="189">
        <v>24.5</v>
      </c>
      <c r="F39" s="59">
        <v>49</v>
      </c>
      <c r="G39" s="39">
        <v>0</v>
      </c>
      <c r="H39" s="40">
        <v>0</v>
      </c>
      <c r="I39" s="289" t="str">
        <f t="shared" si="1"/>
        <v>Non Moving</v>
      </c>
    </row>
    <row r="40" spans="1:9" s="5" customFormat="1" ht="16.5" thickTop="1" thickBot="1">
      <c r="A40" s="45">
        <v>36</v>
      </c>
      <c r="B40" s="17">
        <v>734976</v>
      </c>
      <c r="C40" s="17" t="s">
        <v>233</v>
      </c>
      <c r="D40" s="17" t="s">
        <v>234</v>
      </c>
      <c r="E40" s="189">
        <v>39.5</v>
      </c>
      <c r="F40" s="59">
        <v>79</v>
      </c>
      <c r="G40" s="39">
        <v>0</v>
      </c>
      <c r="H40" s="40">
        <v>0</v>
      </c>
      <c r="I40" s="289" t="str">
        <f t="shared" si="1"/>
        <v>Non Moving</v>
      </c>
    </row>
    <row r="41" spans="1:9" s="5" customFormat="1" ht="16.5" thickTop="1" thickBot="1">
      <c r="A41" s="45">
        <v>37</v>
      </c>
      <c r="B41" s="17">
        <v>734981</v>
      </c>
      <c r="C41" s="17" t="s">
        <v>235</v>
      </c>
      <c r="D41" s="17" t="s">
        <v>236</v>
      </c>
      <c r="E41" s="189">
        <v>39.5</v>
      </c>
      <c r="F41" s="59">
        <v>79</v>
      </c>
      <c r="G41" s="39">
        <v>0</v>
      </c>
      <c r="H41" s="40">
        <v>0</v>
      </c>
      <c r="I41" s="289" t="str">
        <f t="shared" si="1"/>
        <v>Non Moving</v>
      </c>
    </row>
    <row r="42" spans="1:9" s="5" customFormat="1" ht="16.5" thickTop="1" thickBot="1">
      <c r="A42" s="45">
        <v>38</v>
      </c>
      <c r="B42" s="17">
        <v>738076</v>
      </c>
      <c r="C42" s="17" t="s">
        <v>254</v>
      </c>
      <c r="D42" s="17" t="s">
        <v>255</v>
      </c>
      <c r="E42" s="189">
        <v>124.5</v>
      </c>
      <c r="F42" s="59">
        <v>259</v>
      </c>
      <c r="G42" s="39">
        <v>0</v>
      </c>
      <c r="H42" s="40">
        <v>0</v>
      </c>
      <c r="I42" s="289" t="str">
        <f t="shared" si="1"/>
        <v>Non Moving</v>
      </c>
    </row>
    <row r="43" spans="1:9" s="5" customFormat="1" ht="16.5" thickTop="1" thickBot="1">
      <c r="A43" s="45">
        <v>39</v>
      </c>
      <c r="B43" s="20">
        <v>742244</v>
      </c>
      <c r="C43" s="17" t="s">
        <v>325</v>
      </c>
      <c r="D43" s="17" t="s">
        <v>326</v>
      </c>
      <c r="E43" s="189">
        <v>29.5</v>
      </c>
      <c r="F43" s="59">
        <v>59</v>
      </c>
      <c r="G43" s="39">
        <v>0</v>
      </c>
      <c r="H43" s="40">
        <v>0</v>
      </c>
      <c r="I43" s="289" t="str">
        <f t="shared" si="1"/>
        <v>Non Moving</v>
      </c>
    </row>
    <row r="44" spans="1:9" s="5" customFormat="1" ht="16.5" thickTop="1" thickBot="1">
      <c r="A44" s="45">
        <v>40</v>
      </c>
      <c r="B44" s="20">
        <v>742245</v>
      </c>
      <c r="C44" s="17" t="s">
        <v>327</v>
      </c>
      <c r="D44" s="17" t="s">
        <v>328</v>
      </c>
      <c r="E44" s="189">
        <v>29.5</v>
      </c>
      <c r="F44" s="59">
        <v>59</v>
      </c>
      <c r="G44" s="39">
        <v>0</v>
      </c>
      <c r="H44" s="40">
        <v>0</v>
      </c>
      <c r="I44" s="289" t="str">
        <f t="shared" si="1"/>
        <v>Non Moving</v>
      </c>
    </row>
    <row r="45" spans="1:9" s="5" customFormat="1" ht="16.5" thickTop="1" thickBot="1">
      <c r="A45" s="45">
        <v>41</v>
      </c>
      <c r="B45" s="20">
        <v>743940</v>
      </c>
      <c r="C45" s="17" t="s">
        <v>402</v>
      </c>
      <c r="D45" s="52" t="s">
        <v>403</v>
      </c>
      <c r="E45" s="190">
        <v>140</v>
      </c>
      <c r="F45" s="60">
        <v>289</v>
      </c>
      <c r="G45" s="39">
        <v>0</v>
      </c>
      <c r="H45" s="40">
        <v>0</v>
      </c>
      <c r="I45" s="289" t="str">
        <f t="shared" ref="I45:I55" si="2">IF(G45&gt;2,"Fast Moving",IF(G45=0,"Non Moving",IF(G45&lt;3,"Slow Moving")))</f>
        <v>Non Moving</v>
      </c>
    </row>
    <row r="46" spans="1:9" s="5" customFormat="1" ht="16.5" thickTop="1" thickBot="1">
      <c r="A46" s="45">
        <v>42</v>
      </c>
      <c r="B46" s="20">
        <v>743945</v>
      </c>
      <c r="C46" s="17" t="s">
        <v>406</v>
      </c>
      <c r="D46" s="52" t="s">
        <v>407</v>
      </c>
      <c r="E46" s="190">
        <v>49.5</v>
      </c>
      <c r="F46" s="60">
        <v>99</v>
      </c>
      <c r="G46" s="39">
        <v>0</v>
      </c>
      <c r="H46" s="40">
        <v>0</v>
      </c>
      <c r="I46" s="289" t="str">
        <f t="shared" si="2"/>
        <v>Non Moving</v>
      </c>
    </row>
    <row r="47" spans="1:9" s="5" customFormat="1" ht="16.5" thickTop="1" thickBot="1">
      <c r="A47" s="45">
        <v>43</v>
      </c>
      <c r="B47" s="20">
        <v>743947</v>
      </c>
      <c r="C47" s="17" t="s">
        <v>408</v>
      </c>
      <c r="D47" s="52" t="s">
        <v>409</v>
      </c>
      <c r="E47" s="190">
        <v>49.5</v>
      </c>
      <c r="F47" s="60">
        <v>99</v>
      </c>
      <c r="G47" s="39">
        <v>0</v>
      </c>
      <c r="H47" s="40">
        <v>0</v>
      </c>
      <c r="I47" s="289" t="str">
        <f t="shared" si="2"/>
        <v>Non Moving</v>
      </c>
    </row>
    <row r="48" spans="1:9" s="5" customFormat="1" ht="16.5" thickTop="1" thickBot="1">
      <c r="A48" s="45">
        <v>44</v>
      </c>
      <c r="B48" s="20">
        <v>743948</v>
      </c>
      <c r="C48" s="17" t="s">
        <v>410</v>
      </c>
      <c r="D48" s="52" t="s">
        <v>411</v>
      </c>
      <c r="E48" s="190">
        <v>79.5</v>
      </c>
      <c r="F48" s="60">
        <v>169</v>
      </c>
      <c r="G48" s="39">
        <v>0</v>
      </c>
      <c r="H48" s="40">
        <v>0</v>
      </c>
      <c r="I48" s="289" t="str">
        <f t="shared" si="2"/>
        <v>Non Moving</v>
      </c>
    </row>
    <row r="49" spans="1:9" s="5" customFormat="1" ht="16.5" thickTop="1" thickBot="1">
      <c r="A49" s="45">
        <v>45</v>
      </c>
      <c r="B49" s="20">
        <v>743953</v>
      </c>
      <c r="C49" s="17" t="s">
        <v>412</v>
      </c>
      <c r="D49" s="52" t="s">
        <v>413</v>
      </c>
      <c r="E49" s="190">
        <v>34.5</v>
      </c>
      <c r="F49" s="60">
        <v>69</v>
      </c>
      <c r="G49" s="39">
        <v>0</v>
      </c>
      <c r="H49" s="40">
        <v>0</v>
      </c>
      <c r="I49" s="289" t="str">
        <f t="shared" si="2"/>
        <v>Non Moving</v>
      </c>
    </row>
    <row r="50" spans="1:9" s="5" customFormat="1" ht="16.5" thickTop="1" thickBot="1">
      <c r="A50" s="45">
        <v>46</v>
      </c>
      <c r="B50" s="20">
        <v>744168</v>
      </c>
      <c r="C50" s="17" t="s">
        <v>434</v>
      </c>
      <c r="D50" s="52" t="s">
        <v>435</v>
      </c>
      <c r="E50" s="190">
        <v>29.5</v>
      </c>
      <c r="F50" s="60">
        <v>59</v>
      </c>
      <c r="G50" s="39">
        <v>0</v>
      </c>
      <c r="H50" s="40">
        <v>0</v>
      </c>
      <c r="I50" s="289" t="str">
        <f t="shared" si="2"/>
        <v>Non Moving</v>
      </c>
    </row>
    <row r="51" spans="1:9" s="5" customFormat="1" ht="16.5" thickTop="1" thickBot="1">
      <c r="A51" s="45">
        <v>47</v>
      </c>
      <c r="B51" s="20">
        <v>746545</v>
      </c>
      <c r="C51" s="17" t="s">
        <v>551</v>
      </c>
      <c r="D51" s="52" t="s">
        <v>552</v>
      </c>
      <c r="E51" s="190">
        <v>74.5</v>
      </c>
      <c r="F51" s="60">
        <v>159</v>
      </c>
      <c r="G51" s="39">
        <v>0</v>
      </c>
      <c r="H51" s="40">
        <v>0</v>
      </c>
      <c r="I51" s="289" t="str">
        <f t="shared" si="2"/>
        <v>Non Moving</v>
      </c>
    </row>
    <row r="52" spans="1:9" s="5" customFormat="1" ht="16.5" thickTop="1" thickBot="1">
      <c r="A52" s="45">
        <v>48</v>
      </c>
      <c r="B52" s="20">
        <v>746546</v>
      </c>
      <c r="C52" s="17" t="s">
        <v>553</v>
      </c>
      <c r="D52" s="52" t="s">
        <v>554</v>
      </c>
      <c r="E52" s="190">
        <v>44.5</v>
      </c>
      <c r="F52" s="60">
        <v>99</v>
      </c>
      <c r="G52" s="39">
        <v>0</v>
      </c>
      <c r="H52" s="40">
        <v>0</v>
      </c>
      <c r="I52" s="289" t="str">
        <f t="shared" si="2"/>
        <v>Non Moving</v>
      </c>
    </row>
    <row r="53" spans="1:9" s="5" customFormat="1" ht="16.5" thickTop="1" thickBot="1">
      <c r="A53" s="45">
        <v>49</v>
      </c>
      <c r="B53" s="20">
        <v>746547</v>
      </c>
      <c r="C53" s="17" t="s">
        <v>555</v>
      </c>
      <c r="D53" s="52" t="s">
        <v>556</v>
      </c>
      <c r="E53" s="190">
        <v>74.5</v>
      </c>
      <c r="F53" s="60">
        <v>159</v>
      </c>
      <c r="G53" s="39">
        <v>0</v>
      </c>
      <c r="H53" s="40">
        <v>0</v>
      </c>
      <c r="I53" s="289" t="str">
        <f t="shared" si="2"/>
        <v>Non Moving</v>
      </c>
    </row>
    <row r="54" spans="1:9" s="5" customFormat="1" ht="16.5" thickTop="1" thickBot="1">
      <c r="A54" s="45">
        <v>50</v>
      </c>
      <c r="B54" s="20">
        <v>746548</v>
      </c>
      <c r="C54" s="17" t="s">
        <v>557</v>
      </c>
      <c r="D54" s="52" t="s">
        <v>558</v>
      </c>
      <c r="E54" s="190">
        <v>89.5</v>
      </c>
      <c r="F54" s="60">
        <v>189</v>
      </c>
      <c r="G54" s="39">
        <v>0</v>
      </c>
      <c r="H54" s="40">
        <v>0</v>
      </c>
      <c r="I54" s="289" t="str">
        <f t="shared" si="2"/>
        <v>Non Moving</v>
      </c>
    </row>
    <row r="55" spans="1:9" s="5" customFormat="1" ht="16.5" thickTop="1" thickBot="1">
      <c r="A55" s="45">
        <v>51</v>
      </c>
      <c r="B55" s="20">
        <v>746549</v>
      </c>
      <c r="C55" s="17" t="s">
        <v>559</v>
      </c>
      <c r="D55" s="52" t="s">
        <v>560</v>
      </c>
      <c r="E55" s="190">
        <v>89.5</v>
      </c>
      <c r="F55" s="60">
        <v>189</v>
      </c>
      <c r="G55" s="39">
        <v>0</v>
      </c>
      <c r="H55" s="40">
        <v>0</v>
      </c>
      <c r="I55" s="289" t="str">
        <f t="shared" si="2"/>
        <v>Non Moving</v>
      </c>
    </row>
    <row r="56" spans="1:9" s="5" customFormat="1" ht="16.5" thickTop="1" thickBot="1">
      <c r="A56" s="45"/>
      <c r="B56" s="20"/>
      <c r="C56" s="17"/>
      <c r="D56" s="52"/>
      <c r="E56" s="190"/>
      <c r="F56" s="60"/>
      <c r="G56" s="39" t="s">
        <v>322</v>
      </c>
      <c r="H56" s="40"/>
      <c r="I56" s="224"/>
    </row>
    <row r="57" spans="1:9" s="5" customFormat="1" ht="16.5" thickTop="1" thickBot="1">
      <c r="A57" s="45"/>
      <c r="B57" s="20"/>
      <c r="C57" s="17"/>
      <c r="D57" s="52"/>
      <c r="E57" s="190"/>
      <c r="F57" s="60"/>
      <c r="G57" s="39"/>
      <c r="H57" s="40"/>
    </row>
    <row r="58" spans="1:9" s="5" customFormat="1" ht="16.5" thickTop="1" thickBot="1">
      <c r="A58" s="46"/>
      <c r="B58" s="47"/>
      <c r="C58" s="55"/>
      <c r="D58" s="632" t="s">
        <v>270</v>
      </c>
      <c r="E58" s="633"/>
      <c r="F58" s="634"/>
      <c r="G58" s="54">
        <f>SUM(G5:G57)</f>
        <v>0</v>
      </c>
      <c r="H58" s="290">
        <f>SUM(H5:H57)</f>
        <v>0</v>
      </c>
    </row>
  </sheetData>
  <mergeCells count="9">
    <mergeCell ref="D58:F58"/>
    <mergeCell ref="L4:P5"/>
    <mergeCell ref="L6:P6"/>
    <mergeCell ref="L10:P11"/>
    <mergeCell ref="L12:P12"/>
    <mergeCell ref="L13:P13"/>
    <mergeCell ref="L14:P14"/>
    <mergeCell ref="L15:P15"/>
    <mergeCell ref="G4:H4"/>
  </mergeCells>
  <conditionalFormatting sqref="I1:I1048576">
    <cfRule type="cellIs" dxfId="10" priority="17" operator="equal">
      <formula>"Non Moving"</formula>
    </cfRule>
    <cfRule type="cellIs" dxfId="9" priority="18" operator="equal">
      <formula>"Slow Moving"</formula>
    </cfRule>
    <cfRule type="cellIs" dxfId="8" priority="19" operator="equal">
      <formula>"Fast Moving"</formula>
    </cfRule>
  </conditionalFormatting>
  <conditionalFormatting sqref="L4">
    <cfRule type="cellIs" dxfId="7" priority="14" operator="equal">
      <formula>"Non Moving"</formula>
    </cfRule>
    <cfRule type="cellIs" dxfId="6" priority="15" operator="equal">
      <formula>"Slow Moving"</formula>
    </cfRule>
    <cfRule type="cellIs" dxfId="5" priority="16" operator="equal">
      <formula>"Fast Moving"</formula>
    </cfRule>
  </conditionalFormatting>
  <conditionalFormatting sqref="L4">
    <cfRule type="cellIs" dxfId="4" priority="5" operator="equal">
      <formula>$L$4</formula>
    </cfRule>
  </conditionalFormatting>
  <conditionalFormatting sqref="L10">
    <cfRule type="cellIs" dxfId="3" priority="2" operator="equal">
      <formula>"Non Moving"</formula>
    </cfRule>
    <cfRule type="cellIs" dxfId="2" priority="3" operator="equal">
      <formula>"Slow Moving"</formula>
    </cfRule>
    <cfRule type="cellIs" dxfId="1" priority="4" operator="equal">
      <formula>"Fast Moving"</formula>
    </cfRule>
  </conditionalFormatting>
  <conditionalFormatting sqref="L10">
    <cfRule type="cellIs" dxfId="0" priority="1" operator="equal">
      <formula>$L$10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DM167"/>
  <sheetViews>
    <sheetView zoomScaleNormal="100" workbookViewId="0">
      <pane xSplit="4" ySplit="7" topLeftCell="E8" activePane="bottomRight" state="frozen"/>
      <selection activeCell="C1" sqref="C1"/>
      <selection pane="topRight" activeCell="F1" sqref="F1"/>
      <selection pane="bottomLeft" activeCell="C8" sqref="C8"/>
      <selection pane="bottomRight" activeCell="G10" sqref="G10"/>
    </sheetView>
  </sheetViews>
  <sheetFormatPr defaultColWidth="16.5703125" defaultRowHeight="12.75"/>
  <cols>
    <col min="1" max="1" width="5.28515625" style="77" customWidth="1"/>
    <col min="2" max="2" width="15" style="77" customWidth="1"/>
    <col min="3" max="3" width="8.5703125" style="113" customWidth="1"/>
    <col min="4" max="4" width="12" style="77" customWidth="1"/>
    <col min="5" max="5" width="19.28515625" style="77" customWidth="1"/>
    <col min="6" max="6" width="9.140625" style="113" customWidth="1"/>
    <col min="7" max="7" width="10.85546875" style="77" customWidth="1"/>
    <col min="8" max="8" width="11.42578125" style="77" customWidth="1"/>
    <col min="9" max="9" width="11" style="77" customWidth="1"/>
    <col min="10" max="10" width="9.140625" style="77" customWidth="1"/>
    <col min="11" max="11" width="10.42578125" style="77" customWidth="1"/>
    <col min="12" max="12" width="11.42578125" style="77" customWidth="1"/>
    <col min="13" max="13" width="11.28515625" style="77" customWidth="1"/>
    <col min="14" max="14" width="10.85546875" style="77" customWidth="1"/>
    <col min="15" max="15" width="10.28515625" style="77" customWidth="1"/>
    <col min="16" max="16" width="10.140625" style="77" customWidth="1"/>
    <col min="17" max="17" width="9.5703125" style="77" customWidth="1"/>
    <col min="18" max="18" width="10" style="77" customWidth="1"/>
    <col min="19" max="19" width="9.85546875" style="77" customWidth="1"/>
    <col min="20" max="20" width="9.5703125" style="77" customWidth="1"/>
    <col min="21" max="21" width="11" style="77" customWidth="1"/>
    <col min="22" max="22" width="9.5703125" style="77" customWidth="1"/>
    <col min="23" max="23" width="12.42578125" style="77" customWidth="1"/>
    <col min="24" max="24" width="11.85546875" style="77" customWidth="1"/>
    <col min="25" max="26" width="10.85546875" style="77" customWidth="1"/>
    <col min="27" max="27" width="11" style="77" customWidth="1"/>
    <col min="28" max="28" width="10.140625" style="77" customWidth="1"/>
    <col min="29" max="29" width="10" style="77" customWidth="1"/>
    <col min="30" max="30" width="10.7109375" style="77" customWidth="1"/>
    <col min="31" max="31" width="10.42578125" style="77" customWidth="1"/>
    <col min="32" max="32" width="10.140625" style="77" customWidth="1"/>
    <col min="33" max="33" width="10.42578125" style="77" customWidth="1"/>
    <col min="34" max="34" width="12.140625" style="77" customWidth="1"/>
    <col min="35" max="35" width="10.85546875" style="77" customWidth="1"/>
    <col min="36" max="36" width="10.140625" style="77" customWidth="1"/>
    <col min="37" max="37" width="10.42578125" style="77" customWidth="1"/>
    <col min="38" max="38" width="9.5703125" style="77" customWidth="1"/>
    <col min="39" max="39" width="10.85546875" style="77" customWidth="1"/>
    <col min="40" max="40" width="9.5703125" style="77" customWidth="1"/>
    <col min="41" max="41" width="10.85546875" style="77" customWidth="1"/>
    <col min="42" max="42" width="11.42578125" style="77" customWidth="1"/>
    <col min="43" max="43" width="10.7109375" style="77" customWidth="1"/>
    <col min="44" max="44" width="11.28515625" style="77" customWidth="1"/>
    <col min="45" max="45" width="11.5703125" style="77" customWidth="1"/>
    <col min="46" max="46" width="13.28515625" style="77" customWidth="1"/>
    <col min="47" max="47" width="3.28515625" style="77" customWidth="1"/>
    <col min="48" max="49" width="12.5703125" style="77" customWidth="1"/>
    <col min="50" max="50" width="3.28515625" style="77" customWidth="1"/>
    <col min="51" max="51" width="11" style="77" customWidth="1"/>
    <col min="52" max="52" width="10" style="77" customWidth="1"/>
    <col min="53" max="53" width="9" style="77" customWidth="1"/>
    <col min="54" max="54" width="8.42578125" style="77" customWidth="1"/>
    <col min="55" max="55" width="8.5703125" style="77" customWidth="1"/>
    <col min="56" max="56" width="10" style="77" customWidth="1"/>
    <col min="57" max="57" width="10.7109375" style="77" customWidth="1"/>
    <col min="58" max="58" width="9" style="77" customWidth="1"/>
    <col min="59" max="59" width="8.5703125" style="77" customWidth="1"/>
    <col min="60" max="60" width="8.42578125" style="77" customWidth="1"/>
    <col min="61" max="61" width="10.28515625" style="77" customWidth="1"/>
    <col min="62" max="62" width="11.7109375" style="77" customWidth="1"/>
    <col min="63" max="117" width="16.5703125" style="77"/>
    <col min="118" max="253" width="16.5703125" style="87"/>
    <col min="254" max="255" width="0" style="87" hidden="1" customWidth="1"/>
    <col min="256" max="256" width="5.28515625" style="87" customWidth="1"/>
    <col min="257" max="257" width="15" style="87" customWidth="1"/>
    <col min="258" max="258" width="8.5703125" style="87" customWidth="1"/>
    <col min="259" max="259" width="0" style="87" hidden="1" customWidth="1"/>
    <col min="260" max="260" width="16.28515625" style="87" bestFit="1" customWidth="1"/>
    <col min="261" max="261" width="55.42578125" style="87" customWidth="1"/>
    <col min="262" max="262" width="13.7109375" style="87" customWidth="1"/>
    <col min="263" max="263" width="10.85546875" style="87" customWidth="1"/>
    <col min="264" max="264" width="11.42578125" style="87" customWidth="1"/>
    <col min="265" max="265" width="11" style="87" customWidth="1"/>
    <col min="266" max="266" width="9.140625" style="87" customWidth="1"/>
    <col min="267" max="267" width="10.42578125" style="87" customWidth="1"/>
    <col min="268" max="268" width="11.42578125" style="87" customWidth="1"/>
    <col min="269" max="269" width="11.28515625" style="87" customWidth="1"/>
    <col min="270" max="270" width="10.85546875" style="87" customWidth="1"/>
    <col min="271" max="271" width="10.28515625" style="87" customWidth="1"/>
    <col min="272" max="272" width="10.140625" style="87" customWidth="1"/>
    <col min="273" max="273" width="9.5703125" style="87" customWidth="1"/>
    <col min="274" max="274" width="10" style="87" customWidth="1"/>
    <col min="275" max="275" width="9.85546875" style="87" customWidth="1"/>
    <col min="276" max="276" width="9.5703125" style="87" customWidth="1"/>
    <col min="277" max="277" width="11" style="87" customWidth="1"/>
    <col min="278" max="278" width="9.5703125" style="87" customWidth="1"/>
    <col min="279" max="279" width="12.42578125" style="87" customWidth="1"/>
    <col min="280" max="280" width="11.85546875" style="87" customWidth="1"/>
    <col min="281" max="282" width="10.85546875" style="87" customWidth="1"/>
    <col min="283" max="283" width="11" style="87" customWidth="1"/>
    <col min="284" max="284" width="10.140625" style="87" customWidth="1"/>
    <col min="285" max="285" width="10" style="87" customWidth="1"/>
    <col min="286" max="286" width="10.7109375" style="87" customWidth="1"/>
    <col min="287" max="287" width="10.42578125" style="87" customWidth="1"/>
    <col min="288" max="288" width="10.140625" style="87" customWidth="1"/>
    <col min="289" max="289" width="10.42578125" style="87" customWidth="1"/>
    <col min="290" max="290" width="12.140625" style="87" customWidth="1"/>
    <col min="291" max="291" width="10.85546875" style="87" customWidth="1"/>
    <col min="292" max="292" width="10.140625" style="87" customWidth="1"/>
    <col min="293" max="293" width="10.42578125" style="87" customWidth="1"/>
    <col min="294" max="294" width="9.5703125" style="87" customWidth="1"/>
    <col min="295" max="295" width="10.85546875" style="87" customWidth="1"/>
    <col min="296" max="296" width="9.5703125" style="87" customWidth="1"/>
    <col min="297" max="297" width="10.85546875" style="87" customWidth="1"/>
    <col min="298" max="298" width="11.42578125" style="87" customWidth="1"/>
    <col min="299" max="299" width="10.7109375" style="87" customWidth="1"/>
    <col min="300" max="300" width="11.28515625" style="87" customWidth="1"/>
    <col min="301" max="301" width="11.5703125" style="87" customWidth="1"/>
    <col min="302" max="302" width="13.28515625" style="87" customWidth="1"/>
    <col min="303" max="303" width="3.28515625" style="87" customWidth="1"/>
    <col min="304" max="305" width="12.5703125" style="87" customWidth="1"/>
    <col min="306" max="306" width="3.28515625" style="87" customWidth="1"/>
    <col min="307" max="307" width="11" style="87" customWidth="1"/>
    <col min="308" max="308" width="10" style="87" customWidth="1"/>
    <col min="309" max="309" width="9" style="87" customWidth="1"/>
    <col min="310" max="310" width="8.42578125" style="87" customWidth="1"/>
    <col min="311" max="311" width="8.5703125" style="87" customWidth="1"/>
    <col min="312" max="312" width="10" style="87" customWidth="1"/>
    <col min="313" max="313" width="10.7109375" style="87" customWidth="1"/>
    <col min="314" max="314" width="9" style="87" customWidth="1"/>
    <col min="315" max="315" width="8.5703125" style="87" customWidth="1"/>
    <col min="316" max="316" width="8.42578125" style="87" customWidth="1"/>
    <col min="317" max="317" width="10.28515625" style="87" customWidth="1"/>
    <col min="318" max="318" width="11.7109375" style="87" customWidth="1"/>
    <col min="319" max="509" width="16.5703125" style="87"/>
    <col min="510" max="511" width="0" style="87" hidden="1" customWidth="1"/>
    <col min="512" max="512" width="5.28515625" style="87" customWidth="1"/>
    <col min="513" max="513" width="15" style="87" customWidth="1"/>
    <col min="514" max="514" width="8.5703125" style="87" customWidth="1"/>
    <col min="515" max="515" width="0" style="87" hidden="1" customWidth="1"/>
    <col min="516" max="516" width="16.28515625" style="87" bestFit="1" customWidth="1"/>
    <col min="517" max="517" width="55.42578125" style="87" customWidth="1"/>
    <col min="518" max="518" width="13.7109375" style="87" customWidth="1"/>
    <col min="519" max="519" width="10.85546875" style="87" customWidth="1"/>
    <col min="520" max="520" width="11.42578125" style="87" customWidth="1"/>
    <col min="521" max="521" width="11" style="87" customWidth="1"/>
    <col min="522" max="522" width="9.140625" style="87" customWidth="1"/>
    <col min="523" max="523" width="10.42578125" style="87" customWidth="1"/>
    <col min="524" max="524" width="11.42578125" style="87" customWidth="1"/>
    <col min="525" max="525" width="11.28515625" style="87" customWidth="1"/>
    <col min="526" max="526" width="10.85546875" style="87" customWidth="1"/>
    <col min="527" max="527" width="10.28515625" style="87" customWidth="1"/>
    <col min="528" max="528" width="10.140625" style="87" customWidth="1"/>
    <col min="529" max="529" width="9.5703125" style="87" customWidth="1"/>
    <col min="530" max="530" width="10" style="87" customWidth="1"/>
    <col min="531" max="531" width="9.85546875" style="87" customWidth="1"/>
    <col min="532" max="532" width="9.5703125" style="87" customWidth="1"/>
    <col min="533" max="533" width="11" style="87" customWidth="1"/>
    <col min="534" max="534" width="9.5703125" style="87" customWidth="1"/>
    <col min="535" max="535" width="12.42578125" style="87" customWidth="1"/>
    <col min="536" max="536" width="11.85546875" style="87" customWidth="1"/>
    <col min="537" max="538" width="10.85546875" style="87" customWidth="1"/>
    <col min="539" max="539" width="11" style="87" customWidth="1"/>
    <col min="540" max="540" width="10.140625" style="87" customWidth="1"/>
    <col min="541" max="541" width="10" style="87" customWidth="1"/>
    <col min="542" max="542" width="10.7109375" style="87" customWidth="1"/>
    <col min="543" max="543" width="10.42578125" style="87" customWidth="1"/>
    <col min="544" max="544" width="10.140625" style="87" customWidth="1"/>
    <col min="545" max="545" width="10.42578125" style="87" customWidth="1"/>
    <col min="546" max="546" width="12.140625" style="87" customWidth="1"/>
    <col min="547" max="547" width="10.85546875" style="87" customWidth="1"/>
    <col min="548" max="548" width="10.140625" style="87" customWidth="1"/>
    <col min="549" max="549" width="10.42578125" style="87" customWidth="1"/>
    <col min="550" max="550" width="9.5703125" style="87" customWidth="1"/>
    <col min="551" max="551" width="10.85546875" style="87" customWidth="1"/>
    <col min="552" max="552" width="9.5703125" style="87" customWidth="1"/>
    <col min="553" max="553" width="10.85546875" style="87" customWidth="1"/>
    <col min="554" max="554" width="11.42578125" style="87" customWidth="1"/>
    <col min="555" max="555" width="10.7109375" style="87" customWidth="1"/>
    <col min="556" max="556" width="11.28515625" style="87" customWidth="1"/>
    <col min="557" max="557" width="11.5703125" style="87" customWidth="1"/>
    <col min="558" max="558" width="13.28515625" style="87" customWidth="1"/>
    <col min="559" max="559" width="3.28515625" style="87" customWidth="1"/>
    <col min="560" max="561" width="12.5703125" style="87" customWidth="1"/>
    <col min="562" max="562" width="3.28515625" style="87" customWidth="1"/>
    <col min="563" max="563" width="11" style="87" customWidth="1"/>
    <col min="564" max="564" width="10" style="87" customWidth="1"/>
    <col min="565" max="565" width="9" style="87" customWidth="1"/>
    <col min="566" max="566" width="8.42578125" style="87" customWidth="1"/>
    <col min="567" max="567" width="8.5703125" style="87" customWidth="1"/>
    <col min="568" max="568" width="10" style="87" customWidth="1"/>
    <col min="569" max="569" width="10.7109375" style="87" customWidth="1"/>
    <col min="570" max="570" width="9" style="87" customWidth="1"/>
    <col min="571" max="571" width="8.5703125" style="87" customWidth="1"/>
    <col min="572" max="572" width="8.42578125" style="87" customWidth="1"/>
    <col min="573" max="573" width="10.28515625" style="87" customWidth="1"/>
    <col min="574" max="574" width="11.7109375" style="87" customWidth="1"/>
    <col min="575" max="765" width="16.5703125" style="87"/>
    <col min="766" max="767" width="0" style="87" hidden="1" customWidth="1"/>
    <col min="768" max="768" width="5.28515625" style="87" customWidth="1"/>
    <col min="769" max="769" width="15" style="87" customWidth="1"/>
    <col min="770" max="770" width="8.5703125" style="87" customWidth="1"/>
    <col min="771" max="771" width="0" style="87" hidden="1" customWidth="1"/>
    <col min="772" max="772" width="16.28515625" style="87" bestFit="1" customWidth="1"/>
    <col min="773" max="773" width="55.42578125" style="87" customWidth="1"/>
    <col min="774" max="774" width="13.7109375" style="87" customWidth="1"/>
    <col min="775" max="775" width="10.85546875" style="87" customWidth="1"/>
    <col min="776" max="776" width="11.42578125" style="87" customWidth="1"/>
    <col min="777" max="777" width="11" style="87" customWidth="1"/>
    <col min="778" max="778" width="9.140625" style="87" customWidth="1"/>
    <col min="779" max="779" width="10.42578125" style="87" customWidth="1"/>
    <col min="780" max="780" width="11.42578125" style="87" customWidth="1"/>
    <col min="781" max="781" width="11.28515625" style="87" customWidth="1"/>
    <col min="782" max="782" width="10.85546875" style="87" customWidth="1"/>
    <col min="783" max="783" width="10.28515625" style="87" customWidth="1"/>
    <col min="784" max="784" width="10.140625" style="87" customWidth="1"/>
    <col min="785" max="785" width="9.5703125" style="87" customWidth="1"/>
    <col min="786" max="786" width="10" style="87" customWidth="1"/>
    <col min="787" max="787" width="9.85546875" style="87" customWidth="1"/>
    <col min="788" max="788" width="9.5703125" style="87" customWidth="1"/>
    <col min="789" max="789" width="11" style="87" customWidth="1"/>
    <col min="790" max="790" width="9.5703125" style="87" customWidth="1"/>
    <col min="791" max="791" width="12.42578125" style="87" customWidth="1"/>
    <col min="792" max="792" width="11.85546875" style="87" customWidth="1"/>
    <col min="793" max="794" width="10.85546875" style="87" customWidth="1"/>
    <col min="795" max="795" width="11" style="87" customWidth="1"/>
    <col min="796" max="796" width="10.140625" style="87" customWidth="1"/>
    <col min="797" max="797" width="10" style="87" customWidth="1"/>
    <col min="798" max="798" width="10.7109375" style="87" customWidth="1"/>
    <col min="799" max="799" width="10.42578125" style="87" customWidth="1"/>
    <col min="800" max="800" width="10.140625" style="87" customWidth="1"/>
    <col min="801" max="801" width="10.42578125" style="87" customWidth="1"/>
    <col min="802" max="802" width="12.140625" style="87" customWidth="1"/>
    <col min="803" max="803" width="10.85546875" style="87" customWidth="1"/>
    <col min="804" max="804" width="10.140625" style="87" customWidth="1"/>
    <col min="805" max="805" width="10.42578125" style="87" customWidth="1"/>
    <col min="806" max="806" width="9.5703125" style="87" customWidth="1"/>
    <col min="807" max="807" width="10.85546875" style="87" customWidth="1"/>
    <col min="808" max="808" width="9.5703125" style="87" customWidth="1"/>
    <col min="809" max="809" width="10.85546875" style="87" customWidth="1"/>
    <col min="810" max="810" width="11.42578125" style="87" customWidth="1"/>
    <col min="811" max="811" width="10.7109375" style="87" customWidth="1"/>
    <col min="812" max="812" width="11.28515625" style="87" customWidth="1"/>
    <col min="813" max="813" width="11.5703125" style="87" customWidth="1"/>
    <col min="814" max="814" width="13.28515625" style="87" customWidth="1"/>
    <col min="815" max="815" width="3.28515625" style="87" customWidth="1"/>
    <col min="816" max="817" width="12.5703125" style="87" customWidth="1"/>
    <col min="818" max="818" width="3.28515625" style="87" customWidth="1"/>
    <col min="819" max="819" width="11" style="87" customWidth="1"/>
    <col min="820" max="820" width="10" style="87" customWidth="1"/>
    <col min="821" max="821" width="9" style="87" customWidth="1"/>
    <col min="822" max="822" width="8.42578125" style="87" customWidth="1"/>
    <col min="823" max="823" width="8.5703125" style="87" customWidth="1"/>
    <col min="824" max="824" width="10" style="87" customWidth="1"/>
    <col min="825" max="825" width="10.7109375" style="87" customWidth="1"/>
    <col min="826" max="826" width="9" style="87" customWidth="1"/>
    <col min="827" max="827" width="8.5703125" style="87" customWidth="1"/>
    <col min="828" max="828" width="8.42578125" style="87" customWidth="1"/>
    <col min="829" max="829" width="10.28515625" style="87" customWidth="1"/>
    <col min="830" max="830" width="11.7109375" style="87" customWidth="1"/>
    <col min="831" max="1021" width="16.5703125" style="87"/>
    <col min="1022" max="1023" width="0" style="87" hidden="1" customWidth="1"/>
    <col min="1024" max="1024" width="5.28515625" style="87" customWidth="1"/>
    <col min="1025" max="1025" width="15" style="87" customWidth="1"/>
    <col min="1026" max="1026" width="8.5703125" style="87" customWidth="1"/>
    <col min="1027" max="1027" width="0" style="87" hidden="1" customWidth="1"/>
    <col min="1028" max="1028" width="16.28515625" style="87" bestFit="1" customWidth="1"/>
    <col min="1029" max="1029" width="55.42578125" style="87" customWidth="1"/>
    <col min="1030" max="1030" width="13.7109375" style="87" customWidth="1"/>
    <col min="1031" max="1031" width="10.85546875" style="87" customWidth="1"/>
    <col min="1032" max="1032" width="11.42578125" style="87" customWidth="1"/>
    <col min="1033" max="1033" width="11" style="87" customWidth="1"/>
    <col min="1034" max="1034" width="9.140625" style="87" customWidth="1"/>
    <col min="1035" max="1035" width="10.42578125" style="87" customWidth="1"/>
    <col min="1036" max="1036" width="11.42578125" style="87" customWidth="1"/>
    <col min="1037" max="1037" width="11.28515625" style="87" customWidth="1"/>
    <col min="1038" max="1038" width="10.85546875" style="87" customWidth="1"/>
    <col min="1039" max="1039" width="10.28515625" style="87" customWidth="1"/>
    <col min="1040" max="1040" width="10.140625" style="87" customWidth="1"/>
    <col min="1041" max="1041" width="9.5703125" style="87" customWidth="1"/>
    <col min="1042" max="1042" width="10" style="87" customWidth="1"/>
    <col min="1043" max="1043" width="9.85546875" style="87" customWidth="1"/>
    <col min="1044" max="1044" width="9.5703125" style="87" customWidth="1"/>
    <col min="1045" max="1045" width="11" style="87" customWidth="1"/>
    <col min="1046" max="1046" width="9.5703125" style="87" customWidth="1"/>
    <col min="1047" max="1047" width="12.42578125" style="87" customWidth="1"/>
    <col min="1048" max="1048" width="11.85546875" style="87" customWidth="1"/>
    <col min="1049" max="1050" width="10.85546875" style="87" customWidth="1"/>
    <col min="1051" max="1051" width="11" style="87" customWidth="1"/>
    <col min="1052" max="1052" width="10.140625" style="87" customWidth="1"/>
    <col min="1053" max="1053" width="10" style="87" customWidth="1"/>
    <col min="1054" max="1054" width="10.7109375" style="87" customWidth="1"/>
    <col min="1055" max="1055" width="10.42578125" style="87" customWidth="1"/>
    <col min="1056" max="1056" width="10.140625" style="87" customWidth="1"/>
    <col min="1057" max="1057" width="10.42578125" style="87" customWidth="1"/>
    <col min="1058" max="1058" width="12.140625" style="87" customWidth="1"/>
    <col min="1059" max="1059" width="10.85546875" style="87" customWidth="1"/>
    <col min="1060" max="1060" width="10.140625" style="87" customWidth="1"/>
    <col min="1061" max="1061" width="10.42578125" style="87" customWidth="1"/>
    <col min="1062" max="1062" width="9.5703125" style="87" customWidth="1"/>
    <col min="1063" max="1063" width="10.85546875" style="87" customWidth="1"/>
    <col min="1064" max="1064" width="9.5703125" style="87" customWidth="1"/>
    <col min="1065" max="1065" width="10.85546875" style="87" customWidth="1"/>
    <col min="1066" max="1066" width="11.42578125" style="87" customWidth="1"/>
    <col min="1067" max="1067" width="10.7109375" style="87" customWidth="1"/>
    <col min="1068" max="1068" width="11.28515625" style="87" customWidth="1"/>
    <col min="1069" max="1069" width="11.5703125" style="87" customWidth="1"/>
    <col min="1070" max="1070" width="13.28515625" style="87" customWidth="1"/>
    <col min="1071" max="1071" width="3.28515625" style="87" customWidth="1"/>
    <col min="1072" max="1073" width="12.5703125" style="87" customWidth="1"/>
    <col min="1074" max="1074" width="3.28515625" style="87" customWidth="1"/>
    <col min="1075" max="1075" width="11" style="87" customWidth="1"/>
    <col min="1076" max="1076" width="10" style="87" customWidth="1"/>
    <col min="1077" max="1077" width="9" style="87" customWidth="1"/>
    <col min="1078" max="1078" width="8.42578125" style="87" customWidth="1"/>
    <col min="1079" max="1079" width="8.5703125" style="87" customWidth="1"/>
    <col min="1080" max="1080" width="10" style="87" customWidth="1"/>
    <col min="1081" max="1081" width="10.7109375" style="87" customWidth="1"/>
    <col min="1082" max="1082" width="9" style="87" customWidth="1"/>
    <col min="1083" max="1083" width="8.5703125" style="87" customWidth="1"/>
    <col min="1084" max="1084" width="8.42578125" style="87" customWidth="1"/>
    <col min="1085" max="1085" width="10.28515625" style="87" customWidth="1"/>
    <col min="1086" max="1086" width="11.7109375" style="87" customWidth="1"/>
    <col min="1087" max="1277" width="16.5703125" style="87"/>
    <col min="1278" max="1279" width="0" style="87" hidden="1" customWidth="1"/>
    <col min="1280" max="1280" width="5.28515625" style="87" customWidth="1"/>
    <col min="1281" max="1281" width="15" style="87" customWidth="1"/>
    <col min="1282" max="1282" width="8.5703125" style="87" customWidth="1"/>
    <col min="1283" max="1283" width="0" style="87" hidden="1" customWidth="1"/>
    <col min="1284" max="1284" width="16.28515625" style="87" bestFit="1" customWidth="1"/>
    <col min="1285" max="1285" width="55.42578125" style="87" customWidth="1"/>
    <col min="1286" max="1286" width="13.7109375" style="87" customWidth="1"/>
    <col min="1287" max="1287" width="10.85546875" style="87" customWidth="1"/>
    <col min="1288" max="1288" width="11.42578125" style="87" customWidth="1"/>
    <col min="1289" max="1289" width="11" style="87" customWidth="1"/>
    <col min="1290" max="1290" width="9.140625" style="87" customWidth="1"/>
    <col min="1291" max="1291" width="10.42578125" style="87" customWidth="1"/>
    <col min="1292" max="1292" width="11.42578125" style="87" customWidth="1"/>
    <col min="1293" max="1293" width="11.28515625" style="87" customWidth="1"/>
    <col min="1294" max="1294" width="10.85546875" style="87" customWidth="1"/>
    <col min="1295" max="1295" width="10.28515625" style="87" customWidth="1"/>
    <col min="1296" max="1296" width="10.140625" style="87" customWidth="1"/>
    <col min="1297" max="1297" width="9.5703125" style="87" customWidth="1"/>
    <col min="1298" max="1298" width="10" style="87" customWidth="1"/>
    <col min="1299" max="1299" width="9.85546875" style="87" customWidth="1"/>
    <col min="1300" max="1300" width="9.5703125" style="87" customWidth="1"/>
    <col min="1301" max="1301" width="11" style="87" customWidth="1"/>
    <col min="1302" max="1302" width="9.5703125" style="87" customWidth="1"/>
    <col min="1303" max="1303" width="12.42578125" style="87" customWidth="1"/>
    <col min="1304" max="1304" width="11.85546875" style="87" customWidth="1"/>
    <col min="1305" max="1306" width="10.85546875" style="87" customWidth="1"/>
    <col min="1307" max="1307" width="11" style="87" customWidth="1"/>
    <col min="1308" max="1308" width="10.140625" style="87" customWidth="1"/>
    <col min="1309" max="1309" width="10" style="87" customWidth="1"/>
    <col min="1310" max="1310" width="10.7109375" style="87" customWidth="1"/>
    <col min="1311" max="1311" width="10.42578125" style="87" customWidth="1"/>
    <col min="1312" max="1312" width="10.140625" style="87" customWidth="1"/>
    <col min="1313" max="1313" width="10.42578125" style="87" customWidth="1"/>
    <col min="1314" max="1314" width="12.140625" style="87" customWidth="1"/>
    <col min="1315" max="1315" width="10.85546875" style="87" customWidth="1"/>
    <col min="1316" max="1316" width="10.140625" style="87" customWidth="1"/>
    <col min="1317" max="1317" width="10.42578125" style="87" customWidth="1"/>
    <col min="1318" max="1318" width="9.5703125" style="87" customWidth="1"/>
    <col min="1319" max="1319" width="10.85546875" style="87" customWidth="1"/>
    <col min="1320" max="1320" width="9.5703125" style="87" customWidth="1"/>
    <col min="1321" max="1321" width="10.85546875" style="87" customWidth="1"/>
    <col min="1322" max="1322" width="11.42578125" style="87" customWidth="1"/>
    <col min="1323" max="1323" width="10.7109375" style="87" customWidth="1"/>
    <col min="1324" max="1324" width="11.28515625" style="87" customWidth="1"/>
    <col min="1325" max="1325" width="11.5703125" style="87" customWidth="1"/>
    <col min="1326" max="1326" width="13.28515625" style="87" customWidth="1"/>
    <col min="1327" max="1327" width="3.28515625" style="87" customWidth="1"/>
    <col min="1328" max="1329" width="12.5703125" style="87" customWidth="1"/>
    <col min="1330" max="1330" width="3.28515625" style="87" customWidth="1"/>
    <col min="1331" max="1331" width="11" style="87" customWidth="1"/>
    <col min="1332" max="1332" width="10" style="87" customWidth="1"/>
    <col min="1333" max="1333" width="9" style="87" customWidth="1"/>
    <col min="1334" max="1334" width="8.42578125" style="87" customWidth="1"/>
    <col min="1335" max="1335" width="8.5703125" style="87" customWidth="1"/>
    <col min="1336" max="1336" width="10" style="87" customWidth="1"/>
    <col min="1337" max="1337" width="10.7109375" style="87" customWidth="1"/>
    <col min="1338" max="1338" width="9" style="87" customWidth="1"/>
    <col min="1339" max="1339" width="8.5703125" style="87" customWidth="1"/>
    <col min="1340" max="1340" width="8.42578125" style="87" customWidth="1"/>
    <col min="1341" max="1341" width="10.28515625" style="87" customWidth="1"/>
    <col min="1342" max="1342" width="11.7109375" style="87" customWidth="1"/>
    <col min="1343" max="1533" width="16.5703125" style="87"/>
    <col min="1534" max="1535" width="0" style="87" hidden="1" customWidth="1"/>
    <col min="1536" max="1536" width="5.28515625" style="87" customWidth="1"/>
    <col min="1537" max="1537" width="15" style="87" customWidth="1"/>
    <col min="1538" max="1538" width="8.5703125" style="87" customWidth="1"/>
    <col min="1539" max="1539" width="0" style="87" hidden="1" customWidth="1"/>
    <col min="1540" max="1540" width="16.28515625" style="87" bestFit="1" customWidth="1"/>
    <col min="1541" max="1541" width="55.42578125" style="87" customWidth="1"/>
    <col min="1542" max="1542" width="13.7109375" style="87" customWidth="1"/>
    <col min="1543" max="1543" width="10.85546875" style="87" customWidth="1"/>
    <col min="1544" max="1544" width="11.42578125" style="87" customWidth="1"/>
    <col min="1545" max="1545" width="11" style="87" customWidth="1"/>
    <col min="1546" max="1546" width="9.140625" style="87" customWidth="1"/>
    <col min="1547" max="1547" width="10.42578125" style="87" customWidth="1"/>
    <col min="1548" max="1548" width="11.42578125" style="87" customWidth="1"/>
    <col min="1549" max="1549" width="11.28515625" style="87" customWidth="1"/>
    <col min="1550" max="1550" width="10.85546875" style="87" customWidth="1"/>
    <col min="1551" max="1551" width="10.28515625" style="87" customWidth="1"/>
    <col min="1552" max="1552" width="10.140625" style="87" customWidth="1"/>
    <col min="1553" max="1553" width="9.5703125" style="87" customWidth="1"/>
    <col min="1554" max="1554" width="10" style="87" customWidth="1"/>
    <col min="1555" max="1555" width="9.85546875" style="87" customWidth="1"/>
    <col min="1556" max="1556" width="9.5703125" style="87" customWidth="1"/>
    <col min="1557" max="1557" width="11" style="87" customWidth="1"/>
    <col min="1558" max="1558" width="9.5703125" style="87" customWidth="1"/>
    <col min="1559" max="1559" width="12.42578125" style="87" customWidth="1"/>
    <col min="1560" max="1560" width="11.85546875" style="87" customWidth="1"/>
    <col min="1561" max="1562" width="10.85546875" style="87" customWidth="1"/>
    <col min="1563" max="1563" width="11" style="87" customWidth="1"/>
    <col min="1564" max="1564" width="10.140625" style="87" customWidth="1"/>
    <col min="1565" max="1565" width="10" style="87" customWidth="1"/>
    <col min="1566" max="1566" width="10.7109375" style="87" customWidth="1"/>
    <col min="1567" max="1567" width="10.42578125" style="87" customWidth="1"/>
    <col min="1568" max="1568" width="10.140625" style="87" customWidth="1"/>
    <col min="1569" max="1569" width="10.42578125" style="87" customWidth="1"/>
    <col min="1570" max="1570" width="12.140625" style="87" customWidth="1"/>
    <col min="1571" max="1571" width="10.85546875" style="87" customWidth="1"/>
    <col min="1572" max="1572" width="10.140625" style="87" customWidth="1"/>
    <col min="1573" max="1573" width="10.42578125" style="87" customWidth="1"/>
    <col min="1574" max="1574" width="9.5703125" style="87" customWidth="1"/>
    <col min="1575" max="1575" width="10.85546875" style="87" customWidth="1"/>
    <col min="1576" max="1576" width="9.5703125" style="87" customWidth="1"/>
    <col min="1577" max="1577" width="10.85546875" style="87" customWidth="1"/>
    <col min="1578" max="1578" width="11.42578125" style="87" customWidth="1"/>
    <col min="1579" max="1579" width="10.7109375" style="87" customWidth="1"/>
    <col min="1580" max="1580" width="11.28515625" style="87" customWidth="1"/>
    <col min="1581" max="1581" width="11.5703125" style="87" customWidth="1"/>
    <col min="1582" max="1582" width="13.28515625" style="87" customWidth="1"/>
    <col min="1583" max="1583" width="3.28515625" style="87" customWidth="1"/>
    <col min="1584" max="1585" width="12.5703125" style="87" customWidth="1"/>
    <col min="1586" max="1586" width="3.28515625" style="87" customWidth="1"/>
    <col min="1587" max="1587" width="11" style="87" customWidth="1"/>
    <col min="1588" max="1588" width="10" style="87" customWidth="1"/>
    <col min="1589" max="1589" width="9" style="87" customWidth="1"/>
    <col min="1590" max="1590" width="8.42578125" style="87" customWidth="1"/>
    <col min="1591" max="1591" width="8.5703125" style="87" customWidth="1"/>
    <col min="1592" max="1592" width="10" style="87" customWidth="1"/>
    <col min="1593" max="1593" width="10.7109375" style="87" customWidth="1"/>
    <col min="1594" max="1594" width="9" style="87" customWidth="1"/>
    <col min="1595" max="1595" width="8.5703125" style="87" customWidth="1"/>
    <col min="1596" max="1596" width="8.42578125" style="87" customWidth="1"/>
    <col min="1597" max="1597" width="10.28515625" style="87" customWidth="1"/>
    <col min="1598" max="1598" width="11.7109375" style="87" customWidth="1"/>
    <col min="1599" max="1789" width="16.5703125" style="87"/>
    <col min="1790" max="1791" width="0" style="87" hidden="1" customWidth="1"/>
    <col min="1792" max="1792" width="5.28515625" style="87" customWidth="1"/>
    <col min="1793" max="1793" width="15" style="87" customWidth="1"/>
    <col min="1794" max="1794" width="8.5703125" style="87" customWidth="1"/>
    <col min="1795" max="1795" width="0" style="87" hidden="1" customWidth="1"/>
    <col min="1796" max="1796" width="16.28515625" style="87" bestFit="1" customWidth="1"/>
    <col min="1797" max="1797" width="55.42578125" style="87" customWidth="1"/>
    <col min="1798" max="1798" width="13.7109375" style="87" customWidth="1"/>
    <col min="1799" max="1799" width="10.85546875" style="87" customWidth="1"/>
    <col min="1800" max="1800" width="11.42578125" style="87" customWidth="1"/>
    <col min="1801" max="1801" width="11" style="87" customWidth="1"/>
    <col min="1802" max="1802" width="9.140625" style="87" customWidth="1"/>
    <col min="1803" max="1803" width="10.42578125" style="87" customWidth="1"/>
    <col min="1804" max="1804" width="11.42578125" style="87" customWidth="1"/>
    <col min="1805" max="1805" width="11.28515625" style="87" customWidth="1"/>
    <col min="1806" max="1806" width="10.85546875" style="87" customWidth="1"/>
    <col min="1807" max="1807" width="10.28515625" style="87" customWidth="1"/>
    <col min="1808" max="1808" width="10.140625" style="87" customWidth="1"/>
    <col min="1809" max="1809" width="9.5703125" style="87" customWidth="1"/>
    <col min="1810" max="1810" width="10" style="87" customWidth="1"/>
    <col min="1811" max="1811" width="9.85546875" style="87" customWidth="1"/>
    <col min="1812" max="1812" width="9.5703125" style="87" customWidth="1"/>
    <col min="1813" max="1813" width="11" style="87" customWidth="1"/>
    <col min="1814" max="1814" width="9.5703125" style="87" customWidth="1"/>
    <col min="1815" max="1815" width="12.42578125" style="87" customWidth="1"/>
    <col min="1816" max="1816" width="11.85546875" style="87" customWidth="1"/>
    <col min="1817" max="1818" width="10.85546875" style="87" customWidth="1"/>
    <col min="1819" max="1819" width="11" style="87" customWidth="1"/>
    <col min="1820" max="1820" width="10.140625" style="87" customWidth="1"/>
    <col min="1821" max="1821" width="10" style="87" customWidth="1"/>
    <col min="1822" max="1822" width="10.7109375" style="87" customWidth="1"/>
    <col min="1823" max="1823" width="10.42578125" style="87" customWidth="1"/>
    <col min="1824" max="1824" width="10.140625" style="87" customWidth="1"/>
    <col min="1825" max="1825" width="10.42578125" style="87" customWidth="1"/>
    <col min="1826" max="1826" width="12.140625" style="87" customWidth="1"/>
    <col min="1827" max="1827" width="10.85546875" style="87" customWidth="1"/>
    <col min="1828" max="1828" width="10.140625" style="87" customWidth="1"/>
    <col min="1829" max="1829" width="10.42578125" style="87" customWidth="1"/>
    <col min="1830" max="1830" width="9.5703125" style="87" customWidth="1"/>
    <col min="1831" max="1831" width="10.85546875" style="87" customWidth="1"/>
    <col min="1832" max="1832" width="9.5703125" style="87" customWidth="1"/>
    <col min="1833" max="1833" width="10.85546875" style="87" customWidth="1"/>
    <col min="1834" max="1834" width="11.42578125" style="87" customWidth="1"/>
    <col min="1835" max="1835" width="10.7109375" style="87" customWidth="1"/>
    <col min="1836" max="1836" width="11.28515625" style="87" customWidth="1"/>
    <col min="1837" max="1837" width="11.5703125" style="87" customWidth="1"/>
    <col min="1838" max="1838" width="13.28515625" style="87" customWidth="1"/>
    <col min="1839" max="1839" width="3.28515625" style="87" customWidth="1"/>
    <col min="1840" max="1841" width="12.5703125" style="87" customWidth="1"/>
    <col min="1842" max="1842" width="3.28515625" style="87" customWidth="1"/>
    <col min="1843" max="1843" width="11" style="87" customWidth="1"/>
    <col min="1844" max="1844" width="10" style="87" customWidth="1"/>
    <col min="1845" max="1845" width="9" style="87" customWidth="1"/>
    <col min="1846" max="1846" width="8.42578125" style="87" customWidth="1"/>
    <col min="1847" max="1847" width="8.5703125" style="87" customWidth="1"/>
    <col min="1848" max="1848" width="10" style="87" customWidth="1"/>
    <col min="1849" max="1849" width="10.7109375" style="87" customWidth="1"/>
    <col min="1850" max="1850" width="9" style="87" customWidth="1"/>
    <col min="1851" max="1851" width="8.5703125" style="87" customWidth="1"/>
    <col min="1852" max="1852" width="8.42578125" style="87" customWidth="1"/>
    <col min="1853" max="1853" width="10.28515625" style="87" customWidth="1"/>
    <col min="1854" max="1854" width="11.7109375" style="87" customWidth="1"/>
    <col min="1855" max="2045" width="16.5703125" style="87"/>
    <col min="2046" max="2047" width="0" style="87" hidden="1" customWidth="1"/>
    <col min="2048" max="2048" width="5.28515625" style="87" customWidth="1"/>
    <col min="2049" max="2049" width="15" style="87" customWidth="1"/>
    <col min="2050" max="2050" width="8.5703125" style="87" customWidth="1"/>
    <col min="2051" max="2051" width="0" style="87" hidden="1" customWidth="1"/>
    <col min="2052" max="2052" width="16.28515625" style="87" bestFit="1" customWidth="1"/>
    <col min="2053" max="2053" width="55.42578125" style="87" customWidth="1"/>
    <col min="2054" max="2054" width="13.7109375" style="87" customWidth="1"/>
    <col min="2055" max="2055" width="10.85546875" style="87" customWidth="1"/>
    <col min="2056" max="2056" width="11.42578125" style="87" customWidth="1"/>
    <col min="2057" max="2057" width="11" style="87" customWidth="1"/>
    <col min="2058" max="2058" width="9.140625" style="87" customWidth="1"/>
    <col min="2059" max="2059" width="10.42578125" style="87" customWidth="1"/>
    <col min="2060" max="2060" width="11.42578125" style="87" customWidth="1"/>
    <col min="2061" max="2061" width="11.28515625" style="87" customWidth="1"/>
    <col min="2062" max="2062" width="10.85546875" style="87" customWidth="1"/>
    <col min="2063" max="2063" width="10.28515625" style="87" customWidth="1"/>
    <col min="2064" max="2064" width="10.140625" style="87" customWidth="1"/>
    <col min="2065" max="2065" width="9.5703125" style="87" customWidth="1"/>
    <col min="2066" max="2066" width="10" style="87" customWidth="1"/>
    <col min="2067" max="2067" width="9.85546875" style="87" customWidth="1"/>
    <col min="2068" max="2068" width="9.5703125" style="87" customWidth="1"/>
    <col min="2069" max="2069" width="11" style="87" customWidth="1"/>
    <col min="2070" max="2070" width="9.5703125" style="87" customWidth="1"/>
    <col min="2071" max="2071" width="12.42578125" style="87" customWidth="1"/>
    <col min="2072" max="2072" width="11.85546875" style="87" customWidth="1"/>
    <col min="2073" max="2074" width="10.85546875" style="87" customWidth="1"/>
    <col min="2075" max="2075" width="11" style="87" customWidth="1"/>
    <col min="2076" max="2076" width="10.140625" style="87" customWidth="1"/>
    <col min="2077" max="2077" width="10" style="87" customWidth="1"/>
    <col min="2078" max="2078" width="10.7109375" style="87" customWidth="1"/>
    <col min="2079" max="2079" width="10.42578125" style="87" customWidth="1"/>
    <col min="2080" max="2080" width="10.140625" style="87" customWidth="1"/>
    <col min="2081" max="2081" width="10.42578125" style="87" customWidth="1"/>
    <col min="2082" max="2082" width="12.140625" style="87" customWidth="1"/>
    <col min="2083" max="2083" width="10.85546875" style="87" customWidth="1"/>
    <col min="2084" max="2084" width="10.140625" style="87" customWidth="1"/>
    <col min="2085" max="2085" width="10.42578125" style="87" customWidth="1"/>
    <col min="2086" max="2086" width="9.5703125" style="87" customWidth="1"/>
    <col min="2087" max="2087" width="10.85546875" style="87" customWidth="1"/>
    <col min="2088" max="2088" width="9.5703125" style="87" customWidth="1"/>
    <col min="2089" max="2089" width="10.85546875" style="87" customWidth="1"/>
    <col min="2090" max="2090" width="11.42578125" style="87" customWidth="1"/>
    <col min="2091" max="2091" width="10.7109375" style="87" customWidth="1"/>
    <col min="2092" max="2092" width="11.28515625" style="87" customWidth="1"/>
    <col min="2093" max="2093" width="11.5703125" style="87" customWidth="1"/>
    <col min="2094" max="2094" width="13.28515625" style="87" customWidth="1"/>
    <col min="2095" max="2095" width="3.28515625" style="87" customWidth="1"/>
    <col min="2096" max="2097" width="12.5703125" style="87" customWidth="1"/>
    <col min="2098" max="2098" width="3.28515625" style="87" customWidth="1"/>
    <col min="2099" max="2099" width="11" style="87" customWidth="1"/>
    <col min="2100" max="2100" width="10" style="87" customWidth="1"/>
    <col min="2101" max="2101" width="9" style="87" customWidth="1"/>
    <col min="2102" max="2102" width="8.42578125" style="87" customWidth="1"/>
    <col min="2103" max="2103" width="8.5703125" style="87" customWidth="1"/>
    <col min="2104" max="2104" width="10" style="87" customWidth="1"/>
    <col min="2105" max="2105" width="10.7109375" style="87" customWidth="1"/>
    <col min="2106" max="2106" width="9" style="87" customWidth="1"/>
    <col min="2107" max="2107" width="8.5703125" style="87" customWidth="1"/>
    <col min="2108" max="2108" width="8.42578125" style="87" customWidth="1"/>
    <col min="2109" max="2109" width="10.28515625" style="87" customWidth="1"/>
    <col min="2110" max="2110" width="11.7109375" style="87" customWidth="1"/>
    <col min="2111" max="2301" width="16.5703125" style="87"/>
    <col min="2302" max="2303" width="0" style="87" hidden="1" customWidth="1"/>
    <col min="2304" max="2304" width="5.28515625" style="87" customWidth="1"/>
    <col min="2305" max="2305" width="15" style="87" customWidth="1"/>
    <col min="2306" max="2306" width="8.5703125" style="87" customWidth="1"/>
    <col min="2307" max="2307" width="0" style="87" hidden="1" customWidth="1"/>
    <col min="2308" max="2308" width="16.28515625" style="87" bestFit="1" customWidth="1"/>
    <col min="2309" max="2309" width="55.42578125" style="87" customWidth="1"/>
    <col min="2310" max="2310" width="13.7109375" style="87" customWidth="1"/>
    <col min="2311" max="2311" width="10.85546875" style="87" customWidth="1"/>
    <col min="2312" max="2312" width="11.42578125" style="87" customWidth="1"/>
    <col min="2313" max="2313" width="11" style="87" customWidth="1"/>
    <col min="2314" max="2314" width="9.140625" style="87" customWidth="1"/>
    <col min="2315" max="2315" width="10.42578125" style="87" customWidth="1"/>
    <col min="2316" max="2316" width="11.42578125" style="87" customWidth="1"/>
    <col min="2317" max="2317" width="11.28515625" style="87" customWidth="1"/>
    <col min="2318" max="2318" width="10.85546875" style="87" customWidth="1"/>
    <col min="2319" max="2319" width="10.28515625" style="87" customWidth="1"/>
    <col min="2320" max="2320" width="10.140625" style="87" customWidth="1"/>
    <col min="2321" max="2321" width="9.5703125" style="87" customWidth="1"/>
    <col min="2322" max="2322" width="10" style="87" customWidth="1"/>
    <col min="2323" max="2323" width="9.85546875" style="87" customWidth="1"/>
    <col min="2324" max="2324" width="9.5703125" style="87" customWidth="1"/>
    <col min="2325" max="2325" width="11" style="87" customWidth="1"/>
    <col min="2326" max="2326" width="9.5703125" style="87" customWidth="1"/>
    <col min="2327" max="2327" width="12.42578125" style="87" customWidth="1"/>
    <col min="2328" max="2328" width="11.85546875" style="87" customWidth="1"/>
    <col min="2329" max="2330" width="10.85546875" style="87" customWidth="1"/>
    <col min="2331" max="2331" width="11" style="87" customWidth="1"/>
    <col min="2332" max="2332" width="10.140625" style="87" customWidth="1"/>
    <col min="2333" max="2333" width="10" style="87" customWidth="1"/>
    <col min="2334" max="2334" width="10.7109375" style="87" customWidth="1"/>
    <col min="2335" max="2335" width="10.42578125" style="87" customWidth="1"/>
    <col min="2336" max="2336" width="10.140625" style="87" customWidth="1"/>
    <col min="2337" max="2337" width="10.42578125" style="87" customWidth="1"/>
    <col min="2338" max="2338" width="12.140625" style="87" customWidth="1"/>
    <col min="2339" max="2339" width="10.85546875" style="87" customWidth="1"/>
    <col min="2340" max="2340" width="10.140625" style="87" customWidth="1"/>
    <col min="2341" max="2341" width="10.42578125" style="87" customWidth="1"/>
    <col min="2342" max="2342" width="9.5703125" style="87" customWidth="1"/>
    <col min="2343" max="2343" width="10.85546875" style="87" customWidth="1"/>
    <col min="2344" max="2344" width="9.5703125" style="87" customWidth="1"/>
    <col min="2345" max="2345" width="10.85546875" style="87" customWidth="1"/>
    <col min="2346" max="2346" width="11.42578125" style="87" customWidth="1"/>
    <col min="2347" max="2347" width="10.7109375" style="87" customWidth="1"/>
    <col min="2348" max="2348" width="11.28515625" style="87" customWidth="1"/>
    <col min="2349" max="2349" width="11.5703125" style="87" customWidth="1"/>
    <col min="2350" max="2350" width="13.28515625" style="87" customWidth="1"/>
    <col min="2351" max="2351" width="3.28515625" style="87" customWidth="1"/>
    <col min="2352" max="2353" width="12.5703125" style="87" customWidth="1"/>
    <col min="2354" max="2354" width="3.28515625" style="87" customWidth="1"/>
    <col min="2355" max="2355" width="11" style="87" customWidth="1"/>
    <col min="2356" max="2356" width="10" style="87" customWidth="1"/>
    <col min="2357" max="2357" width="9" style="87" customWidth="1"/>
    <col min="2358" max="2358" width="8.42578125" style="87" customWidth="1"/>
    <col min="2359" max="2359" width="8.5703125" style="87" customWidth="1"/>
    <col min="2360" max="2360" width="10" style="87" customWidth="1"/>
    <col min="2361" max="2361" width="10.7109375" style="87" customWidth="1"/>
    <col min="2362" max="2362" width="9" style="87" customWidth="1"/>
    <col min="2363" max="2363" width="8.5703125" style="87" customWidth="1"/>
    <col min="2364" max="2364" width="8.42578125" style="87" customWidth="1"/>
    <col min="2365" max="2365" width="10.28515625" style="87" customWidth="1"/>
    <col min="2366" max="2366" width="11.7109375" style="87" customWidth="1"/>
    <col min="2367" max="2557" width="16.5703125" style="87"/>
    <col min="2558" max="2559" width="0" style="87" hidden="1" customWidth="1"/>
    <col min="2560" max="2560" width="5.28515625" style="87" customWidth="1"/>
    <col min="2561" max="2561" width="15" style="87" customWidth="1"/>
    <col min="2562" max="2562" width="8.5703125" style="87" customWidth="1"/>
    <col min="2563" max="2563" width="0" style="87" hidden="1" customWidth="1"/>
    <col min="2564" max="2564" width="16.28515625" style="87" bestFit="1" customWidth="1"/>
    <col min="2565" max="2565" width="55.42578125" style="87" customWidth="1"/>
    <col min="2566" max="2566" width="13.7109375" style="87" customWidth="1"/>
    <col min="2567" max="2567" width="10.85546875" style="87" customWidth="1"/>
    <col min="2568" max="2568" width="11.42578125" style="87" customWidth="1"/>
    <col min="2569" max="2569" width="11" style="87" customWidth="1"/>
    <col min="2570" max="2570" width="9.140625" style="87" customWidth="1"/>
    <col min="2571" max="2571" width="10.42578125" style="87" customWidth="1"/>
    <col min="2572" max="2572" width="11.42578125" style="87" customWidth="1"/>
    <col min="2573" max="2573" width="11.28515625" style="87" customWidth="1"/>
    <col min="2574" max="2574" width="10.85546875" style="87" customWidth="1"/>
    <col min="2575" max="2575" width="10.28515625" style="87" customWidth="1"/>
    <col min="2576" max="2576" width="10.140625" style="87" customWidth="1"/>
    <col min="2577" max="2577" width="9.5703125" style="87" customWidth="1"/>
    <col min="2578" max="2578" width="10" style="87" customWidth="1"/>
    <col min="2579" max="2579" width="9.85546875" style="87" customWidth="1"/>
    <col min="2580" max="2580" width="9.5703125" style="87" customWidth="1"/>
    <col min="2581" max="2581" width="11" style="87" customWidth="1"/>
    <col min="2582" max="2582" width="9.5703125" style="87" customWidth="1"/>
    <col min="2583" max="2583" width="12.42578125" style="87" customWidth="1"/>
    <col min="2584" max="2584" width="11.85546875" style="87" customWidth="1"/>
    <col min="2585" max="2586" width="10.85546875" style="87" customWidth="1"/>
    <col min="2587" max="2587" width="11" style="87" customWidth="1"/>
    <col min="2588" max="2588" width="10.140625" style="87" customWidth="1"/>
    <col min="2589" max="2589" width="10" style="87" customWidth="1"/>
    <col min="2590" max="2590" width="10.7109375" style="87" customWidth="1"/>
    <col min="2591" max="2591" width="10.42578125" style="87" customWidth="1"/>
    <col min="2592" max="2592" width="10.140625" style="87" customWidth="1"/>
    <col min="2593" max="2593" width="10.42578125" style="87" customWidth="1"/>
    <col min="2594" max="2594" width="12.140625" style="87" customWidth="1"/>
    <col min="2595" max="2595" width="10.85546875" style="87" customWidth="1"/>
    <col min="2596" max="2596" width="10.140625" style="87" customWidth="1"/>
    <col min="2597" max="2597" width="10.42578125" style="87" customWidth="1"/>
    <col min="2598" max="2598" width="9.5703125" style="87" customWidth="1"/>
    <col min="2599" max="2599" width="10.85546875" style="87" customWidth="1"/>
    <col min="2600" max="2600" width="9.5703125" style="87" customWidth="1"/>
    <col min="2601" max="2601" width="10.85546875" style="87" customWidth="1"/>
    <col min="2602" max="2602" width="11.42578125" style="87" customWidth="1"/>
    <col min="2603" max="2603" width="10.7109375" style="87" customWidth="1"/>
    <col min="2604" max="2604" width="11.28515625" style="87" customWidth="1"/>
    <col min="2605" max="2605" width="11.5703125" style="87" customWidth="1"/>
    <col min="2606" max="2606" width="13.28515625" style="87" customWidth="1"/>
    <col min="2607" max="2607" width="3.28515625" style="87" customWidth="1"/>
    <col min="2608" max="2609" width="12.5703125" style="87" customWidth="1"/>
    <col min="2610" max="2610" width="3.28515625" style="87" customWidth="1"/>
    <col min="2611" max="2611" width="11" style="87" customWidth="1"/>
    <col min="2612" max="2612" width="10" style="87" customWidth="1"/>
    <col min="2613" max="2613" width="9" style="87" customWidth="1"/>
    <col min="2614" max="2614" width="8.42578125" style="87" customWidth="1"/>
    <col min="2615" max="2615" width="8.5703125" style="87" customWidth="1"/>
    <col min="2616" max="2616" width="10" style="87" customWidth="1"/>
    <col min="2617" max="2617" width="10.7109375" style="87" customWidth="1"/>
    <col min="2618" max="2618" width="9" style="87" customWidth="1"/>
    <col min="2619" max="2619" width="8.5703125" style="87" customWidth="1"/>
    <col min="2620" max="2620" width="8.42578125" style="87" customWidth="1"/>
    <col min="2621" max="2621" width="10.28515625" style="87" customWidth="1"/>
    <col min="2622" max="2622" width="11.7109375" style="87" customWidth="1"/>
    <col min="2623" max="2813" width="16.5703125" style="87"/>
    <col min="2814" max="2815" width="0" style="87" hidden="1" customWidth="1"/>
    <col min="2816" max="2816" width="5.28515625" style="87" customWidth="1"/>
    <col min="2817" max="2817" width="15" style="87" customWidth="1"/>
    <col min="2818" max="2818" width="8.5703125" style="87" customWidth="1"/>
    <col min="2819" max="2819" width="0" style="87" hidden="1" customWidth="1"/>
    <col min="2820" max="2820" width="16.28515625" style="87" bestFit="1" customWidth="1"/>
    <col min="2821" max="2821" width="55.42578125" style="87" customWidth="1"/>
    <col min="2822" max="2822" width="13.7109375" style="87" customWidth="1"/>
    <col min="2823" max="2823" width="10.85546875" style="87" customWidth="1"/>
    <col min="2824" max="2824" width="11.42578125" style="87" customWidth="1"/>
    <col min="2825" max="2825" width="11" style="87" customWidth="1"/>
    <col min="2826" max="2826" width="9.140625" style="87" customWidth="1"/>
    <col min="2827" max="2827" width="10.42578125" style="87" customWidth="1"/>
    <col min="2828" max="2828" width="11.42578125" style="87" customWidth="1"/>
    <col min="2829" max="2829" width="11.28515625" style="87" customWidth="1"/>
    <col min="2830" max="2830" width="10.85546875" style="87" customWidth="1"/>
    <col min="2831" max="2831" width="10.28515625" style="87" customWidth="1"/>
    <col min="2832" max="2832" width="10.140625" style="87" customWidth="1"/>
    <col min="2833" max="2833" width="9.5703125" style="87" customWidth="1"/>
    <col min="2834" max="2834" width="10" style="87" customWidth="1"/>
    <col min="2835" max="2835" width="9.85546875" style="87" customWidth="1"/>
    <col min="2836" max="2836" width="9.5703125" style="87" customWidth="1"/>
    <col min="2837" max="2837" width="11" style="87" customWidth="1"/>
    <col min="2838" max="2838" width="9.5703125" style="87" customWidth="1"/>
    <col min="2839" max="2839" width="12.42578125" style="87" customWidth="1"/>
    <col min="2840" max="2840" width="11.85546875" style="87" customWidth="1"/>
    <col min="2841" max="2842" width="10.85546875" style="87" customWidth="1"/>
    <col min="2843" max="2843" width="11" style="87" customWidth="1"/>
    <col min="2844" max="2844" width="10.140625" style="87" customWidth="1"/>
    <col min="2845" max="2845" width="10" style="87" customWidth="1"/>
    <col min="2846" max="2846" width="10.7109375" style="87" customWidth="1"/>
    <col min="2847" max="2847" width="10.42578125" style="87" customWidth="1"/>
    <col min="2848" max="2848" width="10.140625" style="87" customWidth="1"/>
    <col min="2849" max="2849" width="10.42578125" style="87" customWidth="1"/>
    <col min="2850" max="2850" width="12.140625" style="87" customWidth="1"/>
    <col min="2851" max="2851" width="10.85546875" style="87" customWidth="1"/>
    <col min="2852" max="2852" width="10.140625" style="87" customWidth="1"/>
    <col min="2853" max="2853" width="10.42578125" style="87" customWidth="1"/>
    <col min="2854" max="2854" width="9.5703125" style="87" customWidth="1"/>
    <col min="2855" max="2855" width="10.85546875" style="87" customWidth="1"/>
    <col min="2856" max="2856" width="9.5703125" style="87" customWidth="1"/>
    <col min="2857" max="2857" width="10.85546875" style="87" customWidth="1"/>
    <col min="2858" max="2858" width="11.42578125" style="87" customWidth="1"/>
    <col min="2859" max="2859" width="10.7109375" style="87" customWidth="1"/>
    <col min="2860" max="2860" width="11.28515625" style="87" customWidth="1"/>
    <col min="2861" max="2861" width="11.5703125" style="87" customWidth="1"/>
    <col min="2862" max="2862" width="13.28515625" style="87" customWidth="1"/>
    <col min="2863" max="2863" width="3.28515625" style="87" customWidth="1"/>
    <col min="2864" max="2865" width="12.5703125" style="87" customWidth="1"/>
    <col min="2866" max="2866" width="3.28515625" style="87" customWidth="1"/>
    <col min="2867" max="2867" width="11" style="87" customWidth="1"/>
    <col min="2868" max="2868" width="10" style="87" customWidth="1"/>
    <col min="2869" max="2869" width="9" style="87" customWidth="1"/>
    <col min="2870" max="2870" width="8.42578125" style="87" customWidth="1"/>
    <col min="2871" max="2871" width="8.5703125" style="87" customWidth="1"/>
    <col min="2872" max="2872" width="10" style="87" customWidth="1"/>
    <col min="2873" max="2873" width="10.7109375" style="87" customWidth="1"/>
    <col min="2874" max="2874" width="9" style="87" customWidth="1"/>
    <col min="2875" max="2875" width="8.5703125" style="87" customWidth="1"/>
    <col min="2876" max="2876" width="8.42578125" style="87" customWidth="1"/>
    <col min="2877" max="2877" width="10.28515625" style="87" customWidth="1"/>
    <col min="2878" max="2878" width="11.7109375" style="87" customWidth="1"/>
    <col min="2879" max="3069" width="16.5703125" style="87"/>
    <col min="3070" max="3071" width="0" style="87" hidden="1" customWidth="1"/>
    <col min="3072" max="3072" width="5.28515625" style="87" customWidth="1"/>
    <col min="3073" max="3073" width="15" style="87" customWidth="1"/>
    <col min="3074" max="3074" width="8.5703125" style="87" customWidth="1"/>
    <col min="3075" max="3075" width="0" style="87" hidden="1" customWidth="1"/>
    <col min="3076" max="3076" width="16.28515625" style="87" bestFit="1" customWidth="1"/>
    <col min="3077" max="3077" width="55.42578125" style="87" customWidth="1"/>
    <col min="3078" max="3078" width="13.7109375" style="87" customWidth="1"/>
    <col min="3079" max="3079" width="10.85546875" style="87" customWidth="1"/>
    <col min="3080" max="3080" width="11.42578125" style="87" customWidth="1"/>
    <col min="3081" max="3081" width="11" style="87" customWidth="1"/>
    <col min="3082" max="3082" width="9.140625" style="87" customWidth="1"/>
    <col min="3083" max="3083" width="10.42578125" style="87" customWidth="1"/>
    <col min="3084" max="3084" width="11.42578125" style="87" customWidth="1"/>
    <col min="3085" max="3085" width="11.28515625" style="87" customWidth="1"/>
    <col min="3086" max="3086" width="10.85546875" style="87" customWidth="1"/>
    <col min="3087" max="3087" width="10.28515625" style="87" customWidth="1"/>
    <col min="3088" max="3088" width="10.140625" style="87" customWidth="1"/>
    <col min="3089" max="3089" width="9.5703125" style="87" customWidth="1"/>
    <col min="3090" max="3090" width="10" style="87" customWidth="1"/>
    <col min="3091" max="3091" width="9.85546875" style="87" customWidth="1"/>
    <col min="3092" max="3092" width="9.5703125" style="87" customWidth="1"/>
    <col min="3093" max="3093" width="11" style="87" customWidth="1"/>
    <col min="3094" max="3094" width="9.5703125" style="87" customWidth="1"/>
    <col min="3095" max="3095" width="12.42578125" style="87" customWidth="1"/>
    <col min="3096" max="3096" width="11.85546875" style="87" customWidth="1"/>
    <col min="3097" max="3098" width="10.85546875" style="87" customWidth="1"/>
    <col min="3099" max="3099" width="11" style="87" customWidth="1"/>
    <col min="3100" max="3100" width="10.140625" style="87" customWidth="1"/>
    <col min="3101" max="3101" width="10" style="87" customWidth="1"/>
    <col min="3102" max="3102" width="10.7109375" style="87" customWidth="1"/>
    <col min="3103" max="3103" width="10.42578125" style="87" customWidth="1"/>
    <col min="3104" max="3104" width="10.140625" style="87" customWidth="1"/>
    <col min="3105" max="3105" width="10.42578125" style="87" customWidth="1"/>
    <col min="3106" max="3106" width="12.140625" style="87" customWidth="1"/>
    <col min="3107" max="3107" width="10.85546875" style="87" customWidth="1"/>
    <col min="3108" max="3108" width="10.140625" style="87" customWidth="1"/>
    <col min="3109" max="3109" width="10.42578125" style="87" customWidth="1"/>
    <col min="3110" max="3110" width="9.5703125" style="87" customWidth="1"/>
    <col min="3111" max="3111" width="10.85546875" style="87" customWidth="1"/>
    <col min="3112" max="3112" width="9.5703125" style="87" customWidth="1"/>
    <col min="3113" max="3113" width="10.85546875" style="87" customWidth="1"/>
    <col min="3114" max="3114" width="11.42578125" style="87" customWidth="1"/>
    <col min="3115" max="3115" width="10.7109375" style="87" customWidth="1"/>
    <col min="3116" max="3116" width="11.28515625" style="87" customWidth="1"/>
    <col min="3117" max="3117" width="11.5703125" style="87" customWidth="1"/>
    <col min="3118" max="3118" width="13.28515625" style="87" customWidth="1"/>
    <col min="3119" max="3119" width="3.28515625" style="87" customWidth="1"/>
    <col min="3120" max="3121" width="12.5703125" style="87" customWidth="1"/>
    <col min="3122" max="3122" width="3.28515625" style="87" customWidth="1"/>
    <col min="3123" max="3123" width="11" style="87" customWidth="1"/>
    <col min="3124" max="3124" width="10" style="87" customWidth="1"/>
    <col min="3125" max="3125" width="9" style="87" customWidth="1"/>
    <col min="3126" max="3126" width="8.42578125" style="87" customWidth="1"/>
    <col min="3127" max="3127" width="8.5703125" style="87" customWidth="1"/>
    <col min="3128" max="3128" width="10" style="87" customWidth="1"/>
    <col min="3129" max="3129" width="10.7109375" style="87" customWidth="1"/>
    <col min="3130" max="3130" width="9" style="87" customWidth="1"/>
    <col min="3131" max="3131" width="8.5703125" style="87" customWidth="1"/>
    <col min="3132" max="3132" width="8.42578125" style="87" customWidth="1"/>
    <col min="3133" max="3133" width="10.28515625" style="87" customWidth="1"/>
    <col min="3134" max="3134" width="11.7109375" style="87" customWidth="1"/>
    <col min="3135" max="3325" width="16.5703125" style="87"/>
    <col min="3326" max="3327" width="0" style="87" hidden="1" customWidth="1"/>
    <col min="3328" max="3328" width="5.28515625" style="87" customWidth="1"/>
    <col min="3329" max="3329" width="15" style="87" customWidth="1"/>
    <col min="3330" max="3330" width="8.5703125" style="87" customWidth="1"/>
    <col min="3331" max="3331" width="0" style="87" hidden="1" customWidth="1"/>
    <col min="3332" max="3332" width="16.28515625" style="87" bestFit="1" customWidth="1"/>
    <col min="3333" max="3333" width="55.42578125" style="87" customWidth="1"/>
    <col min="3334" max="3334" width="13.7109375" style="87" customWidth="1"/>
    <col min="3335" max="3335" width="10.85546875" style="87" customWidth="1"/>
    <col min="3336" max="3336" width="11.42578125" style="87" customWidth="1"/>
    <col min="3337" max="3337" width="11" style="87" customWidth="1"/>
    <col min="3338" max="3338" width="9.140625" style="87" customWidth="1"/>
    <col min="3339" max="3339" width="10.42578125" style="87" customWidth="1"/>
    <col min="3340" max="3340" width="11.42578125" style="87" customWidth="1"/>
    <col min="3341" max="3341" width="11.28515625" style="87" customWidth="1"/>
    <col min="3342" max="3342" width="10.85546875" style="87" customWidth="1"/>
    <col min="3343" max="3343" width="10.28515625" style="87" customWidth="1"/>
    <col min="3344" max="3344" width="10.140625" style="87" customWidth="1"/>
    <col min="3345" max="3345" width="9.5703125" style="87" customWidth="1"/>
    <col min="3346" max="3346" width="10" style="87" customWidth="1"/>
    <col min="3347" max="3347" width="9.85546875" style="87" customWidth="1"/>
    <col min="3348" max="3348" width="9.5703125" style="87" customWidth="1"/>
    <col min="3349" max="3349" width="11" style="87" customWidth="1"/>
    <col min="3350" max="3350" width="9.5703125" style="87" customWidth="1"/>
    <col min="3351" max="3351" width="12.42578125" style="87" customWidth="1"/>
    <col min="3352" max="3352" width="11.85546875" style="87" customWidth="1"/>
    <col min="3353" max="3354" width="10.85546875" style="87" customWidth="1"/>
    <col min="3355" max="3355" width="11" style="87" customWidth="1"/>
    <col min="3356" max="3356" width="10.140625" style="87" customWidth="1"/>
    <col min="3357" max="3357" width="10" style="87" customWidth="1"/>
    <col min="3358" max="3358" width="10.7109375" style="87" customWidth="1"/>
    <col min="3359" max="3359" width="10.42578125" style="87" customWidth="1"/>
    <col min="3360" max="3360" width="10.140625" style="87" customWidth="1"/>
    <col min="3361" max="3361" width="10.42578125" style="87" customWidth="1"/>
    <col min="3362" max="3362" width="12.140625" style="87" customWidth="1"/>
    <col min="3363" max="3363" width="10.85546875" style="87" customWidth="1"/>
    <col min="3364" max="3364" width="10.140625" style="87" customWidth="1"/>
    <col min="3365" max="3365" width="10.42578125" style="87" customWidth="1"/>
    <col min="3366" max="3366" width="9.5703125" style="87" customWidth="1"/>
    <col min="3367" max="3367" width="10.85546875" style="87" customWidth="1"/>
    <col min="3368" max="3368" width="9.5703125" style="87" customWidth="1"/>
    <col min="3369" max="3369" width="10.85546875" style="87" customWidth="1"/>
    <col min="3370" max="3370" width="11.42578125" style="87" customWidth="1"/>
    <col min="3371" max="3371" width="10.7109375" style="87" customWidth="1"/>
    <col min="3372" max="3372" width="11.28515625" style="87" customWidth="1"/>
    <col min="3373" max="3373" width="11.5703125" style="87" customWidth="1"/>
    <col min="3374" max="3374" width="13.28515625" style="87" customWidth="1"/>
    <col min="3375" max="3375" width="3.28515625" style="87" customWidth="1"/>
    <col min="3376" max="3377" width="12.5703125" style="87" customWidth="1"/>
    <col min="3378" max="3378" width="3.28515625" style="87" customWidth="1"/>
    <col min="3379" max="3379" width="11" style="87" customWidth="1"/>
    <col min="3380" max="3380" width="10" style="87" customWidth="1"/>
    <col min="3381" max="3381" width="9" style="87" customWidth="1"/>
    <col min="3382" max="3382" width="8.42578125" style="87" customWidth="1"/>
    <col min="3383" max="3383" width="8.5703125" style="87" customWidth="1"/>
    <col min="3384" max="3384" width="10" style="87" customWidth="1"/>
    <col min="3385" max="3385" width="10.7109375" style="87" customWidth="1"/>
    <col min="3386" max="3386" width="9" style="87" customWidth="1"/>
    <col min="3387" max="3387" width="8.5703125" style="87" customWidth="1"/>
    <col min="3388" max="3388" width="8.42578125" style="87" customWidth="1"/>
    <col min="3389" max="3389" width="10.28515625" style="87" customWidth="1"/>
    <col min="3390" max="3390" width="11.7109375" style="87" customWidth="1"/>
    <col min="3391" max="3581" width="16.5703125" style="87"/>
    <col min="3582" max="3583" width="0" style="87" hidden="1" customWidth="1"/>
    <col min="3584" max="3584" width="5.28515625" style="87" customWidth="1"/>
    <col min="3585" max="3585" width="15" style="87" customWidth="1"/>
    <col min="3586" max="3586" width="8.5703125" style="87" customWidth="1"/>
    <col min="3587" max="3587" width="0" style="87" hidden="1" customWidth="1"/>
    <col min="3588" max="3588" width="16.28515625" style="87" bestFit="1" customWidth="1"/>
    <col min="3589" max="3589" width="55.42578125" style="87" customWidth="1"/>
    <col min="3590" max="3590" width="13.7109375" style="87" customWidth="1"/>
    <col min="3591" max="3591" width="10.85546875" style="87" customWidth="1"/>
    <col min="3592" max="3592" width="11.42578125" style="87" customWidth="1"/>
    <col min="3593" max="3593" width="11" style="87" customWidth="1"/>
    <col min="3594" max="3594" width="9.140625" style="87" customWidth="1"/>
    <col min="3595" max="3595" width="10.42578125" style="87" customWidth="1"/>
    <col min="3596" max="3596" width="11.42578125" style="87" customWidth="1"/>
    <col min="3597" max="3597" width="11.28515625" style="87" customWidth="1"/>
    <col min="3598" max="3598" width="10.85546875" style="87" customWidth="1"/>
    <col min="3599" max="3599" width="10.28515625" style="87" customWidth="1"/>
    <col min="3600" max="3600" width="10.140625" style="87" customWidth="1"/>
    <col min="3601" max="3601" width="9.5703125" style="87" customWidth="1"/>
    <col min="3602" max="3602" width="10" style="87" customWidth="1"/>
    <col min="3603" max="3603" width="9.85546875" style="87" customWidth="1"/>
    <col min="3604" max="3604" width="9.5703125" style="87" customWidth="1"/>
    <col min="3605" max="3605" width="11" style="87" customWidth="1"/>
    <col min="3606" max="3606" width="9.5703125" style="87" customWidth="1"/>
    <col min="3607" max="3607" width="12.42578125" style="87" customWidth="1"/>
    <col min="3608" max="3608" width="11.85546875" style="87" customWidth="1"/>
    <col min="3609" max="3610" width="10.85546875" style="87" customWidth="1"/>
    <col min="3611" max="3611" width="11" style="87" customWidth="1"/>
    <col min="3612" max="3612" width="10.140625" style="87" customWidth="1"/>
    <col min="3613" max="3613" width="10" style="87" customWidth="1"/>
    <col min="3614" max="3614" width="10.7109375" style="87" customWidth="1"/>
    <col min="3615" max="3615" width="10.42578125" style="87" customWidth="1"/>
    <col min="3616" max="3616" width="10.140625" style="87" customWidth="1"/>
    <col min="3617" max="3617" width="10.42578125" style="87" customWidth="1"/>
    <col min="3618" max="3618" width="12.140625" style="87" customWidth="1"/>
    <col min="3619" max="3619" width="10.85546875" style="87" customWidth="1"/>
    <col min="3620" max="3620" width="10.140625" style="87" customWidth="1"/>
    <col min="3621" max="3621" width="10.42578125" style="87" customWidth="1"/>
    <col min="3622" max="3622" width="9.5703125" style="87" customWidth="1"/>
    <col min="3623" max="3623" width="10.85546875" style="87" customWidth="1"/>
    <col min="3624" max="3624" width="9.5703125" style="87" customWidth="1"/>
    <col min="3625" max="3625" width="10.85546875" style="87" customWidth="1"/>
    <col min="3626" max="3626" width="11.42578125" style="87" customWidth="1"/>
    <col min="3627" max="3627" width="10.7109375" style="87" customWidth="1"/>
    <col min="3628" max="3628" width="11.28515625" style="87" customWidth="1"/>
    <col min="3629" max="3629" width="11.5703125" style="87" customWidth="1"/>
    <col min="3630" max="3630" width="13.28515625" style="87" customWidth="1"/>
    <col min="3631" max="3631" width="3.28515625" style="87" customWidth="1"/>
    <col min="3632" max="3633" width="12.5703125" style="87" customWidth="1"/>
    <col min="3634" max="3634" width="3.28515625" style="87" customWidth="1"/>
    <col min="3635" max="3635" width="11" style="87" customWidth="1"/>
    <col min="3636" max="3636" width="10" style="87" customWidth="1"/>
    <col min="3637" max="3637" width="9" style="87" customWidth="1"/>
    <col min="3638" max="3638" width="8.42578125" style="87" customWidth="1"/>
    <col min="3639" max="3639" width="8.5703125" style="87" customWidth="1"/>
    <col min="3640" max="3640" width="10" style="87" customWidth="1"/>
    <col min="3641" max="3641" width="10.7109375" style="87" customWidth="1"/>
    <col min="3642" max="3642" width="9" style="87" customWidth="1"/>
    <col min="3643" max="3643" width="8.5703125" style="87" customWidth="1"/>
    <col min="3644" max="3644" width="8.42578125" style="87" customWidth="1"/>
    <col min="3645" max="3645" width="10.28515625" style="87" customWidth="1"/>
    <col min="3646" max="3646" width="11.7109375" style="87" customWidth="1"/>
    <col min="3647" max="3837" width="16.5703125" style="87"/>
    <col min="3838" max="3839" width="0" style="87" hidden="1" customWidth="1"/>
    <col min="3840" max="3840" width="5.28515625" style="87" customWidth="1"/>
    <col min="3841" max="3841" width="15" style="87" customWidth="1"/>
    <col min="3842" max="3842" width="8.5703125" style="87" customWidth="1"/>
    <col min="3843" max="3843" width="0" style="87" hidden="1" customWidth="1"/>
    <col min="3844" max="3844" width="16.28515625" style="87" bestFit="1" customWidth="1"/>
    <col min="3845" max="3845" width="55.42578125" style="87" customWidth="1"/>
    <col min="3846" max="3846" width="13.7109375" style="87" customWidth="1"/>
    <col min="3847" max="3847" width="10.85546875" style="87" customWidth="1"/>
    <col min="3848" max="3848" width="11.42578125" style="87" customWidth="1"/>
    <col min="3849" max="3849" width="11" style="87" customWidth="1"/>
    <col min="3850" max="3850" width="9.140625" style="87" customWidth="1"/>
    <col min="3851" max="3851" width="10.42578125" style="87" customWidth="1"/>
    <col min="3852" max="3852" width="11.42578125" style="87" customWidth="1"/>
    <col min="3853" max="3853" width="11.28515625" style="87" customWidth="1"/>
    <col min="3854" max="3854" width="10.85546875" style="87" customWidth="1"/>
    <col min="3855" max="3855" width="10.28515625" style="87" customWidth="1"/>
    <col min="3856" max="3856" width="10.140625" style="87" customWidth="1"/>
    <col min="3857" max="3857" width="9.5703125" style="87" customWidth="1"/>
    <col min="3858" max="3858" width="10" style="87" customWidth="1"/>
    <col min="3859" max="3859" width="9.85546875" style="87" customWidth="1"/>
    <col min="3860" max="3860" width="9.5703125" style="87" customWidth="1"/>
    <col min="3861" max="3861" width="11" style="87" customWidth="1"/>
    <col min="3862" max="3862" width="9.5703125" style="87" customWidth="1"/>
    <col min="3863" max="3863" width="12.42578125" style="87" customWidth="1"/>
    <col min="3864" max="3864" width="11.85546875" style="87" customWidth="1"/>
    <col min="3865" max="3866" width="10.85546875" style="87" customWidth="1"/>
    <col min="3867" max="3867" width="11" style="87" customWidth="1"/>
    <col min="3868" max="3868" width="10.140625" style="87" customWidth="1"/>
    <col min="3869" max="3869" width="10" style="87" customWidth="1"/>
    <col min="3870" max="3870" width="10.7109375" style="87" customWidth="1"/>
    <col min="3871" max="3871" width="10.42578125" style="87" customWidth="1"/>
    <col min="3872" max="3872" width="10.140625" style="87" customWidth="1"/>
    <col min="3873" max="3873" width="10.42578125" style="87" customWidth="1"/>
    <col min="3874" max="3874" width="12.140625" style="87" customWidth="1"/>
    <col min="3875" max="3875" width="10.85546875" style="87" customWidth="1"/>
    <col min="3876" max="3876" width="10.140625" style="87" customWidth="1"/>
    <col min="3877" max="3877" width="10.42578125" style="87" customWidth="1"/>
    <col min="3878" max="3878" width="9.5703125" style="87" customWidth="1"/>
    <col min="3879" max="3879" width="10.85546875" style="87" customWidth="1"/>
    <col min="3880" max="3880" width="9.5703125" style="87" customWidth="1"/>
    <col min="3881" max="3881" width="10.85546875" style="87" customWidth="1"/>
    <col min="3882" max="3882" width="11.42578125" style="87" customWidth="1"/>
    <col min="3883" max="3883" width="10.7109375" style="87" customWidth="1"/>
    <col min="3884" max="3884" width="11.28515625" style="87" customWidth="1"/>
    <col min="3885" max="3885" width="11.5703125" style="87" customWidth="1"/>
    <col min="3886" max="3886" width="13.28515625" style="87" customWidth="1"/>
    <col min="3887" max="3887" width="3.28515625" style="87" customWidth="1"/>
    <col min="3888" max="3889" width="12.5703125" style="87" customWidth="1"/>
    <col min="3890" max="3890" width="3.28515625" style="87" customWidth="1"/>
    <col min="3891" max="3891" width="11" style="87" customWidth="1"/>
    <col min="3892" max="3892" width="10" style="87" customWidth="1"/>
    <col min="3893" max="3893" width="9" style="87" customWidth="1"/>
    <col min="3894" max="3894" width="8.42578125" style="87" customWidth="1"/>
    <col min="3895" max="3895" width="8.5703125" style="87" customWidth="1"/>
    <col min="3896" max="3896" width="10" style="87" customWidth="1"/>
    <col min="3897" max="3897" width="10.7109375" style="87" customWidth="1"/>
    <col min="3898" max="3898" width="9" style="87" customWidth="1"/>
    <col min="3899" max="3899" width="8.5703125" style="87" customWidth="1"/>
    <col min="3900" max="3900" width="8.42578125" style="87" customWidth="1"/>
    <col min="3901" max="3901" width="10.28515625" style="87" customWidth="1"/>
    <col min="3902" max="3902" width="11.7109375" style="87" customWidth="1"/>
    <col min="3903" max="4093" width="16.5703125" style="87"/>
    <col min="4094" max="4095" width="0" style="87" hidden="1" customWidth="1"/>
    <col min="4096" max="4096" width="5.28515625" style="87" customWidth="1"/>
    <col min="4097" max="4097" width="15" style="87" customWidth="1"/>
    <col min="4098" max="4098" width="8.5703125" style="87" customWidth="1"/>
    <col min="4099" max="4099" width="0" style="87" hidden="1" customWidth="1"/>
    <col min="4100" max="4100" width="16.28515625" style="87" bestFit="1" customWidth="1"/>
    <col min="4101" max="4101" width="55.42578125" style="87" customWidth="1"/>
    <col min="4102" max="4102" width="13.7109375" style="87" customWidth="1"/>
    <col min="4103" max="4103" width="10.85546875" style="87" customWidth="1"/>
    <col min="4104" max="4104" width="11.42578125" style="87" customWidth="1"/>
    <col min="4105" max="4105" width="11" style="87" customWidth="1"/>
    <col min="4106" max="4106" width="9.140625" style="87" customWidth="1"/>
    <col min="4107" max="4107" width="10.42578125" style="87" customWidth="1"/>
    <col min="4108" max="4108" width="11.42578125" style="87" customWidth="1"/>
    <col min="4109" max="4109" width="11.28515625" style="87" customWidth="1"/>
    <col min="4110" max="4110" width="10.85546875" style="87" customWidth="1"/>
    <col min="4111" max="4111" width="10.28515625" style="87" customWidth="1"/>
    <col min="4112" max="4112" width="10.140625" style="87" customWidth="1"/>
    <col min="4113" max="4113" width="9.5703125" style="87" customWidth="1"/>
    <col min="4114" max="4114" width="10" style="87" customWidth="1"/>
    <col min="4115" max="4115" width="9.85546875" style="87" customWidth="1"/>
    <col min="4116" max="4116" width="9.5703125" style="87" customWidth="1"/>
    <col min="4117" max="4117" width="11" style="87" customWidth="1"/>
    <col min="4118" max="4118" width="9.5703125" style="87" customWidth="1"/>
    <col min="4119" max="4119" width="12.42578125" style="87" customWidth="1"/>
    <col min="4120" max="4120" width="11.85546875" style="87" customWidth="1"/>
    <col min="4121" max="4122" width="10.85546875" style="87" customWidth="1"/>
    <col min="4123" max="4123" width="11" style="87" customWidth="1"/>
    <col min="4124" max="4124" width="10.140625" style="87" customWidth="1"/>
    <col min="4125" max="4125" width="10" style="87" customWidth="1"/>
    <col min="4126" max="4126" width="10.7109375" style="87" customWidth="1"/>
    <col min="4127" max="4127" width="10.42578125" style="87" customWidth="1"/>
    <col min="4128" max="4128" width="10.140625" style="87" customWidth="1"/>
    <col min="4129" max="4129" width="10.42578125" style="87" customWidth="1"/>
    <col min="4130" max="4130" width="12.140625" style="87" customWidth="1"/>
    <col min="4131" max="4131" width="10.85546875" style="87" customWidth="1"/>
    <col min="4132" max="4132" width="10.140625" style="87" customWidth="1"/>
    <col min="4133" max="4133" width="10.42578125" style="87" customWidth="1"/>
    <col min="4134" max="4134" width="9.5703125" style="87" customWidth="1"/>
    <col min="4135" max="4135" width="10.85546875" style="87" customWidth="1"/>
    <col min="4136" max="4136" width="9.5703125" style="87" customWidth="1"/>
    <col min="4137" max="4137" width="10.85546875" style="87" customWidth="1"/>
    <col min="4138" max="4138" width="11.42578125" style="87" customWidth="1"/>
    <col min="4139" max="4139" width="10.7109375" style="87" customWidth="1"/>
    <col min="4140" max="4140" width="11.28515625" style="87" customWidth="1"/>
    <col min="4141" max="4141" width="11.5703125" style="87" customWidth="1"/>
    <col min="4142" max="4142" width="13.28515625" style="87" customWidth="1"/>
    <col min="4143" max="4143" width="3.28515625" style="87" customWidth="1"/>
    <col min="4144" max="4145" width="12.5703125" style="87" customWidth="1"/>
    <col min="4146" max="4146" width="3.28515625" style="87" customWidth="1"/>
    <col min="4147" max="4147" width="11" style="87" customWidth="1"/>
    <col min="4148" max="4148" width="10" style="87" customWidth="1"/>
    <col min="4149" max="4149" width="9" style="87" customWidth="1"/>
    <col min="4150" max="4150" width="8.42578125" style="87" customWidth="1"/>
    <col min="4151" max="4151" width="8.5703125" style="87" customWidth="1"/>
    <col min="4152" max="4152" width="10" style="87" customWidth="1"/>
    <col min="4153" max="4153" width="10.7109375" style="87" customWidth="1"/>
    <col min="4154" max="4154" width="9" style="87" customWidth="1"/>
    <col min="4155" max="4155" width="8.5703125" style="87" customWidth="1"/>
    <col min="4156" max="4156" width="8.42578125" style="87" customWidth="1"/>
    <col min="4157" max="4157" width="10.28515625" style="87" customWidth="1"/>
    <col min="4158" max="4158" width="11.7109375" style="87" customWidth="1"/>
    <col min="4159" max="4349" width="16.5703125" style="87"/>
    <col min="4350" max="4351" width="0" style="87" hidden="1" customWidth="1"/>
    <col min="4352" max="4352" width="5.28515625" style="87" customWidth="1"/>
    <col min="4353" max="4353" width="15" style="87" customWidth="1"/>
    <col min="4354" max="4354" width="8.5703125" style="87" customWidth="1"/>
    <col min="4355" max="4355" width="0" style="87" hidden="1" customWidth="1"/>
    <col min="4356" max="4356" width="16.28515625" style="87" bestFit="1" customWidth="1"/>
    <col min="4357" max="4357" width="55.42578125" style="87" customWidth="1"/>
    <col min="4358" max="4358" width="13.7109375" style="87" customWidth="1"/>
    <col min="4359" max="4359" width="10.85546875" style="87" customWidth="1"/>
    <col min="4360" max="4360" width="11.42578125" style="87" customWidth="1"/>
    <col min="4361" max="4361" width="11" style="87" customWidth="1"/>
    <col min="4362" max="4362" width="9.140625" style="87" customWidth="1"/>
    <col min="4363" max="4363" width="10.42578125" style="87" customWidth="1"/>
    <col min="4364" max="4364" width="11.42578125" style="87" customWidth="1"/>
    <col min="4365" max="4365" width="11.28515625" style="87" customWidth="1"/>
    <col min="4366" max="4366" width="10.85546875" style="87" customWidth="1"/>
    <col min="4367" max="4367" width="10.28515625" style="87" customWidth="1"/>
    <col min="4368" max="4368" width="10.140625" style="87" customWidth="1"/>
    <col min="4369" max="4369" width="9.5703125" style="87" customWidth="1"/>
    <col min="4370" max="4370" width="10" style="87" customWidth="1"/>
    <col min="4371" max="4371" width="9.85546875" style="87" customWidth="1"/>
    <col min="4372" max="4372" width="9.5703125" style="87" customWidth="1"/>
    <col min="4373" max="4373" width="11" style="87" customWidth="1"/>
    <col min="4374" max="4374" width="9.5703125" style="87" customWidth="1"/>
    <col min="4375" max="4375" width="12.42578125" style="87" customWidth="1"/>
    <col min="4376" max="4376" width="11.85546875" style="87" customWidth="1"/>
    <col min="4377" max="4378" width="10.85546875" style="87" customWidth="1"/>
    <col min="4379" max="4379" width="11" style="87" customWidth="1"/>
    <col min="4380" max="4380" width="10.140625" style="87" customWidth="1"/>
    <col min="4381" max="4381" width="10" style="87" customWidth="1"/>
    <col min="4382" max="4382" width="10.7109375" style="87" customWidth="1"/>
    <col min="4383" max="4383" width="10.42578125" style="87" customWidth="1"/>
    <col min="4384" max="4384" width="10.140625" style="87" customWidth="1"/>
    <col min="4385" max="4385" width="10.42578125" style="87" customWidth="1"/>
    <col min="4386" max="4386" width="12.140625" style="87" customWidth="1"/>
    <col min="4387" max="4387" width="10.85546875" style="87" customWidth="1"/>
    <col min="4388" max="4388" width="10.140625" style="87" customWidth="1"/>
    <col min="4389" max="4389" width="10.42578125" style="87" customWidth="1"/>
    <col min="4390" max="4390" width="9.5703125" style="87" customWidth="1"/>
    <col min="4391" max="4391" width="10.85546875" style="87" customWidth="1"/>
    <col min="4392" max="4392" width="9.5703125" style="87" customWidth="1"/>
    <col min="4393" max="4393" width="10.85546875" style="87" customWidth="1"/>
    <col min="4394" max="4394" width="11.42578125" style="87" customWidth="1"/>
    <col min="4395" max="4395" width="10.7109375" style="87" customWidth="1"/>
    <col min="4396" max="4396" width="11.28515625" style="87" customWidth="1"/>
    <col min="4397" max="4397" width="11.5703125" style="87" customWidth="1"/>
    <col min="4398" max="4398" width="13.28515625" style="87" customWidth="1"/>
    <col min="4399" max="4399" width="3.28515625" style="87" customWidth="1"/>
    <col min="4400" max="4401" width="12.5703125" style="87" customWidth="1"/>
    <col min="4402" max="4402" width="3.28515625" style="87" customWidth="1"/>
    <col min="4403" max="4403" width="11" style="87" customWidth="1"/>
    <col min="4404" max="4404" width="10" style="87" customWidth="1"/>
    <col min="4405" max="4405" width="9" style="87" customWidth="1"/>
    <col min="4406" max="4406" width="8.42578125" style="87" customWidth="1"/>
    <col min="4407" max="4407" width="8.5703125" style="87" customWidth="1"/>
    <col min="4408" max="4408" width="10" style="87" customWidth="1"/>
    <col min="4409" max="4409" width="10.7109375" style="87" customWidth="1"/>
    <col min="4410" max="4410" width="9" style="87" customWidth="1"/>
    <col min="4411" max="4411" width="8.5703125" style="87" customWidth="1"/>
    <col min="4412" max="4412" width="8.42578125" style="87" customWidth="1"/>
    <col min="4413" max="4413" width="10.28515625" style="87" customWidth="1"/>
    <col min="4414" max="4414" width="11.7109375" style="87" customWidth="1"/>
    <col min="4415" max="4605" width="16.5703125" style="87"/>
    <col min="4606" max="4607" width="0" style="87" hidden="1" customWidth="1"/>
    <col min="4608" max="4608" width="5.28515625" style="87" customWidth="1"/>
    <col min="4609" max="4609" width="15" style="87" customWidth="1"/>
    <col min="4610" max="4610" width="8.5703125" style="87" customWidth="1"/>
    <col min="4611" max="4611" width="0" style="87" hidden="1" customWidth="1"/>
    <col min="4612" max="4612" width="16.28515625" style="87" bestFit="1" customWidth="1"/>
    <col min="4613" max="4613" width="55.42578125" style="87" customWidth="1"/>
    <col min="4614" max="4614" width="13.7109375" style="87" customWidth="1"/>
    <col min="4615" max="4615" width="10.85546875" style="87" customWidth="1"/>
    <col min="4616" max="4616" width="11.42578125" style="87" customWidth="1"/>
    <col min="4617" max="4617" width="11" style="87" customWidth="1"/>
    <col min="4618" max="4618" width="9.140625" style="87" customWidth="1"/>
    <col min="4619" max="4619" width="10.42578125" style="87" customWidth="1"/>
    <col min="4620" max="4620" width="11.42578125" style="87" customWidth="1"/>
    <col min="4621" max="4621" width="11.28515625" style="87" customWidth="1"/>
    <col min="4622" max="4622" width="10.85546875" style="87" customWidth="1"/>
    <col min="4623" max="4623" width="10.28515625" style="87" customWidth="1"/>
    <col min="4624" max="4624" width="10.140625" style="87" customWidth="1"/>
    <col min="4625" max="4625" width="9.5703125" style="87" customWidth="1"/>
    <col min="4626" max="4626" width="10" style="87" customWidth="1"/>
    <col min="4627" max="4627" width="9.85546875" style="87" customWidth="1"/>
    <col min="4628" max="4628" width="9.5703125" style="87" customWidth="1"/>
    <col min="4629" max="4629" width="11" style="87" customWidth="1"/>
    <col min="4630" max="4630" width="9.5703125" style="87" customWidth="1"/>
    <col min="4631" max="4631" width="12.42578125" style="87" customWidth="1"/>
    <col min="4632" max="4632" width="11.85546875" style="87" customWidth="1"/>
    <col min="4633" max="4634" width="10.85546875" style="87" customWidth="1"/>
    <col min="4635" max="4635" width="11" style="87" customWidth="1"/>
    <col min="4636" max="4636" width="10.140625" style="87" customWidth="1"/>
    <col min="4637" max="4637" width="10" style="87" customWidth="1"/>
    <col min="4638" max="4638" width="10.7109375" style="87" customWidth="1"/>
    <col min="4639" max="4639" width="10.42578125" style="87" customWidth="1"/>
    <col min="4640" max="4640" width="10.140625" style="87" customWidth="1"/>
    <col min="4641" max="4641" width="10.42578125" style="87" customWidth="1"/>
    <col min="4642" max="4642" width="12.140625" style="87" customWidth="1"/>
    <col min="4643" max="4643" width="10.85546875" style="87" customWidth="1"/>
    <col min="4644" max="4644" width="10.140625" style="87" customWidth="1"/>
    <col min="4645" max="4645" width="10.42578125" style="87" customWidth="1"/>
    <col min="4646" max="4646" width="9.5703125" style="87" customWidth="1"/>
    <col min="4647" max="4647" width="10.85546875" style="87" customWidth="1"/>
    <col min="4648" max="4648" width="9.5703125" style="87" customWidth="1"/>
    <col min="4649" max="4649" width="10.85546875" style="87" customWidth="1"/>
    <col min="4650" max="4650" width="11.42578125" style="87" customWidth="1"/>
    <col min="4651" max="4651" width="10.7109375" style="87" customWidth="1"/>
    <col min="4652" max="4652" width="11.28515625" style="87" customWidth="1"/>
    <col min="4653" max="4653" width="11.5703125" style="87" customWidth="1"/>
    <col min="4654" max="4654" width="13.28515625" style="87" customWidth="1"/>
    <col min="4655" max="4655" width="3.28515625" style="87" customWidth="1"/>
    <col min="4656" max="4657" width="12.5703125" style="87" customWidth="1"/>
    <col min="4658" max="4658" width="3.28515625" style="87" customWidth="1"/>
    <col min="4659" max="4659" width="11" style="87" customWidth="1"/>
    <col min="4660" max="4660" width="10" style="87" customWidth="1"/>
    <col min="4661" max="4661" width="9" style="87" customWidth="1"/>
    <col min="4662" max="4662" width="8.42578125" style="87" customWidth="1"/>
    <col min="4663" max="4663" width="8.5703125" style="87" customWidth="1"/>
    <col min="4664" max="4664" width="10" style="87" customWidth="1"/>
    <col min="4665" max="4665" width="10.7109375" style="87" customWidth="1"/>
    <col min="4666" max="4666" width="9" style="87" customWidth="1"/>
    <col min="4667" max="4667" width="8.5703125" style="87" customWidth="1"/>
    <col min="4668" max="4668" width="8.42578125" style="87" customWidth="1"/>
    <col min="4669" max="4669" width="10.28515625" style="87" customWidth="1"/>
    <col min="4670" max="4670" width="11.7109375" style="87" customWidth="1"/>
    <col min="4671" max="4861" width="16.5703125" style="87"/>
    <col min="4862" max="4863" width="0" style="87" hidden="1" customWidth="1"/>
    <col min="4864" max="4864" width="5.28515625" style="87" customWidth="1"/>
    <col min="4865" max="4865" width="15" style="87" customWidth="1"/>
    <col min="4866" max="4866" width="8.5703125" style="87" customWidth="1"/>
    <col min="4867" max="4867" width="0" style="87" hidden="1" customWidth="1"/>
    <col min="4868" max="4868" width="16.28515625" style="87" bestFit="1" customWidth="1"/>
    <col min="4869" max="4869" width="55.42578125" style="87" customWidth="1"/>
    <col min="4870" max="4870" width="13.7109375" style="87" customWidth="1"/>
    <col min="4871" max="4871" width="10.85546875" style="87" customWidth="1"/>
    <col min="4872" max="4872" width="11.42578125" style="87" customWidth="1"/>
    <col min="4873" max="4873" width="11" style="87" customWidth="1"/>
    <col min="4874" max="4874" width="9.140625" style="87" customWidth="1"/>
    <col min="4875" max="4875" width="10.42578125" style="87" customWidth="1"/>
    <col min="4876" max="4876" width="11.42578125" style="87" customWidth="1"/>
    <col min="4877" max="4877" width="11.28515625" style="87" customWidth="1"/>
    <col min="4878" max="4878" width="10.85546875" style="87" customWidth="1"/>
    <col min="4879" max="4879" width="10.28515625" style="87" customWidth="1"/>
    <col min="4880" max="4880" width="10.140625" style="87" customWidth="1"/>
    <col min="4881" max="4881" width="9.5703125" style="87" customWidth="1"/>
    <col min="4882" max="4882" width="10" style="87" customWidth="1"/>
    <col min="4883" max="4883" width="9.85546875" style="87" customWidth="1"/>
    <col min="4884" max="4884" width="9.5703125" style="87" customWidth="1"/>
    <col min="4885" max="4885" width="11" style="87" customWidth="1"/>
    <col min="4886" max="4886" width="9.5703125" style="87" customWidth="1"/>
    <col min="4887" max="4887" width="12.42578125" style="87" customWidth="1"/>
    <col min="4888" max="4888" width="11.85546875" style="87" customWidth="1"/>
    <col min="4889" max="4890" width="10.85546875" style="87" customWidth="1"/>
    <col min="4891" max="4891" width="11" style="87" customWidth="1"/>
    <col min="4892" max="4892" width="10.140625" style="87" customWidth="1"/>
    <col min="4893" max="4893" width="10" style="87" customWidth="1"/>
    <col min="4894" max="4894" width="10.7109375" style="87" customWidth="1"/>
    <col min="4895" max="4895" width="10.42578125" style="87" customWidth="1"/>
    <col min="4896" max="4896" width="10.140625" style="87" customWidth="1"/>
    <col min="4897" max="4897" width="10.42578125" style="87" customWidth="1"/>
    <col min="4898" max="4898" width="12.140625" style="87" customWidth="1"/>
    <col min="4899" max="4899" width="10.85546875" style="87" customWidth="1"/>
    <col min="4900" max="4900" width="10.140625" style="87" customWidth="1"/>
    <col min="4901" max="4901" width="10.42578125" style="87" customWidth="1"/>
    <col min="4902" max="4902" width="9.5703125" style="87" customWidth="1"/>
    <col min="4903" max="4903" width="10.85546875" style="87" customWidth="1"/>
    <col min="4904" max="4904" width="9.5703125" style="87" customWidth="1"/>
    <col min="4905" max="4905" width="10.85546875" style="87" customWidth="1"/>
    <col min="4906" max="4906" width="11.42578125" style="87" customWidth="1"/>
    <col min="4907" max="4907" width="10.7109375" style="87" customWidth="1"/>
    <col min="4908" max="4908" width="11.28515625" style="87" customWidth="1"/>
    <col min="4909" max="4909" width="11.5703125" style="87" customWidth="1"/>
    <col min="4910" max="4910" width="13.28515625" style="87" customWidth="1"/>
    <col min="4911" max="4911" width="3.28515625" style="87" customWidth="1"/>
    <col min="4912" max="4913" width="12.5703125" style="87" customWidth="1"/>
    <col min="4914" max="4914" width="3.28515625" style="87" customWidth="1"/>
    <col min="4915" max="4915" width="11" style="87" customWidth="1"/>
    <col min="4916" max="4916" width="10" style="87" customWidth="1"/>
    <col min="4917" max="4917" width="9" style="87" customWidth="1"/>
    <col min="4918" max="4918" width="8.42578125" style="87" customWidth="1"/>
    <col min="4919" max="4919" width="8.5703125" style="87" customWidth="1"/>
    <col min="4920" max="4920" width="10" style="87" customWidth="1"/>
    <col min="4921" max="4921" width="10.7109375" style="87" customWidth="1"/>
    <col min="4922" max="4922" width="9" style="87" customWidth="1"/>
    <col min="4923" max="4923" width="8.5703125" style="87" customWidth="1"/>
    <col min="4924" max="4924" width="8.42578125" style="87" customWidth="1"/>
    <col min="4925" max="4925" width="10.28515625" style="87" customWidth="1"/>
    <col min="4926" max="4926" width="11.7109375" style="87" customWidth="1"/>
    <col min="4927" max="5117" width="16.5703125" style="87"/>
    <col min="5118" max="5119" width="0" style="87" hidden="1" customWidth="1"/>
    <col min="5120" max="5120" width="5.28515625" style="87" customWidth="1"/>
    <col min="5121" max="5121" width="15" style="87" customWidth="1"/>
    <col min="5122" max="5122" width="8.5703125" style="87" customWidth="1"/>
    <col min="5123" max="5123" width="0" style="87" hidden="1" customWidth="1"/>
    <col min="5124" max="5124" width="16.28515625" style="87" bestFit="1" customWidth="1"/>
    <col min="5125" max="5125" width="55.42578125" style="87" customWidth="1"/>
    <col min="5126" max="5126" width="13.7109375" style="87" customWidth="1"/>
    <col min="5127" max="5127" width="10.85546875" style="87" customWidth="1"/>
    <col min="5128" max="5128" width="11.42578125" style="87" customWidth="1"/>
    <col min="5129" max="5129" width="11" style="87" customWidth="1"/>
    <col min="5130" max="5130" width="9.140625" style="87" customWidth="1"/>
    <col min="5131" max="5131" width="10.42578125" style="87" customWidth="1"/>
    <col min="5132" max="5132" width="11.42578125" style="87" customWidth="1"/>
    <col min="5133" max="5133" width="11.28515625" style="87" customWidth="1"/>
    <col min="5134" max="5134" width="10.85546875" style="87" customWidth="1"/>
    <col min="5135" max="5135" width="10.28515625" style="87" customWidth="1"/>
    <col min="5136" max="5136" width="10.140625" style="87" customWidth="1"/>
    <col min="5137" max="5137" width="9.5703125" style="87" customWidth="1"/>
    <col min="5138" max="5138" width="10" style="87" customWidth="1"/>
    <col min="5139" max="5139" width="9.85546875" style="87" customWidth="1"/>
    <col min="5140" max="5140" width="9.5703125" style="87" customWidth="1"/>
    <col min="5141" max="5141" width="11" style="87" customWidth="1"/>
    <col min="5142" max="5142" width="9.5703125" style="87" customWidth="1"/>
    <col min="5143" max="5143" width="12.42578125" style="87" customWidth="1"/>
    <col min="5144" max="5144" width="11.85546875" style="87" customWidth="1"/>
    <col min="5145" max="5146" width="10.85546875" style="87" customWidth="1"/>
    <col min="5147" max="5147" width="11" style="87" customWidth="1"/>
    <col min="5148" max="5148" width="10.140625" style="87" customWidth="1"/>
    <col min="5149" max="5149" width="10" style="87" customWidth="1"/>
    <col min="5150" max="5150" width="10.7109375" style="87" customWidth="1"/>
    <col min="5151" max="5151" width="10.42578125" style="87" customWidth="1"/>
    <col min="5152" max="5152" width="10.140625" style="87" customWidth="1"/>
    <col min="5153" max="5153" width="10.42578125" style="87" customWidth="1"/>
    <col min="5154" max="5154" width="12.140625" style="87" customWidth="1"/>
    <col min="5155" max="5155" width="10.85546875" style="87" customWidth="1"/>
    <col min="5156" max="5156" width="10.140625" style="87" customWidth="1"/>
    <col min="5157" max="5157" width="10.42578125" style="87" customWidth="1"/>
    <col min="5158" max="5158" width="9.5703125" style="87" customWidth="1"/>
    <col min="5159" max="5159" width="10.85546875" style="87" customWidth="1"/>
    <col min="5160" max="5160" width="9.5703125" style="87" customWidth="1"/>
    <col min="5161" max="5161" width="10.85546875" style="87" customWidth="1"/>
    <col min="5162" max="5162" width="11.42578125" style="87" customWidth="1"/>
    <col min="5163" max="5163" width="10.7109375" style="87" customWidth="1"/>
    <col min="5164" max="5164" width="11.28515625" style="87" customWidth="1"/>
    <col min="5165" max="5165" width="11.5703125" style="87" customWidth="1"/>
    <col min="5166" max="5166" width="13.28515625" style="87" customWidth="1"/>
    <col min="5167" max="5167" width="3.28515625" style="87" customWidth="1"/>
    <col min="5168" max="5169" width="12.5703125" style="87" customWidth="1"/>
    <col min="5170" max="5170" width="3.28515625" style="87" customWidth="1"/>
    <col min="5171" max="5171" width="11" style="87" customWidth="1"/>
    <col min="5172" max="5172" width="10" style="87" customWidth="1"/>
    <col min="5173" max="5173" width="9" style="87" customWidth="1"/>
    <col min="5174" max="5174" width="8.42578125" style="87" customWidth="1"/>
    <col min="5175" max="5175" width="8.5703125" style="87" customWidth="1"/>
    <col min="5176" max="5176" width="10" style="87" customWidth="1"/>
    <col min="5177" max="5177" width="10.7109375" style="87" customWidth="1"/>
    <col min="5178" max="5178" width="9" style="87" customWidth="1"/>
    <col min="5179" max="5179" width="8.5703125" style="87" customWidth="1"/>
    <col min="5180" max="5180" width="8.42578125" style="87" customWidth="1"/>
    <col min="5181" max="5181" width="10.28515625" style="87" customWidth="1"/>
    <col min="5182" max="5182" width="11.7109375" style="87" customWidth="1"/>
    <col min="5183" max="5373" width="16.5703125" style="87"/>
    <col min="5374" max="5375" width="0" style="87" hidden="1" customWidth="1"/>
    <col min="5376" max="5376" width="5.28515625" style="87" customWidth="1"/>
    <col min="5377" max="5377" width="15" style="87" customWidth="1"/>
    <col min="5378" max="5378" width="8.5703125" style="87" customWidth="1"/>
    <col min="5379" max="5379" width="0" style="87" hidden="1" customWidth="1"/>
    <col min="5380" max="5380" width="16.28515625" style="87" bestFit="1" customWidth="1"/>
    <col min="5381" max="5381" width="55.42578125" style="87" customWidth="1"/>
    <col min="5382" max="5382" width="13.7109375" style="87" customWidth="1"/>
    <col min="5383" max="5383" width="10.85546875" style="87" customWidth="1"/>
    <col min="5384" max="5384" width="11.42578125" style="87" customWidth="1"/>
    <col min="5385" max="5385" width="11" style="87" customWidth="1"/>
    <col min="5386" max="5386" width="9.140625" style="87" customWidth="1"/>
    <col min="5387" max="5387" width="10.42578125" style="87" customWidth="1"/>
    <col min="5388" max="5388" width="11.42578125" style="87" customWidth="1"/>
    <col min="5389" max="5389" width="11.28515625" style="87" customWidth="1"/>
    <col min="5390" max="5390" width="10.85546875" style="87" customWidth="1"/>
    <col min="5391" max="5391" width="10.28515625" style="87" customWidth="1"/>
    <col min="5392" max="5392" width="10.140625" style="87" customWidth="1"/>
    <col min="5393" max="5393" width="9.5703125" style="87" customWidth="1"/>
    <col min="5394" max="5394" width="10" style="87" customWidth="1"/>
    <col min="5395" max="5395" width="9.85546875" style="87" customWidth="1"/>
    <col min="5396" max="5396" width="9.5703125" style="87" customWidth="1"/>
    <col min="5397" max="5397" width="11" style="87" customWidth="1"/>
    <col min="5398" max="5398" width="9.5703125" style="87" customWidth="1"/>
    <col min="5399" max="5399" width="12.42578125" style="87" customWidth="1"/>
    <col min="5400" max="5400" width="11.85546875" style="87" customWidth="1"/>
    <col min="5401" max="5402" width="10.85546875" style="87" customWidth="1"/>
    <col min="5403" max="5403" width="11" style="87" customWidth="1"/>
    <col min="5404" max="5404" width="10.140625" style="87" customWidth="1"/>
    <col min="5405" max="5405" width="10" style="87" customWidth="1"/>
    <col min="5406" max="5406" width="10.7109375" style="87" customWidth="1"/>
    <col min="5407" max="5407" width="10.42578125" style="87" customWidth="1"/>
    <col min="5408" max="5408" width="10.140625" style="87" customWidth="1"/>
    <col min="5409" max="5409" width="10.42578125" style="87" customWidth="1"/>
    <col min="5410" max="5410" width="12.140625" style="87" customWidth="1"/>
    <col min="5411" max="5411" width="10.85546875" style="87" customWidth="1"/>
    <col min="5412" max="5412" width="10.140625" style="87" customWidth="1"/>
    <col min="5413" max="5413" width="10.42578125" style="87" customWidth="1"/>
    <col min="5414" max="5414" width="9.5703125" style="87" customWidth="1"/>
    <col min="5415" max="5415" width="10.85546875" style="87" customWidth="1"/>
    <col min="5416" max="5416" width="9.5703125" style="87" customWidth="1"/>
    <col min="5417" max="5417" width="10.85546875" style="87" customWidth="1"/>
    <col min="5418" max="5418" width="11.42578125" style="87" customWidth="1"/>
    <col min="5419" max="5419" width="10.7109375" style="87" customWidth="1"/>
    <col min="5420" max="5420" width="11.28515625" style="87" customWidth="1"/>
    <col min="5421" max="5421" width="11.5703125" style="87" customWidth="1"/>
    <col min="5422" max="5422" width="13.28515625" style="87" customWidth="1"/>
    <col min="5423" max="5423" width="3.28515625" style="87" customWidth="1"/>
    <col min="5424" max="5425" width="12.5703125" style="87" customWidth="1"/>
    <col min="5426" max="5426" width="3.28515625" style="87" customWidth="1"/>
    <col min="5427" max="5427" width="11" style="87" customWidth="1"/>
    <col min="5428" max="5428" width="10" style="87" customWidth="1"/>
    <col min="5429" max="5429" width="9" style="87" customWidth="1"/>
    <col min="5430" max="5430" width="8.42578125" style="87" customWidth="1"/>
    <col min="5431" max="5431" width="8.5703125" style="87" customWidth="1"/>
    <col min="5432" max="5432" width="10" style="87" customWidth="1"/>
    <col min="5433" max="5433" width="10.7109375" style="87" customWidth="1"/>
    <col min="5434" max="5434" width="9" style="87" customWidth="1"/>
    <col min="5435" max="5435" width="8.5703125" style="87" customWidth="1"/>
    <col min="5436" max="5436" width="8.42578125" style="87" customWidth="1"/>
    <col min="5437" max="5437" width="10.28515625" style="87" customWidth="1"/>
    <col min="5438" max="5438" width="11.7109375" style="87" customWidth="1"/>
    <col min="5439" max="5629" width="16.5703125" style="87"/>
    <col min="5630" max="5631" width="0" style="87" hidden="1" customWidth="1"/>
    <col min="5632" max="5632" width="5.28515625" style="87" customWidth="1"/>
    <col min="5633" max="5633" width="15" style="87" customWidth="1"/>
    <col min="5634" max="5634" width="8.5703125" style="87" customWidth="1"/>
    <col min="5635" max="5635" width="0" style="87" hidden="1" customWidth="1"/>
    <col min="5636" max="5636" width="16.28515625" style="87" bestFit="1" customWidth="1"/>
    <col min="5637" max="5637" width="55.42578125" style="87" customWidth="1"/>
    <col min="5638" max="5638" width="13.7109375" style="87" customWidth="1"/>
    <col min="5639" max="5639" width="10.85546875" style="87" customWidth="1"/>
    <col min="5640" max="5640" width="11.42578125" style="87" customWidth="1"/>
    <col min="5641" max="5641" width="11" style="87" customWidth="1"/>
    <col min="5642" max="5642" width="9.140625" style="87" customWidth="1"/>
    <col min="5643" max="5643" width="10.42578125" style="87" customWidth="1"/>
    <col min="5644" max="5644" width="11.42578125" style="87" customWidth="1"/>
    <col min="5645" max="5645" width="11.28515625" style="87" customWidth="1"/>
    <col min="5646" max="5646" width="10.85546875" style="87" customWidth="1"/>
    <col min="5647" max="5647" width="10.28515625" style="87" customWidth="1"/>
    <col min="5648" max="5648" width="10.140625" style="87" customWidth="1"/>
    <col min="5649" max="5649" width="9.5703125" style="87" customWidth="1"/>
    <col min="5650" max="5650" width="10" style="87" customWidth="1"/>
    <col min="5651" max="5651" width="9.85546875" style="87" customWidth="1"/>
    <col min="5652" max="5652" width="9.5703125" style="87" customWidth="1"/>
    <col min="5653" max="5653" width="11" style="87" customWidth="1"/>
    <col min="5654" max="5654" width="9.5703125" style="87" customWidth="1"/>
    <col min="5655" max="5655" width="12.42578125" style="87" customWidth="1"/>
    <col min="5656" max="5656" width="11.85546875" style="87" customWidth="1"/>
    <col min="5657" max="5658" width="10.85546875" style="87" customWidth="1"/>
    <col min="5659" max="5659" width="11" style="87" customWidth="1"/>
    <col min="5660" max="5660" width="10.140625" style="87" customWidth="1"/>
    <col min="5661" max="5661" width="10" style="87" customWidth="1"/>
    <col min="5662" max="5662" width="10.7109375" style="87" customWidth="1"/>
    <col min="5663" max="5663" width="10.42578125" style="87" customWidth="1"/>
    <col min="5664" max="5664" width="10.140625" style="87" customWidth="1"/>
    <col min="5665" max="5665" width="10.42578125" style="87" customWidth="1"/>
    <col min="5666" max="5666" width="12.140625" style="87" customWidth="1"/>
    <col min="5667" max="5667" width="10.85546875" style="87" customWidth="1"/>
    <col min="5668" max="5668" width="10.140625" style="87" customWidth="1"/>
    <col min="5669" max="5669" width="10.42578125" style="87" customWidth="1"/>
    <col min="5670" max="5670" width="9.5703125" style="87" customWidth="1"/>
    <col min="5671" max="5671" width="10.85546875" style="87" customWidth="1"/>
    <col min="5672" max="5672" width="9.5703125" style="87" customWidth="1"/>
    <col min="5673" max="5673" width="10.85546875" style="87" customWidth="1"/>
    <col min="5674" max="5674" width="11.42578125" style="87" customWidth="1"/>
    <col min="5675" max="5675" width="10.7109375" style="87" customWidth="1"/>
    <col min="5676" max="5676" width="11.28515625" style="87" customWidth="1"/>
    <col min="5677" max="5677" width="11.5703125" style="87" customWidth="1"/>
    <col min="5678" max="5678" width="13.28515625" style="87" customWidth="1"/>
    <col min="5679" max="5679" width="3.28515625" style="87" customWidth="1"/>
    <col min="5680" max="5681" width="12.5703125" style="87" customWidth="1"/>
    <col min="5682" max="5682" width="3.28515625" style="87" customWidth="1"/>
    <col min="5683" max="5683" width="11" style="87" customWidth="1"/>
    <col min="5684" max="5684" width="10" style="87" customWidth="1"/>
    <col min="5685" max="5685" width="9" style="87" customWidth="1"/>
    <col min="5686" max="5686" width="8.42578125" style="87" customWidth="1"/>
    <col min="5687" max="5687" width="8.5703125" style="87" customWidth="1"/>
    <col min="5688" max="5688" width="10" style="87" customWidth="1"/>
    <col min="5689" max="5689" width="10.7109375" style="87" customWidth="1"/>
    <col min="5690" max="5690" width="9" style="87" customWidth="1"/>
    <col min="5691" max="5691" width="8.5703125" style="87" customWidth="1"/>
    <col min="5692" max="5692" width="8.42578125" style="87" customWidth="1"/>
    <col min="5693" max="5693" width="10.28515625" style="87" customWidth="1"/>
    <col min="5694" max="5694" width="11.7109375" style="87" customWidth="1"/>
    <col min="5695" max="5885" width="16.5703125" style="87"/>
    <col min="5886" max="5887" width="0" style="87" hidden="1" customWidth="1"/>
    <col min="5888" max="5888" width="5.28515625" style="87" customWidth="1"/>
    <col min="5889" max="5889" width="15" style="87" customWidth="1"/>
    <col min="5890" max="5890" width="8.5703125" style="87" customWidth="1"/>
    <col min="5891" max="5891" width="0" style="87" hidden="1" customWidth="1"/>
    <col min="5892" max="5892" width="16.28515625" style="87" bestFit="1" customWidth="1"/>
    <col min="5893" max="5893" width="55.42578125" style="87" customWidth="1"/>
    <col min="5894" max="5894" width="13.7109375" style="87" customWidth="1"/>
    <col min="5895" max="5895" width="10.85546875" style="87" customWidth="1"/>
    <col min="5896" max="5896" width="11.42578125" style="87" customWidth="1"/>
    <col min="5897" max="5897" width="11" style="87" customWidth="1"/>
    <col min="5898" max="5898" width="9.140625" style="87" customWidth="1"/>
    <col min="5899" max="5899" width="10.42578125" style="87" customWidth="1"/>
    <col min="5900" max="5900" width="11.42578125" style="87" customWidth="1"/>
    <col min="5901" max="5901" width="11.28515625" style="87" customWidth="1"/>
    <col min="5902" max="5902" width="10.85546875" style="87" customWidth="1"/>
    <col min="5903" max="5903" width="10.28515625" style="87" customWidth="1"/>
    <col min="5904" max="5904" width="10.140625" style="87" customWidth="1"/>
    <col min="5905" max="5905" width="9.5703125" style="87" customWidth="1"/>
    <col min="5906" max="5906" width="10" style="87" customWidth="1"/>
    <col min="5907" max="5907" width="9.85546875" style="87" customWidth="1"/>
    <col min="5908" max="5908" width="9.5703125" style="87" customWidth="1"/>
    <col min="5909" max="5909" width="11" style="87" customWidth="1"/>
    <col min="5910" max="5910" width="9.5703125" style="87" customWidth="1"/>
    <col min="5911" max="5911" width="12.42578125" style="87" customWidth="1"/>
    <col min="5912" max="5912" width="11.85546875" style="87" customWidth="1"/>
    <col min="5913" max="5914" width="10.85546875" style="87" customWidth="1"/>
    <col min="5915" max="5915" width="11" style="87" customWidth="1"/>
    <col min="5916" max="5916" width="10.140625" style="87" customWidth="1"/>
    <col min="5917" max="5917" width="10" style="87" customWidth="1"/>
    <col min="5918" max="5918" width="10.7109375" style="87" customWidth="1"/>
    <col min="5919" max="5919" width="10.42578125" style="87" customWidth="1"/>
    <col min="5920" max="5920" width="10.140625" style="87" customWidth="1"/>
    <col min="5921" max="5921" width="10.42578125" style="87" customWidth="1"/>
    <col min="5922" max="5922" width="12.140625" style="87" customWidth="1"/>
    <col min="5923" max="5923" width="10.85546875" style="87" customWidth="1"/>
    <col min="5924" max="5924" width="10.140625" style="87" customWidth="1"/>
    <col min="5925" max="5925" width="10.42578125" style="87" customWidth="1"/>
    <col min="5926" max="5926" width="9.5703125" style="87" customWidth="1"/>
    <col min="5927" max="5927" width="10.85546875" style="87" customWidth="1"/>
    <col min="5928" max="5928" width="9.5703125" style="87" customWidth="1"/>
    <col min="5929" max="5929" width="10.85546875" style="87" customWidth="1"/>
    <col min="5930" max="5930" width="11.42578125" style="87" customWidth="1"/>
    <col min="5931" max="5931" width="10.7109375" style="87" customWidth="1"/>
    <col min="5932" max="5932" width="11.28515625" style="87" customWidth="1"/>
    <col min="5933" max="5933" width="11.5703125" style="87" customWidth="1"/>
    <col min="5934" max="5934" width="13.28515625" style="87" customWidth="1"/>
    <col min="5935" max="5935" width="3.28515625" style="87" customWidth="1"/>
    <col min="5936" max="5937" width="12.5703125" style="87" customWidth="1"/>
    <col min="5938" max="5938" width="3.28515625" style="87" customWidth="1"/>
    <col min="5939" max="5939" width="11" style="87" customWidth="1"/>
    <col min="5940" max="5940" width="10" style="87" customWidth="1"/>
    <col min="5941" max="5941" width="9" style="87" customWidth="1"/>
    <col min="5942" max="5942" width="8.42578125" style="87" customWidth="1"/>
    <col min="5943" max="5943" width="8.5703125" style="87" customWidth="1"/>
    <col min="5944" max="5944" width="10" style="87" customWidth="1"/>
    <col min="5945" max="5945" width="10.7109375" style="87" customWidth="1"/>
    <col min="5946" max="5946" width="9" style="87" customWidth="1"/>
    <col min="5947" max="5947" width="8.5703125" style="87" customWidth="1"/>
    <col min="5948" max="5948" width="8.42578125" style="87" customWidth="1"/>
    <col min="5949" max="5949" width="10.28515625" style="87" customWidth="1"/>
    <col min="5950" max="5950" width="11.7109375" style="87" customWidth="1"/>
    <col min="5951" max="6141" width="16.5703125" style="87"/>
    <col min="6142" max="6143" width="0" style="87" hidden="1" customWidth="1"/>
    <col min="6144" max="6144" width="5.28515625" style="87" customWidth="1"/>
    <col min="6145" max="6145" width="15" style="87" customWidth="1"/>
    <col min="6146" max="6146" width="8.5703125" style="87" customWidth="1"/>
    <col min="6147" max="6147" width="0" style="87" hidden="1" customWidth="1"/>
    <col min="6148" max="6148" width="16.28515625" style="87" bestFit="1" customWidth="1"/>
    <col min="6149" max="6149" width="55.42578125" style="87" customWidth="1"/>
    <col min="6150" max="6150" width="13.7109375" style="87" customWidth="1"/>
    <col min="6151" max="6151" width="10.85546875" style="87" customWidth="1"/>
    <col min="6152" max="6152" width="11.42578125" style="87" customWidth="1"/>
    <col min="6153" max="6153" width="11" style="87" customWidth="1"/>
    <col min="6154" max="6154" width="9.140625" style="87" customWidth="1"/>
    <col min="6155" max="6155" width="10.42578125" style="87" customWidth="1"/>
    <col min="6156" max="6156" width="11.42578125" style="87" customWidth="1"/>
    <col min="6157" max="6157" width="11.28515625" style="87" customWidth="1"/>
    <col min="6158" max="6158" width="10.85546875" style="87" customWidth="1"/>
    <col min="6159" max="6159" width="10.28515625" style="87" customWidth="1"/>
    <col min="6160" max="6160" width="10.140625" style="87" customWidth="1"/>
    <col min="6161" max="6161" width="9.5703125" style="87" customWidth="1"/>
    <col min="6162" max="6162" width="10" style="87" customWidth="1"/>
    <col min="6163" max="6163" width="9.85546875" style="87" customWidth="1"/>
    <col min="6164" max="6164" width="9.5703125" style="87" customWidth="1"/>
    <col min="6165" max="6165" width="11" style="87" customWidth="1"/>
    <col min="6166" max="6166" width="9.5703125" style="87" customWidth="1"/>
    <col min="6167" max="6167" width="12.42578125" style="87" customWidth="1"/>
    <col min="6168" max="6168" width="11.85546875" style="87" customWidth="1"/>
    <col min="6169" max="6170" width="10.85546875" style="87" customWidth="1"/>
    <col min="6171" max="6171" width="11" style="87" customWidth="1"/>
    <col min="6172" max="6172" width="10.140625" style="87" customWidth="1"/>
    <col min="6173" max="6173" width="10" style="87" customWidth="1"/>
    <col min="6174" max="6174" width="10.7109375" style="87" customWidth="1"/>
    <col min="6175" max="6175" width="10.42578125" style="87" customWidth="1"/>
    <col min="6176" max="6176" width="10.140625" style="87" customWidth="1"/>
    <col min="6177" max="6177" width="10.42578125" style="87" customWidth="1"/>
    <col min="6178" max="6178" width="12.140625" style="87" customWidth="1"/>
    <col min="6179" max="6179" width="10.85546875" style="87" customWidth="1"/>
    <col min="6180" max="6180" width="10.140625" style="87" customWidth="1"/>
    <col min="6181" max="6181" width="10.42578125" style="87" customWidth="1"/>
    <col min="6182" max="6182" width="9.5703125" style="87" customWidth="1"/>
    <col min="6183" max="6183" width="10.85546875" style="87" customWidth="1"/>
    <col min="6184" max="6184" width="9.5703125" style="87" customWidth="1"/>
    <col min="6185" max="6185" width="10.85546875" style="87" customWidth="1"/>
    <col min="6186" max="6186" width="11.42578125" style="87" customWidth="1"/>
    <col min="6187" max="6187" width="10.7109375" style="87" customWidth="1"/>
    <col min="6188" max="6188" width="11.28515625" style="87" customWidth="1"/>
    <col min="6189" max="6189" width="11.5703125" style="87" customWidth="1"/>
    <col min="6190" max="6190" width="13.28515625" style="87" customWidth="1"/>
    <col min="6191" max="6191" width="3.28515625" style="87" customWidth="1"/>
    <col min="6192" max="6193" width="12.5703125" style="87" customWidth="1"/>
    <col min="6194" max="6194" width="3.28515625" style="87" customWidth="1"/>
    <col min="6195" max="6195" width="11" style="87" customWidth="1"/>
    <col min="6196" max="6196" width="10" style="87" customWidth="1"/>
    <col min="6197" max="6197" width="9" style="87" customWidth="1"/>
    <col min="6198" max="6198" width="8.42578125" style="87" customWidth="1"/>
    <col min="6199" max="6199" width="8.5703125" style="87" customWidth="1"/>
    <col min="6200" max="6200" width="10" style="87" customWidth="1"/>
    <col min="6201" max="6201" width="10.7109375" style="87" customWidth="1"/>
    <col min="6202" max="6202" width="9" style="87" customWidth="1"/>
    <col min="6203" max="6203" width="8.5703125" style="87" customWidth="1"/>
    <col min="6204" max="6204" width="8.42578125" style="87" customWidth="1"/>
    <col min="6205" max="6205" width="10.28515625" style="87" customWidth="1"/>
    <col min="6206" max="6206" width="11.7109375" style="87" customWidth="1"/>
    <col min="6207" max="6397" width="16.5703125" style="87"/>
    <col min="6398" max="6399" width="0" style="87" hidden="1" customWidth="1"/>
    <col min="6400" max="6400" width="5.28515625" style="87" customWidth="1"/>
    <col min="6401" max="6401" width="15" style="87" customWidth="1"/>
    <col min="6402" max="6402" width="8.5703125" style="87" customWidth="1"/>
    <col min="6403" max="6403" width="0" style="87" hidden="1" customWidth="1"/>
    <col min="6404" max="6404" width="16.28515625" style="87" bestFit="1" customWidth="1"/>
    <col min="6405" max="6405" width="55.42578125" style="87" customWidth="1"/>
    <col min="6406" max="6406" width="13.7109375" style="87" customWidth="1"/>
    <col min="6407" max="6407" width="10.85546875" style="87" customWidth="1"/>
    <col min="6408" max="6408" width="11.42578125" style="87" customWidth="1"/>
    <col min="6409" max="6409" width="11" style="87" customWidth="1"/>
    <col min="6410" max="6410" width="9.140625" style="87" customWidth="1"/>
    <col min="6411" max="6411" width="10.42578125" style="87" customWidth="1"/>
    <col min="6412" max="6412" width="11.42578125" style="87" customWidth="1"/>
    <col min="6413" max="6413" width="11.28515625" style="87" customWidth="1"/>
    <col min="6414" max="6414" width="10.85546875" style="87" customWidth="1"/>
    <col min="6415" max="6415" width="10.28515625" style="87" customWidth="1"/>
    <col min="6416" max="6416" width="10.140625" style="87" customWidth="1"/>
    <col min="6417" max="6417" width="9.5703125" style="87" customWidth="1"/>
    <col min="6418" max="6418" width="10" style="87" customWidth="1"/>
    <col min="6419" max="6419" width="9.85546875" style="87" customWidth="1"/>
    <col min="6420" max="6420" width="9.5703125" style="87" customWidth="1"/>
    <col min="6421" max="6421" width="11" style="87" customWidth="1"/>
    <col min="6422" max="6422" width="9.5703125" style="87" customWidth="1"/>
    <col min="6423" max="6423" width="12.42578125" style="87" customWidth="1"/>
    <col min="6424" max="6424" width="11.85546875" style="87" customWidth="1"/>
    <col min="6425" max="6426" width="10.85546875" style="87" customWidth="1"/>
    <col min="6427" max="6427" width="11" style="87" customWidth="1"/>
    <col min="6428" max="6428" width="10.140625" style="87" customWidth="1"/>
    <col min="6429" max="6429" width="10" style="87" customWidth="1"/>
    <col min="6430" max="6430" width="10.7109375" style="87" customWidth="1"/>
    <col min="6431" max="6431" width="10.42578125" style="87" customWidth="1"/>
    <col min="6432" max="6432" width="10.140625" style="87" customWidth="1"/>
    <col min="6433" max="6433" width="10.42578125" style="87" customWidth="1"/>
    <col min="6434" max="6434" width="12.140625" style="87" customWidth="1"/>
    <col min="6435" max="6435" width="10.85546875" style="87" customWidth="1"/>
    <col min="6436" max="6436" width="10.140625" style="87" customWidth="1"/>
    <col min="6437" max="6437" width="10.42578125" style="87" customWidth="1"/>
    <col min="6438" max="6438" width="9.5703125" style="87" customWidth="1"/>
    <col min="6439" max="6439" width="10.85546875" style="87" customWidth="1"/>
    <col min="6440" max="6440" width="9.5703125" style="87" customWidth="1"/>
    <col min="6441" max="6441" width="10.85546875" style="87" customWidth="1"/>
    <col min="6442" max="6442" width="11.42578125" style="87" customWidth="1"/>
    <col min="6443" max="6443" width="10.7109375" style="87" customWidth="1"/>
    <col min="6444" max="6444" width="11.28515625" style="87" customWidth="1"/>
    <col min="6445" max="6445" width="11.5703125" style="87" customWidth="1"/>
    <col min="6446" max="6446" width="13.28515625" style="87" customWidth="1"/>
    <col min="6447" max="6447" width="3.28515625" style="87" customWidth="1"/>
    <col min="6448" max="6449" width="12.5703125" style="87" customWidth="1"/>
    <col min="6450" max="6450" width="3.28515625" style="87" customWidth="1"/>
    <col min="6451" max="6451" width="11" style="87" customWidth="1"/>
    <col min="6452" max="6452" width="10" style="87" customWidth="1"/>
    <col min="6453" max="6453" width="9" style="87" customWidth="1"/>
    <col min="6454" max="6454" width="8.42578125" style="87" customWidth="1"/>
    <col min="6455" max="6455" width="8.5703125" style="87" customWidth="1"/>
    <col min="6456" max="6456" width="10" style="87" customWidth="1"/>
    <col min="6457" max="6457" width="10.7109375" style="87" customWidth="1"/>
    <col min="6458" max="6458" width="9" style="87" customWidth="1"/>
    <col min="6459" max="6459" width="8.5703125" style="87" customWidth="1"/>
    <col min="6460" max="6460" width="8.42578125" style="87" customWidth="1"/>
    <col min="6461" max="6461" width="10.28515625" style="87" customWidth="1"/>
    <col min="6462" max="6462" width="11.7109375" style="87" customWidth="1"/>
    <col min="6463" max="6653" width="16.5703125" style="87"/>
    <col min="6654" max="6655" width="0" style="87" hidden="1" customWidth="1"/>
    <col min="6656" max="6656" width="5.28515625" style="87" customWidth="1"/>
    <col min="6657" max="6657" width="15" style="87" customWidth="1"/>
    <col min="6658" max="6658" width="8.5703125" style="87" customWidth="1"/>
    <col min="6659" max="6659" width="0" style="87" hidden="1" customWidth="1"/>
    <col min="6660" max="6660" width="16.28515625" style="87" bestFit="1" customWidth="1"/>
    <col min="6661" max="6661" width="55.42578125" style="87" customWidth="1"/>
    <col min="6662" max="6662" width="13.7109375" style="87" customWidth="1"/>
    <col min="6663" max="6663" width="10.85546875" style="87" customWidth="1"/>
    <col min="6664" max="6664" width="11.42578125" style="87" customWidth="1"/>
    <col min="6665" max="6665" width="11" style="87" customWidth="1"/>
    <col min="6666" max="6666" width="9.140625" style="87" customWidth="1"/>
    <col min="6667" max="6667" width="10.42578125" style="87" customWidth="1"/>
    <col min="6668" max="6668" width="11.42578125" style="87" customWidth="1"/>
    <col min="6669" max="6669" width="11.28515625" style="87" customWidth="1"/>
    <col min="6670" max="6670" width="10.85546875" style="87" customWidth="1"/>
    <col min="6671" max="6671" width="10.28515625" style="87" customWidth="1"/>
    <col min="6672" max="6672" width="10.140625" style="87" customWidth="1"/>
    <col min="6673" max="6673" width="9.5703125" style="87" customWidth="1"/>
    <col min="6674" max="6674" width="10" style="87" customWidth="1"/>
    <col min="6675" max="6675" width="9.85546875" style="87" customWidth="1"/>
    <col min="6676" max="6676" width="9.5703125" style="87" customWidth="1"/>
    <col min="6677" max="6677" width="11" style="87" customWidth="1"/>
    <col min="6678" max="6678" width="9.5703125" style="87" customWidth="1"/>
    <col min="6679" max="6679" width="12.42578125" style="87" customWidth="1"/>
    <col min="6680" max="6680" width="11.85546875" style="87" customWidth="1"/>
    <col min="6681" max="6682" width="10.85546875" style="87" customWidth="1"/>
    <col min="6683" max="6683" width="11" style="87" customWidth="1"/>
    <col min="6684" max="6684" width="10.140625" style="87" customWidth="1"/>
    <col min="6685" max="6685" width="10" style="87" customWidth="1"/>
    <col min="6686" max="6686" width="10.7109375" style="87" customWidth="1"/>
    <col min="6687" max="6687" width="10.42578125" style="87" customWidth="1"/>
    <col min="6688" max="6688" width="10.140625" style="87" customWidth="1"/>
    <col min="6689" max="6689" width="10.42578125" style="87" customWidth="1"/>
    <col min="6690" max="6690" width="12.140625" style="87" customWidth="1"/>
    <col min="6691" max="6691" width="10.85546875" style="87" customWidth="1"/>
    <col min="6692" max="6692" width="10.140625" style="87" customWidth="1"/>
    <col min="6693" max="6693" width="10.42578125" style="87" customWidth="1"/>
    <col min="6694" max="6694" width="9.5703125" style="87" customWidth="1"/>
    <col min="6695" max="6695" width="10.85546875" style="87" customWidth="1"/>
    <col min="6696" max="6696" width="9.5703125" style="87" customWidth="1"/>
    <col min="6697" max="6697" width="10.85546875" style="87" customWidth="1"/>
    <col min="6698" max="6698" width="11.42578125" style="87" customWidth="1"/>
    <col min="6699" max="6699" width="10.7109375" style="87" customWidth="1"/>
    <col min="6700" max="6700" width="11.28515625" style="87" customWidth="1"/>
    <col min="6701" max="6701" width="11.5703125" style="87" customWidth="1"/>
    <col min="6702" max="6702" width="13.28515625" style="87" customWidth="1"/>
    <col min="6703" max="6703" width="3.28515625" style="87" customWidth="1"/>
    <col min="6704" max="6705" width="12.5703125" style="87" customWidth="1"/>
    <col min="6706" max="6706" width="3.28515625" style="87" customWidth="1"/>
    <col min="6707" max="6707" width="11" style="87" customWidth="1"/>
    <col min="6708" max="6708" width="10" style="87" customWidth="1"/>
    <col min="6709" max="6709" width="9" style="87" customWidth="1"/>
    <col min="6710" max="6710" width="8.42578125" style="87" customWidth="1"/>
    <col min="6711" max="6711" width="8.5703125" style="87" customWidth="1"/>
    <col min="6712" max="6712" width="10" style="87" customWidth="1"/>
    <col min="6713" max="6713" width="10.7109375" style="87" customWidth="1"/>
    <col min="6714" max="6714" width="9" style="87" customWidth="1"/>
    <col min="6715" max="6715" width="8.5703125" style="87" customWidth="1"/>
    <col min="6716" max="6716" width="8.42578125" style="87" customWidth="1"/>
    <col min="6717" max="6717" width="10.28515625" style="87" customWidth="1"/>
    <col min="6718" max="6718" width="11.7109375" style="87" customWidth="1"/>
    <col min="6719" max="6909" width="16.5703125" style="87"/>
    <col min="6910" max="6911" width="0" style="87" hidden="1" customWidth="1"/>
    <col min="6912" max="6912" width="5.28515625" style="87" customWidth="1"/>
    <col min="6913" max="6913" width="15" style="87" customWidth="1"/>
    <col min="6914" max="6914" width="8.5703125" style="87" customWidth="1"/>
    <col min="6915" max="6915" width="0" style="87" hidden="1" customWidth="1"/>
    <col min="6916" max="6916" width="16.28515625" style="87" bestFit="1" customWidth="1"/>
    <col min="6917" max="6917" width="55.42578125" style="87" customWidth="1"/>
    <col min="6918" max="6918" width="13.7109375" style="87" customWidth="1"/>
    <col min="6919" max="6919" width="10.85546875" style="87" customWidth="1"/>
    <col min="6920" max="6920" width="11.42578125" style="87" customWidth="1"/>
    <col min="6921" max="6921" width="11" style="87" customWidth="1"/>
    <col min="6922" max="6922" width="9.140625" style="87" customWidth="1"/>
    <col min="6923" max="6923" width="10.42578125" style="87" customWidth="1"/>
    <col min="6924" max="6924" width="11.42578125" style="87" customWidth="1"/>
    <col min="6925" max="6925" width="11.28515625" style="87" customWidth="1"/>
    <col min="6926" max="6926" width="10.85546875" style="87" customWidth="1"/>
    <col min="6927" max="6927" width="10.28515625" style="87" customWidth="1"/>
    <col min="6928" max="6928" width="10.140625" style="87" customWidth="1"/>
    <col min="6929" max="6929" width="9.5703125" style="87" customWidth="1"/>
    <col min="6930" max="6930" width="10" style="87" customWidth="1"/>
    <col min="6931" max="6931" width="9.85546875" style="87" customWidth="1"/>
    <col min="6932" max="6932" width="9.5703125" style="87" customWidth="1"/>
    <col min="6933" max="6933" width="11" style="87" customWidth="1"/>
    <col min="6934" max="6934" width="9.5703125" style="87" customWidth="1"/>
    <col min="6935" max="6935" width="12.42578125" style="87" customWidth="1"/>
    <col min="6936" max="6936" width="11.85546875" style="87" customWidth="1"/>
    <col min="6937" max="6938" width="10.85546875" style="87" customWidth="1"/>
    <col min="6939" max="6939" width="11" style="87" customWidth="1"/>
    <col min="6940" max="6940" width="10.140625" style="87" customWidth="1"/>
    <col min="6941" max="6941" width="10" style="87" customWidth="1"/>
    <col min="6942" max="6942" width="10.7109375" style="87" customWidth="1"/>
    <col min="6943" max="6943" width="10.42578125" style="87" customWidth="1"/>
    <col min="6944" max="6944" width="10.140625" style="87" customWidth="1"/>
    <col min="6945" max="6945" width="10.42578125" style="87" customWidth="1"/>
    <col min="6946" max="6946" width="12.140625" style="87" customWidth="1"/>
    <col min="6947" max="6947" width="10.85546875" style="87" customWidth="1"/>
    <col min="6948" max="6948" width="10.140625" style="87" customWidth="1"/>
    <col min="6949" max="6949" width="10.42578125" style="87" customWidth="1"/>
    <col min="6950" max="6950" width="9.5703125" style="87" customWidth="1"/>
    <col min="6951" max="6951" width="10.85546875" style="87" customWidth="1"/>
    <col min="6952" max="6952" width="9.5703125" style="87" customWidth="1"/>
    <col min="6953" max="6953" width="10.85546875" style="87" customWidth="1"/>
    <col min="6954" max="6954" width="11.42578125" style="87" customWidth="1"/>
    <col min="6955" max="6955" width="10.7109375" style="87" customWidth="1"/>
    <col min="6956" max="6956" width="11.28515625" style="87" customWidth="1"/>
    <col min="6957" max="6957" width="11.5703125" style="87" customWidth="1"/>
    <col min="6958" max="6958" width="13.28515625" style="87" customWidth="1"/>
    <col min="6959" max="6959" width="3.28515625" style="87" customWidth="1"/>
    <col min="6960" max="6961" width="12.5703125" style="87" customWidth="1"/>
    <col min="6962" max="6962" width="3.28515625" style="87" customWidth="1"/>
    <col min="6963" max="6963" width="11" style="87" customWidth="1"/>
    <col min="6964" max="6964" width="10" style="87" customWidth="1"/>
    <col min="6965" max="6965" width="9" style="87" customWidth="1"/>
    <col min="6966" max="6966" width="8.42578125" style="87" customWidth="1"/>
    <col min="6967" max="6967" width="8.5703125" style="87" customWidth="1"/>
    <col min="6968" max="6968" width="10" style="87" customWidth="1"/>
    <col min="6969" max="6969" width="10.7109375" style="87" customWidth="1"/>
    <col min="6970" max="6970" width="9" style="87" customWidth="1"/>
    <col min="6971" max="6971" width="8.5703125" style="87" customWidth="1"/>
    <col min="6972" max="6972" width="8.42578125" style="87" customWidth="1"/>
    <col min="6973" max="6973" width="10.28515625" style="87" customWidth="1"/>
    <col min="6974" max="6974" width="11.7109375" style="87" customWidth="1"/>
    <col min="6975" max="7165" width="16.5703125" style="87"/>
    <col min="7166" max="7167" width="0" style="87" hidden="1" customWidth="1"/>
    <col min="7168" max="7168" width="5.28515625" style="87" customWidth="1"/>
    <col min="7169" max="7169" width="15" style="87" customWidth="1"/>
    <col min="7170" max="7170" width="8.5703125" style="87" customWidth="1"/>
    <col min="7171" max="7171" width="0" style="87" hidden="1" customWidth="1"/>
    <col min="7172" max="7172" width="16.28515625" style="87" bestFit="1" customWidth="1"/>
    <col min="7173" max="7173" width="55.42578125" style="87" customWidth="1"/>
    <col min="7174" max="7174" width="13.7109375" style="87" customWidth="1"/>
    <col min="7175" max="7175" width="10.85546875" style="87" customWidth="1"/>
    <col min="7176" max="7176" width="11.42578125" style="87" customWidth="1"/>
    <col min="7177" max="7177" width="11" style="87" customWidth="1"/>
    <col min="7178" max="7178" width="9.140625" style="87" customWidth="1"/>
    <col min="7179" max="7179" width="10.42578125" style="87" customWidth="1"/>
    <col min="7180" max="7180" width="11.42578125" style="87" customWidth="1"/>
    <col min="7181" max="7181" width="11.28515625" style="87" customWidth="1"/>
    <col min="7182" max="7182" width="10.85546875" style="87" customWidth="1"/>
    <col min="7183" max="7183" width="10.28515625" style="87" customWidth="1"/>
    <col min="7184" max="7184" width="10.140625" style="87" customWidth="1"/>
    <col min="7185" max="7185" width="9.5703125" style="87" customWidth="1"/>
    <col min="7186" max="7186" width="10" style="87" customWidth="1"/>
    <col min="7187" max="7187" width="9.85546875" style="87" customWidth="1"/>
    <col min="7188" max="7188" width="9.5703125" style="87" customWidth="1"/>
    <col min="7189" max="7189" width="11" style="87" customWidth="1"/>
    <col min="7190" max="7190" width="9.5703125" style="87" customWidth="1"/>
    <col min="7191" max="7191" width="12.42578125" style="87" customWidth="1"/>
    <col min="7192" max="7192" width="11.85546875" style="87" customWidth="1"/>
    <col min="7193" max="7194" width="10.85546875" style="87" customWidth="1"/>
    <col min="7195" max="7195" width="11" style="87" customWidth="1"/>
    <col min="7196" max="7196" width="10.140625" style="87" customWidth="1"/>
    <col min="7197" max="7197" width="10" style="87" customWidth="1"/>
    <col min="7198" max="7198" width="10.7109375" style="87" customWidth="1"/>
    <col min="7199" max="7199" width="10.42578125" style="87" customWidth="1"/>
    <col min="7200" max="7200" width="10.140625" style="87" customWidth="1"/>
    <col min="7201" max="7201" width="10.42578125" style="87" customWidth="1"/>
    <col min="7202" max="7202" width="12.140625" style="87" customWidth="1"/>
    <col min="7203" max="7203" width="10.85546875" style="87" customWidth="1"/>
    <col min="7204" max="7204" width="10.140625" style="87" customWidth="1"/>
    <col min="7205" max="7205" width="10.42578125" style="87" customWidth="1"/>
    <col min="7206" max="7206" width="9.5703125" style="87" customWidth="1"/>
    <col min="7207" max="7207" width="10.85546875" style="87" customWidth="1"/>
    <col min="7208" max="7208" width="9.5703125" style="87" customWidth="1"/>
    <col min="7209" max="7209" width="10.85546875" style="87" customWidth="1"/>
    <col min="7210" max="7210" width="11.42578125" style="87" customWidth="1"/>
    <col min="7211" max="7211" width="10.7109375" style="87" customWidth="1"/>
    <col min="7212" max="7212" width="11.28515625" style="87" customWidth="1"/>
    <col min="7213" max="7213" width="11.5703125" style="87" customWidth="1"/>
    <col min="7214" max="7214" width="13.28515625" style="87" customWidth="1"/>
    <col min="7215" max="7215" width="3.28515625" style="87" customWidth="1"/>
    <col min="7216" max="7217" width="12.5703125" style="87" customWidth="1"/>
    <col min="7218" max="7218" width="3.28515625" style="87" customWidth="1"/>
    <col min="7219" max="7219" width="11" style="87" customWidth="1"/>
    <col min="7220" max="7220" width="10" style="87" customWidth="1"/>
    <col min="7221" max="7221" width="9" style="87" customWidth="1"/>
    <col min="7222" max="7222" width="8.42578125" style="87" customWidth="1"/>
    <col min="7223" max="7223" width="8.5703125" style="87" customWidth="1"/>
    <col min="7224" max="7224" width="10" style="87" customWidth="1"/>
    <col min="7225" max="7225" width="10.7109375" style="87" customWidth="1"/>
    <col min="7226" max="7226" width="9" style="87" customWidth="1"/>
    <col min="7227" max="7227" width="8.5703125" style="87" customWidth="1"/>
    <col min="7228" max="7228" width="8.42578125" style="87" customWidth="1"/>
    <col min="7229" max="7229" width="10.28515625" style="87" customWidth="1"/>
    <col min="7230" max="7230" width="11.7109375" style="87" customWidth="1"/>
    <col min="7231" max="7421" width="16.5703125" style="87"/>
    <col min="7422" max="7423" width="0" style="87" hidden="1" customWidth="1"/>
    <col min="7424" max="7424" width="5.28515625" style="87" customWidth="1"/>
    <col min="7425" max="7425" width="15" style="87" customWidth="1"/>
    <col min="7426" max="7426" width="8.5703125" style="87" customWidth="1"/>
    <col min="7427" max="7427" width="0" style="87" hidden="1" customWidth="1"/>
    <col min="7428" max="7428" width="16.28515625" style="87" bestFit="1" customWidth="1"/>
    <col min="7429" max="7429" width="55.42578125" style="87" customWidth="1"/>
    <col min="7430" max="7430" width="13.7109375" style="87" customWidth="1"/>
    <col min="7431" max="7431" width="10.85546875" style="87" customWidth="1"/>
    <col min="7432" max="7432" width="11.42578125" style="87" customWidth="1"/>
    <col min="7433" max="7433" width="11" style="87" customWidth="1"/>
    <col min="7434" max="7434" width="9.140625" style="87" customWidth="1"/>
    <col min="7435" max="7435" width="10.42578125" style="87" customWidth="1"/>
    <col min="7436" max="7436" width="11.42578125" style="87" customWidth="1"/>
    <col min="7437" max="7437" width="11.28515625" style="87" customWidth="1"/>
    <col min="7438" max="7438" width="10.85546875" style="87" customWidth="1"/>
    <col min="7439" max="7439" width="10.28515625" style="87" customWidth="1"/>
    <col min="7440" max="7440" width="10.140625" style="87" customWidth="1"/>
    <col min="7441" max="7441" width="9.5703125" style="87" customWidth="1"/>
    <col min="7442" max="7442" width="10" style="87" customWidth="1"/>
    <col min="7443" max="7443" width="9.85546875" style="87" customWidth="1"/>
    <col min="7444" max="7444" width="9.5703125" style="87" customWidth="1"/>
    <col min="7445" max="7445" width="11" style="87" customWidth="1"/>
    <col min="7446" max="7446" width="9.5703125" style="87" customWidth="1"/>
    <col min="7447" max="7447" width="12.42578125" style="87" customWidth="1"/>
    <col min="7448" max="7448" width="11.85546875" style="87" customWidth="1"/>
    <col min="7449" max="7450" width="10.85546875" style="87" customWidth="1"/>
    <col min="7451" max="7451" width="11" style="87" customWidth="1"/>
    <col min="7452" max="7452" width="10.140625" style="87" customWidth="1"/>
    <col min="7453" max="7453" width="10" style="87" customWidth="1"/>
    <col min="7454" max="7454" width="10.7109375" style="87" customWidth="1"/>
    <col min="7455" max="7455" width="10.42578125" style="87" customWidth="1"/>
    <col min="7456" max="7456" width="10.140625" style="87" customWidth="1"/>
    <col min="7457" max="7457" width="10.42578125" style="87" customWidth="1"/>
    <col min="7458" max="7458" width="12.140625" style="87" customWidth="1"/>
    <col min="7459" max="7459" width="10.85546875" style="87" customWidth="1"/>
    <col min="7460" max="7460" width="10.140625" style="87" customWidth="1"/>
    <col min="7461" max="7461" width="10.42578125" style="87" customWidth="1"/>
    <col min="7462" max="7462" width="9.5703125" style="87" customWidth="1"/>
    <col min="7463" max="7463" width="10.85546875" style="87" customWidth="1"/>
    <col min="7464" max="7464" width="9.5703125" style="87" customWidth="1"/>
    <col min="7465" max="7465" width="10.85546875" style="87" customWidth="1"/>
    <col min="7466" max="7466" width="11.42578125" style="87" customWidth="1"/>
    <col min="7467" max="7467" width="10.7109375" style="87" customWidth="1"/>
    <col min="7468" max="7468" width="11.28515625" style="87" customWidth="1"/>
    <col min="7469" max="7469" width="11.5703125" style="87" customWidth="1"/>
    <col min="7470" max="7470" width="13.28515625" style="87" customWidth="1"/>
    <col min="7471" max="7471" width="3.28515625" style="87" customWidth="1"/>
    <col min="7472" max="7473" width="12.5703125" style="87" customWidth="1"/>
    <col min="7474" max="7474" width="3.28515625" style="87" customWidth="1"/>
    <col min="7475" max="7475" width="11" style="87" customWidth="1"/>
    <col min="7476" max="7476" width="10" style="87" customWidth="1"/>
    <col min="7477" max="7477" width="9" style="87" customWidth="1"/>
    <col min="7478" max="7478" width="8.42578125" style="87" customWidth="1"/>
    <col min="7479" max="7479" width="8.5703125" style="87" customWidth="1"/>
    <col min="7480" max="7480" width="10" style="87" customWidth="1"/>
    <col min="7481" max="7481" width="10.7109375" style="87" customWidth="1"/>
    <col min="7482" max="7482" width="9" style="87" customWidth="1"/>
    <col min="7483" max="7483" width="8.5703125" style="87" customWidth="1"/>
    <col min="7484" max="7484" width="8.42578125" style="87" customWidth="1"/>
    <col min="7485" max="7485" width="10.28515625" style="87" customWidth="1"/>
    <col min="7486" max="7486" width="11.7109375" style="87" customWidth="1"/>
    <col min="7487" max="7677" width="16.5703125" style="87"/>
    <col min="7678" max="7679" width="0" style="87" hidden="1" customWidth="1"/>
    <col min="7680" max="7680" width="5.28515625" style="87" customWidth="1"/>
    <col min="7681" max="7681" width="15" style="87" customWidth="1"/>
    <col min="7682" max="7682" width="8.5703125" style="87" customWidth="1"/>
    <col min="7683" max="7683" width="0" style="87" hidden="1" customWidth="1"/>
    <col min="7684" max="7684" width="16.28515625" style="87" bestFit="1" customWidth="1"/>
    <col min="7685" max="7685" width="55.42578125" style="87" customWidth="1"/>
    <col min="7686" max="7686" width="13.7109375" style="87" customWidth="1"/>
    <col min="7687" max="7687" width="10.85546875" style="87" customWidth="1"/>
    <col min="7688" max="7688" width="11.42578125" style="87" customWidth="1"/>
    <col min="7689" max="7689" width="11" style="87" customWidth="1"/>
    <col min="7690" max="7690" width="9.140625" style="87" customWidth="1"/>
    <col min="7691" max="7691" width="10.42578125" style="87" customWidth="1"/>
    <col min="7692" max="7692" width="11.42578125" style="87" customWidth="1"/>
    <col min="7693" max="7693" width="11.28515625" style="87" customWidth="1"/>
    <col min="7694" max="7694" width="10.85546875" style="87" customWidth="1"/>
    <col min="7695" max="7695" width="10.28515625" style="87" customWidth="1"/>
    <col min="7696" max="7696" width="10.140625" style="87" customWidth="1"/>
    <col min="7697" max="7697" width="9.5703125" style="87" customWidth="1"/>
    <col min="7698" max="7698" width="10" style="87" customWidth="1"/>
    <col min="7699" max="7699" width="9.85546875" style="87" customWidth="1"/>
    <col min="7700" max="7700" width="9.5703125" style="87" customWidth="1"/>
    <col min="7701" max="7701" width="11" style="87" customWidth="1"/>
    <col min="7702" max="7702" width="9.5703125" style="87" customWidth="1"/>
    <col min="7703" max="7703" width="12.42578125" style="87" customWidth="1"/>
    <col min="7704" max="7704" width="11.85546875" style="87" customWidth="1"/>
    <col min="7705" max="7706" width="10.85546875" style="87" customWidth="1"/>
    <col min="7707" max="7707" width="11" style="87" customWidth="1"/>
    <col min="7708" max="7708" width="10.140625" style="87" customWidth="1"/>
    <col min="7709" max="7709" width="10" style="87" customWidth="1"/>
    <col min="7710" max="7710" width="10.7109375" style="87" customWidth="1"/>
    <col min="7711" max="7711" width="10.42578125" style="87" customWidth="1"/>
    <col min="7712" max="7712" width="10.140625" style="87" customWidth="1"/>
    <col min="7713" max="7713" width="10.42578125" style="87" customWidth="1"/>
    <col min="7714" max="7714" width="12.140625" style="87" customWidth="1"/>
    <col min="7715" max="7715" width="10.85546875" style="87" customWidth="1"/>
    <col min="7716" max="7716" width="10.140625" style="87" customWidth="1"/>
    <col min="7717" max="7717" width="10.42578125" style="87" customWidth="1"/>
    <col min="7718" max="7718" width="9.5703125" style="87" customWidth="1"/>
    <col min="7719" max="7719" width="10.85546875" style="87" customWidth="1"/>
    <col min="7720" max="7720" width="9.5703125" style="87" customWidth="1"/>
    <col min="7721" max="7721" width="10.85546875" style="87" customWidth="1"/>
    <col min="7722" max="7722" width="11.42578125" style="87" customWidth="1"/>
    <col min="7723" max="7723" width="10.7109375" style="87" customWidth="1"/>
    <col min="7724" max="7724" width="11.28515625" style="87" customWidth="1"/>
    <col min="7725" max="7725" width="11.5703125" style="87" customWidth="1"/>
    <col min="7726" max="7726" width="13.28515625" style="87" customWidth="1"/>
    <col min="7727" max="7727" width="3.28515625" style="87" customWidth="1"/>
    <col min="7728" max="7729" width="12.5703125" style="87" customWidth="1"/>
    <col min="7730" max="7730" width="3.28515625" style="87" customWidth="1"/>
    <col min="7731" max="7731" width="11" style="87" customWidth="1"/>
    <col min="7732" max="7732" width="10" style="87" customWidth="1"/>
    <col min="7733" max="7733" width="9" style="87" customWidth="1"/>
    <col min="7734" max="7734" width="8.42578125" style="87" customWidth="1"/>
    <col min="7735" max="7735" width="8.5703125" style="87" customWidth="1"/>
    <col min="7736" max="7736" width="10" style="87" customWidth="1"/>
    <col min="7737" max="7737" width="10.7109375" style="87" customWidth="1"/>
    <col min="7738" max="7738" width="9" style="87" customWidth="1"/>
    <col min="7739" max="7739" width="8.5703125" style="87" customWidth="1"/>
    <col min="7740" max="7740" width="8.42578125" style="87" customWidth="1"/>
    <col min="7741" max="7741" width="10.28515625" style="87" customWidth="1"/>
    <col min="7742" max="7742" width="11.7109375" style="87" customWidth="1"/>
    <col min="7743" max="7933" width="16.5703125" style="87"/>
    <col min="7934" max="7935" width="0" style="87" hidden="1" customWidth="1"/>
    <col min="7936" max="7936" width="5.28515625" style="87" customWidth="1"/>
    <col min="7937" max="7937" width="15" style="87" customWidth="1"/>
    <col min="7938" max="7938" width="8.5703125" style="87" customWidth="1"/>
    <col min="7939" max="7939" width="0" style="87" hidden="1" customWidth="1"/>
    <col min="7940" max="7940" width="16.28515625" style="87" bestFit="1" customWidth="1"/>
    <col min="7941" max="7941" width="55.42578125" style="87" customWidth="1"/>
    <col min="7942" max="7942" width="13.7109375" style="87" customWidth="1"/>
    <col min="7943" max="7943" width="10.85546875" style="87" customWidth="1"/>
    <col min="7944" max="7944" width="11.42578125" style="87" customWidth="1"/>
    <col min="7945" max="7945" width="11" style="87" customWidth="1"/>
    <col min="7946" max="7946" width="9.140625" style="87" customWidth="1"/>
    <col min="7947" max="7947" width="10.42578125" style="87" customWidth="1"/>
    <col min="7948" max="7948" width="11.42578125" style="87" customWidth="1"/>
    <col min="7949" max="7949" width="11.28515625" style="87" customWidth="1"/>
    <col min="7950" max="7950" width="10.85546875" style="87" customWidth="1"/>
    <col min="7951" max="7951" width="10.28515625" style="87" customWidth="1"/>
    <col min="7952" max="7952" width="10.140625" style="87" customWidth="1"/>
    <col min="7953" max="7953" width="9.5703125" style="87" customWidth="1"/>
    <col min="7954" max="7954" width="10" style="87" customWidth="1"/>
    <col min="7955" max="7955" width="9.85546875" style="87" customWidth="1"/>
    <col min="7956" max="7956" width="9.5703125" style="87" customWidth="1"/>
    <col min="7957" max="7957" width="11" style="87" customWidth="1"/>
    <col min="7958" max="7958" width="9.5703125" style="87" customWidth="1"/>
    <col min="7959" max="7959" width="12.42578125" style="87" customWidth="1"/>
    <col min="7960" max="7960" width="11.85546875" style="87" customWidth="1"/>
    <col min="7961" max="7962" width="10.85546875" style="87" customWidth="1"/>
    <col min="7963" max="7963" width="11" style="87" customWidth="1"/>
    <col min="7964" max="7964" width="10.140625" style="87" customWidth="1"/>
    <col min="7965" max="7965" width="10" style="87" customWidth="1"/>
    <col min="7966" max="7966" width="10.7109375" style="87" customWidth="1"/>
    <col min="7967" max="7967" width="10.42578125" style="87" customWidth="1"/>
    <col min="7968" max="7968" width="10.140625" style="87" customWidth="1"/>
    <col min="7969" max="7969" width="10.42578125" style="87" customWidth="1"/>
    <col min="7970" max="7970" width="12.140625" style="87" customWidth="1"/>
    <col min="7971" max="7971" width="10.85546875" style="87" customWidth="1"/>
    <col min="7972" max="7972" width="10.140625" style="87" customWidth="1"/>
    <col min="7973" max="7973" width="10.42578125" style="87" customWidth="1"/>
    <col min="7974" max="7974" width="9.5703125" style="87" customWidth="1"/>
    <col min="7975" max="7975" width="10.85546875" style="87" customWidth="1"/>
    <col min="7976" max="7976" width="9.5703125" style="87" customWidth="1"/>
    <col min="7977" max="7977" width="10.85546875" style="87" customWidth="1"/>
    <col min="7978" max="7978" width="11.42578125" style="87" customWidth="1"/>
    <col min="7979" max="7979" width="10.7109375" style="87" customWidth="1"/>
    <col min="7980" max="7980" width="11.28515625" style="87" customWidth="1"/>
    <col min="7981" max="7981" width="11.5703125" style="87" customWidth="1"/>
    <col min="7982" max="7982" width="13.28515625" style="87" customWidth="1"/>
    <col min="7983" max="7983" width="3.28515625" style="87" customWidth="1"/>
    <col min="7984" max="7985" width="12.5703125" style="87" customWidth="1"/>
    <col min="7986" max="7986" width="3.28515625" style="87" customWidth="1"/>
    <col min="7987" max="7987" width="11" style="87" customWidth="1"/>
    <col min="7988" max="7988" width="10" style="87" customWidth="1"/>
    <col min="7989" max="7989" width="9" style="87" customWidth="1"/>
    <col min="7990" max="7990" width="8.42578125" style="87" customWidth="1"/>
    <col min="7991" max="7991" width="8.5703125" style="87" customWidth="1"/>
    <col min="7992" max="7992" width="10" style="87" customWidth="1"/>
    <col min="7993" max="7993" width="10.7109375" style="87" customWidth="1"/>
    <col min="7994" max="7994" width="9" style="87" customWidth="1"/>
    <col min="7995" max="7995" width="8.5703125" style="87" customWidth="1"/>
    <col min="7996" max="7996" width="8.42578125" style="87" customWidth="1"/>
    <col min="7997" max="7997" width="10.28515625" style="87" customWidth="1"/>
    <col min="7998" max="7998" width="11.7109375" style="87" customWidth="1"/>
    <col min="7999" max="8189" width="16.5703125" style="87"/>
    <col min="8190" max="8191" width="0" style="87" hidden="1" customWidth="1"/>
    <col min="8192" max="8192" width="5.28515625" style="87" customWidth="1"/>
    <col min="8193" max="8193" width="15" style="87" customWidth="1"/>
    <col min="8194" max="8194" width="8.5703125" style="87" customWidth="1"/>
    <col min="8195" max="8195" width="0" style="87" hidden="1" customWidth="1"/>
    <col min="8196" max="8196" width="16.28515625" style="87" bestFit="1" customWidth="1"/>
    <col min="8197" max="8197" width="55.42578125" style="87" customWidth="1"/>
    <col min="8198" max="8198" width="13.7109375" style="87" customWidth="1"/>
    <col min="8199" max="8199" width="10.85546875" style="87" customWidth="1"/>
    <col min="8200" max="8200" width="11.42578125" style="87" customWidth="1"/>
    <col min="8201" max="8201" width="11" style="87" customWidth="1"/>
    <col min="8202" max="8202" width="9.140625" style="87" customWidth="1"/>
    <col min="8203" max="8203" width="10.42578125" style="87" customWidth="1"/>
    <col min="8204" max="8204" width="11.42578125" style="87" customWidth="1"/>
    <col min="8205" max="8205" width="11.28515625" style="87" customWidth="1"/>
    <col min="8206" max="8206" width="10.85546875" style="87" customWidth="1"/>
    <col min="8207" max="8207" width="10.28515625" style="87" customWidth="1"/>
    <col min="8208" max="8208" width="10.140625" style="87" customWidth="1"/>
    <col min="8209" max="8209" width="9.5703125" style="87" customWidth="1"/>
    <col min="8210" max="8210" width="10" style="87" customWidth="1"/>
    <col min="8211" max="8211" width="9.85546875" style="87" customWidth="1"/>
    <col min="8212" max="8212" width="9.5703125" style="87" customWidth="1"/>
    <col min="8213" max="8213" width="11" style="87" customWidth="1"/>
    <col min="8214" max="8214" width="9.5703125" style="87" customWidth="1"/>
    <col min="8215" max="8215" width="12.42578125" style="87" customWidth="1"/>
    <col min="8216" max="8216" width="11.85546875" style="87" customWidth="1"/>
    <col min="8217" max="8218" width="10.85546875" style="87" customWidth="1"/>
    <col min="8219" max="8219" width="11" style="87" customWidth="1"/>
    <col min="8220" max="8220" width="10.140625" style="87" customWidth="1"/>
    <col min="8221" max="8221" width="10" style="87" customWidth="1"/>
    <col min="8222" max="8222" width="10.7109375" style="87" customWidth="1"/>
    <col min="8223" max="8223" width="10.42578125" style="87" customWidth="1"/>
    <col min="8224" max="8224" width="10.140625" style="87" customWidth="1"/>
    <col min="8225" max="8225" width="10.42578125" style="87" customWidth="1"/>
    <col min="8226" max="8226" width="12.140625" style="87" customWidth="1"/>
    <col min="8227" max="8227" width="10.85546875" style="87" customWidth="1"/>
    <col min="8228" max="8228" width="10.140625" style="87" customWidth="1"/>
    <col min="8229" max="8229" width="10.42578125" style="87" customWidth="1"/>
    <col min="8230" max="8230" width="9.5703125" style="87" customWidth="1"/>
    <col min="8231" max="8231" width="10.85546875" style="87" customWidth="1"/>
    <col min="8232" max="8232" width="9.5703125" style="87" customWidth="1"/>
    <col min="8233" max="8233" width="10.85546875" style="87" customWidth="1"/>
    <col min="8234" max="8234" width="11.42578125" style="87" customWidth="1"/>
    <col min="8235" max="8235" width="10.7109375" style="87" customWidth="1"/>
    <col min="8236" max="8236" width="11.28515625" style="87" customWidth="1"/>
    <col min="8237" max="8237" width="11.5703125" style="87" customWidth="1"/>
    <col min="8238" max="8238" width="13.28515625" style="87" customWidth="1"/>
    <col min="8239" max="8239" width="3.28515625" style="87" customWidth="1"/>
    <col min="8240" max="8241" width="12.5703125" style="87" customWidth="1"/>
    <col min="8242" max="8242" width="3.28515625" style="87" customWidth="1"/>
    <col min="8243" max="8243" width="11" style="87" customWidth="1"/>
    <col min="8244" max="8244" width="10" style="87" customWidth="1"/>
    <col min="8245" max="8245" width="9" style="87" customWidth="1"/>
    <col min="8246" max="8246" width="8.42578125" style="87" customWidth="1"/>
    <col min="8247" max="8247" width="8.5703125" style="87" customWidth="1"/>
    <col min="8248" max="8248" width="10" style="87" customWidth="1"/>
    <col min="8249" max="8249" width="10.7109375" style="87" customWidth="1"/>
    <col min="8250" max="8250" width="9" style="87" customWidth="1"/>
    <col min="8251" max="8251" width="8.5703125" style="87" customWidth="1"/>
    <col min="8252" max="8252" width="8.42578125" style="87" customWidth="1"/>
    <col min="8253" max="8253" width="10.28515625" style="87" customWidth="1"/>
    <col min="8254" max="8254" width="11.7109375" style="87" customWidth="1"/>
    <col min="8255" max="8445" width="16.5703125" style="87"/>
    <col min="8446" max="8447" width="0" style="87" hidden="1" customWidth="1"/>
    <col min="8448" max="8448" width="5.28515625" style="87" customWidth="1"/>
    <col min="8449" max="8449" width="15" style="87" customWidth="1"/>
    <col min="8450" max="8450" width="8.5703125" style="87" customWidth="1"/>
    <col min="8451" max="8451" width="0" style="87" hidden="1" customWidth="1"/>
    <col min="8452" max="8452" width="16.28515625" style="87" bestFit="1" customWidth="1"/>
    <col min="8453" max="8453" width="55.42578125" style="87" customWidth="1"/>
    <col min="8454" max="8454" width="13.7109375" style="87" customWidth="1"/>
    <col min="8455" max="8455" width="10.85546875" style="87" customWidth="1"/>
    <col min="8456" max="8456" width="11.42578125" style="87" customWidth="1"/>
    <col min="8457" max="8457" width="11" style="87" customWidth="1"/>
    <col min="8458" max="8458" width="9.140625" style="87" customWidth="1"/>
    <col min="8459" max="8459" width="10.42578125" style="87" customWidth="1"/>
    <col min="8460" max="8460" width="11.42578125" style="87" customWidth="1"/>
    <col min="8461" max="8461" width="11.28515625" style="87" customWidth="1"/>
    <col min="8462" max="8462" width="10.85546875" style="87" customWidth="1"/>
    <col min="8463" max="8463" width="10.28515625" style="87" customWidth="1"/>
    <col min="8464" max="8464" width="10.140625" style="87" customWidth="1"/>
    <col min="8465" max="8465" width="9.5703125" style="87" customWidth="1"/>
    <col min="8466" max="8466" width="10" style="87" customWidth="1"/>
    <col min="8467" max="8467" width="9.85546875" style="87" customWidth="1"/>
    <col min="8468" max="8468" width="9.5703125" style="87" customWidth="1"/>
    <col min="8469" max="8469" width="11" style="87" customWidth="1"/>
    <col min="8470" max="8470" width="9.5703125" style="87" customWidth="1"/>
    <col min="8471" max="8471" width="12.42578125" style="87" customWidth="1"/>
    <col min="8472" max="8472" width="11.85546875" style="87" customWidth="1"/>
    <col min="8473" max="8474" width="10.85546875" style="87" customWidth="1"/>
    <col min="8475" max="8475" width="11" style="87" customWidth="1"/>
    <col min="8476" max="8476" width="10.140625" style="87" customWidth="1"/>
    <col min="8477" max="8477" width="10" style="87" customWidth="1"/>
    <col min="8478" max="8478" width="10.7109375" style="87" customWidth="1"/>
    <col min="8479" max="8479" width="10.42578125" style="87" customWidth="1"/>
    <col min="8480" max="8480" width="10.140625" style="87" customWidth="1"/>
    <col min="8481" max="8481" width="10.42578125" style="87" customWidth="1"/>
    <col min="8482" max="8482" width="12.140625" style="87" customWidth="1"/>
    <col min="8483" max="8483" width="10.85546875" style="87" customWidth="1"/>
    <col min="8484" max="8484" width="10.140625" style="87" customWidth="1"/>
    <col min="8485" max="8485" width="10.42578125" style="87" customWidth="1"/>
    <col min="8486" max="8486" width="9.5703125" style="87" customWidth="1"/>
    <col min="8487" max="8487" width="10.85546875" style="87" customWidth="1"/>
    <col min="8488" max="8488" width="9.5703125" style="87" customWidth="1"/>
    <col min="8489" max="8489" width="10.85546875" style="87" customWidth="1"/>
    <col min="8490" max="8490" width="11.42578125" style="87" customWidth="1"/>
    <col min="8491" max="8491" width="10.7109375" style="87" customWidth="1"/>
    <col min="8492" max="8492" width="11.28515625" style="87" customWidth="1"/>
    <col min="8493" max="8493" width="11.5703125" style="87" customWidth="1"/>
    <col min="8494" max="8494" width="13.28515625" style="87" customWidth="1"/>
    <col min="8495" max="8495" width="3.28515625" style="87" customWidth="1"/>
    <col min="8496" max="8497" width="12.5703125" style="87" customWidth="1"/>
    <col min="8498" max="8498" width="3.28515625" style="87" customWidth="1"/>
    <col min="8499" max="8499" width="11" style="87" customWidth="1"/>
    <col min="8500" max="8500" width="10" style="87" customWidth="1"/>
    <col min="8501" max="8501" width="9" style="87" customWidth="1"/>
    <col min="8502" max="8502" width="8.42578125" style="87" customWidth="1"/>
    <col min="8503" max="8503" width="8.5703125" style="87" customWidth="1"/>
    <col min="8504" max="8504" width="10" style="87" customWidth="1"/>
    <col min="8505" max="8505" width="10.7109375" style="87" customWidth="1"/>
    <col min="8506" max="8506" width="9" style="87" customWidth="1"/>
    <col min="8507" max="8507" width="8.5703125" style="87" customWidth="1"/>
    <col min="8508" max="8508" width="8.42578125" style="87" customWidth="1"/>
    <col min="8509" max="8509" width="10.28515625" style="87" customWidth="1"/>
    <col min="8510" max="8510" width="11.7109375" style="87" customWidth="1"/>
    <col min="8511" max="8701" width="16.5703125" style="87"/>
    <col min="8702" max="8703" width="0" style="87" hidden="1" customWidth="1"/>
    <col min="8704" max="8704" width="5.28515625" style="87" customWidth="1"/>
    <col min="8705" max="8705" width="15" style="87" customWidth="1"/>
    <col min="8706" max="8706" width="8.5703125" style="87" customWidth="1"/>
    <col min="8707" max="8707" width="0" style="87" hidden="1" customWidth="1"/>
    <col min="8708" max="8708" width="16.28515625" style="87" bestFit="1" customWidth="1"/>
    <col min="8709" max="8709" width="55.42578125" style="87" customWidth="1"/>
    <col min="8710" max="8710" width="13.7109375" style="87" customWidth="1"/>
    <col min="8711" max="8711" width="10.85546875" style="87" customWidth="1"/>
    <col min="8712" max="8712" width="11.42578125" style="87" customWidth="1"/>
    <col min="8713" max="8713" width="11" style="87" customWidth="1"/>
    <col min="8714" max="8714" width="9.140625" style="87" customWidth="1"/>
    <col min="8715" max="8715" width="10.42578125" style="87" customWidth="1"/>
    <col min="8716" max="8716" width="11.42578125" style="87" customWidth="1"/>
    <col min="8717" max="8717" width="11.28515625" style="87" customWidth="1"/>
    <col min="8718" max="8718" width="10.85546875" style="87" customWidth="1"/>
    <col min="8719" max="8719" width="10.28515625" style="87" customWidth="1"/>
    <col min="8720" max="8720" width="10.140625" style="87" customWidth="1"/>
    <col min="8721" max="8721" width="9.5703125" style="87" customWidth="1"/>
    <col min="8722" max="8722" width="10" style="87" customWidth="1"/>
    <col min="8723" max="8723" width="9.85546875" style="87" customWidth="1"/>
    <col min="8724" max="8724" width="9.5703125" style="87" customWidth="1"/>
    <col min="8725" max="8725" width="11" style="87" customWidth="1"/>
    <col min="8726" max="8726" width="9.5703125" style="87" customWidth="1"/>
    <col min="8727" max="8727" width="12.42578125" style="87" customWidth="1"/>
    <col min="8728" max="8728" width="11.85546875" style="87" customWidth="1"/>
    <col min="8729" max="8730" width="10.85546875" style="87" customWidth="1"/>
    <col min="8731" max="8731" width="11" style="87" customWidth="1"/>
    <col min="8732" max="8732" width="10.140625" style="87" customWidth="1"/>
    <col min="8733" max="8733" width="10" style="87" customWidth="1"/>
    <col min="8734" max="8734" width="10.7109375" style="87" customWidth="1"/>
    <col min="8735" max="8735" width="10.42578125" style="87" customWidth="1"/>
    <col min="8736" max="8736" width="10.140625" style="87" customWidth="1"/>
    <col min="8737" max="8737" width="10.42578125" style="87" customWidth="1"/>
    <col min="8738" max="8738" width="12.140625" style="87" customWidth="1"/>
    <col min="8739" max="8739" width="10.85546875" style="87" customWidth="1"/>
    <col min="8740" max="8740" width="10.140625" style="87" customWidth="1"/>
    <col min="8741" max="8741" width="10.42578125" style="87" customWidth="1"/>
    <col min="8742" max="8742" width="9.5703125" style="87" customWidth="1"/>
    <col min="8743" max="8743" width="10.85546875" style="87" customWidth="1"/>
    <col min="8744" max="8744" width="9.5703125" style="87" customWidth="1"/>
    <col min="8745" max="8745" width="10.85546875" style="87" customWidth="1"/>
    <col min="8746" max="8746" width="11.42578125" style="87" customWidth="1"/>
    <col min="8747" max="8747" width="10.7109375" style="87" customWidth="1"/>
    <col min="8748" max="8748" width="11.28515625" style="87" customWidth="1"/>
    <col min="8749" max="8749" width="11.5703125" style="87" customWidth="1"/>
    <col min="8750" max="8750" width="13.28515625" style="87" customWidth="1"/>
    <col min="8751" max="8751" width="3.28515625" style="87" customWidth="1"/>
    <col min="8752" max="8753" width="12.5703125" style="87" customWidth="1"/>
    <col min="8754" max="8754" width="3.28515625" style="87" customWidth="1"/>
    <col min="8755" max="8755" width="11" style="87" customWidth="1"/>
    <col min="8756" max="8756" width="10" style="87" customWidth="1"/>
    <col min="8757" max="8757" width="9" style="87" customWidth="1"/>
    <col min="8758" max="8758" width="8.42578125" style="87" customWidth="1"/>
    <col min="8759" max="8759" width="8.5703125" style="87" customWidth="1"/>
    <col min="8760" max="8760" width="10" style="87" customWidth="1"/>
    <col min="8761" max="8761" width="10.7109375" style="87" customWidth="1"/>
    <col min="8762" max="8762" width="9" style="87" customWidth="1"/>
    <col min="8763" max="8763" width="8.5703125" style="87" customWidth="1"/>
    <col min="8764" max="8764" width="8.42578125" style="87" customWidth="1"/>
    <col min="8765" max="8765" width="10.28515625" style="87" customWidth="1"/>
    <col min="8766" max="8766" width="11.7109375" style="87" customWidth="1"/>
    <col min="8767" max="8957" width="16.5703125" style="87"/>
    <col min="8958" max="8959" width="0" style="87" hidden="1" customWidth="1"/>
    <col min="8960" max="8960" width="5.28515625" style="87" customWidth="1"/>
    <col min="8961" max="8961" width="15" style="87" customWidth="1"/>
    <col min="8962" max="8962" width="8.5703125" style="87" customWidth="1"/>
    <col min="8963" max="8963" width="0" style="87" hidden="1" customWidth="1"/>
    <col min="8964" max="8964" width="16.28515625" style="87" bestFit="1" customWidth="1"/>
    <col min="8965" max="8965" width="55.42578125" style="87" customWidth="1"/>
    <col min="8966" max="8966" width="13.7109375" style="87" customWidth="1"/>
    <col min="8967" max="8967" width="10.85546875" style="87" customWidth="1"/>
    <col min="8968" max="8968" width="11.42578125" style="87" customWidth="1"/>
    <col min="8969" max="8969" width="11" style="87" customWidth="1"/>
    <col min="8970" max="8970" width="9.140625" style="87" customWidth="1"/>
    <col min="8971" max="8971" width="10.42578125" style="87" customWidth="1"/>
    <col min="8972" max="8972" width="11.42578125" style="87" customWidth="1"/>
    <col min="8973" max="8973" width="11.28515625" style="87" customWidth="1"/>
    <col min="8974" max="8974" width="10.85546875" style="87" customWidth="1"/>
    <col min="8975" max="8975" width="10.28515625" style="87" customWidth="1"/>
    <col min="8976" max="8976" width="10.140625" style="87" customWidth="1"/>
    <col min="8977" max="8977" width="9.5703125" style="87" customWidth="1"/>
    <col min="8978" max="8978" width="10" style="87" customWidth="1"/>
    <col min="8979" max="8979" width="9.85546875" style="87" customWidth="1"/>
    <col min="8980" max="8980" width="9.5703125" style="87" customWidth="1"/>
    <col min="8981" max="8981" width="11" style="87" customWidth="1"/>
    <col min="8982" max="8982" width="9.5703125" style="87" customWidth="1"/>
    <col min="8983" max="8983" width="12.42578125" style="87" customWidth="1"/>
    <col min="8984" max="8984" width="11.85546875" style="87" customWidth="1"/>
    <col min="8985" max="8986" width="10.85546875" style="87" customWidth="1"/>
    <col min="8987" max="8987" width="11" style="87" customWidth="1"/>
    <col min="8988" max="8988" width="10.140625" style="87" customWidth="1"/>
    <col min="8989" max="8989" width="10" style="87" customWidth="1"/>
    <col min="8990" max="8990" width="10.7109375" style="87" customWidth="1"/>
    <col min="8991" max="8991" width="10.42578125" style="87" customWidth="1"/>
    <col min="8992" max="8992" width="10.140625" style="87" customWidth="1"/>
    <col min="8993" max="8993" width="10.42578125" style="87" customWidth="1"/>
    <col min="8994" max="8994" width="12.140625" style="87" customWidth="1"/>
    <col min="8995" max="8995" width="10.85546875" style="87" customWidth="1"/>
    <col min="8996" max="8996" width="10.140625" style="87" customWidth="1"/>
    <col min="8997" max="8997" width="10.42578125" style="87" customWidth="1"/>
    <col min="8998" max="8998" width="9.5703125" style="87" customWidth="1"/>
    <col min="8999" max="8999" width="10.85546875" style="87" customWidth="1"/>
    <col min="9000" max="9000" width="9.5703125" style="87" customWidth="1"/>
    <col min="9001" max="9001" width="10.85546875" style="87" customWidth="1"/>
    <col min="9002" max="9002" width="11.42578125" style="87" customWidth="1"/>
    <col min="9003" max="9003" width="10.7109375" style="87" customWidth="1"/>
    <col min="9004" max="9004" width="11.28515625" style="87" customWidth="1"/>
    <col min="9005" max="9005" width="11.5703125" style="87" customWidth="1"/>
    <col min="9006" max="9006" width="13.28515625" style="87" customWidth="1"/>
    <col min="9007" max="9007" width="3.28515625" style="87" customWidth="1"/>
    <col min="9008" max="9009" width="12.5703125" style="87" customWidth="1"/>
    <col min="9010" max="9010" width="3.28515625" style="87" customWidth="1"/>
    <col min="9011" max="9011" width="11" style="87" customWidth="1"/>
    <col min="9012" max="9012" width="10" style="87" customWidth="1"/>
    <col min="9013" max="9013" width="9" style="87" customWidth="1"/>
    <col min="9014" max="9014" width="8.42578125" style="87" customWidth="1"/>
    <col min="9015" max="9015" width="8.5703125" style="87" customWidth="1"/>
    <col min="9016" max="9016" width="10" style="87" customWidth="1"/>
    <col min="9017" max="9017" width="10.7109375" style="87" customWidth="1"/>
    <col min="9018" max="9018" width="9" style="87" customWidth="1"/>
    <col min="9019" max="9019" width="8.5703125" style="87" customWidth="1"/>
    <col min="9020" max="9020" width="8.42578125" style="87" customWidth="1"/>
    <col min="9021" max="9021" width="10.28515625" style="87" customWidth="1"/>
    <col min="9022" max="9022" width="11.7109375" style="87" customWidth="1"/>
    <col min="9023" max="9213" width="16.5703125" style="87"/>
    <col min="9214" max="9215" width="0" style="87" hidden="1" customWidth="1"/>
    <col min="9216" max="9216" width="5.28515625" style="87" customWidth="1"/>
    <col min="9217" max="9217" width="15" style="87" customWidth="1"/>
    <col min="9218" max="9218" width="8.5703125" style="87" customWidth="1"/>
    <col min="9219" max="9219" width="0" style="87" hidden="1" customWidth="1"/>
    <col min="9220" max="9220" width="16.28515625" style="87" bestFit="1" customWidth="1"/>
    <col min="9221" max="9221" width="55.42578125" style="87" customWidth="1"/>
    <col min="9222" max="9222" width="13.7109375" style="87" customWidth="1"/>
    <col min="9223" max="9223" width="10.85546875" style="87" customWidth="1"/>
    <col min="9224" max="9224" width="11.42578125" style="87" customWidth="1"/>
    <col min="9225" max="9225" width="11" style="87" customWidth="1"/>
    <col min="9226" max="9226" width="9.140625" style="87" customWidth="1"/>
    <col min="9227" max="9227" width="10.42578125" style="87" customWidth="1"/>
    <col min="9228" max="9228" width="11.42578125" style="87" customWidth="1"/>
    <col min="9229" max="9229" width="11.28515625" style="87" customWidth="1"/>
    <col min="9230" max="9230" width="10.85546875" style="87" customWidth="1"/>
    <col min="9231" max="9231" width="10.28515625" style="87" customWidth="1"/>
    <col min="9232" max="9232" width="10.140625" style="87" customWidth="1"/>
    <col min="9233" max="9233" width="9.5703125" style="87" customWidth="1"/>
    <col min="9234" max="9234" width="10" style="87" customWidth="1"/>
    <col min="9235" max="9235" width="9.85546875" style="87" customWidth="1"/>
    <col min="9236" max="9236" width="9.5703125" style="87" customWidth="1"/>
    <col min="9237" max="9237" width="11" style="87" customWidth="1"/>
    <col min="9238" max="9238" width="9.5703125" style="87" customWidth="1"/>
    <col min="9239" max="9239" width="12.42578125" style="87" customWidth="1"/>
    <col min="9240" max="9240" width="11.85546875" style="87" customWidth="1"/>
    <col min="9241" max="9242" width="10.85546875" style="87" customWidth="1"/>
    <col min="9243" max="9243" width="11" style="87" customWidth="1"/>
    <col min="9244" max="9244" width="10.140625" style="87" customWidth="1"/>
    <col min="9245" max="9245" width="10" style="87" customWidth="1"/>
    <col min="9246" max="9246" width="10.7109375" style="87" customWidth="1"/>
    <col min="9247" max="9247" width="10.42578125" style="87" customWidth="1"/>
    <col min="9248" max="9248" width="10.140625" style="87" customWidth="1"/>
    <col min="9249" max="9249" width="10.42578125" style="87" customWidth="1"/>
    <col min="9250" max="9250" width="12.140625" style="87" customWidth="1"/>
    <col min="9251" max="9251" width="10.85546875" style="87" customWidth="1"/>
    <col min="9252" max="9252" width="10.140625" style="87" customWidth="1"/>
    <col min="9253" max="9253" width="10.42578125" style="87" customWidth="1"/>
    <col min="9254" max="9254" width="9.5703125" style="87" customWidth="1"/>
    <col min="9255" max="9255" width="10.85546875" style="87" customWidth="1"/>
    <col min="9256" max="9256" width="9.5703125" style="87" customWidth="1"/>
    <col min="9257" max="9257" width="10.85546875" style="87" customWidth="1"/>
    <col min="9258" max="9258" width="11.42578125" style="87" customWidth="1"/>
    <col min="9259" max="9259" width="10.7109375" style="87" customWidth="1"/>
    <col min="9260" max="9260" width="11.28515625" style="87" customWidth="1"/>
    <col min="9261" max="9261" width="11.5703125" style="87" customWidth="1"/>
    <col min="9262" max="9262" width="13.28515625" style="87" customWidth="1"/>
    <col min="9263" max="9263" width="3.28515625" style="87" customWidth="1"/>
    <col min="9264" max="9265" width="12.5703125" style="87" customWidth="1"/>
    <col min="9266" max="9266" width="3.28515625" style="87" customWidth="1"/>
    <col min="9267" max="9267" width="11" style="87" customWidth="1"/>
    <col min="9268" max="9268" width="10" style="87" customWidth="1"/>
    <col min="9269" max="9269" width="9" style="87" customWidth="1"/>
    <col min="9270" max="9270" width="8.42578125" style="87" customWidth="1"/>
    <col min="9271" max="9271" width="8.5703125" style="87" customWidth="1"/>
    <col min="9272" max="9272" width="10" style="87" customWidth="1"/>
    <col min="9273" max="9273" width="10.7109375" style="87" customWidth="1"/>
    <col min="9274" max="9274" width="9" style="87" customWidth="1"/>
    <col min="9275" max="9275" width="8.5703125" style="87" customWidth="1"/>
    <col min="9276" max="9276" width="8.42578125" style="87" customWidth="1"/>
    <col min="9277" max="9277" width="10.28515625" style="87" customWidth="1"/>
    <col min="9278" max="9278" width="11.7109375" style="87" customWidth="1"/>
    <col min="9279" max="9469" width="16.5703125" style="87"/>
    <col min="9470" max="9471" width="0" style="87" hidden="1" customWidth="1"/>
    <col min="9472" max="9472" width="5.28515625" style="87" customWidth="1"/>
    <col min="9473" max="9473" width="15" style="87" customWidth="1"/>
    <col min="9474" max="9474" width="8.5703125" style="87" customWidth="1"/>
    <col min="9475" max="9475" width="0" style="87" hidden="1" customWidth="1"/>
    <col min="9476" max="9476" width="16.28515625" style="87" bestFit="1" customWidth="1"/>
    <col min="9477" max="9477" width="55.42578125" style="87" customWidth="1"/>
    <col min="9478" max="9478" width="13.7109375" style="87" customWidth="1"/>
    <col min="9479" max="9479" width="10.85546875" style="87" customWidth="1"/>
    <col min="9480" max="9480" width="11.42578125" style="87" customWidth="1"/>
    <col min="9481" max="9481" width="11" style="87" customWidth="1"/>
    <col min="9482" max="9482" width="9.140625" style="87" customWidth="1"/>
    <col min="9483" max="9483" width="10.42578125" style="87" customWidth="1"/>
    <col min="9484" max="9484" width="11.42578125" style="87" customWidth="1"/>
    <col min="9485" max="9485" width="11.28515625" style="87" customWidth="1"/>
    <col min="9486" max="9486" width="10.85546875" style="87" customWidth="1"/>
    <col min="9487" max="9487" width="10.28515625" style="87" customWidth="1"/>
    <col min="9488" max="9488" width="10.140625" style="87" customWidth="1"/>
    <col min="9489" max="9489" width="9.5703125" style="87" customWidth="1"/>
    <col min="9490" max="9490" width="10" style="87" customWidth="1"/>
    <col min="9491" max="9491" width="9.85546875" style="87" customWidth="1"/>
    <col min="9492" max="9492" width="9.5703125" style="87" customWidth="1"/>
    <col min="9493" max="9493" width="11" style="87" customWidth="1"/>
    <col min="9494" max="9494" width="9.5703125" style="87" customWidth="1"/>
    <col min="9495" max="9495" width="12.42578125" style="87" customWidth="1"/>
    <col min="9496" max="9496" width="11.85546875" style="87" customWidth="1"/>
    <col min="9497" max="9498" width="10.85546875" style="87" customWidth="1"/>
    <col min="9499" max="9499" width="11" style="87" customWidth="1"/>
    <col min="9500" max="9500" width="10.140625" style="87" customWidth="1"/>
    <col min="9501" max="9501" width="10" style="87" customWidth="1"/>
    <col min="9502" max="9502" width="10.7109375" style="87" customWidth="1"/>
    <col min="9503" max="9503" width="10.42578125" style="87" customWidth="1"/>
    <col min="9504" max="9504" width="10.140625" style="87" customWidth="1"/>
    <col min="9505" max="9505" width="10.42578125" style="87" customWidth="1"/>
    <col min="9506" max="9506" width="12.140625" style="87" customWidth="1"/>
    <col min="9507" max="9507" width="10.85546875" style="87" customWidth="1"/>
    <col min="9508" max="9508" width="10.140625" style="87" customWidth="1"/>
    <col min="9509" max="9509" width="10.42578125" style="87" customWidth="1"/>
    <col min="9510" max="9510" width="9.5703125" style="87" customWidth="1"/>
    <col min="9511" max="9511" width="10.85546875" style="87" customWidth="1"/>
    <col min="9512" max="9512" width="9.5703125" style="87" customWidth="1"/>
    <col min="9513" max="9513" width="10.85546875" style="87" customWidth="1"/>
    <col min="9514" max="9514" width="11.42578125" style="87" customWidth="1"/>
    <col min="9515" max="9515" width="10.7109375" style="87" customWidth="1"/>
    <col min="9516" max="9516" width="11.28515625" style="87" customWidth="1"/>
    <col min="9517" max="9517" width="11.5703125" style="87" customWidth="1"/>
    <col min="9518" max="9518" width="13.28515625" style="87" customWidth="1"/>
    <col min="9519" max="9519" width="3.28515625" style="87" customWidth="1"/>
    <col min="9520" max="9521" width="12.5703125" style="87" customWidth="1"/>
    <col min="9522" max="9522" width="3.28515625" style="87" customWidth="1"/>
    <col min="9523" max="9523" width="11" style="87" customWidth="1"/>
    <col min="9524" max="9524" width="10" style="87" customWidth="1"/>
    <col min="9525" max="9525" width="9" style="87" customWidth="1"/>
    <col min="9526" max="9526" width="8.42578125" style="87" customWidth="1"/>
    <col min="9527" max="9527" width="8.5703125" style="87" customWidth="1"/>
    <col min="9528" max="9528" width="10" style="87" customWidth="1"/>
    <col min="9529" max="9529" width="10.7109375" style="87" customWidth="1"/>
    <col min="9530" max="9530" width="9" style="87" customWidth="1"/>
    <col min="9531" max="9531" width="8.5703125" style="87" customWidth="1"/>
    <col min="9532" max="9532" width="8.42578125" style="87" customWidth="1"/>
    <col min="9533" max="9533" width="10.28515625" style="87" customWidth="1"/>
    <col min="9534" max="9534" width="11.7109375" style="87" customWidth="1"/>
    <col min="9535" max="9725" width="16.5703125" style="87"/>
    <col min="9726" max="9727" width="0" style="87" hidden="1" customWidth="1"/>
    <col min="9728" max="9728" width="5.28515625" style="87" customWidth="1"/>
    <col min="9729" max="9729" width="15" style="87" customWidth="1"/>
    <col min="9730" max="9730" width="8.5703125" style="87" customWidth="1"/>
    <col min="9731" max="9731" width="0" style="87" hidden="1" customWidth="1"/>
    <col min="9732" max="9732" width="16.28515625" style="87" bestFit="1" customWidth="1"/>
    <col min="9733" max="9733" width="55.42578125" style="87" customWidth="1"/>
    <col min="9734" max="9734" width="13.7109375" style="87" customWidth="1"/>
    <col min="9735" max="9735" width="10.85546875" style="87" customWidth="1"/>
    <col min="9736" max="9736" width="11.42578125" style="87" customWidth="1"/>
    <col min="9737" max="9737" width="11" style="87" customWidth="1"/>
    <col min="9738" max="9738" width="9.140625" style="87" customWidth="1"/>
    <col min="9739" max="9739" width="10.42578125" style="87" customWidth="1"/>
    <col min="9740" max="9740" width="11.42578125" style="87" customWidth="1"/>
    <col min="9741" max="9741" width="11.28515625" style="87" customWidth="1"/>
    <col min="9742" max="9742" width="10.85546875" style="87" customWidth="1"/>
    <col min="9743" max="9743" width="10.28515625" style="87" customWidth="1"/>
    <col min="9744" max="9744" width="10.140625" style="87" customWidth="1"/>
    <col min="9745" max="9745" width="9.5703125" style="87" customWidth="1"/>
    <col min="9746" max="9746" width="10" style="87" customWidth="1"/>
    <col min="9747" max="9747" width="9.85546875" style="87" customWidth="1"/>
    <col min="9748" max="9748" width="9.5703125" style="87" customWidth="1"/>
    <col min="9749" max="9749" width="11" style="87" customWidth="1"/>
    <col min="9750" max="9750" width="9.5703125" style="87" customWidth="1"/>
    <col min="9751" max="9751" width="12.42578125" style="87" customWidth="1"/>
    <col min="9752" max="9752" width="11.85546875" style="87" customWidth="1"/>
    <col min="9753" max="9754" width="10.85546875" style="87" customWidth="1"/>
    <col min="9755" max="9755" width="11" style="87" customWidth="1"/>
    <col min="9756" max="9756" width="10.140625" style="87" customWidth="1"/>
    <col min="9757" max="9757" width="10" style="87" customWidth="1"/>
    <col min="9758" max="9758" width="10.7109375" style="87" customWidth="1"/>
    <col min="9759" max="9759" width="10.42578125" style="87" customWidth="1"/>
    <col min="9760" max="9760" width="10.140625" style="87" customWidth="1"/>
    <col min="9761" max="9761" width="10.42578125" style="87" customWidth="1"/>
    <col min="9762" max="9762" width="12.140625" style="87" customWidth="1"/>
    <col min="9763" max="9763" width="10.85546875" style="87" customWidth="1"/>
    <col min="9764" max="9764" width="10.140625" style="87" customWidth="1"/>
    <col min="9765" max="9765" width="10.42578125" style="87" customWidth="1"/>
    <col min="9766" max="9766" width="9.5703125" style="87" customWidth="1"/>
    <col min="9767" max="9767" width="10.85546875" style="87" customWidth="1"/>
    <col min="9768" max="9768" width="9.5703125" style="87" customWidth="1"/>
    <col min="9769" max="9769" width="10.85546875" style="87" customWidth="1"/>
    <col min="9770" max="9770" width="11.42578125" style="87" customWidth="1"/>
    <col min="9771" max="9771" width="10.7109375" style="87" customWidth="1"/>
    <col min="9772" max="9772" width="11.28515625" style="87" customWidth="1"/>
    <col min="9773" max="9773" width="11.5703125" style="87" customWidth="1"/>
    <col min="9774" max="9774" width="13.28515625" style="87" customWidth="1"/>
    <col min="9775" max="9775" width="3.28515625" style="87" customWidth="1"/>
    <col min="9776" max="9777" width="12.5703125" style="87" customWidth="1"/>
    <col min="9778" max="9778" width="3.28515625" style="87" customWidth="1"/>
    <col min="9779" max="9779" width="11" style="87" customWidth="1"/>
    <col min="9780" max="9780" width="10" style="87" customWidth="1"/>
    <col min="9781" max="9781" width="9" style="87" customWidth="1"/>
    <col min="9782" max="9782" width="8.42578125" style="87" customWidth="1"/>
    <col min="9783" max="9783" width="8.5703125" style="87" customWidth="1"/>
    <col min="9784" max="9784" width="10" style="87" customWidth="1"/>
    <col min="9785" max="9785" width="10.7109375" style="87" customWidth="1"/>
    <col min="9786" max="9786" width="9" style="87" customWidth="1"/>
    <col min="9787" max="9787" width="8.5703125" style="87" customWidth="1"/>
    <col min="9788" max="9788" width="8.42578125" style="87" customWidth="1"/>
    <col min="9789" max="9789" width="10.28515625" style="87" customWidth="1"/>
    <col min="9790" max="9790" width="11.7109375" style="87" customWidth="1"/>
    <col min="9791" max="9981" width="16.5703125" style="87"/>
    <col min="9982" max="9983" width="0" style="87" hidden="1" customWidth="1"/>
    <col min="9984" max="9984" width="5.28515625" style="87" customWidth="1"/>
    <col min="9985" max="9985" width="15" style="87" customWidth="1"/>
    <col min="9986" max="9986" width="8.5703125" style="87" customWidth="1"/>
    <col min="9987" max="9987" width="0" style="87" hidden="1" customWidth="1"/>
    <col min="9988" max="9988" width="16.28515625" style="87" bestFit="1" customWidth="1"/>
    <col min="9989" max="9989" width="55.42578125" style="87" customWidth="1"/>
    <col min="9990" max="9990" width="13.7109375" style="87" customWidth="1"/>
    <col min="9991" max="9991" width="10.85546875" style="87" customWidth="1"/>
    <col min="9992" max="9992" width="11.42578125" style="87" customWidth="1"/>
    <col min="9993" max="9993" width="11" style="87" customWidth="1"/>
    <col min="9994" max="9994" width="9.140625" style="87" customWidth="1"/>
    <col min="9995" max="9995" width="10.42578125" style="87" customWidth="1"/>
    <col min="9996" max="9996" width="11.42578125" style="87" customWidth="1"/>
    <col min="9997" max="9997" width="11.28515625" style="87" customWidth="1"/>
    <col min="9998" max="9998" width="10.85546875" style="87" customWidth="1"/>
    <col min="9999" max="9999" width="10.28515625" style="87" customWidth="1"/>
    <col min="10000" max="10000" width="10.140625" style="87" customWidth="1"/>
    <col min="10001" max="10001" width="9.5703125" style="87" customWidth="1"/>
    <col min="10002" max="10002" width="10" style="87" customWidth="1"/>
    <col min="10003" max="10003" width="9.85546875" style="87" customWidth="1"/>
    <col min="10004" max="10004" width="9.5703125" style="87" customWidth="1"/>
    <col min="10005" max="10005" width="11" style="87" customWidth="1"/>
    <col min="10006" max="10006" width="9.5703125" style="87" customWidth="1"/>
    <col min="10007" max="10007" width="12.42578125" style="87" customWidth="1"/>
    <col min="10008" max="10008" width="11.85546875" style="87" customWidth="1"/>
    <col min="10009" max="10010" width="10.85546875" style="87" customWidth="1"/>
    <col min="10011" max="10011" width="11" style="87" customWidth="1"/>
    <col min="10012" max="10012" width="10.140625" style="87" customWidth="1"/>
    <col min="10013" max="10013" width="10" style="87" customWidth="1"/>
    <col min="10014" max="10014" width="10.7109375" style="87" customWidth="1"/>
    <col min="10015" max="10015" width="10.42578125" style="87" customWidth="1"/>
    <col min="10016" max="10016" width="10.140625" style="87" customWidth="1"/>
    <col min="10017" max="10017" width="10.42578125" style="87" customWidth="1"/>
    <col min="10018" max="10018" width="12.140625" style="87" customWidth="1"/>
    <col min="10019" max="10019" width="10.85546875" style="87" customWidth="1"/>
    <col min="10020" max="10020" width="10.140625" style="87" customWidth="1"/>
    <col min="10021" max="10021" width="10.42578125" style="87" customWidth="1"/>
    <col min="10022" max="10022" width="9.5703125" style="87" customWidth="1"/>
    <col min="10023" max="10023" width="10.85546875" style="87" customWidth="1"/>
    <col min="10024" max="10024" width="9.5703125" style="87" customWidth="1"/>
    <col min="10025" max="10025" width="10.85546875" style="87" customWidth="1"/>
    <col min="10026" max="10026" width="11.42578125" style="87" customWidth="1"/>
    <col min="10027" max="10027" width="10.7109375" style="87" customWidth="1"/>
    <col min="10028" max="10028" width="11.28515625" style="87" customWidth="1"/>
    <col min="10029" max="10029" width="11.5703125" style="87" customWidth="1"/>
    <col min="10030" max="10030" width="13.28515625" style="87" customWidth="1"/>
    <col min="10031" max="10031" width="3.28515625" style="87" customWidth="1"/>
    <col min="10032" max="10033" width="12.5703125" style="87" customWidth="1"/>
    <col min="10034" max="10034" width="3.28515625" style="87" customWidth="1"/>
    <col min="10035" max="10035" width="11" style="87" customWidth="1"/>
    <col min="10036" max="10036" width="10" style="87" customWidth="1"/>
    <col min="10037" max="10037" width="9" style="87" customWidth="1"/>
    <col min="10038" max="10038" width="8.42578125" style="87" customWidth="1"/>
    <col min="10039" max="10039" width="8.5703125" style="87" customWidth="1"/>
    <col min="10040" max="10040" width="10" style="87" customWidth="1"/>
    <col min="10041" max="10041" width="10.7109375" style="87" customWidth="1"/>
    <col min="10042" max="10042" width="9" style="87" customWidth="1"/>
    <col min="10043" max="10043" width="8.5703125" style="87" customWidth="1"/>
    <col min="10044" max="10044" width="8.42578125" style="87" customWidth="1"/>
    <col min="10045" max="10045" width="10.28515625" style="87" customWidth="1"/>
    <col min="10046" max="10046" width="11.7109375" style="87" customWidth="1"/>
    <col min="10047" max="10237" width="16.5703125" style="87"/>
    <col min="10238" max="10239" width="0" style="87" hidden="1" customWidth="1"/>
    <col min="10240" max="10240" width="5.28515625" style="87" customWidth="1"/>
    <col min="10241" max="10241" width="15" style="87" customWidth="1"/>
    <col min="10242" max="10242" width="8.5703125" style="87" customWidth="1"/>
    <col min="10243" max="10243" width="0" style="87" hidden="1" customWidth="1"/>
    <col min="10244" max="10244" width="16.28515625" style="87" bestFit="1" customWidth="1"/>
    <col min="10245" max="10245" width="55.42578125" style="87" customWidth="1"/>
    <col min="10246" max="10246" width="13.7109375" style="87" customWidth="1"/>
    <col min="10247" max="10247" width="10.85546875" style="87" customWidth="1"/>
    <col min="10248" max="10248" width="11.42578125" style="87" customWidth="1"/>
    <col min="10249" max="10249" width="11" style="87" customWidth="1"/>
    <col min="10250" max="10250" width="9.140625" style="87" customWidth="1"/>
    <col min="10251" max="10251" width="10.42578125" style="87" customWidth="1"/>
    <col min="10252" max="10252" width="11.42578125" style="87" customWidth="1"/>
    <col min="10253" max="10253" width="11.28515625" style="87" customWidth="1"/>
    <col min="10254" max="10254" width="10.85546875" style="87" customWidth="1"/>
    <col min="10255" max="10255" width="10.28515625" style="87" customWidth="1"/>
    <col min="10256" max="10256" width="10.140625" style="87" customWidth="1"/>
    <col min="10257" max="10257" width="9.5703125" style="87" customWidth="1"/>
    <col min="10258" max="10258" width="10" style="87" customWidth="1"/>
    <col min="10259" max="10259" width="9.85546875" style="87" customWidth="1"/>
    <col min="10260" max="10260" width="9.5703125" style="87" customWidth="1"/>
    <col min="10261" max="10261" width="11" style="87" customWidth="1"/>
    <col min="10262" max="10262" width="9.5703125" style="87" customWidth="1"/>
    <col min="10263" max="10263" width="12.42578125" style="87" customWidth="1"/>
    <col min="10264" max="10264" width="11.85546875" style="87" customWidth="1"/>
    <col min="10265" max="10266" width="10.85546875" style="87" customWidth="1"/>
    <col min="10267" max="10267" width="11" style="87" customWidth="1"/>
    <col min="10268" max="10268" width="10.140625" style="87" customWidth="1"/>
    <col min="10269" max="10269" width="10" style="87" customWidth="1"/>
    <col min="10270" max="10270" width="10.7109375" style="87" customWidth="1"/>
    <col min="10271" max="10271" width="10.42578125" style="87" customWidth="1"/>
    <col min="10272" max="10272" width="10.140625" style="87" customWidth="1"/>
    <col min="10273" max="10273" width="10.42578125" style="87" customWidth="1"/>
    <col min="10274" max="10274" width="12.140625" style="87" customWidth="1"/>
    <col min="10275" max="10275" width="10.85546875" style="87" customWidth="1"/>
    <col min="10276" max="10276" width="10.140625" style="87" customWidth="1"/>
    <col min="10277" max="10277" width="10.42578125" style="87" customWidth="1"/>
    <col min="10278" max="10278" width="9.5703125" style="87" customWidth="1"/>
    <col min="10279" max="10279" width="10.85546875" style="87" customWidth="1"/>
    <col min="10280" max="10280" width="9.5703125" style="87" customWidth="1"/>
    <col min="10281" max="10281" width="10.85546875" style="87" customWidth="1"/>
    <col min="10282" max="10282" width="11.42578125" style="87" customWidth="1"/>
    <col min="10283" max="10283" width="10.7109375" style="87" customWidth="1"/>
    <col min="10284" max="10284" width="11.28515625" style="87" customWidth="1"/>
    <col min="10285" max="10285" width="11.5703125" style="87" customWidth="1"/>
    <col min="10286" max="10286" width="13.28515625" style="87" customWidth="1"/>
    <col min="10287" max="10287" width="3.28515625" style="87" customWidth="1"/>
    <col min="10288" max="10289" width="12.5703125" style="87" customWidth="1"/>
    <col min="10290" max="10290" width="3.28515625" style="87" customWidth="1"/>
    <col min="10291" max="10291" width="11" style="87" customWidth="1"/>
    <col min="10292" max="10292" width="10" style="87" customWidth="1"/>
    <col min="10293" max="10293" width="9" style="87" customWidth="1"/>
    <col min="10294" max="10294" width="8.42578125" style="87" customWidth="1"/>
    <col min="10295" max="10295" width="8.5703125" style="87" customWidth="1"/>
    <col min="10296" max="10296" width="10" style="87" customWidth="1"/>
    <col min="10297" max="10297" width="10.7109375" style="87" customWidth="1"/>
    <col min="10298" max="10298" width="9" style="87" customWidth="1"/>
    <col min="10299" max="10299" width="8.5703125" style="87" customWidth="1"/>
    <col min="10300" max="10300" width="8.42578125" style="87" customWidth="1"/>
    <col min="10301" max="10301" width="10.28515625" style="87" customWidth="1"/>
    <col min="10302" max="10302" width="11.7109375" style="87" customWidth="1"/>
    <col min="10303" max="10493" width="16.5703125" style="87"/>
    <col min="10494" max="10495" width="0" style="87" hidden="1" customWidth="1"/>
    <col min="10496" max="10496" width="5.28515625" style="87" customWidth="1"/>
    <col min="10497" max="10497" width="15" style="87" customWidth="1"/>
    <col min="10498" max="10498" width="8.5703125" style="87" customWidth="1"/>
    <col min="10499" max="10499" width="0" style="87" hidden="1" customWidth="1"/>
    <col min="10500" max="10500" width="16.28515625" style="87" bestFit="1" customWidth="1"/>
    <col min="10501" max="10501" width="55.42578125" style="87" customWidth="1"/>
    <col min="10502" max="10502" width="13.7109375" style="87" customWidth="1"/>
    <col min="10503" max="10503" width="10.85546875" style="87" customWidth="1"/>
    <col min="10504" max="10504" width="11.42578125" style="87" customWidth="1"/>
    <col min="10505" max="10505" width="11" style="87" customWidth="1"/>
    <col min="10506" max="10506" width="9.140625" style="87" customWidth="1"/>
    <col min="10507" max="10507" width="10.42578125" style="87" customWidth="1"/>
    <col min="10508" max="10508" width="11.42578125" style="87" customWidth="1"/>
    <col min="10509" max="10509" width="11.28515625" style="87" customWidth="1"/>
    <col min="10510" max="10510" width="10.85546875" style="87" customWidth="1"/>
    <col min="10511" max="10511" width="10.28515625" style="87" customWidth="1"/>
    <col min="10512" max="10512" width="10.140625" style="87" customWidth="1"/>
    <col min="10513" max="10513" width="9.5703125" style="87" customWidth="1"/>
    <col min="10514" max="10514" width="10" style="87" customWidth="1"/>
    <col min="10515" max="10515" width="9.85546875" style="87" customWidth="1"/>
    <col min="10516" max="10516" width="9.5703125" style="87" customWidth="1"/>
    <col min="10517" max="10517" width="11" style="87" customWidth="1"/>
    <col min="10518" max="10518" width="9.5703125" style="87" customWidth="1"/>
    <col min="10519" max="10519" width="12.42578125" style="87" customWidth="1"/>
    <col min="10520" max="10520" width="11.85546875" style="87" customWidth="1"/>
    <col min="10521" max="10522" width="10.85546875" style="87" customWidth="1"/>
    <col min="10523" max="10523" width="11" style="87" customWidth="1"/>
    <col min="10524" max="10524" width="10.140625" style="87" customWidth="1"/>
    <col min="10525" max="10525" width="10" style="87" customWidth="1"/>
    <col min="10526" max="10526" width="10.7109375" style="87" customWidth="1"/>
    <col min="10527" max="10527" width="10.42578125" style="87" customWidth="1"/>
    <col min="10528" max="10528" width="10.140625" style="87" customWidth="1"/>
    <col min="10529" max="10529" width="10.42578125" style="87" customWidth="1"/>
    <col min="10530" max="10530" width="12.140625" style="87" customWidth="1"/>
    <col min="10531" max="10531" width="10.85546875" style="87" customWidth="1"/>
    <col min="10532" max="10532" width="10.140625" style="87" customWidth="1"/>
    <col min="10533" max="10533" width="10.42578125" style="87" customWidth="1"/>
    <col min="10534" max="10534" width="9.5703125" style="87" customWidth="1"/>
    <col min="10535" max="10535" width="10.85546875" style="87" customWidth="1"/>
    <col min="10536" max="10536" width="9.5703125" style="87" customWidth="1"/>
    <col min="10537" max="10537" width="10.85546875" style="87" customWidth="1"/>
    <col min="10538" max="10538" width="11.42578125" style="87" customWidth="1"/>
    <col min="10539" max="10539" width="10.7109375" style="87" customWidth="1"/>
    <col min="10540" max="10540" width="11.28515625" style="87" customWidth="1"/>
    <col min="10541" max="10541" width="11.5703125" style="87" customWidth="1"/>
    <col min="10542" max="10542" width="13.28515625" style="87" customWidth="1"/>
    <col min="10543" max="10543" width="3.28515625" style="87" customWidth="1"/>
    <col min="10544" max="10545" width="12.5703125" style="87" customWidth="1"/>
    <col min="10546" max="10546" width="3.28515625" style="87" customWidth="1"/>
    <col min="10547" max="10547" width="11" style="87" customWidth="1"/>
    <col min="10548" max="10548" width="10" style="87" customWidth="1"/>
    <col min="10549" max="10549" width="9" style="87" customWidth="1"/>
    <col min="10550" max="10550" width="8.42578125" style="87" customWidth="1"/>
    <col min="10551" max="10551" width="8.5703125" style="87" customWidth="1"/>
    <col min="10552" max="10552" width="10" style="87" customWidth="1"/>
    <col min="10553" max="10553" width="10.7109375" style="87" customWidth="1"/>
    <col min="10554" max="10554" width="9" style="87" customWidth="1"/>
    <col min="10555" max="10555" width="8.5703125" style="87" customWidth="1"/>
    <col min="10556" max="10556" width="8.42578125" style="87" customWidth="1"/>
    <col min="10557" max="10557" width="10.28515625" style="87" customWidth="1"/>
    <col min="10558" max="10558" width="11.7109375" style="87" customWidth="1"/>
    <col min="10559" max="10749" width="16.5703125" style="87"/>
    <col min="10750" max="10751" width="0" style="87" hidden="1" customWidth="1"/>
    <col min="10752" max="10752" width="5.28515625" style="87" customWidth="1"/>
    <col min="10753" max="10753" width="15" style="87" customWidth="1"/>
    <col min="10754" max="10754" width="8.5703125" style="87" customWidth="1"/>
    <col min="10755" max="10755" width="0" style="87" hidden="1" customWidth="1"/>
    <col min="10756" max="10756" width="16.28515625" style="87" bestFit="1" customWidth="1"/>
    <col min="10757" max="10757" width="55.42578125" style="87" customWidth="1"/>
    <col min="10758" max="10758" width="13.7109375" style="87" customWidth="1"/>
    <col min="10759" max="10759" width="10.85546875" style="87" customWidth="1"/>
    <col min="10760" max="10760" width="11.42578125" style="87" customWidth="1"/>
    <col min="10761" max="10761" width="11" style="87" customWidth="1"/>
    <col min="10762" max="10762" width="9.140625" style="87" customWidth="1"/>
    <col min="10763" max="10763" width="10.42578125" style="87" customWidth="1"/>
    <col min="10764" max="10764" width="11.42578125" style="87" customWidth="1"/>
    <col min="10765" max="10765" width="11.28515625" style="87" customWidth="1"/>
    <col min="10766" max="10766" width="10.85546875" style="87" customWidth="1"/>
    <col min="10767" max="10767" width="10.28515625" style="87" customWidth="1"/>
    <col min="10768" max="10768" width="10.140625" style="87" customWidth="1"/>
    <col min="10769" max="10769" width="9.5703125" style="87" customWidth="1"/>
    <col min="10770" max="10770" width="10" style="87" customWidth="1"/>
    <col min="10771" max="10771" width="9.85546875" style="87" customWidth="1"/>
    <col min="10772" max="10772" width="9.5703125" style="87" customWidth="1"/>
    <col min="10773" max="10773" width="11" style="87" customWidth="1"/>
    <col min="10774" max="10774" width="9.5703125" style="87" customWidth="1"/>
    <col min="10775" max="10775" width="12.42578125" style="87" customWidth="1"/>
    <col min="10776" max="10776" width="11.85546875" style="87" customWidth="1"/>
    <col min="10777" max="10778" width="10.85546875" style="87" customWidth="1"/>
    <col min="10779" max="10779" width="11" style="87" customWidth="1"/>
    <col min="10780" max="10780" width="10.140625" style="87" customWidth="1"/>
    <col min="10781" max="10781" width="10" style="87" customWidth="1"/>
    <col min="10782" max="10782" width="10.7109375" style="87" customWidth="1"/>
    <col min="10783" max="10783" width="10.42578125" style="87" customWidth="1"/>
    <col min="10784" max="10784" width="10.140625" style="87" customWidth="1"/>
    <col min="10785" max="10785" width="10.42578125" style="87" customWidth="1"/>
    <col min="10786" max="10786" width="12.140625" style="87" customWidth="1"/>
    <col min="10787" max="10787" width="10.85546875" style="87" customWidth="1"/>
    <col min="10788" max="10788" width="10.140625" style="87" customWidth="1"/>
    <col min="10789" max="10789" width="10.42578125" style="87" customWidth="1"/>
    <col min="10790" max="10790" width="9.5703125" style="87" customWidth="1"/>
    <col min="10791" max="10791" width="10.85546875" style="87" customWidth="1"/>
    <col min="10792" max="10792" width="9.5703125" style="87" customWidth="1"/>
    <col min="10793" max="10793" width="10.85546875" style="87" customWidth="1"/>
    <col min="10794" max="10794" width="11.42578125" style="87" customWidth="1"/>
    <col min="10795" max="10795" width="10.7109375" style="87" customWidth="1"/>
    <col min="10796" max="10796" width="11.28515625" style="87" customWidth="1"/>
    <col min="10797" max="10797" width="11.5703125" style="87" customWidth="1"/>
    <col min="10798" max="10798" width="13.28515625" style="87" customWidth="1"/>
    <col min="10799" max="10799" width="3.28515625" style="87" customWidth="1"/>
    <col min="10800" max="10801" width="12.5703125" style="87" customWidth="1"/>
    <col min="10802" max="10802" width="3.28515625" style="87" customWidth="1"/>
    <col min="10803" max="10803" width="11" style="87" customWidth="1"/>
    <col min="10804" max="10804" width="10" style="87" customWidth="1"/>
    <col min="10805" max="10805" width="9" style="87" customWidth="1"/>
    <col min="10806" max="10806" width="8.42578125" style="87" customWidth="1"/>
    <col min="10807" max="10807" width="8.5703125" style="87" customWidth="1"/>
    <col min="10808" max="10808" width="10" style="87" customWidth="1"/>
    <col min="10809" max="10809" width="10.7109375" style="87" customWidth="1"/>
    <col min="10810" max="10810" width="9" style="87" customWidth="1"/>
    <col min="10811" max="10811" width="8.5703125" style="87" customWidth="1"/>
    <col min="10812" max="10812" width="8.42578125" style="87" customWidth="1"/>
    <col min="10813" max="10813" width="10.28515625" style="87" customWidth="1"/>
    <col min="10814" max="10814" width="11.7109375" style="87" customWidth="1"/>
    <col min="10815" max="11005" width="16.5703125" style="87"/>
    <col min="11006" max="11007" width="0" style="87" hidden="1" customWidth="1"/>
    <col min="11008" max="11008" width="5.28515625" style="87" customWidth="1"/>
    <col min="11009" max="11009" width="15" style="87" customWidth="1"/>
    <col min="11010" max="11010" width="8.5703125" style="87" customWidth="1"/>
    <col min="11011" max="11011" width="0" style="87" hidden="1" customWidth="1"/>
    <col min="11012" max="11012" width="16.28515625" style="87" bestFit="1" customWidth="1"/>
    <col min="11013" max="11013" width="55.42578125" style="87" customWidth="1"/>
    <col min="11014" max="11014" width="13.7109375" style="87" customWidth="1"/>
    <col min="11015" max="11015" width="10.85546875" style="87" customWidth="1"/>
    <col min="11016" max="11016" width="11.42578125" style="87" customWidth="1"/>
    <col min="11017" max="11017" width="11" style="87" customWidth="1"/>
    <col min="11018" max="11018" width="9.140625" style="87" customWidth="1"/>
    <col min="11019" max="11019" width="10.42578125" style="87" customWidth="1"/>
    <col min="11020" max="11020" width="11.42578125" style="87" customWidth="1"/>
    <col min="11021" max="11021" width="11.28515625" style="87" customWidth="1"/>
    <col min="11022" max="11022" width="10.85546875" style="87" customWidth="1"/>
    <col min="11023" max="11023" width="10.28515625" style="87" customWidth="1"/>
    <col min="11024" max="11024" width="10.140625" style="87" customWidth="1"/>
    <col min="11025" max="11025" width="9.5703125" style="87" customWidth="1"/>
    <col min="11026" max="11026" width="10" style="87" customWidth="1"/>
    <col min="11027" max="11027" width="9.85546875" style="87" customWidth="1"/>
    <col min="11028" max="11028" width="9.5703125" style="87" customWidth="1"/>
    <col min="11029" max="11029" width="11" style="87" customWidth="1"/>
    <col min="11030" max="11030" width="9.5703125" style="87" customWidth="1"/>
    <col min="11031" max="11031" width="12.42578125" style="87" customWidth="1"/>
    <col min="11032" max="11032" width="11.85546875" style="87" customWidth="1"/>
    <col min="11033" max="11034" width="10.85546875" style="87" customWidth="1"/>
    <col min="11035" max="11035" width="11" style="87" customWidth="1"/>
    <col min="11036" max="11036" width="10.140625" style="87" customWidth="1"/>
    <col min="11037" max="11037" width="10" style="87" customWidth="1"/>
    <col min="11038" max="11038" width="10.7109375" style="87" customWidth="1"/>
    <col min="11039" max="11039" width="10.42578125" style="87" customWidth="1"/>
    <col min="11040" max="11040" width="10.140625" style="87" customWidth="1"/>
    <col min="11041" max="11041" width="10.42578125" style="87" customWidth="1"/>
    <col min="11042" max="11042" width="12.140625" style="87" customWidth="1"/>
    <col min="11043" max="11043" width="10.85546875" style="87" customWidth="1"/>
    <col min="11044" max="11044" width="10.140625" style="87" customWidth="1"/>
    <col min="11045" max="11045" width="10.42578125" style="87" customWidth="1"/>
    <col min="11046" max="11046" width="9.5703125" style="87" customWidth="1"/>
    <col min="11047" max="11047" width="10.85546875" style="87" customWidth="1"/>
    <col min="11048" max="11048" width="9.5703125" style="87" customWidth="1"/>
    <col min="11049" max="11049" width="10.85546875" style="87" customWidth="1"/>
    <col min="11050" max="11050" width="11.42578125" style="87" customWidth="1"/>
    <col min="11051" max="11051" width="10.7109375" style="87" customWidth="1"/>
    <col min="11052" max="11052" width="11.28515625" style="87" customWidth="1"/>
    <col min="11053" max="11053" width="11.5703125" style="87" customWidth="1"/>
    <col min="11054" max="11054" width="13.28515625" style="87" customWidth="1"/>
    <col min="11055" max="11055" width="3.28515625" style="87" customWidth="1"/>
    <col min="11056" max="11057" width="12.5703125" style="87" customWidth="1"/>
    <col min="11058" max="11058" width="3.28515625" style="87" customWidth="1"/>
    <col min="11059" max="11059" width="11" style="87" customWidth="1"/>
    <col min="11060" max="11060" width="10" style="87" customWidth="1"/>
    <col min="11061" max="11061" width="9" style="87" customWidth="1"/>
    <col min="11062" max="11062" width="8.42578125" style="87" customWidth="1"/>
    <col min="11063" max="11063" width="8.5703125" style="87" customWidth="1"/>
    <col min="11064" max="11064" width="10" style="87" customWidth="1"/>
    <col min="11065" max="11065" width="10.7109375" style="87" customWidth="1"/>
    <col min="11066" max="11066" width="9" style="87" customWidth="1"/>
    <col min="11067" max="11067" width="8.5703125" style="87" customWidth="1"/>
    <col min="11068" max="11068" width="8.42578125" style="87" customWidth="1"/>
    <col min="11069" max="11069" width="10.28515625" style="87" customWidth="1"/>
    <col min="11070" max="11070" width="11.7109375" style="87" customWidth="1"/>
    <col min="11071" max="11261" width="16.5703125" style="87"/>
    <col min="11262" max="11263" width="0" style="87" hidden="1" customWidth="1"/>
    <col min="11264" max="11264" width="5.28515625" style="87" customWidth="1"/>
    <col min="11265" max="11265" width="15" style="87" customWidth="1"/>
    <col min="11266" max="11266" width="8.5703125" style="87" customWidth="1"/>
    <col min="11267" max="11267" width="0" style="87" hidden="1" customWidth="1"/>
    <col min="11268" max="11268" width="16.28515625" style="87" bestFit="1" customWidth="1"/>
    <col min="11269" max="11269" width="55.42578125" style="87" customWidth="1"/>
    <col min="11270" max="11270" width="13.7109375" style="87" customWidth="1"/>
    <col min="11271" max="11271" width="10.85546875" style="87" customWidth="1"/>
    <col min="11272" max="11272" width="11.42578125" style="87" customWidth="1"/>
    <col min="11273" max="11273" width="11" style="87" customWidth="1"/>
    <col min="11274" max="11274" width="9.140625" style="87" customWidth="1"/>
    <col min="11275" max="11275" width="10.42578125" style="87" customWidth="1"/>
    <col min="11276" max="11276" width="11.42578125" style="87" customWidth="1"/>
    <col min="11277" max="11277" width="11.28515625" style="87" customWidth="1"/>
    <col min="11278" max="11278" width="10.85546875" style="87" customWidth="1"/>
    <col min="11279" max="11279" width="10.28515625" style="87" customWidth="1"/>
    <col min="11280" max="11280" width="10.140625" style="87" customWidth="1"/>
    <col min="11281" max="11281" width="9.5703125" style="87" customWidth="1"/>
    <col min="11282" max="11282" width="10" style="87" customWidth="1"/>
    <col min="11283" max="11283" width="9.85546875" style="87" customWidth="1"/>
    <col min="11284" max="11284" width="9.5703125" style="87" customWidth="1"/>
    <col min="11285" max="11285" width="11" style="87" customWidth="1"/>
    <col min="11286" max="11286" width="9.5703125" style="87" customWidth="1"/>
    <col min="11287" max="11287" width="12.42578125" style="87" customWidth="1"/>
    <col min="11288" max="11288" width="11.85546875" style="87" customWidth="1"/>
    <col min="11289" max="11290" width="10.85546875" style="87" customWidth="1"/>
    <col min="11291" max="11291" width="11" style="87" customWidth="1"/>
    <col min="11292" max="11292" width="10.140625" style="87" customWidth="1"/>
    <col min="11293" max="11293" width="10" style="87" customWidth="1"/>
    <col min="11294" max="11294" width="10.7109375" style="87" customWidth="1"/>
    <col min="11295" max="11295" width="10.42578125" style="87" customWidth="1"/>
    <col min="11296" max="11296" width="10.140625" style="87" customWidth="1"/>
    <col min="11297" max="11297" width="10.42578125" style="87" customWidth="1"/>
    <col min="11298" max="11298" width="12.140625" style="87" customWidth="1"/>
    <col min="11299" max="11299" width="10.85546875" style="87" customWidth="1"/>
    <col min="11300" max="11300" width="10.140625" style="87" customWidth="1"/>
    <col min="11301" max="11301" width="10.42578125" style="87" customWidth="1"/>
    <col min="11302" max="11302" width="9.5703125" style="87" customWidth="1"/>
    <col min="11303" max="11303" width="10.85546875" style="87" customWidth="1"/>
    <col min="11304" max="11304" width="9.5703125" style="87" customWidth="1"/>
    <col min="11305" max="11305" width="10.85546875" style="87" customWidth="1"/>
    <col min="11306" max="11306" width="11.42578125" style="87" customWidth="1"/>
    <col min="11307" max="11307" width="10.7109375" style="87" customWidth="1"/>
    <col min="11308" max="11308" width="11.28515625" style="87" customWidth="1"/>
    <col min="11309" max="11309" width="11.5703125" style="87" customWidth="1"/>
    <col min="11310" max="11310" width="13.28515625" style="87" customWidth="1"/>
    <col min="11311" max="11311" width="3.28515625" style="87" customWidth="1"/>
    <col min="11312" max="11313" width="12.5703125" style="87" customWidth="1"/>
    <col min="11314" max="11314" width="3.28515625" style="87" customWidth="1"/>
    <col min="11315" max="11315" width="11" style="87" customWidth="1"/>
    <col min="11316" max="11316" width="10" style="87" customWidth="1"/>
    <col min="11317" max="11317" width="9" style="87" customWidth="1"/>
    <col min="11318" max="11318" width="8.42578125" style="87" customWidth="1"/>
    <col min="11319" max="11319" width="8.5703125" style="87" customWidth="1"/>
    <col min="11320" max="11320" width="10" style="87" customWidth="1"/>
    <col min="11321" max="11321" width="10.7109375" style="87" customWidth="1"/>
    <col min="11322" max="11322" width="9" style="87" customWidth="1"/>
    <col min="11323" max="11323" width="8.5703125" style="87" customWidth="1"/>
    <col min="11324" max="11324" width="8.42578125" style="87" customWidth="1"/>
    <col min="11325" max="11325" width="10.28515625" style="87" customWidth="1"/>
    <col min="11326" max="11326" width="11.7109375" style="87" customWidth="1"/>
    <col min="11327" max="11517" width="16.5703125" style="87"/>
    <col min="11518" max="11519" width="0" style="87" hidden="1" customWidth="1"/>
    <col min="11520" max="11520" width="5.28515625" style="87" customWidth="1"/>
    <col min="11521" max="11521" width="15" style="87" customWidth="1"/>
    <col min="11522" max="11522" width="8.5703125" style="87" customWidth="1"/>
    <col min="11523" max="11523" width="0" style="87" hidden="1" customWidth="1"/>
    <col min="11524" max="11524" width="16.28515625" style="87" bestFit="1" customWidth="1"/>
    <col min="11525" max="11525" width="55.42578125" style="87" customWidth="1"/>
    <col min="11526" max="11526" width="13.7109375" style="87" customWidth="1"/>
    <col min="11527" max="11527" width="10.85546875" style="87" customWidth="1"/>
    <col min="11528" max="11528" width="11.42578125" style="87" customWidth="1"/>
    <col min="11529" max="11529" width="11" style="87" customWidth="1"/>
    <col min="11530" max="11530" width="9.140625" style="87" customWidth="1"/>
    <col min="11531" max="11531" width="10.42578125" style="87" customWidth="1"/>
    <col min="11532" max="11532" width="11.42578125" style="87" customWidth="1"/>
    <col min="11533" max="11533" width="11.28515625" style="87" customWidth="1"/>
    <col min="11534" max="11534" width="10.85546875" style="87" customWidth="1"/>
    <col min="11535" max="11535" width="10.28515625" style="87" customWidth="1"/>
    <col min="11536" max="11536" width="10.140625" style="87" customWidth="1"/>
    <col min="11537" max="11537" width="9.5703125" style="87" customWidth="1"/>
    <col min="11538" max="11538" width="10" style="87" customWidth="1"/>
    <col min="11539" max="11539" width="9.85546875" style="87" customWidth="1"/>
    <col min="11540" max="11540" width="9.5703125" style="87" customWidth="1"/>
    <col min="11541" max="11541" width="11" style="87" customWidth="1"/>
    <col min="11542" max="11542" width="9.5703125" style="87" customWidth="1"/>
    <col min="11543" max="11543" width="12.42578125" style="87" customWidth="1"/>
    <col min="11544" max="11544" width="11.85546875" style="87" customWidth="1"/>
    <col min="11545" max="11546" width="10.85546875" style="87" customWidth="1"/>
    <col min="11547" max="11547" width="11" style="87" customWidth="1"/>
    <col min="11548" max="11548" width="10.140625" style="87" customWidth="1"/>
    <col min="11549" max="11549" width="10" style="87" customWidth="1"/>
    <col min="11550" max="11550" width="10.7109375" style="87" customWidth="1"/>
    <col min="11551" max="11551" width="10.42578125" style="87" customWidth="1"/>
    <col min="11552" max="11552" width="10.140625" style="87" customWidth="1"/>
    <col min="11553" max="11553" width="10.42578125" style="87" customWidth="1"/>
    <col min="11554" max="11554" width="12.140625" style="87" customWidth="1"/>
    <col min="11555" max="11555" width="10.85546875" style="87" customWidth="1"/>
    <col min="11556" max="11556" width="10.140625" style="87" customWidth="1"/>
    <col min="11557" max="11557" width="10.42578125" style="87" customWidth="1"/>
    <col min="11558" max="11558" width="9.5703125" style="87" customWidth="1"/>
    <col min="11559" max="11559" width="10.85546875" style="87" customWidth="1"/>
    <col min="11560" max="11560" width="9.5703125" style="87" customWidth="1"/>
    <col min="11561" max="11561" width="10.85546875" style="87" customWidth="1"/>
    <col min="11562" max="11562" width="11.42578125" style="87" customWidth="1"/>
    <col min="11563" max="11563" width="10.7109375" style="87" customWidth="1"/>
    <col min="11564" max="11564" width="11.28515625" style="87" customWidth="1"/>
    <col min="11565" max="11565" width="11.5703125" style="87" customWidth="1"/>
    <col min="11566" max="11566" width="13.28515625" style="87" customWidth="1"/>
    <col min="11567" max="11567" width="3.28515625" style="87" customWidth="1"/>
    <col min="11568" max="11569" width="12.5703125" style="87" customWidth="1"/>
    <col min="11570" max="11570" width="3.28515625" style="87" customWidth="1"/>
    <col min="11571" max="11571" width="11" style="87" customWidth="1"/>
    <col min="11572" max="11572" width="10" style="87" customWidth="1"/>
    <col min="11573" max="11573" width="9" style="87" customWidth="1"/>
    <col min="11574" max="11574" width="8.42578125" style="87" customWidth="1"/>
    <col min="11575" max="11575" width="8.5703125" style="87" customWidth="1"/>
    <col min="11576" max="11576" width="10" style="87" customWidth="1"/>
    <col min="11577" max="11577" width="10.7109375" style="87" customWidth="1"/>
    <col min="11578" max="11578" width="9" style="87" customWidth="1"/>
    <col min="11579" max="11579" width="8.5703125" style="87" customWidth="1"/>
    <col min="11580" max="11580" width="8.42578125" style="87" customWidth="1"/>
    <col min="11581" max="11581" width="10.28515625" style="87" customWidth="1"/>
    <col min="11582" max="11582" width="11.7109375" style="87" customWidth="1"/>
    <col min="11583" max="11773" width="16.5703125" style="87"/>
    <col min="11774" max="11775" width="0" style="87" hidden="1" customWidth="1"/>
    <col min="11776" max="11776" width="5.28515625" style="87" customWidth="1"/>
    <col min="11777" max="11777" width="15" style="87" customWidth="1"/>
    <col min="11778" max="11778" width="8.5703125" style="87" customWidth="1"/>
    <col min="11779" max="11779" width="0" style="87" hidden="1" customWidth="1"/>
    <col min="11780" max="11780" width="16.28515625" style="87" bestFit="1" customWidth="1"/>
    <col min="11781" max="11781" width="55.42578125" style="87" customWidth="1"/>
    <col min="11782" max="11782" width="13.7109375" style="87" customWidth="1"/>
    <col min="11783" max="11783" width="10.85546875" style="87" customWidth="1"/>
    <col min="11784" max="11784" width="11.42578125" style="87" customWidth="1"/>
    <col min="11785" max="11785" width="11" style="87" customWidth="1"/>
    <col min="11786" max="11786" width="9.140625" style="87" customWidth="1"/>
    <col min="11787" max="11787" width="10.42578125" style="87" customWidth="1"/>
    <col min="11788" max="11788" width="11.42578125" style="87" customWidth="1"/>
    <col min="11789" max="11789" width="11.28515625" style="87" customWidth="1"/>
    <col min="11790" max="11790" width="10.85546875" style="87" customWidth="1"/>
    <col min="11791" max="11791" width="10.28515625" style="87" customWidth="1"/>
    <col min="11792" max="11792" width="10.140625" style="87" customWidth="1"/>
    <col min="11793" max="11793" width="9.5703125" style="87" customWidth="1"/>
    <col min="11794" max="11794" width="10" style="87" customWidth="1"/>
    <col min="11795" max="11795" width="9.85546875" style="87" customWidth="1"/>
    <col min="11796" max="11796" width="9.5703125" style="87" customWidth="1"/>
    <col min="11797" max="11797" width="11" style="87" customWidth="1"/>
    <col min="11798" max="11798" width="9.5703125" style="87" customWidth="1"/>
    <col min="11799" max="11799" width="12.42578125" style="87" customWidth="1"/>
    <col min="11800" max="11800" width="11.85546875" style="87" customWidth="1"/>
    <col min="11801" max="11802" width="10.85546875" style="87" customWidth="1"/>
    <col min="11803" max="11803" width="11" style="87" customWidth="1"/>
    <col min="11804" max="11804" width="10.140625" style="87" customWidth="1"/>
    <col min="11805" max="11805" width="10" style="87" customWidth="1"/>
    <col min="11806" max="11806" width="10.7109375" style="87" customWidth="1"/>
    <col min="11807" max="11807" width="10.42578125" style="87" customWidth="1"/>
    <col min="11808" max="11808" width="10.140625" style="87" customWidth="1"/>
    <col min="11809" max="11809" width="10.42578125" style="87" customWidth="1"/>
    <col min="11810" max="11810" width="12.140625" style="87" customWidth="1"/>
    <col min="11811" max="11811" width="10.85546875" style="87" customWidth="1"/>
    <col min="11812" max="11812" width="10.140625" style="87" customWidth="1"/>
    <col min="11813" max="11813" width="10.42578125" style="87" customWidth="1"/>
    <col min="11814" max="11814" width="9.5703125" style="87" customWidth="1"/>
    <col min="11815" max="11815" width="10.85546875" style="87" customWidth="1"/>
    <col min="11816" max="11816" width="9.5703125" style="87" customWidth="1"/>
    <col min="11817" max="11817" width="10.85546875" style="87" customWidth="1"/>
    <col min="11818" max="11818" width="11.42578125" style="87" customWidth="1"/>
    <col min="11819" max="11819" width="10.7109375" style="87" customWidth="1"/>
    <col min="11820" max="11820" width="11.28515625" style="87" customWidth="1"/>
    <col min="11821" max="11821" width="11.5703125" style="87" customWidth="1"/>
    <col min="11822" max="11822" width="13.28515625" style="87" customWidth="1"/>
    <col min="11823" max="11823" width="3.28515625" style="87" customWidth="1"/>
    <col min="11824" max="11825" width="12.5703125" style="87" customWidth="1"/>
    <col min="11826" max="11826" width="3.28515625" style="87" customWidth="1"/>
    <col min="11827" max="11827" width="11" style="87" customWidth="1"/>
    <col min="11828" max="11828" width="10" style="87" customWidth="1"/>
    <col min="11829" max="11829" width="9" style="87" customWidth="1"/>
    <col min="11830" max="11830" width="8.42578125" style="87" customWidth="1"/>
    <col min="11831" max="11831" width="8.5703125" style="87" customWidth="1"/>
    <col min="11832" max="11832" width="10" style="87" customWidth="1"/>
    <col min="11833" max="11833" width="10.7109375" style="87" customWidth="1"/>
    <col min="11834" max="11834" width="9" style="87" customWidth="1"/>
    <col min="11835" max="11835" width="8.5703125" style="87" customWidth="1"/>
    <col min="11836" max="11836" width="8.42578125" style="87" customWidth="1"/>
    <col min="11837" max="11837" width="10.28515625" style="87" customWidth="1"/>
    <col min="11838" max="11838" width="11.7109375" style="87" customWidth="1"/>
    <col min="11839" max="12029" width="16.5703125" style="87"/>
    <col min="12030" max="12031" width="0" style="87" hidden="1" customWidth="1"/>
    <col min="12032" max="12032" width="5.28515625" style="87" customWidth="1"/>
    <col min="12033" max="12033" width="15" style="87" customWidth="1"/>
    <col min="12034" max="12034" width="8.5703125" style="87" customWidth="1"/>
    <col min="12035" max="12035" width="0" style="87" hidden="1" customWidth="1"/>
    <col min="12036" max="12036" width="16.28515625" style="87" bestFit="1" customWidth="1"/>
    <col min="12037" max="12037" width="55.42578125" style="87" customWidth="1"/>
    <col min="12038" max="12038" width="13.7109375" style="87" customWidth="1"/>
    <col min="12039" max="12039" width="10.85546875" style="87" customWidth="1"/>
    <col min="12040" max="12040" width="11.42578125" style="87" customWidth="1"/>
    <col min="12041" max="12041" width="11" style="87" customWidth="1"/>
    <col min="12042" max="12042" width="9.140625" style="87" customWidth="1"/>
    <col min="12043" max="12043" width="10.42578125" style="87" customWidth="1"/>
    <col min="12044" max="12044" width="11.42578125" style="87" customWidth="1"/>
    <col min="12045" max="12045" width="11.28515625" style="87" customWidth="1"/>
    <col min="12046" max="12046" width="10.85546875" style="87" customWidth="1"/>
    <col min="12047" max="12047" width="10.28515625" style="87" customWidth="1"/>
    <col min="12048" max="12048" width="10.140625" style="87" customWidth="1"/>
    <col min="12049" max="12049" width="9.5703125" style="87" customWidth="1"/>
    <col min="12050" max="12050" width="10" style="87" customWidth="1"/>
    <col min="12051" max="12051" width="9.85546875" style="87" customWidth="1"/>
    <col min="12052" max="12052" width="9.5703125" style="87" customWidth="1"/>
    <col min="12053" max="12053" width="11" style="87" customWidth="1"/>
    <col min="12054" max="12054" width="9.5703125" style="87" customWidth="1"/>
    <col min="12055" max="12055" width="12.42578125" style="87" customWidth="1"/>
    <col min="12056" max="12056" width="11.85546875" style="87" customWidth="1"/>
    <col min="12057" max="12058" width="10.85546875" style="87" customWidth="1"/>
    <col min="12059" max="12059" width="11" style="87" customWidth="1"/>
    <col min="12060" max="12060" width="10.140625" style="87" customWidth="1"/>
    <col min="12061" max="12061" width="10" style="87" customWidth="1"/>
    <col min="12062" max="12062" width="10.7109375" style="87" customWidth="1"/>
    <col min="12063" max="12063" width="10.42578125" style="87" customWidth="1"/>
    <col min="12064" max="12064" width="10.140625" style="87" customWidth="1"/>
    <col min="12065" max="12065" width="10.42578125" style="87" customWidth="1"/>
    <col min="12066" max="12066" width="12.140625" style="87" customWidth="1"/>
    <col min="12067" max="12067" width="10.85546875" style="87" customWidth="1"/>
    <col min="12068" max="12068" width="10.140625" style="87" customWidth="1"/>
    <col min="12069" max="12069" width="10.42578125" style="87" customWidth="1"/>
    <col min="12070" max="12070" width="9.5703125" style="87" customWidth="1"/>
    <col min="12071" max="12071" width="10.85546875" style="87" customWidth="1"/>
    <col min="12072" max="12072" width="9.5703125" style="87" customWidth="1"/>
    <col min="12073" max="12073" width="10.85546875" style="87" customWidth="1"/>
    <col min="12074" max="12074" width="11.42578125" style="87" customWidth="1"/>
    <col min="12075" max="12075" width="10.7109375" style="87" customWidth="1"/>
    <col min="12076" max="12076" width="11.28515625" style="87" customWidth="1"/>
    <col min="12077" max="12077" width="11.5703125" style="87" customWidth="1"/>
    <col min="12078" max="12078" width="13.28515625" style="87" customWidth="1"/>
    <col min="12079" max="12079" width="3.28515625" style="87" customWidth="1"/>
    <col min="12080" max="12081" width="12.5703125" style="87" customWidth="1"/>
    <col min="12082" max="12082" width="3.28515625" style="87" customWidth="1"/>
    <col min="12083" max="12083" width="11" style="87" customWidth="1"/>
    <col min="12084" max="12084" width="10" style="87" customWidth="1"/>
    <col min="12085" max="12085" width="9" style="87" customWidth="1"/>
    <col min="12086" max="12086" width="8.42578125" style="87" customWidth="1"/>
    <col min="12087" max="12087" width="8.5703125" style="87" customWidth="1"/>
    <col min="12088" max="12088" width="10" style="87" customWidth="1"/>
    <col min="12089" max="12089" width="10.7109375" style="87" customWidth="1"/>
    <col min="12090" max="12090" width="9" style="87" customWidth="1"/>
    <col min="12091" max="12091" width="8.5703125" style="87" customWidth="1"/>
    <col min="12092" max="12092" width="8.42578125" style="87" customWidth="1"/>
    <col min="12093" max="12093" width="10.28515625" style="87" customWidth="1"/>
    <col min="12094" max="12094" width="11.7109375" style="87" customWidth="1"/>
    <col min="12095" max="12285" width="16.5703125" style="87"/>
    <col min="12286" max="12287" width="0" style="87" hidden="1" customWidth="1"/>
    <col min="12288" max="12288" width="5.28515625" style="87" customWidth="1"/>
    <col min="12289" max="12289" width="15" style="87" customWidth="1"/>
    <col min="12290" max="12290" width="8.5703125" style="87" customWidth="1"/>
    <col min="12291" max="12291" width="0" style="87" hidden="1" customWidth="1"/>
    <col min="12292" max="12292" width="16.28515625" style="87" bestFit="1" customWidth="1"/>
    <col min="12293" max="12293" width="55.42578125" style="87" customWidth="1"/>
    <col min="12294" max="12294" width="13.7109375" style="87" customWidth="1"/>
    <col min="12295" max="12295" width="10.85546875" style="87" customWidth="1"/>
    <col min="12296" max="12296" width="11.42578125" style="87" customWidth="1"/>
    <col min="12297" max="12297" width="11" style="87" customWidth="1"/>
    <col min="12298" max="12298" width="9.140625" style="87" customWidth="1"/>
    <col min="12299" max="12299" width="10.42578125" style="87" customWidth="1"/>
    <col min="12300" max="12300" width="11.42578125" style="87" customWidth="1"/>
    <col min="12301" max="12301" width="11.28515625" style="87" customWidth="1"/>
    <col min="12302" max="12302" width="10.85546875" style="87" customWidth="1"/>
    <col min="12303" max="12303" width="10.28515625" style="87" customWidth="1"/>
    <col min="12304" max="12304" width="10.140625" style="87" customWidth="1"/>
    <col min="12305" max="12305" width="9.5703125" style="87" customWidth="1"/>
    <col min="12306" max="12306" width="10" style="87" customWidth="1"/>
    <col min="12307" max="12307" width="9.85546875" style="87" customWidth="1"/>
    <col min="12308" max="12308" width="9.5703125" style="87" customWidth="1"/>
    <col min="12309" max="12309" width="11" style="87" customWidth="1"/>
    <col min="12310" max="12310" width="9.5703125" style="87" customWidth="1"/>
    <col min="12311" max="12311" width="12.42578125" style="87" customWidth="1"/>
    <col min="12312" max="12312" width="11.85546875" style="87" customWidth="1"/>
    <col min="12313" max="12314" width="10.85546875" style="87" customWidth="1"/>
    <col min="12315" max="12315" width="11" style="87" customWidth="1"/>
    <col min="12316" max="12316" width="10.140625" style="87" customWidth="1"/>
    <col min="12317" max="12317" width="10" style="87" customWidth="1"/>
    <col min="12318" max="12318" width="10.7109375" style="87" customWidth="1"/>
    <col min="12319" max="12319" width="10.42578125" style="87" customWidth="1"/>
    <col min="12320" max="12320" width="10.140625" style="87" customWidth="1"/>
    <col min="12321" max="12321" width="10.42578125" style="87" customWidth="1"/>
    <col min="12322" max="12322" width="12.140625" style="87" customWidth="1"/>
    <col min="12323" max="12323" width="10.85546875" style="87" customWidth="1"/>
    <col min="12324" max="12324" width="10.140625" style="87" customWidth="1"/>
    <col min="12325" max="12325" width="10.42578125" style="87" customWidth="1"/>
    <col min="12326" max="12326" width="9.5703125" style="87" customWidth="1"/>
    <col min="12327" max="12327" width="10.85546875" style="87" customWidth="1"/>
    <col min="12328" max="12328" width="9.5703125" style="87" customWidth="1"/>
    <col min="12329" max="12329" width="10.85546875" style="87" customWidth="1"/>
    <col min="12330" max="12330" width="11.42578125" style="87" customWidth="1"/>
    <col min="12331" max="12331" width="10.7109375" style="87" customWidth="1"/>
    <col min="12332" max="12332" width="11.28515625" style="87" customWidth="1"/>
    <col min="12333" max="12333" width="11.5703125" style="87" customWidth="1"/>
    <col min="12334" max="12334" width="13.28515625" style="87" customWidth="1"/>
    <col min="12335" max="12335" width="3.28515625" style="87" customWidth="1"/>
    <col min="12336" max="12337" width="12.5703125" style="87" customWidth="1"/>
    <col min="12338" max="12338" width="3.28515625" style="87" customWidth="1"/>
    <col min="12339" max="12339" width="11" style="87" customWidth="1"/>
    <col min="12340" max="12340" width="10" style="87" customWidth="1"/>
    <col min="12341" max="12341" width="9" style="87" customWidth="1"/>
    <col min="12342" max="12342" width="8.42578125" style="87" customWidth="1"/>
    <col min="12343" max="12343" width="8.5703125" style="87" customWidth="1"/>
    <col min="12344" max="12344" width="10" style="87" customWidth="1"/>
    <col min="12345" max="12345" width="10.7109375" style="87" customWidth="1"/>
    <col min="12346" max="12346" width="9" style="87" customWidth="1"/>
    <col min="12347" max="12347" width="8.5703125" style="87" customWidth="1"/>
    <col min="12348" max="12348" width="8.42578125" style="87" customWidth="1"/>
    <col min="12349" max="12349" width="10.28515625" style="87" customWidth="1"/>
    <col min="12350" max="12350" width="11.7109375" style="87" customWidth="1"/>
    <col min="12351" max="12541" width="16.5703125" style="87"/>
    <col min="12542" max="12543" width="0" style="87" hidden="1" customWidth="1"/>
    <col min="12544" max="12544" width="5.28515625" style="87" customWidth="1"/>
    <col min="12545" max="12545" width="15" style="87" customWidth="1"/>
    <col min="12546" max="12546" width="8.5703125" style="87" customWidth="1"/>
    <col min="12547" max="12547" width="0" style="87" hidden="1" customWidth="1"/>
    <col min="12548" max="12548" width="16.28515625" style="87" bestFit="1" customWidth="1"/>
    <col min="12549" max="12549" width="55.42578125" style="87" customWidth="1"/>
    <col min="12550" max="12550" width="13.7109375" style="87" customWidth="1"/>
    <col min="12551" max="12551" width="10.85546875" style="87" customWidth="1"/>
    <col min="12552" max="12552" width="11.42578125" style="87" customWidth="1"/>
    <col min="12553" max="12553" width="11" style="87" customWidth="1"/>
    <col min="12554" max="12554" width="9.140625" style="87" customWidth="1"/>
    <col min="12555" max="12555" width="10.42578125" style="87" customWidth="1"/>
    <col min="12556" max="12556" width="11.42578125" style="87" customWidth="1"/>
    <col min="12557" max="12557" width="11.28515625" style="87" customWidth="1"/>
    <col min="12558" max="12558" width="10.85546875" style="87" customWidth="1"/>
    <col min="12559" max="12559" width="10.28515625" style="87" customWidth="1"/>
    <col min="12560" max="12560" width="10.140625" style="87" customWidth="1"/>
    <col min="12561" max="12561" width="9.5703125" style="87" customWidth="1"/>
    <col min="12562" max="12562" width="10" style="87" customWidth="1"/>
    <col min="12563" max="12563" width="9.85546875" style="87" customWidth="1"/>
    <col min="12564" max="12564" width="9.5703125" style="87" customWidth="1"/>
    <col min="12565" max="12565" width="11" style="87" customWidth="1"/>
    <col min="12566" max="12566" width="9.5703125" style="87" customWidth="1"/>
    <col min="12567" max="12567" width="12.42578125" style="87" customWidth="1"/>
    <col min="12568" max="12568" width="11.85546875" style="87" customWidth="1"/>
    <col min="12569" max="12570" width="10.85546875" style="87" customWidth="1"/>
    <col min="12571" max="12571" width="11" style="87" customWidth="1"/>
    <col min="12572" max="12572" width="10.140625" style="87" customWidth="1"/>
    <col min="12573" max="12573" width="10" style="87" customWidth="1"/>
    <col min="12574" max="12574" width="10.7109375" style="87" customWidth="1"/>
    <col min="12575" max="12575" width="10.42578125" style="87" customWidth="1"/>
    <col min="12576" max="12576" width="10.140625" style="87" customWidth="1"/>
    <col min="12577" max="12577" width="10.42578125" style="87" customWidth="1"/>
    <col min="12578" max="12578" width="12.140625" style="87" customWidth="1"/>
    <col min="12579" max="12579" width="10.85546875" style="87" customWidth="1"/>
    <col min="12580" max="12580" width="10.140625" style="87" customWidth="1"/>
    <col min="12581" max="12581" width="10.42578125" style="87" customWidth="1"/>
    <col min="12582" max="12582" width="9.5703125" style="87" customWidth="1"/>
    <col min="12583" max="12583" width="10.85546875" style="87" customWidth="1"/>
    <col min="12584" max="12584" width="9.5703125" style="87" customWidth="1"/>
    <col min="12585" max="12585" width="10.85546875" style="87" customWidth="1"/>
    <col min="12586" max="12586" width="11.42578125" style="87" customWidth="1"/>
    <col min="12587" max="12587" width="10.7109375" style="87" customWidth="1"/>
    <col min="12588" max="12588" width="11.28515625" style="87" customWidth="1"/>
    <col min="12589" max="12589" width="11.5703125" style="87" customWidth="1"/>
    <col min="12590" max="12590" width="13.28515625" style="87" customWidth="1"/>
    <col min="12591" max="12591" width="3.28515625" style="87" customWidth="1"/>
    <col min="12592" max="12593" width="12.5703125" style="87" customWidth="1"/>
    <col min="12594" max="12594" width="3.28515625" style="87" customWidth="1"/>
    <col min="12595" max="12595" width="11" style="87" customWidth="1"/>
    <col min="12596" max="12596" width="10" style="87" customWidth="1"/>
    <col min="12597" max="12597" width="9" style="87" customWidth="1"/>
    <col min="12598" max="12598" width="8.42578125" style="87" customWidth="1"/>
    <col min="12599" max="12599" width="8.5703125" style="87" customWidth="1"/>
    <col min="12600" max="12600" width="10" style="87" customWidth="1"/>
    <col min="12601" max="12601" width="10.7109375" style="87" customWidth="1"/>
    <col min="12602" max="12602" width="9" style="87" customWidth="1"/>
    <col min="12603" max="12603" width="8.5703125" style="87" customWidth="1"/>
    <col min="12604" max="12604" width="8.42578125" style="87" customWidth="1"/>
    <col min="12605" max="12605" width="10.28515625" style="87" customWidth="1"/>
    <col min="12606" max="12606" width="11.7109375" style="87" customWidth="1"/>
    <col min="12607" max="12797" width="16.5703125" style="87"/>
    <col min="12798" max="12799" width="0" style="87" hidden="1" customWidth="1"/>
    <col min="12800" max="12800" width="5.28515625" style="87" customWidth="1"/>
    <col min="12801" max="12801" width="15" style="87" customWidth="1"/>
    <col min="12802" max="12802" width="8.5703125" style="87" customWidth="1"/>
    <col min="12803" max="12803" width="0" style="87" hidden="1" customWidth="1"/>
    <col min="12804" max="12804" width="16.28515625" style="87" bestFit="1" customWidth="1"/>
    <col min="12805" max="12805" width="55.42578125" style="87" customWidth="1"/>
    <col min="12806" max="12806" width="13.7109375" style="87" customWidth="1"/>
    <col min="12807" max="12807" width="10.85546875" style="87" customWidth="1"/>
    <col min="12808" max="12808" width="11.42578125" style="87" customWidth="1"/>
    <col min="12809" max="12809" width="11" style="87" customWidth="1"/>
    <col min="12810" max="12810" width="9.140625" style="87" customWidth="1"/>
    <col min="12811" max="12811" width="10.42578125" style="87" customWidth="1"/>
    <col min="12812" max="12812" width="11.42578125" style="87" customWidth="1"/>
    <col min="12813" max="12813" width="11.28515625" style="87" customWidth="1"/>
    <col min="12814" max="12814" width="10.85546875" style="87" customWidth="1"/>
    <col min="12815" max="12815" width="10.28515625" style="87" customWidth="1"/>
    <col min="12816" max="12816" width="10.140625" style="87" customWidth="1"/>
    <col min="12817" max="12817" width="9.5703125" style="87" customWidth="1"/>
    <col min="12818" max="12818" width="10" style="87" customWidth="1"/>
    <col min="12819" max="12819" width="9.85546875" style="87" customWidth="1"/>
    <col min="12820" max="12820" width="9.5703125" style="87" customWidth="1"/>
    <col min="12821" max="12821" width="11" style="87" customWidth="1"/>
    <col min="12822" max="12822" width="9.5703125" style="87" customWidth="1"/>
    <col min="12823" max="12823" width="12.42578125" style="87" customWidth="1"/>
    <col min="12824" max="12824" width="11.85546875" style="87" customWidth="1"/>
    <col min="12825" max="12826" width="10.85546875" style="87" customWidth="1"/>
    <col min="12827" max="12827" width="11" style="87" customWidth="1"/>
    <col min="12828" max="12828" width="10.140625" style="87" customWidth="1"/>
    <col min="12829" max="12829" width="10" style="87" customWidth="1"/>
    <col min="12830" max="12830" width="10.7109375" style="87" customWidth="1"/>
    <col min="12831" max="12831" width="10.42578125" style="87" customWidth="1"/>
    <col min="12832" max="12832" width="10.140625" style="87" customWidth="1"/>
    <col min="12833" max="12833" width="10.42578125" style="87" customWidth="1"/>
    <col min="12834" max="12834" width="12.140625" style="87" customWidth="1"/>
    <col min="12835" max="12835" width="10.85546875" style="87" customWidth="1"/>
    <col min="12836" max="12836" width="10.140625" style="87" customWidth="1"/>
    <col min="12837" max="12837" width="10.42578125" style="87" customWidth="1"/>
    <col min="12838" max="12838" width="9.5703125" style="87" customWidth="1"/>
    <col min="12839" max="12839" width="10.85546875" style="87" customWidth="1"/>
    <col min="12840" max="12840" width="9.5703125" style="87" customWidth="1"/>
    <col min="12841" max="12841" width="10.85546875" style="87" customWidth="1"/>
    <col min="12842" max="12842" width="11.42578125" style="87" customWidth="1"/>
    <col min="12843" max="12843" width="10.7109375" style="87" customWidth="1"/>
    <col min="12844" max="12844" width="11.28515625" style="87" customWidth="1"/>
    <col min="12845" max="12845" width="11.5703125" style="87" customWidth="1"/>
    <col min="12846" max="12846" width="13.28515625" style="87" customWidth="1"/>
    <col min="12847" max="12847" width="3.28515625" style="87" customWidth="1"/>
    <col min="12848" max="12849" width="12.5703125" style="87" customWidth="1"/>
    <col min="12850" max="12850" width="3.28515625" style="87" customWidth="1"/>
    <col min="12851" max="12851" width="11" style="87" customWidth="1"/>
    <col min="12852" max="12852" width="10" style="87" customWidth="1"/>
    <col min="12853" max="12853" width="9" style="87" customWidth="1"/>
    <col min="12854" max="12854" width="8.42578125" style="87" customWidth="1"/>
    <col min="12855" max="12855" width="8.5703125" style="87" customWidth="1"/>
    <col min="12856" max="12856" width="10" style="87" customWidth="1"/>
    <col min="12857" max="12857" width="10.7109375" style="87" customWidth="1"/>
    <col min="12858" max="12858" width="9" style="87" customWidth="1"/>
    <col min="12859" max="12859" width="8.5703125" style="87" customWidth="1"/>
    <col min="12860" max="12860" width="8.42578125" style="87" customWidth="1"/>
    <col min="12861" max="12861" width="10.28515625" style="87" customWidth="1"/>
    <col min="12862" max="12862" width="11.7109375" style="87" customWidth="1"/>
    <col min="12863" max="13053" width="16.5703125" style="87"/>
    <col min="13054" max="13055" width="0" style="87" hidden="1" customWidth="1"/>
    <col min="13056" max="13056" width="5.28515625" style="87" customWidth="1"/>
    <col min="13057" max="13057" width="15" style="87" customWidth="1"/>
    <col min="13058" max="13058" width="8.5703125" style="87" customWidth="1"/>
    <col min="13059" max="13059" width="0" style="87" hidden="1" customWidth="1"/>
    <col min="13060" max="13060" width="16.28515625" style="87" bestFit="1" customWidth="1"/>
    <col min="13061" max="13061" width="55.42578125" style="87" customWidth="1"/>
    <col min="13062" max="13062" width="13.7109375" style="87" customWidth="1"/>
    <col min="13063" max="13063" width="10.85546875" style="87" customWidth="1"/>
    <col min="13064" max="13064" width="11.42578125" style="87" customWidth="1"/>
    <col min="13065" max="13065" width="11" style="87" customWidth="1"/>
    <col min="13066" max="13066" width="9.140625" style="87" customWidth="1"/>
    <col min="13067" max="13067" width="10.42578125" style="87" customWidth="1"/>
    <col min="13068" max="13068" width="11.42578125" style="87" customWidth="1"/>
    <col min="13069" max="13069" width="11.28515625" style="87" customWidth="1"/>
    <col min="13070" max="13070" width="10.85546875" style="87" customWidth="1"/>
    <col min="13071" max="13071" width="10.28515625" style="87" customWidth="1"/>
    <col min="13072" max="13072" width="10.140625" style="87" customWidth="1"/>
    <col min="13073" max="13073" width="9.5703125" style="87" customWidth="1"/>
    <col min="13074" max="13074" width="10" style="87" customWidth="1"/>
    <col min="13075" max="13075" width="9.85546875" style="87" customWidth="1"/>
    <col min="13076" max="13076" width="9.5703125" style="87" customWidth="1"/>
    <col min="13077" max="13077" width="11" style="87" customWidth="1"/>
    <col min="13078" max="13078" width="9.5703125" style="87" customWidth="1"/>
    <col min="13079" max="13079" width="12.42578125" style="87" customWidth="1"/>
    <col min="13080" max="13080" width="11.85546875" style="87" customWidth="1"/>
    <col min="13081" max="13082" width="10.85546875" style="87" customWidth="1"/>
    <col min="13083" max="13083" width="11" style="87" customWidth="1"/>
    <col min="13084" max="13084" width="10.140625" style="87" customWidth="1"/>
    <col min="13085" max="13085" width="10" style="87" customWidth="1"/>
    <col min="13086" max="13086" width="10.7109375" style="87" customWidth="1"/>
    <col min="13087" max="13087" width="10.42578125" style="87" customWidth="1"/>
    <col min="13088" max="13088" width="10.140625" style="87" customWidth="1"/>
    <col min="13089" max="13089" width="10.42578125" style="87" customWidth="1"/>
    <col min="13090" max="13090" width="12.140625" style="87" customWidth="1"/>
    <col min="13091" max="13091" width="10.85546875" style="87" customWidth="1"/>
    <col min="13092" max="13092" width="10.140625" style="87" customWidth="1"/>
    <col min="13093" max="13093" width="10.42578125" style="87" customWidth="1"/>
    <col min="13094" max="13094" width="9.5703125" style="87" customWidth="1"/>
    <col min="13095" max="13095" width="10.85546875" style="87" customWidth="1"/>
    <col min="13096" max="13096" width="9.5703125" style="87" customWidth="1"/>
    <col min="13097" max="13097" width="10.85546875" style="87" customWidth="1"/>
    <col min="13098" max="13098" width="11.42578125" style="87" customWidth="1"/>
    <col min="13099" max="13099" width="10.7109375" style="87" customWidth="1"/>
    <col min="13100" max="13100" width="11.28515625" style="87" customWidth="1"/>
    <col min="13101" max="13101" width="11.5703125" style="87" customWidth="1"/>
    <col min="13102" max="13102" width="13.28515625" style="87" customWidth="1"/>
    <col min="13103" max="13103" width="3.28515625" style="87" customWidth="1"/>
    <col min="13104" max="13105" width="12.5703125" style="87" customWidth="1"/>
    <col min="13106" max="13106" width="3.28515625" style="87" customWidth="1"/>
    <col min="13107" max="13107" width="11" style="87" customWidth="1"/>
    <col min="13108" max="13108" width="10" style="87" customWidth="1"/>
    <col min="13109" max="13109" width="9" style="87" customWidth="1"/>
    <col min="13110" max="13110" width="8.42578125" style="87" customWidth="1"/>
    <col min="13111" max="13111" width="8.5703125" style="87" customWidth="1"/>
    <col min="13112" max="13112" width="10" style="87" customWidth="1"/>
    <col min="13113" max="13113" width="10.7109375" style="87" customWidth="1"/>
    <col min="13114" max="13114" width="9" style="87" customWidth="1"/>
    <col min="13115" max="13115" width="8.5703125" style="87" customWidth="1"/>
    <col min="13116" max="13116" width="8.42578125" style="87" customWidth="1"/>
    <col min="13117" max="13117" width="10.28515625" style="87" customWidth="1"/>
    <col min="13118" max="13118" width="11.7109375" style="87" customWidth="1"/>
    <col min="13119" max="13309" width="16.5703125" style="87"/>
    <col min="13310" max="13311" width="0" style="87" hidden="1" customWidth="1"/>
    <col min="13312" max="13312" width="5.28515625" style="87" customWidth="1"/>
    <col min="13313" max="13313" width="15" style="87" customWidth="1"/>
    <col min="13314" max="13314" width="8.5703125" style="87" customWidth="1"/>
    <col min="13315" max="13315" width="0" style="87" hidden="1" customWidth="1"/>
    <col min="13316" max="13316" width="16.28515625" style="87" bestFit="1" customWidth="1"/>
    <col min="13317" max="13317" width="55.42578125" style="87" customWidth="1"/>
    <col min="13318" max="13318" width="13.7109375" style="87" customWidth="1"/>
    <col min="13319" max="13319" width="10.85546875" style="87" customWidth="1"/>
    <col min="13320" max="13320" width="11.42578125" style="87" customWidth="1"/>
    <col min="13321" max="13321" width="11" style="87" customWidth="1"/>
    <col min="13322" max="13322" width="9.140625" style="87" customWidth="1"/>
    <col min="13323" max="13323" width="10.42578125" style="87" customWidth="1"/>
    <col min="13324" max="13324" width="11.42578125" style="87" customWidth="1"/>
    <col min="13325" max="13325" width="11.28515625" style="87" customWidth="1"/>
    <col min="13326" max="13326" width="10.85546875" style="87" customWidth="1"/>
    <col min="13327" max="13327" width="10.28515625" style="87" customWidth="1"/>
    <col min="13328" max="13328" width="10.140625" style="87" customWidth="1"/>
    <col min="13329" max="13329" width="9.5703125" style="87" customWidth="1"/>
    <col min="13330" max="13330" width="10" style="87" customWidth="1"/>
    <col min="13331" max="13331" width="9.85546875" style="87" customWidth="1"/>
    <col min="13332" max="13332" width="9.5703125" style="87" customWidth="1"/>
    <col min="13333" max="13333" width="11" style="87" customWidth="1"/>
    <col min="13334" max="13334" width="9.5703125" style="87" customWidth="1"/>
    <col min="13335" max="13335" width="12.42578125" style="87" customWidth="1"/>
    <col min="13336" max="13336" width="11.85546875" style="87" customWidth="1"/>
    <col min="13337" max="13338" width="10.85546875" style="87" customWidth="1"/>
    <col min="13339" max="13339" width="11" style="87" customWidth="1"/>
    <col min="13340" max="13340" width="10.140625" style="87" customWidth="1"/>
    <col min="13341" max="13341" width="10" style="87" customWidth="1"/>
    <col min="13342" max="13342" width="10.7109375" style="87" customWidth="1"/>
    <col min="13343" max="13343" width="10.42578125" style="87" customWidth="1"/>
    <col min="13344" max="13344" width="10.140625" style="87" customWidth="1"/>
    <col min="13345" max="13345" width="10.42578125" style="87" customWidth="1"/>
    <col min="13346" max="13346" width="12.140625" style="87" customWidth="1"/>
    <col min="13347" max="13347" width="10.85546875" style="87" customWidth="1"/>
    <col min="13348" max="13348" width="10.140625" style="87" customWidth="1"/>
    <col min="13349" max="13349" width="10.42578125" style="87" customWidth="1"/>
    <col min="13350" max="13350" width="9.5703125" style="87" customWidth="1"/>
    <col min="13351" max="13351" width="10.85546875" style="87" customWidth="1"/>
    <col min="13352" max="13352" width="9.5703125" style="87" customWidth="1"/>
    <col min="13353" max="13353" width="10.85546875" style="87" customWidth="1"/>
    <col min="13354" max="13354" width="11.42578125" style="87" customWidth="1"/>
    <col min="13355" max="13355" width="10.7109375" style="87" customWidth="1"/>
    <col min="13356" max="13356" width="11.28515625" style="87" customWidth="1"/>
    <col min="13357" max="13357" width="11.5703125" style="87" customWidth="1"/>
    <col min="13358" max="13358" width="13.28515625" style="87" customWidth="1"/>
    <col min="13359" max="13359" width="3.28515625" style="87" customWidth="1"/>
    <col min="13360" max="13361" width="12.5703125" style="87" customWidth="1"/>
    <col min="13362" max="13362" width="3.28515625" style="87" customWidth="1"/>
    <col min="13363" max="13363" width="11" style="87" customWidth="1"/>
    <col min="13364" max="13364" width="10" style="87" customWidth="1"/>
    <col min="13365" max="13365" width="9" style="87" customWidth="1"/>
    <col min="13366" max="13366" width="8.42578125" style="87" customWidth="1"/>
    <col min="13367" max="13367" width="8.5703125" style="87" customWidth="1"/>
    <col min="13368" max="13368" width="10" style="87" customWidth="1"/>
    <col min="13369" max="13369" width="10.7109375" style="87" customWidth="1"/>
    <col min="13370" max="13370" width="9" style="87" customWidth="1"/>
    <col min="13371" max="13371" width="8.5703125" style="87" customWidth="1"/>
    <col min="13372" max="13372" width="8.42578125" style="87" customWidth="1"/>
    <col min="13373" max="13373" width="10.28515625" style="87" customWidth="1"/>
    <col min="13374" max="13374" width="11.7109375" style="87" customWidth="1"/>
    <col min="13375" max="13565" width="16.5703125" style="87"/>
    <col min="13566" max="13567" width="0" style="87" hidden="1" customWidth="1"/>
    <col min="13568" max="13568" width="5.28515625" style="87" customWidth="1"/>
    <col min="13569" max="13569" width="15" style="87" customWidth="1"/>
    <col min="13570" max="13570" width="8.5703125" style="87" customWidth="1"/>
    <col min="13571" max="13571" width="0" style="87" hidden="1" customWidth="1"/>
    <col min="13572" max="13572" width="16.28515625" style="87" bestFit="1" customWidth="1"/>
    <col min="13573" max="13573" width="55.42578125" style="87" customWidth="1"/>
    <col min="13574" max="13574" width="13.7109375" style="87" customWidth="1"/>
    <col min="13575" max="13575" width="10.85546875" style="87" customWidth="1"/>
    <col min="13576" max="13576" width="11.42578125" style="87" customWidth="1"/>
    <col min="13577" max="13577" width="11" style="87" customWidth="1"/>
    <col min="13578" max="13578" width="9.140625" style="87" customWidth="1"/>
    <col min="13579" max="13579" width="10.42578125" style="87" customWidth="1"/>
    <col min="13580" max="13580" width="11.42578125" style="87" customWidth="1"/>
    <col min="13581" max="13581" width="11.28515625" style="87" customWidth="1"/>
    <col min="13582" max="13582" width="10.85546875" style="87" customWidth="1"/>
    <col min="13583" max="13583" width="10.28515625" style="87" customWidth="1"/>
    <col min="13584" max="13584" width="10.140625" style="87" customWidth="1"/>
    <col min="13585" max="13585" width="9.5703125" style="87" customWidth="1"/>
    <col min="13586" max="13586" width="10" style="87" customWidth="1"/>
    <col min="13587" max="13587" width="9.85546875" style="87" customWidth="1"/>
    <col min="13588" max="13588" width="9.5703125" style="87" customWidth="1"/>
    <col min="13589" max="13589" width="11" style="87" customWidth="1"/>
    <col min="13590" max="13590" width="9.5703125" style="87" customWidth="1"/>
    <col min="13591" max="13591" width="12.42578125" style="87" customWidth="1"/>
    <col min="13592" max="13592" width="11.85546875" style="87" customWidth="1"/>
    <col min="13593" max="13594" width="10.85546875" style="87" customWidth="1"/>
    <col min="13595" max="13595" width="11" style="87" customWidth="1"/>
    <col min="13596" max="13596" width="10.140625" style="87" customWidth="1"/>
    <col min="13597" max="13597" width="10" style="87" customWidth="1"/>
    <col min="13598" max="13598" width="10.7109375" style="87" customWidth="1"/>
    <col min="13599" max="13599" width="10.42578125" style="87" customWidth="1"/>
    <col min="13600" max="13600" width="10.140625" style="87" customWidth="1"/>
    <col min="13601" max="13601" width="10.42578125" style="87" customWidth="1"/>
    <col min="13602" max="13602" width="12.140625" style="87" customWidth="1"/>
    <col min="13603" max="13603" width="10.85546875" style="87" customWidth="1"/>
    <col min="13604" max="13604" width="10.140625" style="87" customWidth="1"/>
    <col min="13605" max="13605" width="10.42578125" style="87" customWidth="1"/>
    <col min="13606" max="13606" width="9.5703125" style="87" customWidth="1"/>
    <col min="13607" max="13607" width="10.85546875" style="87" customWidth="1"/>
    <col min="13608" max="13608" width="9.5703125" style="87" customWidth="1"/>
    <col min="13609" max="13609" width="10.85546875" style="87" customWidth="1"/>
    <col min="13610" max="13610" width="11.42578125" style="87" customWidth="1"/>
    <col min="13611" max="13611" width="10.7109375" style="87" customWidth="1"/>
    <col min="13612" max="13612" width="11.28515625" style="87" customWidth="1"/>
    <col min="13613" max="13613" width="11.5703125" style="87" customWidth="1"/>
    <col min="13614" max="13614" width="13.28515625" style="87" customWidth="1"/>
    <col min="13615" max="13615" width="3.28515625" style="87" customWidth="1"/>
    <col min="13616" max="13617" width="12.5703125" style="87" customWidth="1"/>
    <col min="13618" max="13618" width="3.28515625" style="87" customWidth="1"/>
    <col min="13619" max="13619" width="11" style="87" customWidth="1"/>
    <col min="13620" max="13620" width="10" style="87" customWidth="1"/>
    <col min="13621" max="13621" width="9" style="87" customWidth="1"/>
    <col min="13622" max="13622" width="8.42578125" style="87" customWidth="1"/>
    <col min="13623" max="13623" width="8.5703125" style="87" customWidth="1"/>
    <col min="13624" max="13624" width="10" style="87" customWidth="1"/>
    <col min="13625" max="13625" width="10.7109375" style="87" customWidth="1"/>
    <col min="13626" max="13626" width="9" style="87" customWidth="1"/>
    <col min="13627" max="13627" width="8.5703125" style="87" customWidth="1"/>
    <col min="13628" max="13628" width="8.42578125" style="87" customWidth="1"/>
    <col min="13629" max="13629" width="10.28515625" style="87" customWidth="1"/>
    <col min="13630" max="13630" width="11.7109375" style="87" customWidth="1"/>
    <col min="13631" max="13821" width="16.5703125" style="87"/>
    <col min="13822" max="13823" width="0" style="87" hidden="1" customWidth="1"/>
    <col min="13824" max="13824" width="5.28515625" style="87" customWidth="1"/>
    <col min="13825" max="13825" width="15" style="87" customWidth="1"/>
    <col min="13826" max="13826" width="8.5703125" style="87" customWidth="1"/>
    <col min="13827" max="13827" width="0" style="87" hidden="1" customWidth="1"/>
    <col min="13828" max="13828" width="16.28515625" style="87" bestFit="1" customWidth="1"/>
    <col min="13829" max="13829" width="55.42578125" style="87" customWidth="1"/>
    <col min="13830" max="13830" width="13.7109375" style="87" customWidth="1"/>
    <col min="13831" max="13831" width="10.85546875" style="87" customWidth="1"/>
    <col min="13832" max="13832" width="11.42578125" style="87" customWidth="1"/>
    <col min="13833" max="13833" width="11" style="87" customWidth="1"/>
    <col min="13834" max="13834" width="9.140625" style="87" customWidth="1"/>
    <col min="13835" max="13835" width="10.42578125" style="87" customWidth="1"/>
    <col min="13836" max="13836" width="11.42578125" style="87" customWidth="1"/>
    <col min="13837" max="13837" width="11.28515625" style="87" customWidth="1"/>
    <col min="13838" max="13838" width="10.85546875" style="87" customWidth="1"/>
    <col min="13839" max="13839" width="10.28515625" style="87" customWidth="1"/>
    <col min="13840" max="13840" width="10.140625" style="87" customWidth="1"/>
    <col min="13841" max="13841" width="9.5703125" style="87" customWidth="1"/>
    <col min="13842" max="13842" width="10" style="87" customWidth="1"/>
    <col min="13843" max="13843" width="9.85546875" style="87" customWidth="1"/>
    <col min="13844" max="13844" width="9.5703125" style="87" customWidth="1"/>
    <col min="13845" max="13845" width="11" style="87" customWidth="1"/>
    <col min="13846" max="13846" width="9.5703125" style="87" customWidth="1"/>
    <col min="13847" max="13847" width="12.42578125" style="87" customWidth="1"/>
    <col min="13848" max="13848" width="11.85546875" style="87" customWidth="1"/>
    <col min="13849" max="13850" width="10.85546875" style="87" customWidth="1"/>
    <col min="13851" max="13851" width="11" style="87" customWidth="1"/>
    <col min="13852" max="13852" width="10.140625" style="87" customWidth="1"/>
    <col min="13853" max="13853" width="10" style="87" customWidth="1"/>
    <col min="13854" max="13854" width="10.7109375" style="87" customWidth="1"/>
    <col min="13855" max="13855" width="10.42578125" style="87" customWidth="1"/>
    <col min="13856" max="13856" width="10.140625" style="87" customWidth="1"/>
    <col min="13857" max="13857" width="10.42578125" style="87" customWidth="1"/>
    <col min="13858" max="13858" width="12.140625" style="87" customWidth="1"/>
    <col min="13859" max="13859" width="10.85546875" style="87" customWidth="1"/>
    <col min="13860" max="13860" width="10.140625" style="87" customWidth="1"/>
    <col min="13861" max="13861" width="10.42578125" style="87" customWidth="1"/>
    <col min="13862" max="13862" width="9.5703125" style="87" customWidth="1"/>
    <col min="13863" max="13863" width="10.85546875" style="87" customWidth="1"/>
    <col min="13864" max="13864" width="9.5703125" style="87" customWidth="1"/>
    <col min="13865" max="13865" width="10.85546875" style="87" customWidth="1"/>
    <col min="13866" max="13866" width="11.42578125" style="87" customWidth="1"/>
    <col min="13867" max="13867" width="10.7109375" style="87" customWidth="1"/>
    <col min="13868" max="13868" width="11.28515625" style="87" customWidth="1"/>
    <col min="13869" max="13869" width="11.5703125" style="87" customWidth="1"/>
    <col min="13870" max="13870" width="13.28515625" style="87" customWidth="1"/>
    <col min="13871" max="13871" width="3.28515625" style="87" customWidth="1"/>
    <col min="13872" max="13873" width="12.5703125" style="87" customWidth="1"/>
    <col min="13874" max="13874" width="3.28515625" style="87" customWidth="1"/>
    <col min="13875" max="13875" width="11" style="87" customWidth="1"/>
    <col min="13876" max="13876" width="10" style="87" customWidth="1"/>
    <col min="13877" max="13877" width="9" style="87" customWidth="1"/>
    <col min="13878" max="13878" width="8.42578125" style="87" customWidth="1"/>
    <col min="13879" max="13879" width="8.5703125" style="87" customWidth="1"/>
    <col min="13880" max="13880" width="10" style="87" customWidth="1"/>
    <col min="13881" max="13881" width="10.7109375" style="87" customWidth="1"/>
    <col min="13882" max="13882" width="9" style="87" customWidth="1"/>
    <col min="13883" max="13883" width="8.5703125" style="87" customWidth="1"/>
    <col min="13884" max="13884" width="8.42578125" style="87" customWidth="1"/>
    <col min="13885" max="13885" width="10.28515625" style="87" customWidth="1"/>
    <col min="13886" max="13886" width="11.7109375" style="87" customWidth="1"/>
    <col min="13887" max="14077" width="16.5703125" style="87"/>
    <col min="14078" max="14079" width="0" style="87" hidden="1" customWidth="1"/>
    <col min="14080" max="14080" width="5.28515625" style="87" customWidth="1"/>
    <col min="14081" max="14081" width="15" style="87" customWidth="1"/>
    <col min="14082" max="14082" width="8.5703125" style="87" customWidth="1"/>
    <col min="14083" max="14083" width="0" style="87" hidden="1" customWidth="1"/>
    <col min="14084" max="14084" width="16.28515625" style="87" bestFit="1" customWidth="1"/>
    <col min="14085" max="14085" width="55.42578125" style="87" customWidth="1"/>
    <col min="14086" max="14086" width="13.7109375" style="87" customWidth="1"/>
    <col min="14087" max="14087" width="10.85546875" style="87" customWidth="1"/>
    <col min="14088" max="14088" width="11.42578125" style="87" customWidth="1"/>
    <col min="14089" max="14089" width="11" style="87" customWidth="1"/>
    <col min="14090" max="14090" width="9.140625" style="87" customWidth="1"/>
    <col min="14091" max="14091" width="10.42578125" style="87" customWidth="1"/>
    <col min="14092" max="14092" width="11.42578125" style="87" customWidth="1"/>
    <col min="14093" max="14093" width="11.28515625" style="87" customWidth="1"/>
    <col min="14094" max="14094" width="10.85546875" style="87" customWidth="1"/>
    <col min="14095" max="14095" width="10.28515625" style="87" customWidth="1"/>
    <col min="14096" max="14096" width="10.140625" style="87" customWidth="1"/>
    <col min="14097" max="14097" width="9.5703125" style="87" customWidth="1"/>
    <col min="14098" max="14098" width="10" style="87" customWidth="1"/>
    <col min="14099" max="14099" width="9.85546875" style="87" customWidth="1"/>
    <col min="14100" max="14100" width="9.5703125" style="87" customWidth="1"/>
    <col min="14101" max="14101" width="11" style="87" customWidth="1"/>
    <col min="14102" max="14102" width="9.5703125" style="87" customWidth="1"/>
    <col min="14103" max="14103" width="12.42578125" style="87" customWidth="1"/>
    <col min="14104" max="14104" width="11.85546875" style="87" customWidth="1"/>
    <col min="14105" max="14106" width="10.85546875" style="87" customWidth="1"/>
    <col min="14107" max="14107" width="11" style="87" customWidth="1"/>
    <col min="14108" max="14108" width="10.140625" style="87" customWidth="1"/>
    <col min="14109" max="14109" width="10" style="87" customWidth="1"/>
    <col min="14110" max="14110" width="10.7109375" style="87" customWidth="1"/>
    <col min="14111" max="14111" width="10.42578125" style="87" customWidth="1"/>
    <col min="14112" max="14112" width="10.140625" style="87" customWidth="1"/>
    <col min="14113" max="14113" width="10.42578125" style="87" customWidth="1"/>
    <col min="14114" max="14114" width="12.140625" style="87" customWidth="1"/>
    <col min="14115" max="14115" width="10.85546875" style="87" customWidth="1"/>
    <col min="14116" max="14116" width="10.140625" style="87" customWidth="1"/>
    <col min="14117" max="14117" width="10.42578125" style="87" customWidth="1"/>
    <col min="14118" max="14118" width="9.5703125" style="87" customWidth="1"/>
    <col min="14119" max="14119" width="10.85546875" style="87" customWidth="1"/>
    <col min="14120" max="14120" width="9.5703125" style="87" customWidth="1"/>
    <col min="14121" max="14121" width="10.85546875" style="87" customWidth="1"/>
    <col min="14122" max="14122" width="11.42578125" style="87" customWidth="1"/>
    <col min="14123" max="14123" width="10.7109375" style="87" customWidth="1"/>
    <col min="14124" max="14124" width="11.28515625" style="87" customWidth="1"/>
    <col min="14125" max="14125" width="11.5703125" style="87" customWidth="1"/>
    <col min="14126" max="14126" width="13.28515625" style="87" customWidth="1"/>
    <col min="14127" max="14127" width="3.28515625" style="87" customWidth="1"/>
    <col min="14128" max="14129" width="12.5703125" style="87" customWidth="1"/>
    <col min="14130" max="14130" width="3.28515625" style="87" customWidth="1"/>
    <col min="14131" max="14131" width="11" style="87" customWidth="1"/>
    <col min="14132" max="14132" width="10" style="87" customWidth="1"/>
    <col min="14133" max="14133" width="9" style="87" customWidth="1"/>
    <col min="14134" max="14134" width="8.42578125" style="87" customWidth="1"/>
    <col min="14135" max="14135" width="8.5703125" style="87" customWidth="1"/>
    <col min="14136" max="14136" width="10" style="87" customWidth="1"/>
    <col min="14137" max="14137" width="10.7109375" style="87" customWidth="1"/>
    <col min="14138" max="14138" width="9" style="87" customWidth="1"/>
    <col min="14139" max="14139" width="8.5703125" style="87" customWidth="1"/>
    <col min="14140" max="14140" width="8.42578125" style="87" customWidth="1"/>
    <col min="14141" max="14141" width="10.28515625" style="87" customWidth="1"/>
    <col min="14142" max="14142" width="11.7109375" style="87" customWidth="1"/>
    <col min="14143" max="14333" width="16.5703125" style="87"/>
    <col min="14334" max="14335" width="0" style="87" hidden="1" customWidth="1"/>
    <col min="14336" max="14336" width="5.28515625" style="87" customWidth="1"/>
    <col min="14337" max="14337" width="15" style="87" customWidth="1"/>
    <col min="14338" max="14338" width="8.5703125" style="87" customWidth="1"/>
    <col min="14339" max="14339" width="0" style="87" hidden="1" customWidth="1"/>
    <col min="14340" max="14340" width="16.28515625" style="87" bestFit="1" customWidth="1"/>
    <col min="14341" max="14341" width="55.42578125" style="87" customWidth="1"/>
    <col min="14342" max="14342" width="13.7109375" style="87" customWidth="1"/>
    <col min="14343" max="14343" width="10.85546875" style="87" customWidth="1"/>
    <col min="14344" max="14344" width="11.42578125" style="87" customWidth="1"/>
    <col min="14345" max="14345" width="11" style="87" customWidth="1"/>
    <col min="14346" max="14346" width="9.140625" style="87" customWidth="1"/>
    <col min="14347" max="14347" width="10.42578125" style="87" customWidth="1"/>
    <col min="14348" max="14348" width="11.42578125" style="87" customWidth="1"/>
    <col min="14349" max="14349" width="11.28515625" style="87" customWidth="1"/>
    <col min="14350" max="14350" width="10.85546875" style="87" customWidth="1"/>
    <col min="14351" max="14351" width="10.28515625" style="87" customWidth="1"/>
    <col min="14352" max="14352" width="10.140625" style="87" customWidth="1"/>
    <col min="14353" max="14353" width="9.5703125" style="87" customWidth="1"/>
    <col min="14354" max="14354" width="10" style="87" customWidth="1"/>
    <col min="14355" max="14355" width="9.85546875" style="87" customWidth="1"/>
    <col min="14356" max="14356" width="9.5703125" style="87" customWidth="1"/>
    <col min="14357" max="14357" width="11" style="87" customWidth="1"/>
    <col min="14358" max="14358" width="9.5703125" style="87" customWidth="1"/>
    <col min="14359" max="14359" width="12.42578125" style="87" customWidth="1"/>
    <col min="14360" max="14360" width="11.85546875" style="87" customWidth="1"/>
    <col min="14361" max="14362" width="10.85546875" style="87" customWidth="1"/>
    <col min="14363" max="14363" width="11" style="87" customWidth="1"/>
    <col min="14364" max="14364" width="10.140625" style="87" customWidth="1"/>
    <col min="14365" max="14365" width="10" style="87" customWidth="1"/>
    <col min="14366" max="14366" width="10.7109375" style="87" customWidth="1"/>
    <col min="14367" max="14367" width="10.42578125" style="87" customWidth="1"/>
    <col min="14368" max="14368" width="10.140625" style="87" customWidth="1"/>
    <col min="14369" max="14369" width="10.42578125" style="87" customWidth="1"/>
    <col min="14370" max="14370" width="12.140625" style="87" customWidth="1"/>
    <col min="14371" max="14371" width="10.85546875" style="87" customWidth="1"/>
    <col min="14372" max="14372" width="10.140625" style="87" customWidth="1"/>
    <col min="14373" max="14373" width="10.42578125" style="87" customWidth="1"/>
    <col min="14374" max="14374" width="9.5703125" style="87" customWidth="1"/>
    <col min="14375" max="14375" width="10.85546875" style="87" customWidth="1"/>
    <col min="14376" max="14376" width="9.5703125" style="87" customWidth="1"/>
    <col min="14377" max="14377" width="10.85546875" style="87" customWidth="1"/>
    <col min="14378" max="14378" width="11.42578125" style="87" customWidth="1"/>
    <col min="14379" max="14379" width="10.7109375" style="87" customWidth="1"/>
    <col min="14380" max="14380" width="11.28515625" style="87" customWidth="1"/>
    <col min="14381" max="14381" width="11.5703125" style="87" customWidth="1"/>
    <col min="14382" max="14382" width="13.28515625" style="87" customWidth="1"/>
    <col min="14383" max="14383" width="3.28515625" style="87" customWidth="1"/>
    <col min="14384" max="14385" width="12.5703125" style="87" customWidth="1"/>
    <col min="14386" max="14386" width="3.28515625" style="87" customWidth="1"/>
    <col min="14387" max="14387" width="11" style="87" customWidth="1"/>
    <col min="14388" max="14388" width="10" style="87" customWidth="1"/>
    <col min="14389" max="14389" width="9" style="87" customWidth="1"/>
    <col min="14390" max="14390" width="8.42578125" style="87" customWidth="1"/>
    <col min="14391" max="14391" width="8.5703125" style="87" customWidth="1"/>
    <col min="14392" max="14392" width="10" style="87" customWidth="1"/>
    <col min="14393" max="14393" width="10.7109375" style="87" customWidth="1"/>
    <col min="14394" max="14394" width="9" style="87" customWidth="1"/>
    <col min="14395" max="14395" width="8.5703125" style="87" customWidth="1"/>
    <col min="14396" max="14396" width="8.42578125" style="87" customWidth="1"/>
    <col min="14397" max="14397" width="10.28515625" style="87" customWidth="1"/>
    <col min="14398" max="14398" width="11.7109375" style="87" customWidth="1"/>
    <col min="14399" max="14589" width="16.5703125" style="87"/>
    <col min="14590" max="14591" width="0" style="87" hidden="1" customWidth="1"/>
    <col min="14592" max="14592" width="5.28515625" style="87" customWidth="1"/>
    <col min="14593" max="14593" width="15" style="87" customWidth="1"/>
    <col min="14594" max="14594" width="8.5703125" style="87" customWidth="1"/>
    <col min="14595" max="14595" width="0" style="87" hidden="1" customWidth="1"/>
    <col min="14596" max="14596" width="16.28515625" style="87" bestFit="1" customWidth="1"/>
    <col min="14597" max="14597" width="55.42578125" style="87" customWidth="1"/>
    <col min="14598" max="14598" width="13.7109375" style="87" customWidth="1"/>
    <col min="14599" max="14599" width="10.85546875" style="87" customWidth="1"/>
    <col min="14600" max="14600" width="11.42578125" style="87" customWidth="1"/>
    <col min="14601" max="14601" width="11" style="87" customWidth="1"/>
    <col min="14602" max="14602" width="9.140625" style="87" customWidth="1"/>
    <col min="14603" max="14603" width="10.42578125" style="87" customWidth="1"/>
    <col min="14604" max="14604" width="11.42578125" style="87" customWidth="1"/>
    <col min="14605" max="14605" width="11.28515625" style="87" customWidth="1"/>
    <col min="14606" max="14606" width="10.85546875" style="87" customWidth="1"/>
    <col min="14607" max="14607" width="10.28515625" style="87" customWidth="1"/>
    <col min="14608" max="14608" width="10.140625" style="87" customWidth="1"/>
    <col min="14609" max="14609" width="9.5703125" style="87" customWidth="1"/>
    <col min="14610" max="14610" width="10" style="87" customWidth="1"/>
    <col min="14611" max="14611" width="9.85546875" style="87" customWidth="1"/>
    <col min="14612" max="14612" width="9.5703125" style="87" customWidth="1"/>
    <col min="14613" max="14613" width="11" style="87" customWidth="1"/>
    <col min="14614" max="14614" width="9.5703125" style="87" customWidth="1"/>
    <col min="14615" max="14615" width="12.42578125" style="87" customWidth="1"/>
    <col min="14616" max="14616" width="11.85546875" style="87" customWidth="1"/>
    <col min="14617" max="14618" width="10.85546875" style="87" customWidth="1"/>
    <col min="14619" max="14619" width="11" style="87" customWidth="1"/>
    <col min="14620" max="14620" width="10.140625" style="87" customWidth="1"/>
    <col min="14621" max="14621" width="10" style="87" customWidth="1"/>
    <col min="14622" max="14622" width="10.7109375" style="87" customWidth="1"/>
    <col min="14623" max="14623" width="10.42578125" style="87" customWidth="1"/>
    <col min="14624" max="14624" width="10.140625" style="87" customWidth="1"/>
    <col min="14625" max="14625" width="10.42578125" style="87" customWidth="1"/>
    <col min="14626" max="14626" width="12.140625" style="87" customWidth="1"/>
    <col min="14627" max="14627" width="10.85546875" style="87" customWidth="1"/>
    <col min="14628" max="14628" width="10.140625" style="87" customWidth="1"/>
    <col min="14629" max="14629" width="10.42578125" style="87" customWidth="1"/>
    <col min="14630" max="14630" width="9.5703125" style="87" customWidth="1"/>
    <col min="14631" max="14631" width="10.85546875" style="87" customWidth="1"/>
    <col min="14632" max="14632" width="9.5703125" style="87" customWidth="1"/>
    <col min="14633" max="14633" width="10.85546875" style="87" customWidth="1"/>
    <col min="14634" max="14634" width="11.42578125" style="87" customWidth="1"/>
    <col min="14635" max="14635" width="10.7109375" style="87" customWidth="1"/>
    <col min="14636" max="14636" width="11.28515625" style="87" customWidth="1"/>
    <col min="14637" max="14637" width="11.5703125" style="87" customWidth="1"/>
    <col min="14638" max="14638" width="13.28515625" style="87" customWidth="1"/>
    <col min="14639" max="14639" width="3.28515625" style="87" customWidth="1"/>
    <col min="14640" max="14641" width="12.5703125" style="87" customWidth="1"/>
    <col min="14642" max="14642" width="3.28515625" style="87" customWidth="1"/>
    <col min="14643" max="14643" width="11" style="87" customWidth="1"/>
    <col min="14644" max="14644" width="10" style="87" customWidth="1"/>
    <col min="14645" max="14645" width="9" style="87" customWidth="1"/>
    <col min="14646" max="14646" width="8.42578125" style="87" customWidth="1"/>
    <col min="14647" max="14647" width="8.5703125" style="87" customWidth="1"/>
    <col min="14648" max="14648" width="10" style="87" customWidth="1"/>
    <col min="14649" max="14649" width="10.7109375" style="87" customWidth="1"/>
    <col min="14650" max="14650" width="9" style="87" customWidth="1"/>
    <col min="14651" max="14651" width="8.5703125" style="87" customWidth="1"/>
    <col min="14652" max="14652" width="8.42578125" style="87" customWidth="1"/>
    <col min="14653" max="14653" width="10.28515625" style="87" customWidth="1"/>
    <col min="14654" max="14654" width="11.7109375" style="87" customWidth="1"/>
    <col min="14655" max="14845" width="16.5703125" style="87"/>
    <col min="14846" max="14847" width="0" style="87" hidden="1" customWidth="1"/>
    <col min="14848" max="14848" width="5.28515625" style="87" customWidth="1"/>
    <col min="14849" max="14849" width="15" style="87" customWidth="1"/>
    <col min="14850" max="14850" width="8.5703125" style="87" customWidth="1"/>
    <col min="14851" max="14851" width="0" style="87" hidden="1" customWidth="1"/>
    <col min="14852" max="14852" width="16.28515625" style="87" bestFit="1" customWidth="1"/>
    <col min="14853" max="14853" width="55.42578125" style="87" customWidth="1"/>
    <col min="14854" max="14854" width="13.7109375" style="87" customWidth="1"/>
    <col min="14855" max="14855" width="10.85546875" style="87" customWidth="1"/>
    <col min="14856" max="14856" width="11.42578125" style="87" customWidth="1"/>
    <col min="14857" max="14857" width="11" style="87" customWidth="1"/>
    <col min="14858" max="14858" width="9.140625" style="87" customWidth="1"/>
    <col min="14859" max="14859" width="10.42578125" style="87" customWidth="1"/>
    <col min="14860" max="14860" width="11.42578125" style="87" customWidth="1"/>
    <col min="14861" max="14861" width="11.28515625" style="87" customWidth="1"/>
    <col min="14862" max="14862" width="10.85546875" style="87" customWidth="1"/>
    <col min="14863" max="14863" width="10.28515625" style="87" customWidth="1"/>
    <col min="14864" max="14864" width="10.140625" style="87" customWidth="1"/>
    <col min="14865" max="14865" width="9.5703125" style="87" customWidth="1"/>
    <col min="14866" max="14866" width="10" style="87" customWidth="1"/>
    <col min="14867" max="14867" width="9.85546875" style="87" customWidth="1"/>
    <col min="14868" max="14868" width="9.5703125" style="87" customWidth="1"/>
    <col min="14869" max="14869" width="11" style="87" customWidth="1"/>
    <col min="14870" max="14870" width="9.5703125" style="87" customWidth="1"/>
    <col min="14871" max="14871" width="12.42578125" style="87" customWidth="1"/>
    <col min="14872" max="14872" width="11.85546875" style="87" customWidth="1"/>
    <col min="14873" max="14874" width="10.85546875" style="87" customWidth="1"/>
    <col min="14875" max="14875" width="11" style="87" customWidth="1"/>
    <col min="14876" max="14876" width="10.140625" style="87" customWidth="1"/>
    <col min="14877" max="14877" width="10" style="87" customWidth="1"/>
    <col min="14878" max="14878" width="10.7109375" style="87" customWidth="1"/>
    <col min="14879" max="14879" width="10.42578125" style="87" customWidth="1"/>
    <col min="14880" max="14880" width="10.140625" style="87" customWidth="1"/>
    <col min="14881" max="14881" width="10.42578125" style="87" customWidth="1"/>
    <col min="14882" max="14882" width="12.140625" style="87" customWidth="1"/>
    <col min="14883" max="14883" width="10.85546875" style="87" customWidth="1"/>
    <col min="14884" max="14884" width="10.140625" style="87" customWidth="1"/>
    <col min="14885" max="14885" width="10.42578125" style="87" customWidth="1"/>
    <col min="14886" max="14886" width="9.5703125" style="87" customWidth="1"/>
    <col min="14887" max="14887" width="10.85546875" style="87" customWidth="1"/>
    <col min="14888" max="14888" width="9.5703125" style="87" customWidth="1"/>
    <col min="14889" max="14889" width="10.85546875" style="87" customWidth="1"/>
    <col min="14890" max="14890" width="11.42578125" style="87" customWidth="1"/>
    <col min="14891" max="14891" width="10.7109375" style="87" customWidth="1"/>
    <col min="14892" max="14892" width="11.28515625" style="87" customWidth="1"/>
    <col min="14893" max="14893" width="11.5703125" style="87" customWidth="1"/>
    <col min="14894" max="14894" width="13.28515625" style="87" customWidth="1"/>
    <col min="14895" max="14895" width="3.28515625" style="87" customWidth="1"/>
    <col min="14896" max="14897" width="12.5703125" style="87" customWidth="1"/>
    <col min="14898" max="14898" width="3.28515625" style="87" customWidth="1"/>
    <col min="14899" max="14899" width="11" style="87" customWidth="1"/>
    <col min="14900" max="14900" width="10" style="87" customWidth="1"/>
    <col min="14901" max="14901" width="9" style="87" customWidth="1"/>
    <col min="14902" max="14902" width="8.42578125" style="87" customWidth="1"/>
    <col min="14903" max="14903" width="8.5703125" style="87" customWidth="1"/>
    <col min="14904" max="14904" width="10" style="87" customWidth="1"/>
    <col min="14905" max="14905" width="10.7109375" style="87" customWidth="1"/>
    <col min="14906" max="14906" width="9" style="87" customWidth="1"/>
    <col min="14907" max="14907" width="8.5703125" style="87" customWidth="1"/>
    <col min="14908" max="14908" width="8.42578125" style="87" customWidth="1"/>
    <col min="14909" max="14909" width="10.28515625" style="87" customWidth="1"/>
    <col min="14910" max="14910" width="11.7109375" style="87" customWidth="1"/>
    <col min="14911" max="15101" width="16.5703125" style="87"/>
    <col min="15102" max="15103" width="0" style="87" hidden="1" customWidth="1"/>
    <col min="15104" max="15104" width="5.28515625" style="87" customWidth="1"/>
    <col min="15105" max="15105" width="15" style="87" customWidth="1"/>
    <col min="15106" max="15106" width="8.5703125" style="87" customWidth="1"/>
    <col min="15107" max="15107" width="0" style="87" hidden="1" customWidth="1"/>
    <col min="15108" max="15108" width="16.28515625" style="87" bestFit="1" customWidth="1"/>
    <col min="15109" max="15109" width="55.42578125" style="87" customWidth="1"/>
    <col min="15110" max="15110" width="13.7109375" style="87" customWidth="1"/>
    <col min="15111" max="15111" width="10.85546875" style="87" customWidth="1"/>
    <col min="15112" max="15112" width="11.42578125" style="87" customWidth="1"/>
    <col min="15113" max="15113" width="11" style="87" customWidth="1"/>
    <col min="15114" max="15114" width="9.140625" style="87" customWidth="1"/>
    <col min="15115" max="15115" width="10.42578125" style="87" customWidth="1"/>
    <col min="15116" max="15116" width="11.42578125" style="87" customWidth="1"/>
    <col min="15117" max="15117" width="11.28515625" style="87" customWidth="1"/>
    <col min="15118" max="15118" width="10.85546875" style="87" customWidth="1"/>
    <col min="15119" max="15119" width="10.28515625" style="87" customWidth="1"/>
    <col min="15120" max="15120" width="10.140625" style="87" customWidth="1"/>
    <col min="15121" max="15121" width="9.5703125" style="87" customWidth="1"/>
    <col min="15122" max="15122" width="10" style="87" customWidth="1"/>
    <col min="15123" max="15123" width="9.85546875" style="87" customWidth="1"/>
    <col min="15124" max="15124" width="9.5703125" style="87" customWidth="1"/>
    <col min="15125" max="15125" width="11" style="87" customWidth="1"/>
    <col min="15126" max="15126" width="9.5703125" style="87" customWidth="1"/>
    <col min="15127" max="15127" width="12.42578125" style="87" customWidth="1"/>
    <col min="15128" max="15128" width="11.85546875" style="87" customWidth="1"/>
    <col min="15129" max="15130" width="10.85546875" style="87" customWidth="1"/>
    <col min="15131" max="15131" width="11" style="87" customWidth="1"/>
    <col min="15132" max="15132" width="10.140625" style="87" customWidth="1"/>
    <col min="15133" max="15133" width="10" style="87" customWidth="1"/>
    <col min="15134" max="15134" width="10.7109375" style="87" customWidth="1"/>
    <col min="15135" max="15135" width="10.42578125" style="87" customWidth="1"/>
    <col min="15136" max="15136" width="10.140625" style="87" customWidth="1"/>
    <col min="15137" max="15137" width="10.42578125" style="87" customWidth="1"/>
    <col min="15138" max="15138" width="12.140625" style="87" customWidth="1"/>
    <col min="15139" max="15139" width="10.85546875" style="87" customWidth="1"/>
    <col min="15140" max="15140" width="10.140625" style="87" customWidth="1"/>
    <col min="15141" max="15141" width="10.42578125" style="87" customWidth="1"/>
    <col min="15142" max="15142" width="9.5703125" style="87" customWidth="1"/>
    <col min="15143" max="15143" width="10.85546875" style="87" customWidth="1"/>
    <col min="15144" max="15144" width="9.5703125" style="87" customWidth="1"/>
    <col min="15145" max="15145" width="10.85546875" style="87" customWidth="1"/>
    <col min="15146" max="15146" width="11.42578125" style="87" customWidth="1"/>
    <col min="15147" max="15147" width="10.7109375" style="87" customWidth="1"/>
    <col min="15148" max="15148" width="11.28515625" style="87" customWidth="1"/>
    <col min="15149" max="15149" width="11.5703125" style="87" customWidth="1"/>
    <col min="15150" max="15150" width="13.28515625" style="87" customWidth="1"/>
    <col min="15151" max="15151" width="3.28515625" style="87" customWidth="1"/>
    <col min="15152" max="15153" width="12.5703125" style="87" customWidth="1"/>
    <col min="15154" max="15154" width="3.28515625" style="87" customWidth="1"/>
    <col min="15155" max="15155" width="11" style="87" customWidth="1"/>
    <col min="15156" max="15156" width="10" style="87" customWidth="1"/>
    <col min="15157" max="15157" width="9" style="87" customWidth="1"/>
    <col min="15158" max="15158" width="8.42578125" style="87" customWidth="1"/>
    <col min="15159" max="15159" width="8.5703125" style="87" customWidth="1"/>
    <col min="15160" max="15160" width="10" style="87" customWidth="1"/>
    <col min="15161" max="15161" width="10.7109375" style="87" customWidth="1"/>
    <col min="15162" max="15162" width="9" style="87" customWidth="1"/>
    <col min="15163" max="15163" width="8.5703125" style="87" customWidth="1"/>
    <col min="15164" max="15164" width="8.42578125" style="87" customWidth="1"/>
    <col min="15165" max="15165" width="10.28515625" style="87" customWidth="1"/>
    <col min="15166" max="15166" width="11.7109375" style="87" customWidth="1"/>
    <col min="15167" max="15357" width="16.5703125" style="87"/>
    <col min="15358" max="15359" width="0" style="87" hidden="1" customWidth="1"/>
    <col min="15360" max="15360" width="5.28515625" style="87" customWidth="1"/>
    <col min="15361" max="15361" width="15" style="87" customWidth="1"/>
    <col min="15362" max="15362" width="8.5703125" style="87" customWidth="1"/>
    <col min="15363" max="15363" width="0" style="87" hidden="1" customWidth="1"/>
    <col min="15364" max="15364" width="16.28515625" style="87" bestFit="1" customWidth="1"/>
    <col min="15365" max="15365" width="55.42578125" style="87" customWidth="1"/>
    <col min="15366" max="15366" width="13.7109375" style="87" customWidth="1"/>
    <col min="15367" max="15367" width="10.85546875" style="87" customWidth="1"/>
    <col min="15368" max="15368" width="11.42578125" style="87" customWidth="1"/>
    <col min="15369" max="15369" width="11" style="87" customWidth="1"/>
    <col min="15370" max="15370" width="9.140625" style="87" customWidth="1"/>
    <col min="15371" max="15371" width="10.42578125" style="87" customWidth="1"/>
    <col min="15372" max="15372" width="11.42578125" style="87" customWidth="1"/>
    <col min="15373" max="15373" width="11.28515625" style="87" customWidth="1"/>
    <col min="15374" max="15374" width="10.85546875" style="87" customWidth="1"/>
    <col min="15375" max="15375" width="10.28515625" style="87" customWidth="1"/>
    <col min="15376" max="15376" width="10.140625" style="87" customWidth="1"/>
    <col min="15377" max="15377" width="9.5703125" style="87" customWidth="1"/>
    <col min="15378" max="15378" width="10" style="87" customWidth="1"/>
    <col min="15379" max="15379" width="9.85546875" style="87" customWidth="1"/>
    <col min="15380" max="15380" width="9.5703125" style="87" customWidth="1"/>
    <col min="15381" max="15381" width="11" style="87" customWidth="1"/>
    <col min="15382" max="15382" width="9.5703125" style="87" customWidth="1"/>
    <col min="15383" max="15383" width="12.42578125" style="87" customWidth="1"/>
    <col min="15384" max="15384" width="11.85546875" style="87" customWidth="1"/>
    <col min="15385" max="15386" width="10.85546875" style="87" customWidth="1"/>
    <col min="15387" max="15387" width="11" style="87" customWidth="1"/>
    <col min="15388" max="15388" width="10.140625" style="87" customWidth="1"/>
    <col min="15389" max="15389" width="10" style="87" customWidth="1"/>
    <col min="15390" max="15390" width="10.7109375" style="87" customWidth="1"/>
    <col min="15391" max="15391" width="10.42578125" style="87" customWidth="1"/>
    <col min="15392" max="15392" width="10.140625" style="87" customWidth="1"/>
    <col min="15393" max="15393" width="10.42578125" style="87" customWidth="1"/>
    <col min="15394" max="15394" width="12.140625" style="87" customWidth="1"/>
    <col min="15395" max="15395" width="10.85546875" style="87" customWidth="1"/>
    <col min="15396" max="15396" width="10.140625" style="87" customWidth="1"/>
    <col min="15397" max="15397" width="10.42578125" style="87" customWidth="1"/>
    <col min="15398" max="15398" width="9.5703125" style="87" customWidth="1"/>
    <col min="15399" max="15399" width="10.85546875" style="87" customWidth="1"/>
    <col min="15400" max="15400" width="9.5703125" style="87" customWidth="1"/>
    <col min="15401" max="15401" width="10.85546875" style="87" customWidth="1"/>
    <col min="15402" max="15402" width="11.42578125" style="87" customWidth="1"/>
    <col min="15403" max="15403" width="10.7109375" style="87" customWidth="1"/>
    <col min="15404" max="15404" width="11.28515625" style="87" customWidth="1"/>
    <col min="15405" max="15405" width="11.5703125" style="87" customWidth="1"/>
    <col min="15406" max="15406" width="13.28515625" style="87" customWidth="1"/>
    <col min="15407" max="15407" width="3.28515625" style="87" customWidth="1"/>
    <col min="15408" max="15409" width="12.5703125" style="87" customWidth="1"/>
    <col min="15410" max="15410" width="3.28515625" style="87" customWidth="1"/>
    <col min="15411" max="15411" width="11" style="87" customWidth="1"/>
    <col min="15412" max="15412" width="10" style="87" customWidth="1"/>
    <col min="15413" max="15413" width="9" style="87" customWidth="1"/>
    <col min="15414" max="15414" width="8.42578125" style="87" customWidth="1"/>
    <col min="15415" max="15415" width="8.5703125" style="87" customWidth="1"/>
    <col min="15416" max="15416" width="10" style="87" customWidth="1"/>
    <col min="15417" max="15417" width="10.7109375" style="87" customWidth="1"/>
    <col min="15418" max="15418" width="9" style="87" customWidth="1"/>
    <col min="15419" max="15419" width="8.5703125" style="87" customWidth="1"/>
    <col min="15420" max="15420" width="8.42578125" style="87" customWidth="1"/>
    <col min="15421" max="15421" width="10.28515625" style="87" customWidth="1"/>
    <col min="15422" max="15422" width="11.7109375" style="87" customWidth="1"/>
    <col min="15423" max="15613" width="16.5703125" style="87"/>
    <col min="15614" max="15615" width="0" style="87" hidden="1" customWidth="1"/>
    <col min="15616" max="15616" width="5.28515625" style="87" customWidth="1"/>
    <col min="15617" max="15617" width="15" style="87" customWidth="1"/>
    <col min="15618" max="15618" width="8.5703125" style="87" customWidth="1"/>
    <col min="15619" max="15619" width="0" style="87" hidden="1" customWidth="1"/>
    <col min="15620" max="15620" width="16.28515625" style="87" bestFit="1" customWidth="1"/>
    <col min="15621" max="15621" width="55.42578125" style="87" customWidth="1"/>
    <col min="15622" max="15622" width="13.7109375" style="87" customWidth="1"/>
    <col min="15623" max="15623" width="10.85546875" style="87" customWidth="1"/>
    <col min="15624" max="15624" width="11.42578125" style="87" customWidth="1"/>
    <col min="15625" max="15625" width="11" style="87" customWidth="1"/>
    <col min="15626" max="15626" width="9.140625" style="87" customWidth="1"/>
    <col min="15627" max="15627" width="10.42578125" style="87" customWidth="1"/>
    <col min="15628" max="15628" width="11.42578125" style="87" customWidth="1"/>
    <col min="15629" max="15629" width="11.28515625" style="87" customWidth="1"/>
    <col min="15630" max="15630" width="10.85546875" style="87" customWidth="1"/>
    <col min="15631" max="15631" width="10.28515625" style="87" customWidth="1"/>
    <col min="15632" max="15632" width="10.140625" style="87" customWidth="1"/>
    <col min="15633" max="15633" width="9.5703125" style="87" customWidth="1"/>
    <col min="15634" max="15634" width="10" style="87" customWidth="1"/>
    <col min="15635" max="15635" width="9.85546875" style="87" customWidth="1"/>
    <col min="15636" max="15636" width="9.5703125" style="87" customWidth="1"/>
    <col min="15637" max="15637" width="11" style="87" customWidth="1"/>
    <col min="15638" max="15638" width="9.5703125" style="87" customWidth="1"/>
    <col min="15639" max="15639" width="12.42578125" style="87" customWidth="1"/>
    <col min="15640" max="15640" width="11.85546875" style="87" customWidth="1"/>
    <col min="15641" max="15642" width="10.85546875" style="87" customWidth="1"/>
    <col min="15643" max="15643" width="11" style="87" customWidth="1"/>
    <col min="15644" max="15644" width="10.140625" style="87" customWidth="1"/>
    <col min="15645" max="15645" width="10" style="87" customWidth="1"/>
    <col min="15646" max="15646" width="10.7109375" style="87" customWidth="1"/>
    <col min="15647" max="15647" width="10.42578125" style="87" customWidth="1"/>
    <col min="15648" max="15648" width="10.140625" style="87" customWidth="1"/>
    <col min="15649" max="15649" width="10.42578125" style="87" customWidth="1"/>
    <col min="15650" max="15650" width="12.140625" style="87" customWidth="1"/>
    <col min="15651" max="15651" width="10.85546875" style="87" customWidth="1"/>
    <col min="15652" max="15652" width="10.140625" style="87" customWidth="1"/>
    <col min="15653" max="15653" width="10.42578125" style="87" customWidth="1"/>
    <col min="15654" max="15654" width="9.5703125" style="87" customWidth="1"/>
    <col min="15655" max="15655" width="10.85546875" style="87" customWidth="1"/>
    <col min="15656" max="15656" width="9.5703125" style="87" customWidth="1"/>
    <col min="15657" max="15657" width="10.85546875" style="87" customWidth="1"/>
    <col min="15658" max="15658" width="11.42578125" style="87" customWidth="1"/>
    <col min="15659" max="15659" width="10.7109375" style="87" customWidth="1"/>
    <col min="15660" max="15660" width="11.28515625" style="87" customWidth="1"/>
    <col min="15661" max="15661" width="11.5703125" style="87" customWidth="1"/>
    <col min="15662" max="15662" width="13.28515625" style="87" customWidth="1"/>
    <col min="15663" max="15663" width="3.28515625" style="87" customWidth="1"/>
    <col min="15664" max="15665" width="12.5703125" style="87" customWidth="1"/>
    <col min="15666" max="15666" width="3.28515625" style="87" customWidth="1"/>
    <col min="15667" max="15667" width="11" style="87" customWidth="1"/>
    <col min="15668" max="15668" width="10" style="87" customWidth="1"/>
    <col min="15669" max="15669" width="9" style="87" customWidth="1"/>
    <col min="15670" max="15670" width="8.42578125" style="87" customWidth="1"/>
    <col min="15671" max="15671" width="8.5703125" style="87" customWidth="1"/>
    <col min="15672" max="15672" width="10" style="87" customWidth="1"/>
    <col min="15673" max="15673" width="10.7109375" style="87" customWidth="1"/>
    <col min="15674" max="15674" width="9" style="87" customWidth="1"/>
    <col min="15675" max="15675" width="8.5703125" style="87" customWidth="1"/>
    <col min="15676" max="15676" width="8.42578125" style="87" customWidth="1"/>
    <col min="15677" max="15677" width="10.28515625" style="87" customWidth="1"/>
    <col min="15678" max="15678" width="11.7109375" style="87" customWidth="1"/>
    <col min="15679" max="15869" width="16.5703125" style="87"/>
    <col min="15870" max="15871" width="0" style="87" hidden="1" customWidth="1"/>
    <col min="15872" max="15872" width="5.28515625" style="87" customWidth="1"/>
    <col min="15873" max="15873" width="15" style="87" customWidth="1"/>
    <col min="15874" max="15874" width="8.5703125" style="87" customWidth="1"/>
    <col min="15875" max="15875" width="0" style="87" hidden="1" customWidth="1"/>
    <col min="15876" max="15876" width="16.28515625" style="87" bestFit="1" customWidth="1"/>
    <col min="15877" max="15877" width="55.42578125" style="87" customWidth="1"/>
    <col min="15878" max="15878" width="13.7109375" style="87" customWidth="1"/>
    <col min="15879" max="15879" width="10.85546875" style="87" customWidth="1"/>
    <col min="15880" max="15880" width="11.42578125" style="87" customWidth="1"/>
    <col min="15881" max="15881" width="11" style="87" customWidth="1"/>
    <col min="15882" max="15882" width="9.140625" style="87" customWidth="1"/>
    <col min="15883" max="15883" width="10.42578125" style="87" customWidth="1"/>
    <col min="15884" max="15884" width="11.42578125" style="87" customWidth="1"/>
    <col min="15885" max="15885" width="11.28515625" style="87" customWidth="1"/>
    <col min="15886" max="15886" width="10.85546875" style="87" customWidth="1"/>
    <col min="15887" max="15887" width="10.28515625" style="87" customWidth="1"/>
    <col min="15888" max="15888" width="10.140625" style="87" customWidth="1"/>
    <col min="15889" max="15889" width="9.5703125" style="87" customWidth="1"/>
    <col min="15890" max="15890" width="10" style="87" customWidth="1"/>
    <col min="15891" max="15891" width="9.85546875" style="87" customWidth="1"/>
    <col min="15892" max="15892" width="9.5703125" style="87" customWidth="1"/>
    <col min="15893" max="15893" width="11" style="87" customWidth="1"/>
    <col min="15894" max="15894" width="9.5703125" style="87" customWidth="1"/>
    <col min="15895" max="15895" width="12.42578125" style="87" customWidth="1"/>
    <col min="15896" max="15896" width="11.85546875" style="87" customWidth="1"/>
    <col min="15897" max="15898" width="10.85546875" style="87" customWidth="1"/>
    <col min="15899" max="15899" width="11" style="87" customWidth="1"/>
    <col min="15900" max="15900" width="10.140625" style="87" customWidth="1"/>
    <col min="15901" max="15901" width="10" style="87" customWidth="1"/>
    <col min="15902" max="15902" width="10.7109375" style="87" customWidth="1"/>
    <col min="15903" max="15903" width="10.42578125" style="87" customWidth="1"/>
    <col min="15904" max="15904" width="10.140625" style="87" customWidth="1"/>
    <col min="15905" max="15905" width="10.42578125" style="87" customWidth="1"/>
    <col min="15906" max="15906" width="12.140625" style="87" customWidth="1"/>
    <col min="15907" max="15907" width="10.85546875" style="87" customWidth="1"/>
    <col min="15908" max="15908" width="10.140625" style="87" customWidth="1"/>
    <col min="15909" max="15909" width="10.42578125" style="87" customWidth="1"/>
    <col min="15910" max="15910" width="9.5703125" style="87" customWidth="1"/>
    <col min="15911" max="15911" width="10.85546875" style="87" customWidth="1"/>
    <col min="15912" max="15912" width="9.5703125" style="87" customWidth="1"/>
    <col min="15913" max="15913" width="10.85546875" style="87" customWidth="1"/>
    <col min="15914" max="15914" width="11.42578125" style="87" customWidth="1"/>
    <col min="15915" max="15915" width="10.7109375" style="87" customWidth="1"/>
    <col min="15916" max="15916" width="11.28515625" style="87" customWidth="1"/>
    <col min="15917" max="15917" width="11.5703125" style="87" customWidth="1"/>
    <col min="15918" max="15918" width="13.28515625" style="87" customWidth="1"/>
    <col min="15919" max="15919" width="3.28515625" style="87" customWidth="1"/>
    <col min="15920" max="15921" width="12.5703125" style="87" customWidth="1"/>
    <col min="15922" max="15922" width="3.28515625" style="87" customWidth="1"/>
    <col min="15923" max="15923" width="11" style="87" customWidth="1"/>
    <col min="15924" max="15924" width="10" style="87" customWidth="1"/>
    <col min="15925" max="15925" width="9" style="87" customWidth="1"/>
    <col min="15926" max="15926" width="8.42578125" style="87" customWidth="1"/>
    <col min="15927" max="15927" width="8.5703125" style="87" customWidth="1"/>
    <col min="15928" max="15928" width="10" style="87" customWidth="1"/>
    <col min="15929" max="15929" width="10.7109375" style="87" customWidth="1"/>
    <col min="15930" max="15930" width="9" style="87" customWidth="1"/>
    <col min="15931" max="15931" width="8.5703125" style="87" customWidth="1"/>
    <col min="15932" max="15932" width="8.42578125" style="87" customWidth="1"/>
    <col min="15933" max="15933" width="10.28515625" style="87" customWidth="1"/>
    <col min="15934" max="15934" width="11.7109375" style="87" customWidth="1"/>
    <col min="15935" max="16125" width="16.5703125" style="87"/>
    <col min="16126" max="16127" width="0" style="87" hidden="1" customWidth="1"/>
    <col min="16128" max="16128" width="5.28515625" style="87" customWidth="1"/>
    <col min="16129" max="16129" width="15" style="87" customWidth="1"/>
    <col min="16130" max="16130" width="8.5703125" style="87" customWidth="1"/>
    <col min="16131" max="16131" width="0" style="87" hidden="1" customWidth="1"/>
    <col min="16132" max="16132" width="16.28515625" style="87" bestFit="1" customWidth="1"/>
    <col min="16133" max="16133" width="55.42578125" style="87" customWidth="1"/>
    <col min="16134" max="16134" width="13.7109375" style="87" customWidth="1"/>
    <col min="16135" max="16135" width="10.85546875" style="87" customWidth="1"/>
    <col min="16136" max="16136" width="11.42578125" style="87" customWidth="1"/>
    <col min="16137" max="16137" width="11" style="87" customWidth="1"/>
    <col min="16138" max="16138" width="9.140625" style="87" customWidth="1"/>
    <col min="16139" max="16139" width="10.42578125" style="87" customWidth="1"/>
    <col min="16140" max="16140" width="11.42578125" style="87" customWidth="1"/>
    <col min="16141" max="16141" width="11.28515625" style="87" customWidth="1"/>
    <col min="16142" max="16142" width="10.85546875" style="87" customWidth="1"/>
    <col min="16143" max="16143" width="10.28515625" style="87" customWidth="1"/>
    <col min="16144" max="16144" width="10.140625" style="87" customWidth="1"/>
    <col min="16145" max="16145" width="9.5703125" style="87" customWidth="1"/>
    <col min="16146" max="16146" width="10" style="87" customWidth="1"/>
    <col min="16147" max="16147" width="9.85546875" style="87" customWidth="1"/>
    <col min="16148" max="16148" width="9.5703125" style="87" customWidth="1"/>
    <col min="16149" max="16149" width="11" style="87" customWidth="1"/>
    <col min="16150" max="16150" width="9.5703125" style="87" customWidth="1"/>
    <col min="16151" max="16151" width="12.42578125" style="87" customWidth="1"/>
    <col min="16152" max="16152" width="11.85546875" style="87" customWidth="1"/>
    <col min="16153" max="16154" width="10.85546875" style="87" customWidth="1"/>
    <col min="16155" max="16155" width="11" style="87" customWidth="1"/>
    <col min="16156" max="16156" width="10.140625" style="87" customWidth="1"/>
    <col min="16157" max="16157" width="10" style="87" customWidth="1"/>
    <col min="16158" max="16158" width="10.7109375" style="87" customWidth="1"/>
    <col min="16159" max="16159" width="10.42578125" style="87" customWidth="1"/>
    <col min="16160" max="16160" width="10.140625" style="87" customWidth="1"/>
    <col min="16161" max="16161" width="10.42578125" style="87" customWidth="1"/>
    <col min="16162" max="16162" width="12.140625" style="87" customWidth="1"/>
    <col min="16163" max="16163" width="10.85546875" style="87" customWidth="1"/>
    <col min="16164" max="16164" width="10.140625" style="87" customWidth="1"/>
    <col min="16165" max="16165" width="10.42578125" style="87" customWidth="1"/>
    <col min="16166" max="16166" width="9.5703125" style="87" customWidth="1"/>
    <col min="16167" max="16167" width="10.85546875" style="87" customWidth="1"/>
    <col min="16168" max="16168" width="9.5703125" style="87" customWidth="1"/>
    <col min="16169" max="16169" width="10.85546875" style="87" customWidth="1"/>
    <col min="16170" max="16170" width="11.42578125" style="87" customWidth="1"/>
    <col min="16171" max="16171" width="10.7109375" style="87" customWidth="1"/>
    <col min="16172" max="16172" width="11.28515625" style="87" customWidth="1"/>
    <col min="16173" max="16173" width="11.5703125" style="87" customWidth="1"/>
    <col min="16174" max="16174" width="13.28515625" style="87" customWidth="1"/>
    <col min="16175" max="16175" width="3.28515625" style="87" customWidth="1"/>
    <col min="16176" max="16177" width="12.5703125" style="87" customWidth="1"/>
    <col min="16178" max="16178" width="3.28515625" style="87" customWidth="1"/>
    <col min="16179" max="16179" width="11" style="87" customWidth="1"/>
    <col min="16180" max="16180" width="10" style="87" customWidth="1"/>
    <col min="16181" max="16181" width="9" style="87" customWidth="1"/>
    <col min="16182" max="16182" width="8.42578125" style="87" customWidth="1"/>
    <col min="16183" max="16183" width="8.5703125" style="87" customWidth="1"/>
    <col min="16184" max="16184" width="10" style="87" customWidth="1"/>
    <col min="16185" max="16185" width="10.7109375" style="87" customWidth="1"/>
    <col min="16186" max="16186" width="9" style="87" customWidth="1"/>
    <col min="16187" max="16187" width="8.5703125" style="87" customWidth="1"/>
    <col min="16188" max="16188" width="8.42578125" style="87" customWidth="1"/>
    <col min="16189" max="16189" width="10.28515625" style="87" customWidth="1"/>
    <col min="16190" max="16190" width="11.7109375" style="87" customWidth="1"/>
    <col min="16191" max="16384" width="16.5703125" style="87"/>
  </cols>
  <sheetData>
    <row r="1" spans="1:117" s="76" customFormat="1" ht="19.5" customHeight="1" thickBot="1">
      <c r="A1" s="66"/>
      <c r="B1" s="67" t="s">
        <v>290</v>
      </c>
      <c r="C1" s="68"/>
      <c r="D1" s="67"/>
      <c r="E1" s="67"/>
      <c r="F1" s="68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9"/>
      <c r="U1" s="70" t="s">
        <v>291</v>
      </c>
      <c r="V1" s="66"/>
      <c r="W1" s="683" t="s">
        <v>292</v>
      </c>
      <c r="X1" s="683"/>
      <c r="Y1" s="683"/>
      <c r="Z1" s="683"/>
      <c r="AA1" s="683"/>
      <c r="AB1" s="683"/>
      <c r="AC1" s="683"/>
      <c r="AD1" s="683"/>
      <c r="AE1" s="683"/>
      <c r="AF1" s="683"/>
      <c r="AG1" s="683"/>
      <c r="AH1" s="683"/>
      <c r="AI1" s="683"/>
      <c r="AJ1" s="683"/>
      <c r="AK1" s="683"/>
      <c r="AL1" s="683"/>
      <c r="AM1" s="683"/>
      <c r="AN1" s="683"/>
      <c r="AO1" s="683"/>
      <c r="AP1" s="683"/>
      <c r="AQ1" s="683"/>
      <c r="AR1" s="683"/>
      <c r="AS1" s="683"/>
      <c r="AT1" s="71" t="s">
        <v>293</v>
      </c>
      <c r="AU1" s="66"/>
      <c r="AV1" s="72"/>
      <c r="AW1" s="72"/>
      <c r="AX1" s="66"/>
      <c r="AY1" s="73" t="s">
        <v>294</v>
      </c>
      <c r="AZ1" s="74"/>
      <c r="BA1" s="74"/>
      <c r="BB1" s="74"/>
      <c r="BC1" s="74"/>
      <c r="BD1" s="74"/>
      <c r="BE1" s="74"/>
      <c r="BF1" s="74"/>
      <c r="BG1" s="74"/>
      <c r="BH1" s="74"/>
      <c r="BI1" s="75" t="s">
        <v>293</v>
      </c>
      <c r="BJ1" s="72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  <c r="CW1" s="66"/>
      <c r="CX1" s="66"/>
      <c r="CY1" s="66"/>
      <c r="CZ1" s="66"/>
      <c r="DA1" s="66"/>
      <c r="DB1" s="66"/>
      <c r="DC1" s="66"/>
      <c r="DD1" s="66"/>
      <c r="DE1" s="66"/>
      <c r="DF1" s="66"/>
      <c r="DG1" s="66"/>
      <c r="DH1" s="66"/>
      <c r="DI1" s="66"/>
      <c r="DJ1" s="66"/>
      <c r="DK1" s="66"/>
      <c r="DL1" s="66"/>
      <c r="DM1" s="66"/>
    </row>
    <row r="2" spans="1:117" ht="14.25" customHeight="1">
      <c r="B2" s="684"/>
      <c r="C2" s="684"/>
      <c r="D2" s="78"/>
      <c r="E2" s="78"/>
      <c r="F2" s="79"/>
      <c r="T2" s="77" t="s">
        <v>295</v>
      </c>
      <c r="U2" s="80">
        <v>43408</v>
      </c>
      <c r="W2" s="81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3"/>
      <c r="AV2" s="82"/>
      <c r="AW2" s="82"/>
      <c r="AY2" s="84"/>
      <c r="AZ2" s="85"/>
      <c r="BA2" s="85"/>
      <c r="BB2" s="85"/>
      <c r="BC2" s="85"/>
      <c r="BD2" s="85"/>
      <c r="BE2" s="85"/>
      <c r="BF2" s="85"/>
      <c r="BG2" s="85"/>
      <c r="BH2" s="85"/>
      <c r="BI2" s="86"/>
      <c r="BJ2" s="85"/>
    </row>
    <row r="3" spans="1:117">
      <c r="B3" s="78"/>
      <c r="C3" s="79"/>
      <c r="D3" s="78"/>
      <c r="E3" s="78"/>
      <c r="F3" s="79"/>
      <c r="H3" s="88" t="s">
        <v>296</v>
      </c>
      <c r="I3" s="88"/>
      <c r="J3" s="88"/>
      <c r="K3" s="88"/>
      <c r="L3" s="88"/>
      <c r="M3" s="88"/>
      <c r="N3" s="88"/>
      <c r="O3" s="88"/>
      <c r="P3" s="88"/>
      <c r="Q3" s="88"/>
      <c r="R3" s="88"/>
      <c r="S3" s="89"/>
      <c r="W3" s="90" t="s">
        <v>297</v>
      </c>
      <c r="X3" s="91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3"/>
      <c r="AP3" s="93"/>
      <c r="AQ3" s="93"/>
      <c r="AR3" s="94"/>
      <c r="AS3" s="94"/>
      <c r="AT3" s="95"/>
      <c r="AV3" s="94"/>
      <c r="AW3" s="94"/>
      <c r="AY3" s="96" t="s">
        <v>298</v>
      </c>
      <c r="AZ3" s="97"/>
      <c r="BA3" s="97"/>
      <c r="BB3" s="97"/>
      <c r="BC3" s="97"/>
      <c r="BD3" s="97"/>
      <c r="BE3" s="97"/>
      <c r="BF3" s="97"/>
      <c r="BG3" s="97"/>
      <c r="BH3" s="98"/>
      <c r="BI3" s="98"/>
      <c r="BJ3" s="99"/>
    </row>
    <row r="4" spans="1:117" s="76" customFormat="1" ht="24" customHeight="1">
      <c r="A4" s="100"/>
      <c r="B4" s="78"/>
      <c r="C4" s="79"/>
      <c r="D4" s="78"/>
      <c r="E4" s="78"/>
      <c r="F4" s="79"/>
      <c r="G4" s="78"/>
      <c r="H4" s="101" t="s">
        <v>299</v>
      </c>
      <c r="I4" s="101" t="s">
        <v>300</v>
      </c>
      <c r="J4" s="101" t="s">
        <v>301</v>
      </c>
      <c r="K4" s="101" t="s">
        <v>302</v>
      </c>
      <c r="L4" s="101" t="s">
        <v>303</v>
      </c>
      <c r="M4" s="101" t="s">
        <v>304</v>
      </c>
      <c r="N4" s="101" t="s">
        <v>305</v>
      </c>
      <c r="O4" s="101" t="s">
        <v>306</v>
      </c>
      <c r="P4" s="101" t="s">
        <v>307</v>
      </c>
      <c r="Q4" s="101" t="s">
        <v>308</v>
      </c>
      <c r="R4" s="101" t="s">
        <v>309</v>
      </c>
      <c r="S4" s="101" t="s">
        <v>444</v>
      </c>
      <c r="T4" s="102" t="s">
        <v>311</v>
      </c>
      <c r="U4" s="103" t="s">
        <v>312</v>
      </c>
      <c r="V4" s="66"/>
      <c r="W4" s="101" t="s">
        <v>299</v>
      </c>
      <c r="X4" s="101" t="s">
        <v>299</v>
      </c>
      <c r="Y4" s="101" t="s">
        <v>300</v>
      </c>
      <c r="Z4" s="101" t="s">
        <v>300</v>
      </c>
      <c r="AA4" s="101" t="s">
        <v>301</v>
      </c>
      <c r="AB4" s="101" t="s">
        <v>301</v>
      </c>
      <c r="AC4" s="101" t="s">
        <v>302</v>
      </c>
      <c r="AD4" s="101" t="s">
        <v>302</v>
      </c>
      <c r="AE4" s="101" t="s">
        <v>303</v>
      </c>
      <c r="AF4" s="101" t="s">
        <v>303</v>
      </c>
      <c r="AG4" s="101" t="s">
        <v>304</v>
      </c>
      <c r="AH4" s="101" t="s">
        <v>304</v>
      </c>
      <c r="AI4" s="101" t="s">
        <v>305</v>
      </c>
      <c r="AJ4" s="101" t="s">
        <v>305</v>
      </c>
      <c r="AK4" s="101" t="s">
        <v>306</v>
      </c>
      <c r="AL4" s="101" t="s">
        <v>306</v>
      </c>
      <c r="AM4" s="101" t="s">
        <v>307</v>
      </c>
      <c r="AN4" s="101" t="s">
        <v>307</v>
      </c>
      <c r="AO4" s="101" t="s">
        <v>308</v>
      </c>
      <c r="AP4" s="101" t="s">
        <v>308</v>
      </c>
      <c r="AQ4" s="101" t="s">
        <v>309</v>
      </c>
      <c r="AR4" s="101" t="s">
        <v>309</v>
      </c>
      <c r="AS4" s="101" t="s">
        <v>444</v>
      </c>
      <c r="AT4" s="101" t="s">
        <v>444</v>
      </c>
      <c r="AU4" s="66"/>
      <c r="AV4" s="103" t="s">
        <v>313</v>
      </c>
      <c r="AW4" s="103" t="s">
        <v>313</v>
      </c>
      <c r="AX4" s="66"/>
      <c r="AY4" s="101" t="s">
        <v>299</v>
      </c>
      <c r="AZ4" s="101" t="s">
        <v>300</v>
      </c>
      <c r="BA4" s="101" t="s">
        <v>301</v>
      </c>
      <c r="BB4" s="101" t="s">
        <v>302</v>
      </c>
      <c r="BC4" s="101" t="s">
        <v>303</v>
      </c>
      <c r="BD4" s="101" t="s">
        <v>304</v>
      </c>
      <c r="BE4" s="101" t="s">
        <v>305</v>
      </c>
      <c r="BF4" s="101" t="s">
        <v>306</v>
      </c>
      <c r="BG4" s="101" t="s">
        <v>307</v>
      </c>
      <c r="BH4" s="101" t="s">
        <v>308</v>
      </c>
      <c r="BI4" s="101" t="s">
        <v>309</v>
      </c>
      <c r="BJ4" s="101" t="s">
        <v>310</v>
      </c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</row>
    <row r="5" spans="1:117" s="112" customFormat="1" ht="25.5">
      <c r="A5" s="104"/>
      <c r="B5" s="105" t="s">
        <v>314</v>
      </c>
      <c r="C5" s="105" t="s">
        <v>33</v>
      </c>
      <c r="D5" s="106" t="s">
        <v>315</v>
      </c>
      <c r="E5" s="106" t="s">
        <v>275</v>
      </c>
      <c r="F5" s="106" t="s">
        <v>316</v>
      </c>
      <c r="G5" s="105" t="s">
        <v>36</v>
      </c>
      <c r="H5" s="107" t="s">
        <v>317</v>
      </c>
      <c r="I5" s="107" t="s">
        <v>317</v>
      </c>
      <c r="J5" s="107" t="s">
        <v>317</v>
      </c>
      <c r="K5" s="107" t="s">
        <v>317</v>
      </c>
      <c r="L5" s="107" t="s">
        <v>317</v>
      </c>
      <c r="M5" s="107" t="s">
        <v>317</v>
      </c>
      <c r="N5" s="107" t="s">
        <v>317</v>
      </c>
      <c r="O5" s="107" t="s">
        <v>317</v>
      </c>
      <c r="P5" s="107" t="s">
        <v>317</v>
      </c>
      <c r="Q5" s="107" t="s">
        <v>317</v>
      </c>
      <c r="R5" s="107" t="s">
        <v>317</v>
      </c>
      <c r="S5" s="107" t="s">
        <v>317</v>
      </c>
      <c r="T5" s="66"/>
      <c r="U5" s="66"/>
      <c r="V5" s="66"/>
      <c r="W5" s="447" t="s">
        <v>318</v>
      </c>
      <c r="X5" s="108" t="s">
        <v>319</v>
      </c>
      <c r="Y5" s="447" t="s">
        <v>318</v>
      </c>
      <c r="Z5" s="108" t="s">
        <v>319</v>
      </c>
      <c r="AA5" s="447" t="s">
        <v>318</v>
      </c>
      <c r="AB5" s="108" t="s">
        <v>319</v>
      </c>
      <c r="AC5" s="447" t="s">
        <v>318</v>
      </c>
      <c r="AD5" s="108" t="s">
        <v>319</v>
      </c>
      <c r="AE5" s="447" t="s">
        <v>318</v>
      </c>
      <c r="AF5" s="108" t="s">
        <v>319</v>
      </c>
      <c r="AG5" s="447" t="s">
        <v>318</v>
      </c>
      <c r="AH5" s="108" t="s">
        <v>319</v>
      </c>
      <c r="AI5" s="447" t="s">
        <v>318</v>
      </c>
      <c r="AJ5" s="108" t="s">
        <v>319</v>
      </c>
      <c r="AK5" s="447" t="s">
        <v>318</v>
      </c>
      <c r="AL5" s="108" t="s">
        <v>319</v>
      </c>
      <c r="AM5" s="447" t="s">
        <v>318</v>
      </c>
      <c r="AN5" s="108" t="s">
        <v>319</v>
      </c>
      <c r="AO5" s="447" t="s">
        <v>318</v>
      </c>
      <c r="AP5" s="108" t="s">
        <v>319</v>
      </c>
      <c r="AQ5" s="447" t="s">
        <v>318</v>
      </c>
      <c r="AR5" s="108" t="s">
        <v>319</v>
      </c>
      <c r="AS5" s="447" t="s">
        <v>318</v>
      </c>
      <c r="AT5" s="108" t="s">
        <v>319</v>
      </c>
      <c r="AU5" s="66"/>
      <c r="AV5" s="447" t="s">
        <v>318</v>
      </c>
      <c r="AW5" s="108" t="s">
        <v>319</v>
      </c>
      <c r="AX5" s="66"/>
      <c r="AY5" s="109" t="s">
        <v>320</v>
      </c>
      <c r="AZ5" s="107" t="s">
        <v>320</v>
      </c>
      <c r="BA5" s="107" t="s">
        <v>320</v>
      </c>
      <c r="BB5" s="107" t="s">
        <v>320</v>
      </c>
      <c r="BC5" s="107" t="s">
        <v>320</v>
      </c>
      <c r="BD5" s="107" t="s">
        <v>320</v>
      </c>
      <c r="BE5" s="107" t="s">
        <v>320</v>
      </c>
      <c r="BF5" s="107" t="s">
        <v>320</v>
      </c>
      <c r="BG5" s="107" t="s">
        <v>320</v>
      </c>
      <c r="BH5" s="107" t="s">
        <v>320</v>
      </c>
      <c r="BI5" s="110" t="s">
        <v>320</v>
      </c>
      <c r="BJ5" s="110" t="s">
        <v>320</v>
      </c>
      <c r="BK5" s="66"/>
      <c r="BL5" s="111"/>
      <c r="BM5" s="111"/>
      <c r="BN5" s="111"/>
      <c r="BO5" s="111"/>
      <c r="BP5" s="111"/>
      <c r="BQ5" s="111"/>
      <c r="BR5" s="111"/>
      <c r="BS5" s="111"/>
      <c r="BT5" s="111"/>
      <c r="BU5" s="111"/>
      <c r="BV5" s="111"/>
      <c r="BW5" s="111"/>
      <c r="BX5" s="111"/>
      <c r="BY5" s="111"/>
      <c r="BZ5" s="111"/>
      <c r="CA5" s="111"/>
      <c r="CB5" s="111"/>
      <c r="CC5" s="111"/>
      <c r="CD5" s="111"/>
      <c r="CE5" s="111"/>
      <c r="CF5" s="111"/>
      <c r="CG5" s="111"/>
      <c r="CH5" s="111"/>
      <c r="CI5" s="111"/>
      <c r="CJ5" s="111"/>
      <c r="CK5" s="111"/>
      <c r="CL5" s="111"/>
      <c r="CM5" s="111"/>
      <c r="CN5" s="111"/>
      <c r="CO5" s="111"/>
      <c r="CP5" s="111"/>
      <c r="CQ5" s="111"/>
      <c r="CR5" s="111"/>
      <c r="CS5" s="111"/>
      <c r="CT5" s="111"/>
      <c r="CU5" s="111"/>
      <c r="CV5" s="111"/>
      <c r="CW5" s="111"/>
      <c r="CX5" s="111"/>
      <c r="CY5" s="111"/>
      <c r="CZ5" s="111"/>
      <c r="DA5" s="111"/>
      <c r="DB5" s="111"/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</row>
    <row r="6" spans="1:117" ht="4.5" customHeight="1">
      <c r="W6" s="114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2"/>
      <c r="AM6" s="82"/>
      <c r="AN6" s="82"/>
      <c r="AO6" s="115"/>
      <c r="AP6" s="115"/>
      <c r="AQ6" s="82"/>
      <c r="AR6" s="116"/>
      <c r="AS6" s="82"/>
      <c r="AT6" s="82"/>
      <c r="AV6" s="82"/>
      <c r="AW6" s="82"/>
      <c r="AY6" s="114"/>
      <c r="AZ6" s="82"/>
      <c r="BA6" s="82"/>
      <c r="BB6" s="82"/>
      <c r="BC6" s="82"/>
      <c r="BD6" s="82"/>
      <c r="BE6" s="82"/>
      <c r="BF6" s="82"/>
      <c r="BG6" s="82"/>
      <c r="BH6" s="115"/>
      <c r="BI6" s="115"/>
      <c r="BJ6" s="82"/>
    </row>
    <row r="7" spans="1:117">
      <c r="A7" s="117"/>
      <c r="B7" s="118"/>
      <c r="C7" s="119"/>
      <c r="D7" s="120"/>
      <c r="E7" s="120"/>
      <c r="F7" s="121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4"/>
      <c r="U7" s="124"/>
      <c r="V7" s="125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6"/>
      <c r="AO7" s="126"/>
      <c r="AP7" s="126"/>
      <c r="AQ7" s="127"/>
      <c r="AR7" s="128"/>
      <c r="AS7" s="129"/>
      <c r="AT7" s="129"/>
      <c r="AU7" s="130"/>
      <c r="AV7" s="131"/>
      <c r="AW7" s="131"/>
      <c r="AX7" s="130"/>
      <c r="AY7" s="132"/>
      <c r="AZ7" s="133"/>
      <c r="BA7" s="134"/>
      <c r="BB7" s="134"/>
      <c r="BC7" s="134"/>
      <c r="BD7" s="134"/>
      <c r="BE7" s="134"/>
      <c r="BF7" s="134"/>
      <c r="BG7" s="134"/>
      <c r="BH7" s="134"/>
      <c r="BI7" s="135"/>
      <c r="BJ7" s="135"/>
      <c r="BM7" s="136"/>
      <c r="BN7" s="12"/>
    </row>
    <row r="8" spans="1:117" s="146" customFormat="1" ht="15">
      <c r="A8" s="137">
        <v>1</v>
      </c>
      <c r="B8" s="138">
        <v>6953156282308</v>
      </c>
      <c r="C8" s="4">
        <v>734835</v>
      </c>
      <c r="D8" s="4" t="s">
        <v>40</v>
      </c>
      <c r="E8" s="4" t="s">
        <v>41</v>
      </c>
      <c r="F8" s="4">
        <v>149</v>
      </c>
      <c r="G8" s="4">
        <v>69.5</v>
      </c>
      <c r="H8" s="139" t="str">
        <f t="shared" ref="H8:H39" si="0">IF(AY8-W8&lt;1,"-",AY8-W8)</f>
        <v>-</v>
      </c>
      <c r="I8" s="140" t="str">
        <f t="shared" ref="I8:I39" si="1">IF(AZ8-Y8&lt;1,"-",AZ8-Y8)</f>
        <v>-</v>
      </c>
      <c r="J8" s="140" t="str">
        <f t="shared" ref="J8:J39" si="2">IF(BA8-AA8&lt;1,"-",BA8-AA8)</f>
        <v>-</v>
      </c>
      <c r="K8" s="140">
        <f t="shared" ref="K8:K39" si="3">IF(BB8-AC8&lt;1,"-",BB8-AC8)</f>
        <v>2</v>
      </c>
      <c r="L8" s="140" t="str">
        <f t="shared" ref="L8:L39" si="4">IF(BC8-AE8&lt;1,"-",BC8-AE8)</f>
        <v>-</v>
      </c>
      <c r="M8" s="140" t="str">
        <f t="shared" ref="M8:M39" si="5">IF(BD8-AG8&lt;1,"-",BD8-AG8)</f>
        <v>-</v>
      </c>
      <c r="N8" s="140" t="str">
        <f t="shared" ref="N8:N39" si="6">IF(BE8-AI8&lt;1,"-",BE8-AI8)</f>
        <v>-</v>
      </c>
      <c r="O8" s="140">
        <f t="shared" ref="O8:O39" si="7">IF(BF8-AK8&lt;1,"-",BF8-AK8)</f>
        <v>2</v>
      </c>
      <c r="P8" s="140">
        <f t="shared" ref="P8:P39" si="8">IF(BG8-AM8&lt;1,"-",BG8-AM8)</f>
        <v>1</v>
      </c>
      <c r="Q8" s="140" t="str">
        <f t="shared" ref="Q8:Q39" si="9">IF(BH8-AO8&lt;1,"-",BH8-AO8)</f>
        <v>-</v>
      </c>
      <c r="R8" s="140" t="str">
        <f t="shared" ref="R8:R39" si="10">IF(BI8-AQ8&lt;1,"-",BI8-AQ8)</f>
        <v>-</v>
      </c>
      <c r="S8" s="140" t="str">
        <f t="shared" ref="S8:S39" si="11">IF(BJ8-AS8&lt;1,"-",BJ8-AS8)</f>
        <v>-</v>
      </c>
      <c r="T8" s="141">
        <f>SUM(H8:S8)</f>
        <v>5</v>
      </c>
      <c r="U8" s="142">
        <v>0</v>
      </c>
      <c r="V8" s="143"/>
      <c r="W8" s="4">
        <v>4</v>
      </c>
      <c r="X8" s="4">
        <v>0</v>
      </c>
      <c r="Y8" s="4">
        <v>2</v>
      </c>
      <c r="Z8" s="4">
        <v>0</v>
      </c>
      <c r="AA8" s="4">
        <v>4</v>
      </c>
      <c r="AB8" s="4">
        <v>0</v>
      </c>
      <c r="AC8" s="4">
        <v>4</v>
      </c>
      <c r="AD8" s="4">
        <v>0</v>
      </c>
      <c r="AE8" s="4">
        <v>4</v>
      </c>
      <c r="AF8" s="4">
        <v>0</v>
      </c>
      <c r="AG8" s="4">
        <v>6</v>
      </c>
      <c r="AH8" s="4">
        <v>0</v>
      </c>
      <c r="AI8" s="4">
        <v>3</v>
      </c>
      <c r="AJ8" s="4">
        <v>0</v>
      </c>
      <c r="AK8" s="4">
        <v>2</v>
      </c>
      <c r="AL8" s="4">
        <v>1</v>
      </c>
      <c r="AM8" s="4">
        <v>5</v>
      </c>
      <c r="AN8" s="4">
        <v>0</v>
      </c>
      <c r="AO8" s="4">
        <v>1</v>
      </c>
      <c r="AP8" s="4">
        <v>0</v>
      </c>
      <c r="AQ8" s="4">
        <v>1</v>
      </c>
      <c r="AR8" s="4">
        <v>0</v>
      </c>
      <c r="AS8" s="4">
        <v>1</v>
      </c>
      <c r="AT8" s="4">
        <v>0</v>
      </c>
      <c r="AU8" s="144">
        <v>0</v>
      </c>
      <c r="AV8" s="145">
        <f>SUM(AS8,AQ8,AO8,AM8,AK8,AI8,AG8,AE8,AC8,AA8,Y8,W8)</f>
        <v>37</v>
      </c>
      <c r="AW8" s="145">
        <f>SUM(AT8,AR8,AP8,AN8,AL8,AJ8,AH8,AF8,AD8,AB8,Z8,X8)</f>
        <v>1</v>
      </c>
      <c r="AX8" s="144">
        <v>0</v>
      </c>
      <c r="AY8" s="4">
        <v>4</v>
      </c>
      <c r="AZ8" s="4">
        <v>2</v>
      </c>
      <c r="BA8" s="4">
        <v>4</v>
      </c>
      <c r="BB8" s="4">
        <v>6</v>
      </c>
      <c r="BC8" s="4">
        <v>4</v>
      </c>
      <c r="BD8" s="4">
        <v>6</v>
      </c>
      <c r="BE8" s="4">
        <v>2</v>
      </c>
      <c r="BF8" s="4">
        <v>4</v>
      </c>
      <c r="BG8" s="4">
        <v>6</v>
      </c>
      <c r="BH8" s="4">
        <v>1</v>
      </c>
      <c r="BI8" s="4">
        <v>1</v>
      </c>
      <c r="BJ8" s="4">
        <v>1</v>
      </c>
      <c r="BM8" s="147"/>
      <c r="BN8" s="148"/>
    </row>
    <row r="9" spans="1:117" s="146" customFormat="1" ht="15">
      <c r="A9" s="137">
        <v>2</v>
      </c>
      <c r="B9" s="138">
        <v>6953156281479</v>
      </c>
      <c r="C9" s="4">
        <v>734836</v>
      </c>
      <c r="D9" s="4" t="s">
        <v>42</v>
      </c>
      <c r="E9" s="4" t="s">
        <v>43</v>
      </c>
      <c r="F9" s="4">
        <v>149</v>
      </c>
      <c r="G9" s="4">
        <v>69.5</v>
      </c>
      <c r="H9" s="139">
        <f t="shared" si="0"/>
        <v>4</v>
      </c>
      <c r="I9" s="140" t="str">
        <f t="shared" si="1"/>
        <v>-</v>
      </c>
      <c r="J9" s="140">
        <f t="shared" si="2"/>
        <v>2</v>
      </c>
      <c r="K9" s="140">
        <f t="shared" si="3"/>
        <v>2</v>
      </c>
      <c r="L9" s="140" t="str">
        <f t="shared" si="4"/>
        <v>-</v>
      </c>
      <c r="M9" s="140">
        <f t="shared" si="5"/>
        <v>4</v>
      </c>
      <c r="N9" s="140">
        <f t="shared" si="6"/>
        <v>1</v>
      </c>
      <c r="O9" s="140">
        <f t="shared" si="7"/>
        <v>1</v>
      </c>
      <c r="P9" s="140" t="str">
        <f t="shared" si="8"/>
        <v>-</v>
      </c>
      <c r="Q9" s="140" t="str">
        <f t="shared" si="9"/>
        <v>-</v>
      </c>
      <c r="R9" s="140" t="str">
        <f t="shared" si="10"/>
        <v>-</v>
      </c>
      <c r="S9" s="140" t="str">
        <f t="shared" si="11"/>
        <v>-</v>
      </c>
      <c r="T9" s="141">
        <f t="shared" ref="T9:T72" si="12">SUM(H9:S9)</f>
        <v>14</v>
      </c>
      <c r="U9" s="142">
        <v>4</v>
      </c>
      <c r="V9" s="143"/>
      <c r="W9" s="4">
        <v>0</v>
      </c>
      <c r="X9" s="4">
        <v>0</v>
      </c>
      <c r="Y9" s="4">
        <v>5</v>
      </c>
      <c r="Z9" s="4">
        <v>0</v>
      </c>
      <c r="AA9" s="4">
        <v>2</v>
      </c>
      <c r="AB9" s="4">
        <v>0</v>
      </c>
      <c r="AC9" s="4">
        <v>4</v>
      </c>
      <c r="AD9" s="4">
        <v>1</v>
      </c>
      <c r="AE9" s="4">
        <v>4</v>
      </c>
      <c r="AF9" s="4">
        <v>0</v>
      </c>
      <c r="AG9" s="4">
        <v>2</v>
      </c>
      <c r="AH9" s="4">
        <v>0</v>
      </c>
      <c r="AI9" s="4">
        <v>1</v>
      </c>
      <c r="AJ9" s="4">
        <v>1</v>
      </c>
      <c r="AK9" s="4">
        <v>3</v>
      </c>
      <c r="AL9" s="4">
        <v>0</v>
      </c>
      <c r="AM9" s="4">
        <v>6</v>
      </c>
      <c r="AN9" s="4">
        <v>0</v>
      </c>
      <c r="AO9" s="4">
        <v>1</v>
      </c>
      <c r="AP9" s="4">
        <v>0</v>
      </c>
      <c r="AQ9" s="4">
        <v>1</v>
      </c>
      <c r="AR9" s="4">
        <v>0</v>
      </c>
      <c r="AS9" s="4">
        <v>1</v>
      </c>
      <c r="AT9" s="4">
        <v>0</v>
      </c>
      <c r="AU9" s="144">
        <v>0</v>
      </c>
      <c r="AV9" s="145">
        <f t="shared" ref="AV9:AV72" si="13">SUM(AS9,AQ9,AO9,AM9,AK9,AI9,AG9,AE9,AC9,AA9,Y9,W9)</f>
        <v>30</v>
      </c>
      <c r="AW9" s="145">
        <f t="shared" ref="AW9:AW72" si="14">SUM(AT9,AR9,AP9,AN9,AL9,AJ9,AH9,AF9,AD9,AB9,Z9,X9)</f>
        <v>2</v>
      </c>
      <c r="AX9" s="144">
        <v>0</v>
      </c>
      <c r="AY9" s="4">
        <v>4</v>
      </c>
      <c r="AZ9" s="4">
        <v>2</v>
      </c>
      <c r="BA9" s="4">
        <v>4</v>
      </c>
      <c r="BB9" s="4">
        <v>6</v>
      </c>
      <c r="BC9" s="4">
        <v>4</v>
      </c>
      <c r="BD9" s="4">
        <v>6</v>
      </c>
      <c r="BE9" s="4">
        <v>2</v>
      </c>
      <c r="BF9" s="4">
        <v>4</v>
      </c>
      <c r="BG9" s="4">
        <v>6</v>
      </c>
      <c r="BH9" s="4">
        <v>1</v>
      </c>
      <c r="BI9" s="4">
        <v>1</v>
      </c>
      <c r="BJ9" s="4">
        <v>1</v>
      </c>
      <c r="BM9" s="147"/>
      <c r="BN9" s="148"/>
    </row>
    <row r="10" spans="1:117" s="146" customFormat="1" ht="15">
      <c r="A10" s="137">
        <v>3</v>
      </c>
      <c r="B10" s="138">
        <v>6953156282964</v>
      </c>
      <c r="C10" s="4">
        <v>734837</v>
      </c>
      <c r="D10" s="4" t="s">
        <v>44</v>
      </c>
      <c r="E10" s="4" t="s">
        <v>45</v>
      </c>
      <c r="F10" s="4">
        <v>49</v>
      </c>
      <c r="G10" s="4">
        <v>24.5</v>
      </c>
      <c r="H10" s="139">
        <f t="shared" si="0"/>
        <v>3</v>
      </c>
      <c r="I10" s="140">
        <f t="shared" si="1"/>
        <v>1</v>
      </c>
      <c r="J10" s="140">
        <f t="shared" si="2"/>
        <v>4</v>
      </c>
      <c r="K10" s="140">
        <f t="shared" si="3"/>
        <v>5</v>
      </c>
      <c r="L10" s="140">
        <f t="shared" si="4"/>
        <v>14</v>
      </c>
      <c r="M10" s="140">
        <f t="shared" si="5"/>
        <v>7</v>
      </c>
      <c r="N10" s="140">
        <f t="shared" si="6"/>
        <v>5</v>
      </c>
      <c r="O10" s="140">
        <f t="shared" si="7"/>
        <v>4</v>
      </c>
      <c r="P10" s="140">
        <f t="shared" si="8"/>
        <v>14</v>
      </c>
      <c r="Q10" s="140">
        <f t="shared" si="9"/>
        <v>1</v>
      </c>
      <c r="R10" s="140" t="str">
        <f t="shared" si="10"/>
        <v>-</v>
      </c>
      <c r="S10" s="140">
        <f t="shared" si="11"/>
        <v>1</v>
      </c>
      <c r="T10" s="141">
        <f t="shared" si="12"/>
        <v>59</v>
      </c>
      <c r="U10" s="142">
        <v>54</v>
      </c>
      <c r="V10" s="143"/>
      <c r="W10" s="4">
        <v>12</v>
      </c>
      <c r="X10" s="4">
        <v>2</v>
      </c>
      <c r="Y10" s="4">
        <v>11</v>
      </c>
      <c r="Z10" s="4">
        <v>0</v>
      </c>
      <c r="AA10" s="4">
        <v>11</v>
      </c>
      <c r="AB10" s="4">
        <v>1</v>
      </c>
      <c r="AC10" s="4">
        <v>31</v>
      </c>
      <c r="AD10" s="4">
        <v>1</v>
      </c>
      <c r="AE10" s="4">
        <v>6</v>
      </c>
      <c r="AF10" s="4">
        <v>0</v>
      </c>
      <c r="AG10" s="4">
        <v>29</v>
      </c>
      <c r="AH10" s="4">
        <v>4</v>
      </c>
      <c r="AI10" s="4">
        <v>7</v>
      </c>
      <c r="AJ10" s="4">
        <v>2</v>
      </c>
      <c r="AK10" s="4">
        <v>8</v>
      </c>
      <c r="AL10" s="4">
        <v>0</v>
      </c>
      <c r="AM10" s="4">
        <v>10</v>
      </c>
      <c r="AN10" s="4">
        <v>4</v>
      </c>
      <c r="AO10" s="4">
        <v>5</v>
      </c>
      <c r="AP10" s="4">
        <v>0</v>
      </c>
      <c r="AQ10" s="4">
        <v>7</v>
      </c>
      <c r="AR10" s="4">
        <v>0</v>
      </c>
      <c r="AS10" s="4">
        <v>5</v>
      </c>
      <c r="AT10" s="4">
        <v>1</v>
      </c>
      <c r="AU10" s="144">
        <v>0</v>
      </c>
      <c r="AV10" s="145">
        <f t="shared" si="13"/>
        <v>142</v>
      </c>
      <c r="AW10" s="145">
        <f t="shared" si="14"/>
        <v>15</v>
      </c>
      <c r="AX10" s="144">
        <v>0</v>
      </c>
      <c r="AY10" s="4">
        <v>15</v>
      </c>
      <c r="AZ10" s="4">
        <v>12</v>
      </c>
      <c r="BA10" s="4">
        <v>15</v>
      </c>
      <c r="BB10" s="4">
        <v>36</v>
      </c>
      <c r="BC10" s="4">
        <v>20</v>
      </c>
      <c r="BD10" s="4">
        <v>36</v>
      </c>
      <c r="BE10" s="4">
        <v>12</v>
      </c>
      <c r="BF10" s="4">
        <v>12</v>
      </c>
      <c r="BG10" s="4">
        <v>24</v>
      </c>
      <c r="BH10" s="4">
        <v>6</v>
      </c>
      <c r="BI10" s="4">
        <v>6</v>
      </c>
      <c r="BJ10" s="4">
        <v>6</v>
      </c>
      <c r="BM10" s="147"/>
      <c r="BN10" s="148"/>
    </row>
    <row r="11" spans="1:117" s="146" customFormat="1" ht="15">
      <c r="A11" s="137">
        <v>4</v>
      </c>
      <c r="B11" s="138">
        <v>6953156282971</v>
      </c>
      <c r="C11" s="4">
        <v>734838</v>
      </c>
      <c r="D11" s="4" t="s">
        <v>46</v>
      </c>
      <c r="E11" s="4" t="s">
        <v>47</v>
      </c>
      <c r="F11" s="4">
        <v>49</v>
      </c>
      <c r="G11" s="4">
        <v>24.5</v>
      </c>
      <c r="H11" s="139">
        <f t="shared" si="0"/>
        <v>4</v>
      </c>
      <c r="I11" s="140">
        <f t="shared" si="1"/>
        <v>6</v>
      </c>
      <c r="J11" s="140">
        <f t="shared" si="2"/>
        <v>9</v>
      </c>
      <c r="K11" s="140">
        <f t="shared" si="3"/>
        <v>21</v>
      </c>
      <c r="L11" s="140">
        <f t="shared" si="4"/>
        <v>21</v>
      </c>
      <c r="M11" s="140">
        <f t="shared" si="5"/>
        <v>16</v>
      </c>
      <c r="N11" s="140" t="str">
        <f t="shared" si="6"/>
        <v>-</v>
      </c>
      <c r="O11" s="140">
        <f t="shared" si="7"/>
        <v>2</v>
      </c>
      <c r="P11" s="140">
        <f t="shared" si="8"/>
        <v>12</v>
      </c>
      <c r="Q11" s="140" t="str">
        <f t="shared" si="9"/>
        <v>-</v>
      </c>
      <c r="R11" s="140">
        <f t="shared" si="10"/>
        <v>3</v>
      </c>
      <c r="S11" s="140">
        <f t="shared" si="11"/>
        <v>6</v>
      </c>
      <c r="T11" s="141">
        <f t="shared" si="12"/>
        <v>100</v>
      </c>
      <c r="U11" s="142">
        <v>45</v>
      </c>
      <c r="V11" s="143"/>
      <c r="W11" s="4">
        <v>11</v>
      </c>
      <c r="X11" s="4">
        <v>1</v>
      </c>
      <c r="Y11" s="4">
        <v>6</v>
      </c>
      <c r="Z11" s="4">
        <v>2</v>
      </c>
      <c r="AA11" s="4">
        <v>6</v>
      </c>
      <c r="AB11" s="4">
        <v>0</v>
      </c>
      <c r="AC11" s="4">
        <v>15</v>
      </c>
      <c r="AD11" s="4">
        <v>4</v>
      </c>
      <c r="AE11" s="4">
        <v>-1</v>
      </c>
      <c r="AF11" s="4">
        <v>5</v>
      </c>
      <c r="AG11" s="4">
        <v>20</v>
      </c>
      <c r="AH11" s="4">
        <v>4</v>
      </c>
      <c r="AI11" s="4">
        <v>16</v>
      </c>
      <c r="AJ11" s="4">
        <v>2</v>
      </c>
      <c r="AK11" s="4">
        <v>10</v>
      </c>
      <c r="AL11" s="4">
        <v>0</v>
      </c>
      <c r="AM11" s="4">
        <v>12</v>
      </c>
      <c r="AN11" s="4">
        <v>0</v>
      </c>
      <c r="AO11" s="4">
        <v>7</v>
      </c>
      <c r="AP11" s="4">
        <v>0</v>
      </c>
      <c r="AQ11" s="4">
        <v>3</v>
      </c>
      <c r="AR11" s="4">
        <v>0</v>
      </c>
      <c r="AS11" s="4">
        <v>0</v>
      </c>
      <c r="AT11" s="4">
        <v>1</v>
      </c>
      <c r="AU11" s="144">
        <v>0</v>
      </c>
      <c r="AV11" s="145">
        <f t="shared" si="13"/>
        <v>105</v>
      </c>
      <c r="AW11" s="145">
        <f t="shared" si="14"/>
        <v>19</v>
      </c>
      <c r="AX11" s="144">
        <v>0</v>
      </c>
      <c r="AY11" s="4">
        <v>15</v>
      </c>
      <c r="AZ11" s="4">
        <v>12</v>
      </c>
      <c r="BA11" s="4">
        <v>15</v>
      </c>
      <c r="BB11" s="4">
        <v>36</v>
      </c>
      <c r="BC11" s="4">
        <v>20</v>
      </c>
      <c r="BD11" s="4">
        <v>36</v>
      </c>
      <c r="BE11" s="4">
        <v>12</v>
      </c>
      <c r="BF11" s="4">
        <v>12</v>
      </c>
      <c r="BG11" s="4">
        <v>24</v>
      </c>
      <c r="BH11" s="4">
        <v>6</v>
      </c>
      <c r="BI11" s="4">
        <v>6</v>
      </c>
      <c r="BJ11" s="4">
        <v>6</v>
      </c>
      <c r="BM11" s="147"/>
      <c r="BN11" s="148"/>
    </row>
    <row r="12" spans="1:117" s="146" customFormat="1" ht="15">
      <c r="A12" s="137">
        <v>5</v>
      </c>
      <c r="B12" s="138">
        <v>6953156278806</v>
      </c>
      <c r="C12" s="4">
        <v>734839</v>
      </c>
      <c r="D12" s="4" t="s">
        <v>48</v>
      </c>
      <c r="E12" s="4" t="s">
        <v>49</v>
      </c>
      <c r="F12" s="4">
        <v>269</v>
      </c>
      <c r="G12" s="4">
        <v>129.5</v>
      </c>
      <c r="H12" s="139" t="str">
        <f t="shared" si="0"/>
        <v>-</v>
      </c>
      <c r="I12" s="140" t="str">
        <f t="shared" si="1"/>
        <v>-</v>
      </c>
      <c r="J12" s="140" t="str">
        <f t="shared" si="2"/>
        <v>-</v>
      </c>
      <c r="K12" s="140" t="str">
        <f t="shared" si="3"/>
        <v>-</v>
      </c>
      <c r="L12" s="140" t="str">
        <f t="shared" si="4"/>
        <v>-</v>
      </c>
      <c r="M12" s="140" t="str">
        <f t="shared" si="5"/>
        <v>-</v>
      </c>
      <c r="N12" s="140" t="str">
        <f t="shared" si="6"/>
        <v>-</v>
      </c>
      <c r="O12" s="140" t="str">
        <f t="shared" si="7"/>
        <v>-</v>
      </c>
      <c r="P12" s="140" t="str">
        <f t="shared" si="8"/>
        <v>-</v>
      </c>
      <c r="Q12" s="140" t="str">
        <f t="shared" si="9"/>
        <v>-</v>
      </c>
      <c r="R12" s="140" t="str">
        <f t="shared" si="10"/>
        <v>-</v>
      </c>
      <c r="S12" s="140" t="str">
        <f t="shared" si="11"/>
        <v>-</v>
      </c>
      <c r="T12" s="141">
        <f t="shared" si="12"/>
        <v>0</v>
      </c>
      <c r="U12" s="142">
        <v>0</v>
      </c>
      <c r="V12" s="143"/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144">
        <v>0</v>
      </c>
      <c r="AV12" s="145">
        <f t="shared" si="13"/>
        <v>0</v>
      </c>
      <c r="AW12" s="145">
        <f t="shared" si="14"/>
        <v>0</v>
      </c>
      <c r="AX12" s="14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M12" s="147"/>
      <c r="BN12" s="148"/>
    </row>
    <row r="13" spans="1:117" s="146" customFormat="1" ht="15">
      <c r="A13" s="137">
        <v>6</v>
      </c>
      <c r="B13" s="138">
        <v>6953156278813</v>
      </c>
      <c r="C13" s="4">
        <v>734840</v>
      </c>
      <c r="D13" s="4" t="s">
        <v>50</v>
      </c>
      <c r="E13" s="4" t="s">
        <v>51</v>
      </c>
      <c r="F13" s="4">
        <v>269</v>
      </c>
      <c r="G13" s="4">
        <v>129.5</v>
      </c>
      <c r="H13" s="139" t="str">
        <f t="shared" si="0"/>
        <v>-</v>
      </c>
      <c r="I13" s="140" t="str">
        <f t="shared" si="1"/>
        <v>-</v>
      </c>
      <c r="J13" s="140" t="str">
        <f t="shared" si="2"/>
        <v>-</v>
      </c>
      <c r="K13" s="140" t="str">
        <f t="shared" si="3"/>
        <v>-</v>
      </c>
      <c r="L13" s="140" t="str">
        <f t="shared" si="4"/>
        <v>-</v>
      </c>
      <c r="M13" s="140" t="str">
        <f t="shared" si="5"/>
        <v>-</v>
      </c>
      <c r="N13" s="140" t="str">
        <f t="shared" si="6"/>
        <v>-</v>
      </c>
      <c r="O13" s="140" t="str">
        <f t="shared" si="7"/>
        <v>-</v>
      </c>
      <c r="P13" s="140" t="str">
        <f t="shared" si="8"/>
        <v>-</v>
      </c>
      <c r="Q13" s="140" t="str">
        <f t="shared" si="9"/>
        <v>-</v>
      </c>
      <c r="R13" s="140" t="str">
        <f t="shared" si="10"/>
        <v>-</v>
      </c>
      <c r="S13" s="140" t="str">
        <f t="shared" si="11"/>
        <v>-</v>
      </c>
      <c r="T13" s="141">
        <f t="shared" si="12"/>
        <v>0</v>
      </c>
      <c r="U13" s="142">
        <v>0</v>
      </c>
      <c r="V13" s="143"/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144">
        <v>0</v>
      </c>
      <c r="AV13" s="145">
        <f t="shared" si="13"/>
        <v>0</v>
      </c>
      <c r="AW13" s="145">
        <f t="shared" si="14"/>
        <v>0</v>
      </c>
      <c r="AX13" s="144">
        <v>0</v>
      </c>
      <c r="AY13" s="4">
        <v>0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M13" s="147"/>
      <c r="BN13" s="148"/>
    </row>
    <row r="14" spans="1:117" s="146" customFormat="1" ht="15">
      <c r="A14" s="137">
        <v>7</v>
      </c>
      <c r="B14" s="138">
        <v>6953156280540</v>
      </c>
      <c r="C14" s="4">
        <v>734841</v>
      </c>
      <c r="D14" s="4" t="s">
        <v>52</v>
      </c>
      <c r="E14" s="4" t="s">
        <v>53</v>
      </c>
      <c r="F14" s="4">
        <v>59</v>
      </c>
      <c r="G14" s="4">
        <v>29.5</v>
      </c>
      <c r="H14" s="139" t="str">
        <f t="shared" si="0"/>
        <v>-</v>
      </c>
      <c r="I14" s="140" t="str">
        <f t="shared" si="1"/>
        <v>-</v>
      </c>
      <c r="J14" s="140" t="str">
        <f t="shared" si="2"/>
        <v>-</v>
      </c>
      <c r="K14" s="140" t="str">
        <f t="shared" si="3"/>
        <v>-</v>
      </c>
      <c r="L14" s="140" t="str">
        <f t="shared" si="4"/>
        <v>-</v>
      </c>
      <c r="M14" s="140" t="str">
        <f t="shared" si="5"/>
        <v>-</v>
      </c>
      <c r="N14" s="140" t="str">
        <f t="shared" si="6"/>
        <v>-</v>
      </c>
      <c r="O14" s="140" t="str">
        <f t="shared" si="7"/>
        <v>-</v>
      </c>
      <c r="P14" s="140" t="str">
        <f t="shared" si="8"/>
        <v>-</v>
      </c>
      <c r="Q14" s="140" t="str">
        <f t="shared" si="9"/>
        <v>-</v>
      </c>
      <c r="R14" s="140" t="str">
        <f t="shared" si="10"/>
        <v>-</v>
      </c>
      <c r="S14" s="140" t="str">
        <f t="shared" si="11"/>
        <v>-</v>
      </c>
      <c r="T14" s="141">
        <f t="shared" si="12"/>
        <v>0</v>
      </c>
      <c r="U14" s="142">
        <v>0</v>
      </c>
      <c r="V14" s="143"/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144">
        <v>0</v>
      </c>
      <c r="AV14" s="145">
        <f t="shared" si="13"/>
        <v>0</v>
      </c>
      <c r="AW14" s="145">
        <f t="shared" si="14"/>
        <v>0</v>
      </c>
      <c r="AX14" s="14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M14" s="147"/>
      <c r="BN14" s="148"/>
    </row>
    <row r="15" spans="1:117" s="146" customFormat="1" ht="15">
      <c r="A15" s="137">
        <v>8</v>
      </c>
      <c r="B15" s="138">
        <v>6953156280557</v>
      </c>
      <c r="C15" s="4">
        <v>734843</v>
      </c>
      <c r="D15" s="4" t="s">
        <v>54</v>
      </c>
      <c r="E15" s="4" t="s">
        <v>55</v>
      </c>
      <c r="F15" s="4">
        <v>59</v>
      </c>
      <c r="G15" s="4">
        <v>29.5</v>
      </c>
      <c r="H15" s="139" t="str">
        <f t="shared" si="0"/>
        <v>-</v>
      </c>
      <c r="I15" s="140" t="str">
        <f t="shared" si="1"/>
        <v>-</v>
      </c>
      <c r="J15" s="140" t="str">
        <f t="shared" si="2"/>
        <v>-</v>
      </c>
      <c r="K15" s="140" t="str">
        <f t="shared" si="3"/>
        <v>-</v>
      </c>
      <c r="L15" s="140" t="str">
        <f t="shared" si="4"/>
        <v>-</v>
      </c>
      <c r="M15" s="140" t="str">
        <f t="shared" si="5"/>
        <v>-</v>
      </c>
      <c r="N15" s="140" t="str">
        <f t="shared" si="6"/>
        <v>-</v>
      </c>
      <c r="O15" s="140" t="str">
        <f t="shared" si="7"/>
        <v>-</v>
      </c>
      <c r="P15" s="140" t="str">
        <f t="shared" si="8"/>
        <v>-</v>
      </c>
      <c r="Q15" s="140" t="str">
        <f t="shared" si="9"/>
        <v>-</v>
      </c>
      <c r="R15" s="140" t="str">
        <f t="shared" si="10"/>
        <v>-</v>
      </c>
      <c r="S15" s="140" t="str">
        <f t="shared" si="11"/>
        <v>-</v>
      </c>
      <c r="T15" s="141">
        <f t="shared" si="12"/>
        <v>0</v>
      </c>
      <c r="U15" s="142">
        <v>0</v>
      </c>
      <c r="V15" s="143"/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144">
        <v>0</v>
      </c>
      <c r="AV15" s="145">
        <f t="shared" si="13"/>
        <v>0</v>
      </c>
      <c r="AW15" s="145">
        <f t="shared" si="14"/>
        <v>0</v>
      </c>
      <c r="AX15" s="14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M15" s="147"/>
      <c r="BN15" s="148"/>
    </row>
    <row r="16" spans="1:117" s="146" customFormat="1" ht="15">
      <c r="A16" s="137">
        <v>9</v>
      </c>
      <c r="B16" s="138">
        <v>6953156280564</v>
      </c>
      <c r="C16" s="4">
        <v>734845</v>
      </c>
      <c r="D16" s="4" t="s">
        <v>56</v>
      </c>
      <c r="E16" s="4" t="s">
        <v>57</v>
      </c>
      <c r="F16" s="4">
        <v>59</v>
      </c>
      <c r="G16" s="4">
        <v>29.5</v>
      </c>
      <c r="H16" s="139" t="str">
        <f t="shared" si="0"/>
        <v>-</v>
      </c>
      <c r="I16" s="140" t="str">
        <f t="shared" si="1"/>
        <v>-</v>
      </c>
      <c r="J16" s="140" t="str">
        <f t="shared" si="2"/>
        <v>-</v>
      </c>
      <c r="K16" s="140" t="str">
        <f t="shared" si="3"/>
        <v>-</v>
      </c>
      <c r="L16" s="140" t="str">
        <f t="shared" si="4"/>
        <v>-</v>
      </c>
      <c r="M16" s="140" t="str">
        <f t="shared" si="5"/>
        <v>-</v>
      </c>
      <c r="N16" s="140" t="str">
        <f t="shared" si="6"/>
        <v>-</v>
      </c>
      <c r="O16" s="140" t="str">
        <f t="shared" si="7"/>
        <v>-</v>
      </c>
      <c r="P16" s="140" t="str">
        <f t="shared" si="8"/>
        <v>-</v>
      </c>
      <c r="Q16" s="140" t="str">
        <f t="shared" si="9"/>
        <v>-</v>
      </c>
      <c r="R16" s="140" t="str">
        <f t="shared" si="10"/>
        <v>-</v>
      </c>
      <c r="S16" s="140" t="str">
        <f t="shared" si="11"/>
        <v>-</v>
      </c>
      <c r="T16" s="141">
        <f t="shared" si="12"/>
        <v>0</v>
      </c>
      <c r="U16" s="142">
        <v>0</v>
      </c>
      <c r="V16" s="143"/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144">
        <v>0</v>
      </c>
      <c r="AV16" s="145">
        <f t="shared" si="13"/>
        <v>0</v>
      </c>
      <c r="AW16" s="145">
        <f t="shared" si="14"/>
        <v>0</v>
      </c>
      <c r="AX16" s="14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M16" s="147"/>
      <c r="BN16" s="148"/>
    </row>
    <row r="17" spans="1:66" s="146" customFormat="1" ht="15">
      <c r="A17" s="137">
        <v>10</v>
      </c>
      <c r="B17" s="138">
        <v>6953156280571</v>
      </c>
      <c r="C17" s="4">
        <v>734848</v>
      </c>
      <c r="D17" s="4" t="s">
        <v>58</v>
      </c>
      <c r="E17" s="4" t="s">
        <v>59</v>
      </c>
      <c r="F17" s="4">
        <v>59</v>
      </c>
      <c r="G17" s="4">
        <v>29.5</v>
      </c>
      <c r="H17" s="139" t="str">
        <f t="shared" si="0"/>
        <v>-</v>
      </c>
      <c r="I17" s="140" t="str">
        <f t="shared" si="1"/>
        <v>-</v>
      </c>
      <c r="J17" s="140" t="str">
        <f t="shared" si="2"/>
        <v>-</v>
      </c>
      <c r="K17" s="140" t="str">
        <f t="shared" si="3"/>
        <v>-</v>
      </c>
      <c r="L17" s="140" t="str">
        <f t="shared" si="4"/>
        <v>-</v>
      </c>
      <c r="M17" s="140" t="str">
        <f t="shared" si="5"/>
        <v>-</v>
      </c>
      <c r="N17" s="140" t="str">
        <f t="shared" si="6"/>
        <v>-</v>
      </c>
      <c r="O17" s="140" t="str">
        <f t="shared" si="7"/>
        <v>-</v>
      </c>
      <c r="P17" s="140" t="str">
        <f t="shared" si="8"/>
        <v>-</v>
      </c>
      <c r="Q17" s="140" t="str">
        <f t="shared" si="9"/>
        <v>-</v>
      </c>
      <c r="R17" s="140" t="str">
        <f t="shared" si="10"/>
        <v>-</v>
      </c>
      <c r="S17" s="140" t="str">
        <f t="shared" si="11"/>
        <v>-</v>
      </c>
      <c r="T17" s="141">
        <f t="shared" si="12"/>
        <v>0</v>
      </c>
      <c r="U17" s="142">
        <v>0</v>
      </c>
      <c r="V17" s="143"/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144">
        <v>0</v>
      </c>
      <c r="AV17" s="145">
        <f t="shared" si="13"/>
        <v>0</v>
      </c>
      <c r="AW17" s="145">
        <f t="shared" si="14"/>
        <v>0</v>
      </c>
      <c r="AX17" s="14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M17" s="147"/>
      <c r="BN17" s="148"/>
    </row>
    <row r="18" spans="1:66" s="146" customFormat="1" ht="15">
      <c r="A18" s="137">
        <v>11</v>
      </c>
      <c r="B18" s="138">
        <v>6953156278554</v>
      </c>
      <c r="C18" s="4">
        <v>734864</v>
      </c>
      <c r="D18" s="4" t="s">
        <v>60</v>
      </c>
      <c r="E18" s="4" t="s">
        <v>61</v>
      </c>
      <c r="F18" s="4">
        <v>49</v>
      </c>
      <c r="G18" s="4">
        <v>24.5</v>
      </c>
      <c r="H18" s="139" t="str">
        <f t="shared" si="0"/>
        <v>-</v>
      </c>
      <c r="I18" s="140" t="str">
        <f t="shared" si="1"/>
        <v>-</v>
      </c>
      <c r="J18" s="140" t="str">
        <f t="shared" si="2"/>
        <v>-</v>
      </c>
      <c r="K18" s="140" t="str">
        <f t="shared" si="3"/>
        <v>-</v>
      </c>
      <c r="L18" s="140" t="str">
        <f t="shared" si="4"/>
        <v>-</v>
      </c>
      <c r="M18" s="140">
        <f t="shared" si="5"/>
        <v>2</v>
      </c>
      <c r="N18" s="140" t="str">
        <f t="shared" si="6"/>
        <v>-</v>
      </c>
      <c r="O18" s="140">
        <f t="shared" si="7"/>
        <v>1</v>
      </c>
      <c r="P18" s="140">
        <f t="shared" si="8"/>
        <v>1</v>
      </c>
      <c r="Q18" s="140" t="str">
        <f t="shared" si="9"/>
        <v>-</v>
      </c>
      <c r="R18" s="140" t="str">
        <f t="shared" si="10"/>
        <v>-</v>
      </c>
      <c r="S18" s="140" t="str">
        <f t="shared" si="11"/>
        <v>-</v>
      </c>
      <c r="T18" s="141">
        <f t="shared" si="12"/>
        <v>4</v>
      </c>
      <c r="U18" s="142">
        <v>0</v>
      </c>
      <c r="V18" s="143"/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6</v>
      </c>
      <c r="AD18" s="4">
        <v>0</v>
      </c>
      <c r="AE18" s="4">
        <v>4</v>
      </c>
      <c r="AF18" s="4">
        <v>0</v>
      </c>
      <c r="AG18" s="4">
        <v>4</v>
      </c>
      <c r="AH18" s="4">
        <v>0</v>
      </c>
      <c r="AI18" s="4">
        <v>0</v>
      </c>
      <c r="AJ18" s="4">
        <v>0</v>
      </c>
      <c r="AK18" s="4">
        <v>3</v>
      </c>
      <c r="AL18" s="4">
        <v>0</v>
      </c>
      <c r="AM18" s="4">
        <v>5</v>
      </c>
      <c r="AN18" s="4">
        <v>1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144">
        <v>0</v>
      </c>
      <c r="AV18" s="145">
        <f t="shared" si="13"/>
        <v>22</v>
      </c>
      <c r="AW18" s="145">
        <f t="shared" si="14"/>
        <v>1</v>
      </c>
      <c r="AX18" s="144">
        <v>0</v>
      </c>
      <c r="AY18" s="4">
        <v>0</v>
      </c>
      <c r="AZ18" s="4">
        <v>0</v>
      </c>
      <c r="BA18" s="4">
        <v>0</v>
      </c>
      <c r="BB18" s="4">
        <v>6</v>
      </c>
      <c r="BC18" s="4">
        <v>4</v>
      </c>
      <c r="BD18" s="4">
        <v>6</v>
      </c>
      <c r="BE18" s="4">
        <v>0</v>
      </c>
      <c r="BF18" s="4">
        <v>4</v>
      </c>
      <c r="BG18" s="4">
        <v>6</v>
      </c>
      <c r="BH18" s="4">
        <v>0</v>
      </c>
      <c r="BI18" s="4">
        <v>0</v>
      </c>
      <c r="BJ18" s="4">
        <v>0</v>
      </c>
      <c r="BM18" s="147"/>
      <c r="BN18" s="148"/>
    </row>
    <row r="19" spans="1:66" s="146" customFormat="1" ht="15">
      <c r="A19" s="137">
        <v>12</v>
      </c>
      <c r="B19" s="138">
        <v>6953156278547</v>
      </c>
      <c r="C19" s="4">
        <v>734865</v>
      </c>
      <c r="D19" s="4" t="s">
        <v>62</v>
      </c>
      <c r="E19" s="4" t="s">
        <v>63</v>
      </c>
      <c r="F19" s="4">
        <v>49</v>
      </c>
      <c r="G19" s="4">
        <v>24.5</v>
      </c>
      <c r="H19" s="139" t="str">
        <f t="shared" si="0"/>
        <v>-</v>
      </c>
      <c r="I19" s="140" t="str">
        <f t="shared" si="1"/>
        <v>-</v>
      </c>
      <c r="J19" s="140" t="str">
        <f t="shared" si="2"/>
        <v>-</v>
      </c>
      <c r="K19" s="140">
        <f t="shared" si="3"/>
        <v>1</v>
      </c>
      <c r="L19" s="140" t="str">
        <f t="shared" si="4"/>
        <v>-</v>
      </c>
      <c r="M19" s="140" t="str">
        <f t="shared" si="5"/>
        <v>-</v>
      </c>
      <c r="N19" s="140" t="str">
        <f t="shared" si="6"/>
        <v>-</v>
      </c>
      <c r="O19" s="140" t="str">
        <f t="shared" si="7"/>
        <v>-</v>
      </c>
      <c r="P19" s="140">
        <f t="shared" si="8"/>
        <v>1</v>
      </c>
      <c r="Q19" s="140" t="str">
        <f t="shared" si="9"/>
        <v>-</v>
      </c>
      <c r="R19" s="140" t="str">
        <f t="shared" si="10"/>
        <v>-</v>
      </c>
      <c r="S19" s="140" t="str">
        <f t="shared" si="11"/>
        <v>-</v>
      </c>
      <c r="T19" s="141">
        <f t="shared" si="12"/>
        <v>2</v>
      </c>
      <c r="U19" s="142">
        <v>1</v>
      </c>
      <c r="V19" s="143"/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5</v>
      </c>
      <c r="AD19" s="4">
        <v>0</v>
      </c>
      <c r="AE19" s="4">
        <v>4</v>
      </c>
      <c r="AF19" s="4">
        <v>0</v>
      </c>
      <c r="AG19" s="4">
        <v>7</v>
      </c>
      <c r="AH19" s="4">
        <v>1</v>
      </c>
      <c r="AI19" s="4">
        <v>0</v>
      </c>
      <c r="AJ19" s="4">
        <v>0</v>
      </c>
      <c r="AK19" s="4">
        <v>4</v>
      </c>
      <c r="AL19" s="4">
        <v>0</v>
      </c>
      <c r="AM19" s="4">
        <v>5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144">
        <v>0</v>
      </c>
      <c r="AV19" s="145">
        <f t="shared" si="13"/>
        <v>25</v>
      </c>
      <c r="AW19" s="145">
        <f t="shared" si="14"/>
        <v>1</v>
      </c>
      <c r="AX19" s="144">
        <v>0</v>
      </c>
      <c r="AY19" s="4">
        <v>0</v>
      </c>
      <c r="AZ19" s="4">
        <v>0</v>
      </c>
      <c r="BA19" s="4">
        <v>0</v>
      </c>
      <c r="BB19" s="4">
        <v>6</v>
      </c>
      <c r="BC19" s="4">
        <v>4</v>
      </c>
      <c r="BD19" s="4">
        <v>6</v>
      </c>
      <c r="BE19" s="4">
        <v>0</v>
      </c>
      <c r="BF19" s="4">
        <v>4</v>
      </c>
      <c r="BG19" s="4">
        <v>6</v>
      </c>
      <c r="BH19" s="4">
        <v>0</v>
      </c>
      <c r="BI19" s="4">
        <v>0</v>
      </c>
      <c r="BJ19" s="4">
        <v>0</v>
      </c>
      <c r="BM19" s="147"/>
      <c r="BN19" s="148"/>
    </row>
    <row r="20" spans="1:66" s="146" customFormat="1" ht="15">
      <c r="A20" s="137">
        <v>13</v>
      </c>
      <c r="B20" s="138">
        <v>6953156278561</v>
      </c>
      <c r="C20" s="4">
        <v>734866</v>
      </c>
      <c r="D20" s="4" t="s">
        <v>64</v>
      </c>
      <c r="E20" s="4" t="s">
        <v>65</v>
      </c>
      <c r="F20" s="4">
        <v>49</v>
      </c>
      <c r="G20" s="4">
        <v>24.5</v>
      </c>
      <c r="H20" s="139" t="str">
        <f t="shared" si="0"/>
        <v>-</v>
      </c>
      <c r="I20" s="140" t="str">
        <f t="shared" si="1"/>
        <v>-</v>
      </c>
      <c r="J20" s="140" t="str">
        <f t="shared" si="2"/>
        <v>-</v>
      </c>
      <c r="K20" s="140">
        <f t="shared" si="3"/>
        <v>3</v>
      </c>
      <c r="L20" s="140" t="str">
        <f t="shared" si="4"/>
        <v>-</v>
      </c>
      <c r="M20" s="140" t="str">
        <f t="shared" si="5"/>
        <v>-</v>
      </c>
      <c r="N20" s="140" t="str">
        <f t="shared" si="6"/>
        <v>-</v>
      </c>
      <c r="O20" s="140" t="str">
        <f t="shared" si="7"/>
        <v>-</v>
      </c>
      <c r="P20" s="140">
        <f t="shared" si="8"/>
        <v>1</v>
      </c>
      <c r="Q20" s="140" t="str">
        <f t="shared" si="9"/>
        <v>-</v>
      </c>
      <c r="R20" s="140" t="str">
        <f t="shared" si="10"/>
        <v>-</v>
      </c>
      <c r="S20" s="140" t="str">
        <f t="shared" si="11"/>
        <v>-</v>
      </c>
      <c r="T20" s="141">
        <f t="shared" si="12"/>
        <v>4</v>
      </c>
      <c r="U20" s="142">
        <v>2</v>
      </c>
      <c r="V20" s="143"/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3</v>
      </c>
      <c r="AD20" s="4">
        <v>1</v>
      </c>
      <c r="AE20" s="4">
        <v>4</v>
      </c>
      <c r="AF20" s="4">
        <v>0</v>
      </c>
      <c r="AG20" s="4">
        <v>7</v>
      </c>
      <c r="AH20" s="4">
        <v>0</v>
      </c>
      <c r="AI20" s="4">
        <v>0</v>
      </c>
      <c r="AJ20" s="4">
        <v>0</v>
      </c>
      <c r="AK20" s="4">
        <v>4</v>
      </c>
      <c r="AL20" s="4">
        <v>0</v>
      </c>
      <c r="AM20" s="4">
        <v>5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144">
        <v>0</v>
      </c>
      <c r="AV20" s="145">
        <f t="shared" si="13"/>
        <v>23</v>
      </c>
      <c r="AW20" s="145">
        <f t="shared" si="14"/>
        <v>1</v>
      </c>
      <c r="AX20" s="144">
        <v>0</v>
      </c>
      <c r="AY20" s="4">
        <v>0</v>
      </c>
      <c r="AZ20" s="4">
        <v>0</v>
      </c>
      <c r="BA20" s="4">
        <v>0</v>
      </c>
      <c r="BB20" s="4">
        <v>6</v>
      </c>
      <c r="BC20" s="4">
        <v>4</v>
      </c>
      <c r="BD20" s="4">
        <v>6</v>
      </c>
      <c r="BE20" s="4">
        <v>0</v>
      </c>
      <c r="BF20" s="4">
        <v>4</v>
      </c>
      <c r="BG20" s="4">
        <v>6</v>
      </c>
      <c r="BH20" s="4">
        <v>0</v>
      </c>
      <c r="BI20" s="4">
        <v>0</v>
      </c>
      <c r="BJ20" s="4">
        <v>0</v>
      </c>
      <c r="BM20" s="147"/>
      <c r="BN20" s="148"/>
    </row>
    <row r="21" spans="1:66" s="146" customFormat="1" ht="15">
      <c r="A21" s="137">
        <v>14</v>
      </c>
      <c r="B21" s="138">
        <v>6953156273887</v>
      </c>
      <c r="C21" s="4">
        <v>734867</v>
      </c>
      <c r="D21" s="4" t="s">
        <v>66</v>
      </c>
      <c r="E21" s="4" t="s">
        <v>67</v>
      </c>
      <c r="F21" s="4">
        <v>219</v>
      </c>
      <c r="G21" s="4">
        <v>104.5</v>
      </c>
      <c r="H21" s="139">
        <f t="shared" si="0"/>
        <v>1</v>
      </c>
      <c r="I21" s="140" t="str">
        <f t="shared" si="1"/>
        <v>-</v>
      </c>
      <c r="J21" s="140">
        <f t="shared" si="2"/>
        <v>3</v>
      </c>
      <c r="K21" s="140" t="str">
        <f t="shared" si="3"/>
        <v>-</v>
      </c>
      <c r="L21" s="140">
        <f t="shared" si="4"/>
        <v>2</v>
      </c>
      <c r="M21" s="140" t="str">
        <f t="shared" si="5"/>
        <v>-</v>
      </c>
      <c r="N21" s="140">
        <f t="shared" si="6"/>
        <v>1</v>
      </c>
      <c r="O21" s="140">
        <f t="shared" si="7"/>
        <v>1</v>
      </c>
      <c r="P21" s="140" t="str">
        <f t="shared" si="8"/>
        <v>-</v>
      </c>
      <c r="Q21" s="140" t="str">
        <f t="shared" si="9"/>
        <v>-</v>
      </c>
      <c r="R21" s="140" t="str">
        <f t="shared" si="10"/>
        <v>-</v>
      </c>
      <c r="S21" s="140" t="str">
        <f t="shared" si="11"/>
        <v>-</v>
      </c>
      <c r="T21" s="141">
        <f t="shared" si="12"/>
        <v>8</v>
      </c>
      <c r="U21" s="142">
        <v>2</v>
      </c>
      <c r="V21" s="143"/>
      <c r="W21" s="4">
        <v>3</v>
      </c>
      <c r="X21" s="4">
        <v>0</v>
      </c>
      <c r="Y21" s="4">
        <v>2</v>
      </c>
      <c r="Z21" s="4">
        <v>0</v>
      </c>
      <c r="AA21" s="4">
        <v>1</v>
      </c>
      <c r="AB21" s="4">
        <v>0</v>
      </c>
      <c r="AC21" s="4">
        <v>6</v>
      </c>
      <c r="AD21" s="4">
        <v>0</v>
      </c>
      <c r="AE21" s="4">
        <v>2</v>
      </c>
      <c r="AF21" s="4">
        <v>0</v>
      </c>
      <c r="AG21" s="4">
        <v>8</v>
      </c>
      <c r="AH21" s="4">
        <v>0</v>
      </c>
      <c r="AI21" s="4">
        <v>1</v>
      </c>
      <c r="AJ21" s="4">
        <v>0</v>
      </c>
      <c r="AK21" s="4">
        <v>3</v>
      </c>
      <c r="AL21" s="4">
        <v>0</v>
      </c>
      <c r="AM21" s="4">
        <v>6</v>
      </c>
      <c r="AN21" s="4">
        <v>0</v>
      </c>
      <c r="AO21" s="4">
        <v>1</v>
      </c>
      <c r="AP21" s="4">
        <v>0</v>
      </c>
      <c r="AQ21" s="4">
        <v>1</v>
      </c>
      <c r="AR21" s="4">
        <v>0</v>
      </c>
      <c r="AS21" s="4">
        <v>1</v>
      </c>
      <c r="AT21" s="4">
        <v>0</v>
      </c>
      <c r="AU21" s="144">
        <v>0</v>
      </c>
      <c r="AV21" s="145">
        <f t="shared" si="13"/>
        <v>35</v>
      </c>
      <c r="AW21" s="145">
        <f t="shared" si="14"/>
        <v>0</v>
      </c>
      <c r="AX21" s="144">
        <v>0</v>
      </c>
      <c r="AY21" s="4">
        <v>4</v>
      </c>
      <c r="AZ21" s="4">
        <v>2</v>
      </c>
      <c r="BA21" s="4">
        <v>4</v>
      </c>
      <c r="BB21" s="4">
        <v>6</v>
      </c>
      <c r="BC21" s="4">
        <v>4</v>
      </c>
      <c r="BD21" s="4">
        <v>6</v>
      </c>
      <c r="BE21" s="4">
        <v>2</v>
      </c>
      <c r="BF21" s="4">
        <v>4</v>
      </c>
      <c r="BG21" s="4">
        <v>6</v>
      </c>
      <c r="BH21" s="4">
        <v>1</v>
      </c>
      <c r="BI21" s="4">
        <v>1</v>
      </c>
      <c r="BJ21" s="4">
        <v>1</v>
      </c>
      <c r="BM21" s="147"/>
      <c r="BN21" s="148"/>
    </row>
    <row r="22" spans="1:66" s="146" customFormat="1" ht="15">
      <c r="A22" s="137">
        <v>15</v>
      </c>
      <c r="B22" s="138">
        <v>6953156273894</v>
      </c>
      <c r="C22" s="4">
        <v>734868</v>
      </c>
      <c r="D22" s="4" t="s">
        <v>68</v>
      </c>
      <c r="E22" s="4" t="s">
        <v>69</v>
      </c>
      <c r="F22" s="4">
        <v>219</v>
      </c>
      <c r="G22" s="4">
        <v>104.5</v>
      </c>
      <c r="H22" s="139" t="str">
        <f t="shared" si="0"/>
        <v>-</v>
      </c>
      <c r="I22" s="140" t="str">
        <f t="shared" si="1"/>
        <v>-</v>
      </c>
      <c r="J22" s="140" t="str">
        <f t="shared" si="2"/>
        <v>-</v>
      </c>
      <c r="K22" s="140" t="str">
        <f t="shared" si="3"/>
        <v>-</v>
      </c>
      <c r="L22" s="140" t="str">
        <f t="shared" si="4"/>
        <v>-</v>
      </c>
      <c r="M22" s="140">
        <f t="shared" si="5"/>
        <v>2</v>
      </c>
      <c r="N22" s="140">
        <f t="shared" si="6"/>
        <v>1</v>
      </c>
      <c r="O22" s="140">
        <f t="shared" si="7"/>
        <v>1</v>
      </c>
      <c r="P22" s="140">
        <f t="shared" si="8"/>
        <v>1</v>
      </c>
      <c r="Q22" s="140" t="str">
        <f t="shared" si="9"/>
        <v>-</v>
      </c>
      <c r="R22" s="140" t="str">
        <f t="shared" si="10"/>
        <v>-</v>
      </c>
      <c r="S22" s="140">
        <f t="shared" si="11"/>
        <v>1</v>
      </c>
      <c r="T22" s="141">
        <f t="shared" si="12"/>
        <v>6</v>
      </c>
      <c r="U22" s="142">
        <v>0</v>
      </c>
      <c r="V22" s="143"/>
      <c r="W22" s="4">
        <v>4</v>
      </c>
      <c r="X22" s="4">
        <v>0</v>
      </c>
      <c r="Y22" s="4">
        <v>2</v>
      </c>
      <c r="Z22" s="4">
        <v>0</v>
      </c>
      <c r="AA22" s="4">
        <v>4</v>
      </c>
      <c r="AB22" s="4">
        <v>0</v>
      </c>
      <c r="AC22" s="4">
        <v>6</v>
      </c>
      <c r="AD22" s="4">
        <v>0</v>
      </c>
      <c r="AE22" s="4">
        <v>4</v>
      </c>
      <c r="AF22" s="4">
        <v>0</v>
      </c>
      <c r="AG22" s="4">
        <v>4</v>
      </c>
      <c r="AH22" s="4">
        <v>0</v>
      </c>
      <c r="AI22" s="4">
        <v>1</v>
      </c>
      <c r="AJ22" s="4">
        <v>0</v>
      </c>
      <c r="AK22" s="4">
        <v>3</v>
      </c>
      <c r="AL22" s="4">
        <v>0</v>
      </c>
      <c r="AM22" s="4">
        <v>5</v>
      </c>
      <c r="AN22" s="4">
        <v>0</v>
      </c>
      <c r="AO22" s="4">
        <v>1</v>
      </c>
      <c r="AP22" s="4">
        <v>0</v>
      </c>
      <c r="AQ22" s="4">
        <v>1</v>
      </c>
      <c r="AR22" s="4">
        <v>0</v>
      </c>
      <c r="AS22" s="4">
        <v>0</v>
      </c>
      <c r="AT22" s="4">
        <v>0</v>
      </c>
      <c r="AU22" s="144">
        <v>0</v>
      </c>
      <c r="AV22" s="145">
        <f t="shared" si="13"/>
        <v>35</v>
      </c>
      <c r="AW22" s="145">
        <f t="shared" si="14"/>
        <v>0</v>
      </c>
      <c r="AX22" s="144">
        <v>0</v>
      </c>
      <c r="AY22" s="4">
        <v>4</v>
      </c>
      <c r="AZ22" s="4">
        <v>2</v>
      </c>
      <c r="BA22" s="4">
        <v>4</v>
      </c>
      <c r="BB22" s="4">
        <v>6</v>
      </c>
      <c r="BC22" s="4">
        <v>4</v>
      </c>
      <c r="BD22" s="4">
        <v>6</v>
      </c>
      <c r="BE22" s="4">
        <v>2</v>
      </c>
      <c r="BF22" s="4">
        <v>4</v>
      </c>
      <c r="BG22" s="4">
        <v>6</v>
      </c>
      <c r="BH22" s="4">
        <v>1</v>
      </c>
      <c r="BI22" s="4">
        <v>1</v>
      </c>
      <c r="BJ22" s="4">
        <v>1</v>
      </c>
      <c r="BM22" s="147"/>
      <c r="BN22" s="148"/>
    </row>
    <row r="23" spans="1:66" s="146" customFormat="1" ht="15">
      <c r="A23" s="137">
        <v>16</v>
      </c>
      <c r="B23" s="138">
        <v>6953156264519</v>
      </c>
      <c r="C23" s="4">
        <v>734869</v>
      </c>
      <c r="D23" s="4" t="s">
        <v>70</v>
      </c>
      <c r="E23" s="4" t="s">
        <v>71</v>
      </c>
      <c r="F23" s="4">
        <v>209</v>
      </c>
      <c r="G23" s="4">
        <v>99.5</v>
      </c>
      <c r="H23" s="139">
        <f t="shared" si="0"/>
        <v>3</v>
      </c>
      <c r="I23" s="140" t="str">
        <f t="shared" si="1"/>
        <v>-</v>
      </c>
      <c r="J23" s="140">
        <f t="shared" si="2"/>
        <v>1</v>
      </c>
      <c r="K23" s="140">
        <f t="shared" si="3"/>
        <v>1</v>
      </c>
      <c r="L23" s="140" t="str">
        <f t="shared" si="4"/>
        <v>-</v>
      </c>
      <c r="M23" s="140" t="str">
        <f t="shared" si="5"/>
        <v>-</v>
      </c>
      <c r="N23" s="140" t="str">
        <f t="shared" si="6"/>
        <v>-</v>
      </c>
      <c r="O23" s="140">
        <f t="shared" si="7"/>
        <v>1</v>
      </c>
      <c r="P23" s="140">
        <f t="shared" si="8"/>
        <v>2</v>
      </c>
      <c r="Q23" s="140" t="str">
        <f t="shared" si="9"/>
        <v>-</v>
      </c>
      <c r="R23" s="140" t="str">
        <f t="shared" si="10"/>
        <v>-</v>
      </c>
      <c r="S23" s="140" t="str">
        <f t="shared" si="11"/>
        <v>-</v>
      </c>
      <c r="T23" s="141">
        <f t="shared" si="12"/>
        <v>8</v>
      </c>
      <c r="U23" s="142">
        <v>0</v>
      </c>
      <c r="V23" s="143"/>
      <c r="W23" s="4">
        <v>1</v>
      </c>
      <c r="X23" s="4">
        <v>0</v>
      </c>
      <c r="Y23" s="4">
        <v>2</v>
      </c>
      <c r="Z23" s="4">
        <v>0</v>
      </c>
      <c r="AA23" s="4">
        <v>3</v>
      </c>
      <c r="AB23" s="4">
        <v>0</v>
      </c>
      <c r="AC23" s="4">
        <v>5</v>
      </c>
      <c r="AD23" s="4">
        <v>0</v>
      </c>
      <c r="AE23" s="4">
        <v>8</v>
      </c>
      <c r="AF23" s="4">
        <v>0</v>
      </c>
      <c r="AG23" s="4">
        <v>6</v>
      </c>
      <c r="AH23" s="4">
        <v>0</v>
      </c>
      <c r="AI23" s="4">
        <v>2</v>
      </c>
      <c r="AJ23" s="4">
        <v>0</v>
      </c>
      <c r="AK23" s="4">
        <v>3</v>
      </c>
      <c r="AL23" s="4">
        <v>0</v>
      </c>
      <c r="AM23" s="4">
        <v>4</v>
      </c>
      <c r="AN23" s="4">
        <v>0</v>
      </c>
      <c r="AO23" s="4">
        <v>2</v>
      </c>
      <c r="AP23" s="4">
        <v>0</v>
      </c>
      <c r="AQ23" s="4">
        <v>1</v>
      </c>
      <c r="AR23" s="4">
        <v>0</v>
      </c>
      <c r="AS23" s="4">
        <v>1</v>
      </c>
      <c r="AT23" s="4">
        <v>0</v>
      </c>
      <c r="AU23" s="144">
        <v>0</v>
      </c>
      <c r="AV23" s="145">
        <f t="shared" si="13"/>
        <v>38</v>
      </c>
      <c r="AW23" s="145">
        <f t="shared" si="14"/>
        <v>0</v>
      </c>
      <c r="AX23" s="144">
        <v>0</v>
      </c>
      <c r="AY23" s="4">
        <v>4</v>
      </c>
      <c r="AZ23" s="4">
        <v>2</v>
      </c>
      <c r="BA23" s="4">
        <v>4</v>
      </c>
      <c r="BB23" s="4">
        <v>6</v>
      </c>
      <c r="BC23" s="4">
        <v>4</v>
      </c>
      <c r="BD23" s="4">
        <v>6</v>
      </c>
      <c r="BE23" s="4">
        <v>2</v>
      </c>
      <c r="BF23" s="4">
        <v>4</v>
      </c>
      <c r="BG23" s="4">
        <v>6</v>
      </c>
      <c r="BH23" s="4">
        <v>1</v>
      </c>
      <c r="BI23" s="4">
        <v>1</v>
      </c>
      <c r="BJ23" s="4">
        <v>1</v>
      </c>
      <c r="BM23" s="147"/>
      <c r="BN23" s="148"/>
    </row>
    <row r="24" spans="1:66" s="146" customFormat="1" ht="15">
      <c r="A24" s="137">
        <v>17</v>
      </c>
      <c r="B24" s="138">
        <v>6953156264502</v>
      </c>
      <c r="C24" s="4">
        <v>734870</v>
      </c>
      <c r="D24" s="4" t="s">
        <v>72</v>
      </c>
      <c r="E24" s="4" t="s">
        <v>73</v>
      </c>
      <c r="F24" s="4">
        <v>209</v>
      </c>
      <c r="G24" s="4">
        <v>99.5</v>
      </c>
      <c r="H24" s="139" t="str">
        <f t="shared" si="0"/>
        <v>-</v>
      </c>
      <c r="I24" s="140" t="str">
        <f t="shared" si="1"/>
        <v>-</v>
      </c>
      <c r="J24" s="140" t="str">
        <f t="shared" si="2"/>
        <v>-</v>
      </c>
      <c r="K24" s="140" t="str">
        <f t="shared" si="3"/>
        <v>-</v>
      </c>
      <c r="L24" s="140" t="str">
        <f t="shared" si="4"/>
        <v>-</v>
      </c>
      <c r="M24" s="140" t="str">
        <f t="shared" si="5"/>
        <v>-</v>
      </c>
      <c r="N24" s="140" t="str">
        <f t="shared" si="6"/>
        <v>-</v>
      </c>
      <c r="O24" s="140" t="str">
        <f t="shared" si="7"/>
        <v>-</v>
      </c>
      <c r="P24" s="140" t="str">
        <f t="shared" si="8"/>
        <v>-</v>
      </c>
      <c r="Q24" s="140" t="str">
        <f t="shared" si="9"/>
        <v>-</v>
      </c>
      <c r="R24" s="140" t="str">
        <f t="shared" si="10"/>
        <v>-</v>
      </c>
      <c r="S24" s="140" t="str">
        <f t="shared" si="11"/>
        <v>-</v>
      </c>
      <c r="T24" s="141">
        <f t="shared" si="12"/>
        <v>0</v>
      </c>
      <c r="U24" s="142">
        <v>0</v>
      </c>
      <c r="V24" s="143"/>
      <c r="W24" s="4">
        <v>4</v>
      </c>
      <c r="X24" s="4">
        <v>0</v>
      </c>
      <c r="Y24" s="4">
        <v>2</v>
      </c>
      <c r="Z24" s="4">
        <v>0</v>
      </c>
      <c r="AA24" s="4">
        <v>4</v>
      </c>
      <c r="AB24" s="4">
        <v>0</v>
      </c>
      <c r="AC24" s="4">
        <v>6</v>
      </c>
      <c r="AD24" s="4">
        <v>0</v>
      </c>
      <c r="AE24" s="4">
        <v>4</v>
      </c>
      <c r="AF24" s="4">
        <v>0</v>
      </c>
      <c r="AG24" s="4">
        <v>6</v>
      </c>
      <c r="AH24" s="4">
        <v>0</v>
      </c>
      <c r="AI24" s="4">
        <v>2</v>
      </c>
      <c r="AJ24" s="4">
        <v>0</v>
      </c>
      <c r="AK24" s="4">
        <v>4</v>
      </c>
      <c r="AL24" s="4">
        <v>0</v>
      </c>
      <c r="AM24" s="4">
        <v>6</v>
      </c>
      <c r="AN24" s="4">
        <v>0</v>
      </c>
      <c r="AO24" s="4">
        <v>1</v>
      </c>
      <c r="AP24" s="4">
        <v>0</v>
      </c>
      <c r="AQ24" s="4">
        <v>1</v>
      </c>
      <c r="AR24" s="4">
        <v>0</v>
      </c>
      <c r="AS24" s="4">
        <v>1</v>
      </c>
      <c r="AT24" s="4">
        <v>0</v>
      </c>
      <c r="AU24" s="144">
        <v>0</v>
      </c>
      <c r="AV24" s="145">
        <f t="shared" si="13"/>
        <v>41</v>
      </c>
      <c r="AW24" s="145">
        <f t="shared" si="14"/>
        <v>0</v>
      </c>
      <c r="AX24" s="144">
        <v>0</v>
      </c>
      <c r="AY24" s="4">
        <v>4</v>
      </c>
      <c r="AZ24" s="4">
        <v>2</v>
      </c>
      <c r="BA24" s="4">
        <v>4</v>
      </c>
      <c r="BB24" s="4">
        <v>6</v>
      </c>
      <c r="BC24" s="4">
        <v>4</v>
      </c>
      <c r="BD24" s="4">
        <v>6</v>
      </c>
      <c r="BE24" s="4">
        <v>2</v>
      </c>
      <c r="BF24" s="4">
        <v>4</v>
      </c>
      <c r="BG24" s="4">
        <v>6</v>
      </c>
      <c r="BH24" s="4">
        <v>1</v>
      </c>
      <c r="BI24" s="4">
        <v>1</v>
      </c>
      <c r="BJ24" s="4">
        <v>1</v>
      </c>
      <c r="BM24" s="147"/>
      <c r="BN24" s="148"/>
    </row>
    <row r="25" spans="1:66" s="146" customFormat="1" ht="15">
      <c r="A25" s="137">
        <v>18</v>
      </c>
      <c r="B25" s="138">
        <v>6953156271685</v>
      </c>
      <c r="C25" s="4">
        <v>734871</v>
      </c>
      <c r="D25" s="4" t="s">
        <v>74</v>
      </c>
      <c r="E25" s="4" t="s">
        <v>75</v>
      </c>
      <c r="F25" s="4">
        <v>169</v>
      </c>
      <c r="G25" s="4">
        <v>79.5</v>
      </c>
      <c r="H25" s="139">
        <f t="shared" si="0"/>
        <v>1</v>
      </c>
      <c r="I25" s="140" t="str">
        <f t="shared" si="1"/>
        <v>-</v>
      </c>
      <c r="J25" s="140">
        <f t="shared" si="2"/>
        <v>3</v>
      </c>
      <c r="K25" s="140" t="str">
        <f t="shared" si="3"/>
        <v>-</v>
      </c>
      <c r="L25" s="140" t="str">
        <f t="shared" si="4"/>
        <v>-</v>
      </c>
      <c r="M25" s="140" t="str">
        <f t="shared" si="5"/>
        <v>-</v>
      </c>
      <c r="N25" s="140" t="str">
        <f t="shared" si="6"/>
        <v>-</v>
      </c>
      <c r="O25" s="140" t="str">
        <f t="shared" si="7"/>
        <v>-</v>
      </c>
      <c r="P25" s="140" t="str">
        <f t="shared" si="8"/>
        <v>-</v>
      </c>
      <c r="Q25" s="140">
        <f t="shared" si="9"/>
        <v>1</v>
      </c>
      <c r="R25" s="140" t="str">
        <f t="shared" si="10"/>
        <v>-</v>
      </c>
      <c r="S25" s="140" t="str">
        <f t="shared" si="11"/>
        <v>-</v>
      </c>
      <c r="T25" s="141">
        <f t="shared" si="12"/>
        <v>5</v>
      </c>
      <c r="U25" s="142">
        <v>1</v>
      </c>
      <c r="V25" s="143"/>
      <c r="W25" s="4">
        <v>3</v>
      </c>
      <c r="X25" s="4">
        <v>0</v>
      </c>
      <c r="Y25" s="4">
        <v>2</v>
      </c>
      <c r="Z25" s="4">
        <v>0</v>
      </c>
      <c r="AA25" s="4">
        <v>1</v>
      </c>
      <c r="AB25" s="4">
        <v>0</v>
      </c>
      <c r="AC25" s="4">
        <v>6</v>
      </c>
      <c r="AD25" s="4">
        <v>0</v>
      </c>
      <c r="AE25" s="4">
        <v>4</v>
      </c>
      <c r="AF25" s="4">
        <v>0</v>
      </c>
      <c r="AG25" s="4">
        <v>6</v>
      </c>
      <c r="AH25" s="4">
        <v>0</v>
      </c>
      <c r="AI25" s="4">
        <v>2</v>
      </c>
      <c r="AJ25" s="4">
        <v>0</v>
      </c>
      <c r="AK25" s="4">
        <v>4</v>
      </c>
      <c r="AL25" s="4">
        <v>0</v>
      </c>
      <c r="AM25" s="4">
        <v>6</v>
      </c>
      <c r="AN25" s="4">
        <v>0</v>
      </c>
      <c r="AO25" s="4">
        <v>0</v>
      </c>
      <c r="AP25" s="4">
        <v>0</v>
      </c>
      <c r="AQ25" s="4">
        <v>1</v>
      </c>
      <c r="AR25" s="4">
        <v>0</v>
      </c>
      <c r="AS25" s="4">
        <v>1</v>
      </c>
      <c r="AT25" s="4">
        <v>0</v>
      </c>
      <c r="AU25" s="144">
        <v>0</v>
      </c>
      <c r="AV25" s="145">
        <f t="shared" si="13"/>
        <v>36</v>
      </c>
      <c r="AW25" s="145">
        <f t="shared" si="14"/>
        <v>0</v>
      </c>
      <c r="AX25" s="144">
        <v>0</v>
      </c>
      <c r="AY25" s="4">
        <v>4</v>
      </c>
      <c r="AZ25" s="4">
        <v>2</v>
      </c>
      <c r="BA25" s="4">
        <v>4</v>
      </c>
      <c r="BB25" s="4">
        <v>6</v>
      </c>
      <c r="BC25" s="4">
        <v>4</v>
      </c>
      <c r="BD25" s="4">
        <v>6</v>
      </c>
      <c r="BE25" s="4">
        <v>2</v>
      </c>
      <c r="BF25" s="4">
        <v>4</v>
      </c>
      <c r="BG25" s="4">
        <v>6</v>
      </c>
      <c r="BH25" s="4">
        <v>1</v>
      </c>
      <c r="BI25" s="4">
        <v>1</v>
      </c>
      <c r="BJ25" s="4">
        <v>1</v>
      </c>
      <c r="BM25" s="147"/>
      <c r="BN25" s="148"/>
    </row>
    <row r="26" spans="1:66" s="146" customFormat="1" ht="15">
      <c r="A26" s="137">
        <v>19</v>
      </c>
      <c r="B26" s="138">
        <v>6953156271692</v>
      </c>
      <c r="C26" s="4">
        <v>734872</v>
      </c>
      <c r="D26" s="4" t="s">
        <v>76</v>
      </c>
      <c r="E26" s="4" t="s">
        <v>77</v>
      </c>
      <c r="F26" s="4">
        <v>169</v>
      </c>
      <c r="G26" s="4">
        <v>79.5</v>
      </c>
      <c r="H26" s="139" t="str">
        <f t="shared" si="0"/>
        <v>-</v>
      </c>
      <c r="I26" s="140" t="str">
        <f t="shared" si="1"/>
        <v>-</v>
      </c>
      <c r="J26" s="140">
        <f t="shared" si="2"/>
        <v>1</v>
      </c>
      <c r="K26" s="140" t="str">
        <f t="shared" si="3"/>
        <v>-</v>
      </c>
      <c r="L26" s="140" t="str">
        <f t="shared" si="4"/>
        <v>-</v>
      </c>
      <c r="M26" s="140" t="str">
        <f t="shared" si="5"/>
        <v>-</v>
      </c>
      <c r="N26" s="140" t="str">
        <f t="shared" si="6"/>
        <v>-</v>
      </c>
      <c r="O26" s="140" t="str">
        <f t="shared" si="7"/>
        <v>-</v>
      </c>
      <c r="P26" s="140" t="str">
        <f t="shared" si="8"/>
        <v>-</v>
      </c>
      <c r="Q26" s="140" t="str">
        <f t="shared" si="9"/>
        <v>-</v>
      </c>
      <c r="R26" s="140" t="str">
        <f t="shared" si="10"/>
        <v>-</v>
      </c>
      <c r="S26" s="140" t="str">
        <f t="shared" si="11"/>
        <v>-</v>
      </c>
      <c r="T26" s="141">
        <f t="shared" si="12"/>
        <v>1</v>
      </c>
      <c r="U26" s="142">
        <v>0</v>
      </c>
      <c r="V26" s="143"/>
      <c r="W26" s="4">
        <v>4</v>
      </c>
      <c r="X26" s="4">
        <v>0</v>
      </c>
      <c r="Y26" s="4">
        <v>2</v>
      </c>
      <c r="Z26" s="4">
        <v>0</v>
      </c>
      <c r="AA26" s="4">
        <v>3</v>
      </c>
      <c r="AB26" s="4">
        <v>0</v>
      </c>
      <c r="AC26" s="4">
        <v>6</v>
      </c>
      <c r="AD26" s="4">
        <v>0</v>
      </c>
      <c r="AE26" s="4">
        <v>4</v>
      </c>
      <c r="AF26" s="4">
        <v>0</v>
      </c>
      <c r="AG26" s="4">
        <v>6</v>
      </c>
      <c r="AH26" s="4">
        <v>0</v>
      </c>
      <c r="AI26" s="4">
        <v>2</v>
      </c>
      <c r="AJ26" s="4">
        <v>0</v>
      </c>
      <c r="AK26" s="4">
        <v>4</v>
      </c>
      <c r="AL26" s="4">
        <v>0</v>
      </c>
      <c r="AM26" s="4">
        <v>6</v>
      </c>
      <c r="AN26" s="4">
        <v>0</v>
      </c>
      <c r="AO26" s="4">
        <v>1</v>
      </c>
      <c r="AP26" s="4">
        <v>0</v>
      </c>
      <c r="AQ26" s="4">
        <v>1</v>
      </c>
      <c r="AR26" s="4">
        <v>0</v>
      </c>
      <c r="AS26" s="4">
        <v>1</v>
      </c>
      <c r="AT26" s="4">
        <v>0</v>
      </c>
      <c r="AU26" s="144">
        <v>0</v>
      </c>
      <c r="AV26" s="145">
        <f t="shared" si="13"/>
        <v>40</v>
      </c>
      <c r="AW26" s="145">
        <f t="shared" si="14"/>
        <v>0</v>
      </c>
      <c r="AX26" s="144">
        <v>0</v>
      </c>
      <c r="AY26" s="4">
        <v>4</v>
      </c>
      <c r="AZ26" s="4">
        <v>2</v>
      </c>
      <c r="BA26" s="4">
        <v>4</v>
      </c>
      <c r="BB26" s="4">
        <v>6</v>
      </c>
      <c r="BC26" s="4">
        <v>4</v>
      </c>
      <c r="BD26" s="4">
        <v>6</v>
      </c>
      <c r="BE26" s="4">
        <v>2</v>
      </c>
      <c r="BF26" s="4">
        <v>4</v>
      </c>
      <c r="BG26" s="4">
        <v>6</v>
      </c>
      <c r="BH26" s="4">
        <v>1</v>
      </c>
      <c r="BI26" s="4">
        <v>1</v>
      </c>
      <c r="BJ26" s="4">
        <v>1</v>
      </c>
      <c r="BM26" s="147"/>
      <c r="BN26" s="148"/>
    </row>
    <row r="27" spans="1:66" s="146" customFormat="1" ht="15">
      <c r="A27" s="137">
        <v>20</v>
      </c>
      <c r="B27" s="138">
        <v>6953156277953</v>
      </c>
      <c r="C27" s="4">
        <v>734873</v>
      </c>
      <c r="D27" s="4" t="s">
        <v>78</v>
      </c>
      <c r="E27" s="4" t="s">
        <v>79</v>
      </c>
      <c r="F27" s="4">
        <v>99</v>
      </c>
      <c r="G27" s="4">
        <v>44.5</v>
      </c>
      <c r="H27" s="139" t="str">
        <f t="shared" si="0"/>
        <v>-</v>
      </c>
      <c r="I27" s="140" t="str">
        <f t="shared" si="1"/>
        <v>-</v>
      </c>
      <c r="J27" s="140" t="str">
        <f t="shared" si="2"/>
        <v>-</v>
      </c>
      <c r="K27" s="140">
        <f t="shared" si="3"/>
        <v>1</v>
      </c>
      <c r="L27" s="140">
        <f t="shared" si="4"/>
        <v>1</v>
      </c>
      <c r="M27" s="140">
        <f t="shared" si="5"/>
        <v>1</v>
      </c>
      <c r="N27" s="140">
        <f t="shared" si="6"/>
        <v>1</v>
      </c>
      <c r="O27" s="140" t="str">
        <f t="shared" si="7"/>
        <v>-</v>
      </c>
      <c r="P27" s="140">
        <f t="shared" si="8"/>
        <v>2</v>
      </c>
      <c r="Q27" s="140" t="str">
        <f t="shared" si="9"/>
        <v>-</v>
      </c>
      <c r="R27" s="140" t="str">
        <f t="shared" si="10"/>
        <v>-</v>
      </c>
      <c r="S27" s="140" t="str">
        <f t="shared" si="11"/>
        <v>-</v>
      </c>
      <c r="T27" s="141">
        <f t="shared" si="12"/>
        <v>6</v>
      </c>
      <c r="U27" s="142">
        <v>2</v>
      </c>
      <c r="V27" s="143"/>
      <c r="W27" s="4">
        <v>4</v>
      </c>
      <c r="X27" s="4">
        <v>0</v>
      </c>
      <c r="Y27" s="4">
        <v>2</v>
      </c>
      <c r="Z27" s="4">
        <v>0</v>
      </c>
      <c r="AA27" s="4">
        <v>4</v>
      </c>
      <c r="AB27" s="4">
        <v>0</v>
      </c>
      <c r="AC27" s="4">
        <v>5</v>
      </c>
      <c r="AD27" s="4">
        <v>1</v>
      </c>
      <c r="AE27" s="4">
        <v>3</v>
      </c>
      <c r="AF27" s="4">
        <v>0</v>
      </c>
      <c r="AG27" s="4">
        <v>5</v>
      </c>
      <c r="AH27" s="4">
        <v>1</v>
      </c>
      <c r="AI27" s="4">
        <v>1</v>
      </c>
      <c r="AJ27" s="4">
        <v>0</v>
      </c>
      <c r="AK27" s="4">
        <v>4</v>
      </c>
      <c r="AL27" s="4">
        <v>0</v>
      </c>
      <c r="AM27" s="4">
        <v>4</v>
      </c>
      <c r="AN27" s="4">
        <v>0</v>
      </c>
      <c r="AO27" s="4">
        <v>1</v>
      </c>
      <c r="AP27" s="4">
        <v>0</v>
      </c>
      <c r="AQ27" s="4">
        <v>1</v>
      </c>
      <c r="AR27" s="4">
        <v>0</v>
      </c>
      <c r="AS27" s="4">
        <v>1</v>
      </c>
      <c r="AT27" s="4">
        <v>0</v>
      </c>
      <c r="AU27" s="144">
        <v>0</v>
      </c>
      <c r="AV27" s="145">
        <f t="shared" si="13"/>
        <v>35</v>
      </c>
      <c r="AW27" s="145">
        <f t="shared" si="14"/>
        <v>2</v>
      </c>
      <c r="AX27" s="144">
        <v>0</v>
      </c>
      <c r="AY27" s="4">
        <v>4</v>
      </c>
      <c r="AZ27" s="4">
        <v>2</v>
      </c>
      <c r="BA27" s="4">
        <v>4</v>
      </c>
      <c r="BB27" s="4">
        <v>6</v>
      </c>
      <c r="BC27" s="4">
        <v>4</v>
      </c>
      <c r="BD27" s="4">
        <v>6</v>
      </c>
      <c r="BE27" s="4">
        <v>2</v>
      </c>
      <c r="BF27" s="4">
        <v>4</v>
      </c>
      <c r="BG27" s="4">
        <v>6</v>
      </c>
      <c r="BH27" s="4">
        <v>1</v>
      </c>
      <c r="BI27" s="4">
        <v>1</v>
      </c>
      <c r="BJ27" s="4">
        <v>1</v>
      </c>
      <c r="BM27" s="147"/>
      <c r="BN27" s="148"/>
    </row>
    <row r="28" spans="1:66" s="146" customFormat="1" ht="15">
      <c r="A28" s="137">
        <v>21</v>
      </c>
      <c r="B28" s="138">
        <v>6953156277960</v>
      </c>
      <c r="C28" s="4">
        <v>734874</v>
      </c>
      <c r="D28" s="4" t="s">
        <v>80</v>
      </c>
      <c r="E28" s="4" t="s">
        <v>81</v>
      </c>
      <c r="F28" s="4">
        <v>99</v>
      </c>
      <c r="G28" s="4">
        <v>44.5</v>
      </c>
      <c r="H28" s="139" t="str">
        <f t="shared" si="0"/>
        <v>-</v>
      </c>
      <c r="I28" s="140" t="str">
        <f t="shared" si="1"/>
        <v>-</v>
      </c>
      <c r="J28" s="140" t="str">
        <f t="shared" si="2"/>
        <v>-</v>
      </c>
      <c r="K28" s="140" t="str">
        <f t="shared" si="3"/>
        <v>-</v>
      </c>
      <c r="L28" s="140" t="str">
        <f t="shared" si="4"/>
        <v>-</v>
      </c>
      <c r="M28" s="140" t="str">
        <f t="shared" si="5"/>
        <v>-</v>
      </c>
      <c r="N28" s="140">
        <f t="shared" si="6"/>
        <v>1</v>
      </c>
      <c r="O28" s="140" t="str">
        <f t="shared" si="7"/>
        <v>-</v>
      </c>
      <c r="P28" s="140" t="str">
        <f t="shared" si="8"/>
        <v>-</v>
      </c>
      <c r="Q28" s="140" t="str">
        <f t="shared" si="9"/>
        <v>-</v>
      </c>
      <c r="R28" s="140" t="str">
        <f t="shared" si="10"/>
        <v>-</v>
      </c>
      <c r="S28" s="140" t="str">
        <f t="shared" si="11"/>
        <v>-</v>
      </c>
      <c r="T28" s="141">
        <f t="shared" si="12"/>
        <v>1</v>
      </c>
      <c r="U28" s="142">
        <v>0</v>
      </c>
      <c r="V28" s="143"/>
      <c r="W28" s="4">
        <v>4</v>
      </c>
      <c r="X28" s="4">
        <v>0</v>
      </c>
      <c r="Y28" s="4">
        <v>3</v>
      </c>
      <c r="Z28" s="4">
        <v>0</v>
      </c>
      <c r="AA28" s="4">
        <v>4</v>
      </c>
      <c r="AB28" s="4">
        <v>0</v>
      </c>
      <c r="AC28" s="4">
        <v>6</v>
      </c>
      <c r="AD28" s="4">
        <v>0</v>
      </c>
      <c r="AE28" s="4">
        <v>4</v>
      </c>
      <c r="AF28" s="4">
        <v>0</v>
      </c>
      <c r="AG28" s="4">
        <v>6</v>
      </c>
      <c r="AH28" s="4">
        <v>0</v>
      </c>
      <c r="AI28" s="4">
        <v>1</v>
      </c>
      <c r="AJ28" s="4">
        <v>0</v>
      </c>
      <c r="AK28" s="4">
        <v>4</v>
      </c>
      <c r="AL28" s="4">
        <v>0</v>
      </c>
      <c r="AM28" s="4">
        <v>6</v>
      </c>
      <c r="AN28" s="4">
        <v>0</v>
      </c>
      <c r="AO28" s="4">
        <v>1</v>
      </c>
      <c r="AP28" s="4">
        <v>0</v>
      </c>
      <c r="AQ28" s="4">
        <v>1</v>
      </c>
      <c r="AR28" s="4">
        <v>0</v>
      </c>
      <c r="AS28" s="4">
        <v>1</v>
      </c>
      <c r="AT28" s="4">
        <v>0</v>
      </c>
      <c r="AU28" s="144">
        <v>0</v>
      </c>
      <c r="AV28" s="145">
        <f t="shared" si="13"/>
        <v>41</v>
      </c>
      <c r="AW28" s="145">
        <f t="shared" si="14"/>
        <v>0</v>
      </c>
      <c r="AX28" s="144">
        <v>0</v>
      </c>
      <c r="AY28" s="4">
        <v>4</v>
      </c>
      <c r="AZ28" s="4">
        <v>2</v>
      </c>
      <c r="BA28" s="4">
        <v>4</v>
      </c>
      <c r="BB28" s="4">
        <v>6</v>
      </c>
      <c r="BC28" s="4">
        <v>4</v>
      </c>
      <c r="BD28" s="4">
        <v>6</v>
      </c>
      <c r="BE28" s="4">
        <v>2</v>
      </c>
      <c r="BF28" s="4">
        <v>4</v>
      </c>
      <c r="BG28" s="4">
        <v>6</v>
      </c>
      <c r="BH28" s="4">
        <v>1</v>
      </c>
      <c r="BI28" s="4">
        <v>1</v>
      </c>
      <c r="BJ28" s="4">
        <v>1</v>
      </c>
      <c r="BM28" s="147"/>
      <c r="BN28" s="148"/>
    </row>
    <row r="29" spans="1:66" s="146" customFormat="1" ht="15">
      <c r="A29" s="137">
        <v>22</v>
      </c>
      <c r="B29" s="138">
        <v>6953156277977</v>
      </c>
      <c r="C29" s="4">
        <v>734875</v>
      </c>
      <c r="D29" s="4" t="s">
        <v>82</v>
      </c>
      <c r="E29" s="4" t="s">
        <v>83</v>
      </c>
      <c r="F29" s="4">
        <v>99</v>
      </c>
      <c r="G29" s="4">
        <v>44.5</v>
      </c>
      <c r="H29" s="139" t="str">
        <f t="shared" si="0"/>
        <v>-</v>
      </c>
      <c r="I29" s="140" t="str">
        <f t="shared" si="1"/>
        <v>-</v>
      </c>
      <c r="J29" s="140" t="str">
        <f t="shared" si="2"/>
        <v>-</v>
      </c>
      <c r="K29" s="140" t="str">
        <f t="shared" si="3"/>
        <v>-</v>
      </c>
      <c r="L29" s="140" t="str">
        <f t="shared" si="4"/>
        <v>-</v>
      </c>
      <c r="M29" s="140" t="str">
        <f t="shared" si="5"/>
        <v>-</v>
      </c>
      <c r="N29" s="140" t="str">
        <f t="shared" si="6"/>
        <v>-</v>
      </c>
      <c r="O29" s="140" t="str">
        <f t="shared" si="7"/>
        <v>-</v>
      </c>
      <c r="P29" s="140" t="str">
        <f t="shared" si="8"/>
        <v>-</v>
      </c>
      <c r="Q29" s="140" t="str">
        <f t="shared" si="9"/>
        <v>-</v>
      </c>
      <c r="R29" s="140" t="str">
        <f t="shared" si="10"/>
        <v>-</v>
      </c>
      <c r="S29" s="140" t="str">
        <f t="shared" si="11"/>
        <v>-</v>
      </c>
      <c r="T29" s="141">
        <f t="shared" si="12"/>
        <v>0</v>
      </c>
      <c r="U29" s="142">
        <v>0</v>
      </c>
      <c r="V29" s="143"/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144">
        <v>0</v>
      </c>
      <c r="AV29" s="145">
        <f t="shared" si="13"/>
        <v>0</v>
      </c>
      <c r="AW29" s="145">
        <f t="shared" si="14"/>
        <v>0</v>
      </c>
      <c r="AX29" s="14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M29" s="147"/>
      <c r="BN29" s="148"/>
    </row>
    <row r="30" spans="1:66" s="146" customFormat="1" ht="15">
      <c r="A30" s="137">
        <v>23</v>
      </c>
      <c r="B30" s="138">
        <v>6953156272965</v>
      </c>
      <c r="C30" s="4">
        <v>734876</v>
      </c>
      <c r="D30" s="4" t="s">
        <v>84</v>
      </c>
      <c r="E30" s="4" t="s">
        <v>85</v>
      </c>
      <c r="F30" s="4">
        <v>119</v>
      </c>
      <c r="G30" s="4">
        <v>54.5</v>
      </c>
      <c r="H30" s="139">
        <f t="shared" si="0"/>
        <v>1</v>
      </c>
      <c r="I30" s="140">
        <f t="shared" si="1"/>
        <v>2</v>
      </c>
      <c r="J30" s="140">
        <f t="shared" si="2"/>
        <v>1</v>
      </c>
      <c r="K30" s="140">
        <f t="shared" si="3"/>
        <v>3</v>
      </c>
      <c r="L30" s="140">
        <f t="shared" si="4"/>
        <v>1</v>
      </c>
      <c r="M30" s="140" t="str">
        <f t="shared" si="5"/>
        <v>-</v>
      </c>
      <c r="N30" s="140" t="str">
        <f t="shared" si="6"/>
        <v>-</v>
      </c>
      <c r="O30" s="140">
        <f t="shared" si="7"/>
        <v>1</v>
      </c>
      <c r="P30" s="140" t="str">
        <f t="shared" si="8"/>
        <v>-</v>
      </c>
      <c r="Q30" s="140">
        <f t="shared" si="9"/>
        <v>1</v>
      </c>
      <c r="R30" s="140" t="str">
        <f t="shared" si="10"/>
        <v>-</v>
      </c>
      <c r="S30" s="140" t="str">
        <f t="shared" si="11"/>
        <v>-</v>
      </c>
      <c r="T30" s="141">
        <f t="shared" si="12"/>
        <v>10</v>
      </c>
      <c r="U30" s="142">
        <v>2</v>
      </c>
      <c r="V30" s="143"/>
      <c r="W30" s="4">
        <v>3</v>
      </c>
      <c r="X30" s="4">
        <v>0</v>
      </c>
      <c r="Y30" s="4">
        <v>0</v>
      </c>
      <c r="Z30" s="4">
        <v>1</v>
      </c>
      <c r="AA30" s="4">
        <v>3</v>
      </c>
      <c r="AB30" s="4">
        <v>0</v>
      </c>
      <c r="AC30" s="4">
        <v>3</v>
      </c>
      <c r="AD30" s="4">
        <v>3</v>
      </c>
      <c r="AE30" s="4">
        <v>3</v>
      </c>
      <c r="AF30" s="4">
        <v>0</v>
      </c>
      <c r="AG30" s="4">
        <v>6</v>
      </c>
      <c r="AH30" s="4">
        <v>0</v>
      </c>
      <c r="AI30" s="4">
        <v>3</v>
      </c>
      <c r="AJ30" s="4">
        <v>0</v>
      </c>
      <c r="AK30" s="4">
        <v>3</v>
      </c>
      <c r="AL30" s="4">
        <v>0</v>
      </c>
      <c r="AM30" s="4">
        <v>6</v>
      </c>
      <c r="AN30" s="4">
        <v>0</v>
      </c>
      <c r="AO30" s="4">
        <v>0</v>
      </c>
      <c r="AP30" s="4">
        <v>0</v>
      </c>
      <c r="AQ30" s="4">
        <v>1</v>
      </c>
      <c r="AR30" s="4">
        <v>0</v>
      </c>
      <c r="AS30" s="4">
        <v>1</v>
      </c>
      <c r="AT30" s="4">
        <v>0</v>
      </c>
      <c r="AU30" s="144">
        <v>0</v>
      </c>
      <c r="AV30" s="145">
        <f t="shared" si="13"/>
        <v>32</v>
      </c>
      <c r="AW30" s="145">
        <f t="shared" si="14"/>
        <v>4</v>
      </c>
      <c r="AX30" s="144">
        <v>0</v>
      </c>
      <c r="AY30" s="4">
        <v>4</v>
      </c>
      <c r="AZ30" s="4">
        <v>2</v>
      </c>
      <c r="BA30" s="4">
        <v>4</v>
      </c>
      <c r="BB30" s="4">
        <v>6</v>
      </c>
      <c r="BC30" s="4">
        <v>4</v>
      </c>
      <c r="BD30" s="4">
        <v>6</v>
      </c>
      <c r="BE30" s="4">
        <v>2</v>
      </c>
      <c r="BF30" s="4">
        <v>4</v>
      </c>
      <c r="BG30" s="4">
        <v>6</v>
      </c>
      <c r="BH30" s="4">
        <v>1</v>
      </c>
      <c r="BI30" s="4">
        <v>1</v>
      </c>
      <c r="BJ30" s="4">
        <v>1</v>
      </c>
      <c r="BM30" s="147"/>
      <c r="BN30" s="148"/>
    </row>
    <row r="31" spans="1:66" s="146" customFormat="1" ht="15">
      <c r="A31" s="137">
        <v>24</v>
      </c>
      <c r="B31" s="138">
        <v>6953156272972</v>
      </c>
      <c r="C31" s="4">
        <v>734877</v>
      </c>
      <c r="D31" s="4" t="s">
        <v>86</v>
      </c>
      <c r="E31" s="4" t="s">
        <v>87</v>
      </c>
      <c r="F31" s="4">
        <v>119</v>
      </c>
      <c r="G31" s="4">
        <v>54.5</v>
      </c>
      <c r="H31" s="139" t="str">
        <f t="shared" si="0"/>
        <v>-</v>
      </c>
      <c r="I31" s="140" t="str">
        <f t="shared" si="1"/>
        <v>-</v>
      </c>
      <c r="J31" s="140" t="str">
        <f t="shared" si="2"/>
        <v>-</v>
      </c>
      <c r="K31" s="140">
        <f t="shared" si="3"/>
        <v>2</v>
      </c>
      <c r="L31" s="140" t="str">
        <f t="shared" si="4"/>
        <v>-</v>
      </c>
      <c r="M31" s="140" t="str">
        <f t="shared" si="5"/>
        <v>-</v>
      </c>
      <c r="N31" s="140" t="str">
        <f t="shared" si="6"/>
        <v>-</v>
      </c>
      <c r="O31" s="140" t="str">
        <f t="shared" si="7"/>
        <v>-</v>
      </c>
      <c r="P31" s="140" t="str">
        <f t="shared" si="8"/>
        <v>-</v>
      </c>
      <c r="Q31" s="140" t="str">
        <f t="shared" si="9"/>
        <v>-</v>
      </c>
      <c r="R31" s="140" t="str">
        <f t="shared" si="10"/>
        <v>-</v>
      </c>
      <c r="S31" s="140" t="str">
        <f t="shared" si="11"/>
        <v>-</v>
      </c>
      <c r="T31" s="141">
        <f t="shared" si="12"/>
        <v>2</v>
      </c>
      <c r="U31" s="142">
        <v>0</v>
      </c>
      <c r="V31" s="143"/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4</v>
      </c>
      <c r="AD31" s="4">
        <v>1</v>
      </c>
      <c r="AE31" s="4">
        <v>4</v>
      </c>
      <c r="AF31" s="4">
        <v>0</v>
      </c>
      <c r="AG31" s="4">
        <v>6</v>
      </c>
      <c r="AH31" s="4">
        <v>0</v>
      </c>
      <c r="AI31" s="4">
        <v>0</v>
      </c>
      <c r="AJ31" s="4">
        <v>0</v>
      </c>
      <c r="AK31" s="4">
        <v>4</v>
      </c>
      <c r="AL31" s="4">
        <v>0</v>
      </c>
      <c r="AM31" s="4">
        <v>6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144">
        <v>0</v>
      </c>
      <c r="AV31" s="145">
        <f t="shared" si="13"/>
        <v>24</v>
      </c>
      <c r="AW31" s="145">
        <f t="shared" si="14"/>
        <v>1</v>
      </c>
      <c r="AX31" s="144">
        <v>0</v>
      </c>
      <c r="AY31" s="4">
        <v>0</v>
      </c>
      <c r="AZ31" s="4">
        <v>0</v>
      </c>
      <c r="BA31" s="4">
        <v>0</v>
      </c>
      <c r="BB31" s="4">
        <v>6</v>
      </c>
      <c r="BC31" s="4">
        <v>4</v>
      </c>
      <c r="BD31" s="4">
        <v>6</v>
      </c>
      <c r="BE31" s="4">
        <v>0</v>
      </c>
      <c r="BF31" s="4">
        <v>4</v>
      </c>
      <c r="BG31" s="4">
        <v>6</v>
      </c>
      <c r="BH31" s="4">
        <v>0</v>
      </c>
      <c r="BI31" s="4">
        <v>0</v>
      </c>
      <c r="BJ31" s="4">
        <v>0</v>
      </c>
      <c r="BM31" s="147"/>
      <c r="BN31" s="148"/>
    </row>
    <row r="32" spans="1:66" s="146" customFormat="1" ht="15">
      <c r="A32" s="137">
        <v>25</v>
      </c>
      <c r="B32" s="138">
        <v>6953156273825</v>
      </c>
      <c r="C32" s="4">
        <v>734878</v>
      </c>
      <c r="D32" s="4" t="s">
        <v>88</v>
      </c>
      <c r="E32" s="4" t="s">
        <v>89</v>
      </c>
      <c r="F32" s="4">
        <v>119</v>
      </c>
      <c r="G32" s="4">
        <v>54.5</v>
      </c>
      <c r="H32" s="139" t="str">
        <f t="shared" si="0"/>
        <v>-</v>
      </c>
      <c r="I32" s="140" t="str">
        <f t="shared" si="1"/>
        <v>-</v>
      </c>
      <c r="J32" s="140" t="str">
        <f t="shared" si="2"/>
        <v>-</v>
      </c>
      <c r="K32" s="140" t="str">
        <f t="shared" si="3"/>
        <v>-</v>
      </c>
      <c r="L32" s="140" t="str">
        <f t="shared" si="4"/>
        <v>-</v>
      </c>
      <c r="M32" s="140" t="str">
        <f t="shared" si="5"/>
        <v>-</v>
      </c>
      <c r="N32" s="140" t="str">
        <f t="shared" si="6"/>
        <v>-</v>
      </c>
      <c r="O32" s="140" t="str">
        <f t="shared" si="7"/>
        <v>-</v>
      </c>
      <c r="P32" s="140" t="str">
        <f t="shared" si="8"/>
        <v>-</v>
      </c>
      <c r="Q32" s="140" t="str">
        <f t="shared" si="9"/>
        <v>-</v>
      </c>
      <c r="R32" s="140" t="str">
        <f t="shared" si="10"/>
        <v>-</v>
      </c>
      <c r="S32" s="140" t="str">
        <f t="shared" si="11"/>
        <v>-</v>
      </c>
      <c r="T32" s="141">
        <f t="shared" si="12"/>
        <v>0</v>
      </c>
      <c r="U32" s="142">
        <v>0</v>
      </c>
      <c r="V32" s="143"/>
      <c r="W32" s="4">
        <v>4</v>
      </c>
      <c r="X32" s="4">
        <v>0</v>
      </c>
      <c r="Y32" s="4">
        <v>2</v>
      </c>
      <c r="Z32" s="4">
        <v>0</v>
      </c>
      <c r="AA32" s="4">
        <v>4</v>
      </c>
      <c r="AB32" s="4">
        <v>0</v>
      </c>
      <c r="AC32" s="4">
        <v>6</v>
      </c>
      <c r="AD32" s="4">
        <v>0</v>
      </c>
      <c r="AE32" s="4">
        <v>4</v>
      </c>
      <c r="AF32" s="4">
        <v>0</v>
      </c>
      <c r="AG32" s="4">
        <v>6</v>
      </c>
      <c r="AH32" s="4">
        <v>0</v>
      </c>
      <c r="AI32" s="4">
        <v>2</v>
      </c>
      <c r="AJ32" s="4">
        <v>0</v>
      </c>
      <c r="AK32" s="4">
        <v>4</v>
      </c>
      <c r="AL32" s="4">
        <v>0</v>
      </c>
      <c r="AM32" s="4">
        <v>6</v>
      </c>
      <c r="AN32" s="4">
        <v>0</v>
      </c>
      <c r="AO32" s="4">
        <v>1</v>
      </c>
      <c r="AP32" s="4">
        <v>0</v>
      </c>
      <c r="AQ32" s="4">
        <v>1</v>
      </c>
      <c r="AR32" s="4">
        <v>0</v>
      </c>
      <c r="AS32" s="4">
        <v>1</v>
      </c>
      <c r="AT32" s="4">
        <v>0</v>
      </c>
      <c r="AU32" s="144">
        <v>0</v>
      </c>
      <c r="AV32" s="145">
        <f t="shared" si="13"/>
        <v>41</v>
      </c>
      <c r="AW32" s="145">
        <f t="shared" si="14"/>
        <v>0</v>
      </c>
      <c r="AX32" s="144">
        <v>0</v>
      </c>
      <c r="AY32" s="4">
        <v>4</v>
      </c>
      <c r="AZ32" s="4">
        <v>2</v>
      </c>
      <c r="BA32" s="4">
        <v>4</v>
      </c>
      <c r="BB32" s="4">
        <v>6</v>
      </c>
      <c r="BC32" s="4">
        <v>4</v>
      </c>
      <c r="BD32" s="4">
        <v>6</v>
      </c>
      <c r="BE32" s="4">
        <v>2</v>
      </c>
      <c r="BF32" s="4">
        <v>4</v>
      </c>
      <c r="BG32" s="4">
        <v>6</v>
      </c>
      <c r="BH32" s="4">
        <v>1</v>
      </c>
      <c r="BI32" s="4">
        <v>1</v>
      </c>
      <c r="BJ32" s="4">
        <v>1</v>
      </c>
      <c r="BM32" s="147"/>
      <c r="BN32" s="148"/>
    </row>
    <row r="33" spans="1:66" s="146" customFormat="1" ht="15">
      <c r="A33" s="137">
        <v>26</v>
      </c>
      <c r="B33" s="138">
        <v>6953156276390</v>
      </c>
      <c r="C33" s="4">
        <v>734879</v>
      </c>
      <c r="D33" s="4" t="s">
        <v>90</v>
      </c>
      <c r="E33" s="4" t="s">
        <v>91</v>
      </c>
      <c r="F33" s="4">
        <v>289</v>
      </c>
      <c r="G33" s="4">
        <v>139.5</v>
      </c>
      <c r="H33" s="139">
        <f t="shared" si="0"/>
        <v>1</v>
      </c>
      <c r="I33" s="140" t="str">
        <f t="shared" si="1"/>
        <v>-</v>
      </c>
      <c r="J33" s="140">
        <f t="shared" si="2"/>
        <v>1</v>
      </c>
      <c r="K33" s="140">
        <f t="shared" si="3"/>
        <v>1</v>
      </c>
      <c r="L33" s="140" t="str">
        <f t="shared" si="4"/>
        <v>-</v>
      </c>
      <c r="M33" s="140">
        <f t="shared" si="5"/>
        <v>1</v>
      </c>
      <c r="N33" s="140" t="str">
        <f t="shared" si="6"/>
        <v>-</v>
      </c>
      <c r="O33" s="140" t="str">
        <f t="shared" si="7"/>
        <v>-</v>
      </c>
      <c r="P33" s="140" t="str">
        <f t="shared" si="8"/>
        <v>-</v>
      </c>
      <c r="Q33" s="140" t="str">
        <f t="shared" si="9"/>
        <v>-</v>
      </c>
      <c r="R33" s="140" t="str">
        <f t="shared" si="10"/>
        <v>-</v>
      </c>
      <c r="S33" s="140" t="str">
        <f t="shared" si="11"/>
        <v>-</v>
      </c>
      <c r="T33" s="141">
        <f t="shared" si="12"/>
        <v>4</v>
      </c>
      <c r="U33" s="142">
        <v>0</v>
      </c>
      <c r="V33" s="143"/>
      <c r="W33" s="4">
        <v>3</v>
      </c>
      <c r="X33" s="4">
        <v>0</v>
      </c>
      <c r="Y33" s="4">
        <v>2</v>
      </c>
      <c r="Z33" s="4">
        <v>0</v>
      </c>
      <c r="AA33" s="4">
        <v>3</v>
      </c>
      <c r="AB33" s="4">
        <v>0</v>
      </c>
      <c r="AC33" s="4">
        <v>5</v>
      </c>
      <c r="AD33" s="4">
        <v>0</v>
      </c>
      <c r="AE33" s="4">
        <v>4</v>
      </c>
      <c r="AF33" s="4">
        <v>0</v>
      </c>
      <c r="AG33" s="4">
        <v>5</v>
      </c>
      <c r="AH33" s="4">
        <v>0</v>
      </c>
      <c r="AI33" s="4">
        <v>2</v>
      </c>
      <c r="AJ33" s="4">
        <v>0</v>
      </c>
      <c r="AK33" s="4">
        <v>4</v>
      </c>
      <c r="AL33" s="4">
        <v>0</v>
      </c>
      <c r="AM33" s="4">
        <v>6</v>
      </c>
      <c r="AN33" s="4">
        <v>0</v>
      </c>
      <c r="AO33" s="4">
        <v>1</v>
      </c>
      <c r="AP33" s="4">
        <v>0</v>
      </c>
      <c r="AQ33" s="4">
        <v>1</v>
      </c>
      <c r="AR33" s="4">
        <v>0</v>
      </c>
      <c r="AS33" s="4">
        <v>1</v>
      </c>
      <c r="AT33" s="4">
        <v>0</v>
      </c>
      <c r="AU33" s="144">
        <v>0</v>
      </c>
      <c r="AV33" s="145">
        <f t="shared" si="13"/>
        <v>37</v>
      </c>
      <c r="AW33" s="145">
        <f t="shared" si="14"/>
        <v>0</v>
      </c>
      <c r="AX33" s="144">
        <v>0</v>
      </c>
      <c r="AY33" s="4">
        <v>4</v>
      </c>
      <c r="AZ33" s="4">
        <v>2</v>
      </c>
      <c r="BA33" s="4">
        <v>4</v>
      </c>
      <c r="BB33" s="4">
        <v>6</v>
      </c>
      <c r="BC33" s="4">
        <v>4</v>
      </c>
      <c r="BD33" s="4">
        <v>6</v>
      </c>
      <c r="BE33" s="4">
        <v>2</v>
      </c>
      <c r="BF33" s="4">
        <v>4</v>
      </c>
      <c r="BG33" s="4">
        <v>6</v>
      </c>
      <c r="BH33" s="4">
        <v>1</v>
      </c>
      <c r="BI33" s="4">
        <v>1</v>
      </c>
      <c r="BJ33" s="4">
        <v>1</v>
      </c>
      <c r="BM33" s="147"/>
      <c r="BN33" s="148"/>
    </row>
    <row r="34" spans="1:66" s="146" customFormat="1" ht="15">
      <c r="A34" s="137">
        <v>27</v>
      </c>
      <c r="B34" s="138">
        <v>6953156276406</v>
      </c>
      <c r="C34" s="4">
        <v>734880</v>
      </c>
      <c r="D34" s="4" t="s">
        <v>92</v>
      </c>
      <c r="E34" s="4" t="s">
        <v>93</v>
      </c>
      <c r="F34" s="4">
        <v>289</v>
      </c>
      <c r="G34" s="4">
        <v>139.5</v>
      </c>
      <c r="H34" s="139" t="str">
        <f t="shared" si="0"/>
        <v>-</v>
      </c>
      <c r="I34" s="140" t="str">
        <f t="shared" si="1"/>
        <v>-</v>
      </c>
      <c r="J34" s="140" t="str">
        <f t="shared" si="2"/>
        <v>-</v>
      </c>
      <c r="K34" s="140">
        <f t="shared" si="3"/>
        <v>1</v>
      </c>
      <c r="L34" s="140">
        <f t="shared" si="4"/>
        <v>1</v>
      </c>
      <c r="M34" s="140" t="str">
        <f t="shared" si="5"/>
        <v>-</v>
      </c>
      <c r="N34" s="140" t="str">
        <f t="shared" si="6"/>
        <v>-</v>
      </c>
      <c r="O34" s="140" t="str">
        <f t="shared" si="7"/>
        <v>-</v>
      </c>
      <c r="P34" s="140" t="str">
        <f t="shared" si="8"/>
        <v>-</v>
      </c>
      <c r="Q34" s="140" t="str">
        <f t="shared" si="9"/>
        <v>-</v>
      </c>
      <c r="R34" s="140" t="str">
        <f t="shared" si="10"/>
        <v>-</v>
      </c>
      <c r="S34" s="140" t="str">
        <f t="shared" si="11"/>
        <v>-</v>
      </c>
      <c r="T34" s="141">
        <f t="shared" si="12"/>
        <v>2</v>
      </c>
      <c r="U34" s="142">
        <v>0</v>
      </c>
      <c r="V34" s="143"/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5</v>
      </c>
      <c r="AD34" s="4">
        <v>0</v>
      </c>
      <c r="AE34" s="4">
        <v>3</v>
      </c>
      <c r="AF34" s="4">
        <v>0</v>
      </c>
      <c r="AG34" s="4">
        <v>6</v>
      </c>
      <c r="AH34" s="4">
        <v>0</v>
      </c>
      <c r="AI34" s="4">
        <v>0</v>
      </c>
      <c r="AJ34" s="4">
        <v>0</v>
      </c>
      <c r="AK34" s="4">
        <v>4</v>
      </c>
      <c r="AL34" s="4">
        <v>0</v>
      </c>
      <c r="AM34" s="4">
        <v>6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144">
        <v>0</v>
      </c>
      <c r="AV34" s="145">
        <f t="shared" si="13"/>
        <v>24</v>
      </c>
      <c r="AW34" s="145">
        <f t="shared" si="14"/>
        <v>0</v>
      </c>
      <c r="AX34" s="144">
        <v>0</v>
      </c>
      <c r="AY34" s="4">
        <v>0</v>
      </c>
      <c r="AZ34" s="4">
        <v>0</v>
      </c>
      <c r="BA34" s="4">
        <v>0</v>
      </c>
      <c r="BB34" s="4">
        <v>6</v>
      </c>
      <c r="BC34" s="4">
        <v>4</v>
      </c>
      <c r="BD34" s="4">
        <v>6</v>
      </c>
      <c r="BE34" s="4">
        <v>0</v>
      </c>
      <c r="BF34" s="4">
        <v>4</v>
      </c>
      <c r="BG34" s="4">
        <v>6</v>
      </c>
      <c r="BH34" s="4">
        <v>0</v>
      </c>
      <c r="BI34" s="4">
        <v>0</v>
      </c>
      <c r="BJ34" s="4">
        <v>0</v>
      </c>
      <c r="BM34" s="147"/>
      <c r="BN34" s="148"/>
    </row>
    <row r="35" spans="1:66" s="146" customFormat="1" ht="15">
      <c r="A35" s="137">
        <v>28</v>
      </c>
      <c r="B35" s="138">
        <v>6953156280243</v>
      </c>
      <c r="C35" s="4">
        <v>734881</v>
      </c>
      <c r="D35" s="4" t="s">
        <v>94</v>
      </c>
      <c r="E35" s="4" t="s">
        <v>95</v>
      </c>
      <c r="F35" s="4">
        <v>179</v>
      </c>
      <c r="G35" s="4">
        <v>84.5</v>
      </c>
      <c r="H35" s="139" t="str">
        <f t="shared" si="0"/>
        <v>-</v>
      </c>
      <c r="I35" s="140" t="str">
        <f t="shared" si="1"/>
        <v>-</v>
      </c>
      <c r="J35" s="140" t="str">
        <f t="shared" si="2"/>
        <v>-</v>
      </c>
      <c r="K35" s="140" t="str">
        <f t="shared" si="3"/>
        <v>-</v>
      </c>
      <c r="L35" s="140">
        <f t="shared" si="4"/>
        <v>1</v>
      </c>
      <c r="M35" s="140" t="str">
        <f t="shared" si="5"/>
        <v>-</v>
      </c>
      <c r="N35" s="140" t="str">
        <f t="shared" si="6"/>
        <v>-</v>
      </c>
      <c r="O35" s="140">
        <f t="shared" si="7"/>
        <v>3</v>
      </c>
      <c r="P35" s="140">
        <f t="shared" si="8"/>
        <v>2</v>
      </c>
      <c r="Q35" s="140" t="str">
        <f t="shared" si="9"/>
        <v>-</v>
      </c>
      <c r="R35" s="140" t="str">
        <f t="shared" si="10"/>
        <v>-</v>
      </c>
      <c r="S35" s="140" t="str">
        <f t="shared" si="11"/>
        <v>-</v>
      </c>
      <c r="T35" s="141">
        <f t="shared" si="12"/>
        <v>6</v>
      </c>
      <c r="U35" s="142">
        <v>0</v>
      </c>
      <c r="V35" s="143"/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18</v>
      </c>
      <c r="AD35" s="4">
        <v>16</v>
      </c>
      <c r="AE35" s="4">
        <v>3</v>
      </c>
      <c r="AF35" s="4">
        <v>1</v>
      </c>
      <c r="AG35" s="4">
        <v>12</v>
      </c>
      <c r="AH35" s="4">
        <v>1</v>
      </c>
      <c r="AI35" s="4">
        <v>0</v>
      </c>
      <c r="AJ35" s="4">
        <v>0</v>
      </c>
      <c r="AK35" s="4">
        <v>1</v>
      </c>
      <c r="AL35" s="4">
        <v>0</v>
      </c>
      <c r="AM35" s="4">
        <v>4</v>
      </c>
      <c r="AN35" s="4">
        <v>1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144">
        <v>0</v>
      </c>
      <c r="AV35" s="145">
        <f t="shared" si="13"/>
        <v>38</v>
      </c>
      <c r="AW35" s="145">
        <f t="shared" si="14"/>
        <v>19</v>
      </c>
      <c r="AX35" s="144">
        <v>0</v>
      </c>
      <c r="AY35" s="4">
        <v>0</v>
      </c>
      <c r="AZ35" s="4">
        <v>0</v>
      </c>
      <c r="BA35" s="4">
        <v>0</v>
      </c>
      <c r="BB35" s="4">
        <v>6</v>
      </c>
      <c r="BC35" s="4">
        <v>4</v>
      </c>
      <c r="BD35" s="4">
        <v>6</v>
      </c>
      <c r="BE35" s="4">
        <v>0</v>
      </c>
      <c r="BF35" s="4">
        <v>4</v>
      </c>
      <c r="BG35" s="4">
        <v>6</v>
      </c>
      <c r="BH35" s="4">
        <v>0</v>
      </c>
      <c r="BI35" s="4">
        <v>0</v>
      </c>
      <c r="BJ35" s="4">
        <v>0</v>
      </c>
      <c r="BM35" s="147"/>
      <c r="BN35" s="148"/>
    </row>
    <row r="36" spans="1:66" s="146" customFormat="1" ht="15">
      <c r="A36" s="137">
        <v>29</v>
      </c>
      <c r="B36" s="138">
        <v>6953156278844</v>
      </c>
      <c r="C36" s="4">
        <v>734882</v>
      </c>
      <c r="D36" s="4" t="s">
        <v>96</v>
      </c>
      <c r="E36" s="4" t="s">
        <v>97</v>
      </c>
      <c r="F36" s="4">
        <v>139</v>
      </c>
      <c r="G36" s="4">
        <v>64.5</v>
      </c>
      <c r="H36" s="139" t="str">
        <f t="shared" si="0"/>
        <v>-</v>
      </c>
      <c r="I36" s="140" t="str">
        <f t="shared" si="1"/>
        <v>-</v>
      </c>
      <c r="J36" s="140" t="str">
        <f t="shared" si="2"/>
        <v>-</v>
      </c>
      <c r="K36" s="140">
        <f t="shared" si="3"/>
        <v>2</v>
      </c>
      <c r="L36" s="140">
        <f t="shared" si="4"/>
        <v>1</v>
      </c>
      <c r="M36" s="140">
        <f t="shared" si="5"/>
        <v>2</v>
      </c>
      <c r="N36" s="140">
        <f t="shared" si="6"/>
        <v>2</v>
      </c>
      <c r="O36" s="140">
        <f t="shared" si="7"/>
        <v>1</v>
      </c>
      <c r="P36" s="140">
        <f t="shared" si="8"/>
        <v>4</v>
      </c>
      <c r="Q36" s="140" t="str">
        <f t="shared" si="9"/>
        <v>-</v>
      </c>
      <c r="R36" s="140" t="str">
        <f t="shared" si="10"/>
        <v>-</v>
      </c>
      <c r="S36" s="140">
        <f t="shared" si="11"/>
        <v>1</v>
      </c>
      <c r="T36" s="141">
        <f t="shared" si="12"/>
        <v>13</v>
      </c>
      <c r="U36" s="142">
        <v>2</v>
      </c>
      <c r="V36" s="143"/>
      <c r="W36" s="4">
        <v>4</v>
      </c>
      <c r="X36" s="4">
        <v>0</v>
      </c>
      <c r="Y36" s="4">
        <v>2</v>
      </c>
      <c r="Z36" s="4">
        <v>1</v>
      </c>
      <c r="AA36" s="4">
        <v>4</v>
      </c>
      <c r="AB36" s="4">
        <v>0</v>
      </c>
      <c r="AC36" s="4">
        <v>4</v>
      </c>
      <c r="AD36" s="4">
        <v>1</v>
      </c>
      <c r="AE36" s="4">
        <v>3</v>
      </c>
      <c r="AF36" s="4">
        <v>0</v>
      </c>
      <c r="AG36" s="4">
        <v>4</v>
      </c>
      <c r="AH36" s="4">
        <v>0</v>
      </c>
      <c r="AI36" s="4">
        <v>0</v>
      </c>
      <c r="AJ36" s="4">
        <v>0</v>
      </c>
      <c r="AK36" s="4">
        <v>3</v>
      </c>
      <c r="AL36" s="4">
        <v>0</v>
      </c>
      <c r="AM36" s="4">
        <v>2</v>
      </c>
      <c r="AN36" s="4">
        <v>0</v>
      </c>
      <c r="AO36" s="4">
        <v>1</v>
      </c>
      <c r="AP36" s="4">
        <v>0</v>
      </c>
      <c r="AQ36" s="4">
        <v>1</v>
      </c>
      <c r="AR36" s="4">
        <v>0</v>
      </c>
      <c r="AS36" s="4">
        <v>0</v>
      </c>
      <c r="AT36" s="4">
        <v>0</v>
      </c>
      <c r="AU36" s="144">
        <v>0</v>
      </c>
      <c r="AV36" s="145">
        <f t="shared" si="13"/>
        <v>28</v>
      </c>
      <c r="AW36" s="145">
        <f t="shared" si="14"/>
        <v>2</v>
      </c>
      <c r="AX36" s="144">
        <v>0</v>
      </c>
      <c r="AY36" s="4">
        <v>4</v>
      </c>
      <c r="AZ36" s="4">
        <v>2</v>
      </c>
      <c r="BA36" s="4">
        <v>4</v>
      </c>
      <c r="BB36" s="4">
        <v>6</v>
      </c>
      <c r="BC36" s="4">
        <v>4</v>
      </c>
      <c r="BD36" s="4">
        <v>6</v>
      </c>
      <c r="BE36" s="4">
        <v>2</v>
      </c>
      <c r="BF36" s="4">
        <v>4</v>
      </c>
      <c r="BG36" s="4">
        <v>6</v>
      </c>
      <c r="BH36" s="4">
        <v>1</v>
      </c>
      <c r="BI36" s="4">
        <v>1</v>
      </c>
      <c r="BJ36" s="4">
        <v>1</v>
      </c>
      <c r="BM36" s="147"/>
      <c r="BN36" s="148"/>
    </row>
    <row r="37" spans="1:66" s="146" customFormat="1" ht="15">
      <c r="A37" s="137">
        <v>30</v>
      </c>
      <c r="B37" s="138">
        <v>6953156278851</v>
      </c>
      <c r="C37" s="4">
        <v>734883</v>
      </c>
      <c r="D37" s="4" t="s">
        <v>98</v>
      </c>
      <c r="E37" s="4" t="s">
        <v>99</v>
      </c>
      <c r="F37" s="4">
        <v>139</v>
      </c>
      <c r="G37" s="4">
        <v>64.5</v>
      </c>
      <c r="H37" s="139" t="str">
        <f t="shared" si="0"/>
        <v>-</v>
      </c>
      <c r="I37" s="140" t="str">
        <f t="shared" si="1"/>
        <v>-</v>
      </c>
      <c r="J37" s="140" t="str">
        <f t="shared" si="2"/>
        <v>-</v>
      </c>
      <c r="K37" s="140">
        <f t="shared" si="3"/>
        <v>1</v>
      </c>
      <c r="L37" s="140" t="str">
        <f t="shared" si="4"/>
        <v>-</v>
      </c>
      <c r="M37" s="140">
        <f t="shared" si="5"/>
        <v>1</v>
      </c>
      <c r="N37" s="140" t="str">
        <f t="shared" si="6"/>
        <v>-</v>
      </c>
      <c r="O37" s="140" t="str">
        <f t="shared" si="7"/>
        <v>-</v>
      </c>
      <c r="P37" s="140" t="str">
        <f t="shared" si="8"/>
        <v>-</v>
      </c>
      <c r="Q37" s="140" t="str">
        <f t="shared" si="9"/>
        <v>-</v>
      </c>
      <c r="R37" s="140" t="str">
        <f t="shared" si="10"/>
        <v>-</v>
      </c>
      <c r="S37" s="140" t="str">
        <f t="shared" si="11"/>
        <v>-</v>
      </c>
      <c r="T37" s="141">
        <f t="shared" si="12"/>
        <v>2</v>
      </c>
      <c r="U37" s="142">
        <v>1</v>
      </c>
      <c r="V37" s="143"/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5</v>
      </c>
      <c r="AD37" s="4">
        <v>0</v>
      </c>
      <c r="AE37" s="4">
        <v>4</v>
      </c>
      <c r="AF37" s="4">
        <v>0</v>
      </c>
      <c r="AG37" s="4">
        <v>5</v>
      </c>
      <c r="AH37" s="4">
        <v>0</v>
      </c>
      <c r="AI37" s="4">
        <v>0</v>
      </c>
      <c r="AJ37" s="4">
        <v>0</v>
      </c>
      <c r="AK37" s="4">
        <v>4</v>
      </c>
      <c r="AL37" s="4">
        <v>0</v>
      </c>
      <c r="AM37" s="4">
        <v>6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144">
        <v>0</v>
      </c>
      <c r="AV37" s="145">
        <f t="shared" si="13"/>
        <v>24</v>
      </c>
      <c r="AW37" s="145">
        <f t="shared" si="14"/>
        <v>0</v>
      </c>
      <c r="AX37" s="144">
        <v>0</v>
      </c>
      <c r="AY37" s="4">
        <v>0</v>
      </c>
      <c r="AZ37" s="4">
        <v>0</v>
      </c>
      <c r="BA37" s="4">
        <v>0</v>
      </c>
      <c r="BB37" s="4">
        <v>6</v>
      </c>
      <c r="BC37" s="4">
        <v>4</v>
      </c>
      <c r="BD37" s="4">
        <v>6</v>
      </c>
      <c r="BE37" s="4">
        <v>0</v>
      </c>
      <c r="BF37" s="4">
        <v>4</v>
      </c>
      <c r="BG37" s="4">
        <v>6</v>
      </c>
      <c r="BH37" s="4">
        <v>0</v>
      </c>
      <c r="BI37" s="4">
        <v>0</v>
      </c>
      <c r="BJ37" s="4">
        <v>0</v>
      </c>
      <c r="BM37" s="147"/>
      <c r="BN37" s="148"/>
    </row>
    <row r="38" spans="1:66" s="146" customFormat="1" ht="15">
      <c r="A38" s="137">
        <v>31</v>
      </c>
      <c r="B38" s="138">
        <v>6953156273016</v>
      </c>
      <c r="C38" s="4">
        <v>734884</v>
      </c>
      <c r="D38" s="4" t="s">
        <v>100</v>
      </c>
      <c r="E38" s="4" t="s">
        <v>101</v>
      </c>
      <c r="F38" s="4">
        <v>169</v>
      </c>
      <c r="G38" s="4">
        <v>79.5</v>
      </c>
      <c r="H38" s="139">
        <f t="shared" si="0"/>
        <v>1</v>
      </c>
      <c r="I38" s="140">
        <f t="shared" si="1"/>
        <v>1</v>
      </c>
      <c r="J38" s="140">
        <f t="shared" si="2"/>
        <v>1</v>
      </c>
      <c r="K38" s="140" t="str">
        <f t="shared" si="3"/>
        <v>-</v>
      </c>
      <c r="L38" s="140">
        <f t="shared" si="4"/>
        <v>1</v>
      </c>
      <c r="M38" s="140">
        <f t="shared" si="5"/>
        <v>1</v>
      </c>
      <c r="N38" s="140" t="str">
        <f t="shared" si="6"/>
        <v>-</v>
      </c>
      <c r="O38" s="140">
        <f t="shared" si="7"/>
        <v>1</v>
      </c>
      <c r="P38" s="140">
        <f t="shared" si="8"/>
        <v>2</v>
      </c>
      <c r="Q38" s="140">
        <f t="shared" si="9"/>
        <v>1</v>
      </c>
      <c r="R38" s="140" t="str">
        <f t="shared" si="10"/>
        <v>-</v>
      </c>
      <c r="S38" s="140" t="str">
        <f t="shared" si="11"/>
        <v>-</v>
      </c>
      <c r="T38" s="141">
        <f t="shared" si="12"/>
        <v>9</v>
      </c>
      <c r="U38" s="142">
        <v>0</v>
      </c>
      <c r="V38" s="143"/>
      <c r="W38" s="4">
        <v>3</v>
      </c>
      <c r="X38" s="4">
        <v>0</v>
      </c>
      <c r="Y38" s="4">
        <v>1</v>
      </c>
      <c r="Z38" s="4">
        <v>0</v>
      </c>
      <c r="AA38" s="4">
        <v>3</v>
      </c>
      <c r="AB38" s="4">
        <v>0</v>
      </c>
      <c r="AC38" s="4">
        <v>6</v>
      </c>
      <c r="AD38" s="4">
        <v>0</v>
      </c>
      <c r="AE38" s="4">
        <v>3</v>
      </c>
      <c r="AF38" s="4">
        <v>0</v>
      </c>
      <c r="AG38" s="4">
        <v>5</v>
      </c>
      <c r="AH38" s="4">
        <v>1</v>
      </c>
      <c r="AI38" s="4">
        <v>2</v>
      </c>
      <c r="AJ38" s="4">
        <v>0</v>
      </c>
      <c r="AK38" s="4">
        <v>3</v>
      </c>
      <c r="AL38" s="4">
        <v>1</v>
      </c>
      <c r="AM38" s="4">
        <v>4</v>
      </c>
      <c r="AN38" s="4">
        <v>0</v>
      </c>
      <c r="AO38" s="4">
        <v>0</v>
      </c>
      <c r="AP38" s="4">
        <v>0</v>
      </c>
      <c r="AQ38" s="4">
        <v>2</v>
      </c>
      <c r="AR38" s="4">
        <v>0</v>
      </c>
      <c r="AS38" s="4">
        <v>1</v>
      </c>
      <c r="AT38" s="4">
        <v>0</v>
      </c>
      <c r="AU38" s="144">
        <v>0</v>
      </c>
      <c r="AV38" s="145">
        <f t="shared" si="13"/>
        <v>33</v>
      </c>
      <c r="AW38" s="145">
        <f t="shared" si="14"/>
        <v>2</v>
      </c>
      <c r="AX38" s="144">
        <v>0</v>
      </c>
      <c r="AY38" s="4">
        <v>4</v>
      </c>
      <c r="AZ38" s="4">
        <v>2</v>
      </c>
      <c r="BA38" s="4">
        <v>4</v>
      </c>
      <c r="BB38" s="4">
        <v>6</v>
      </c>
      <c r="BC38" s="4">
        <v>4</v>
      </c>
      <c r="BD38" s="4">
        <v>6</v>
      </c>
      <c r="BE38" s="4">
        <v>2</v>
      </c>
      <c r="BF38" s="4">
        <v>4</v>
      </c>
      <c r="BG38" s="4">
        <v>6</v>
      </c>
      <c r="BH38" s="4">
        <v>1</v>
      </c>
      <c r="BI38" s="4">
        <v>1</v>
      </c>
      <c r="BJ38" s="4">
        <v>1</v>
      </c>
      <c r="BM38" s="147"/>
      <c r="BN38" s="148"/>
    </row>
    <row r="39" spans="1:66" s="146" customFormat="1" ht="15">
      <c r="A39" s="137">
        <v>32</v>
      </c>
      <c r="B39" s="138">
        <v>6953156273023</v>
      </c>
      <c r="C39" s="4">
        <v>734885</v>
      </c>
      <c r="D39" s="4" t="s">
        <v>102</v>
      </c>
      <c r="E39" s="4" t="s">
        <v>103</v>
      </c>
      <c r="F39" s="4">
        <v>169</v>
      </c>
      <c r="G39" s="4">
        <v>79.5</v>
      </c>
      <c r="H39" s="139" t="str">
        <f t="shared" si="0"/>
        <v>-</v>
      </c>
      <c r="I39" s="140" t="str">
        <f t="shared" si="1"/>
        <v>-</v>
      </c>
      <c r="J39" s="140" t="str">
        <f t="shared" si="2"/>
        <v>-</v>
      </c>
      <c r="K39" s="140" t="str">
        <f t="shared" si="3"/>
        <v>-</v>
      </c>
      <c r="L39" s="140" t="str">
        <f t="shared" si="4"/>
        <v>-</v>
      </c>
      <c r="M39" s="140">
        <f t="shared" si="5"/>
        <v>1</v>
      </c>
      <c r="N39" s="140">
        <f t="shared" si="6"/>
        <v>2</v>
      </c>
      <c r="O39" s="140" t="str">
        <f t="shared" si="7"/>
        <v>-</v>
      </c>
      <c r="P39" s="140" t="str">
        <f t="shared" si="8"/>
        <v>-</v>
      </c>
      <c r="Q39" s="140" t="str">
        <f t="shared" si="9"/>
        <v>-</v>
      </c>
      <c r="R39" s="140" t="str">
        <f t="shared" si="10"/>
        <v>-</v>
      </c>
      <c r="S39" s="140" t="str">
        <f t="shared" si="11"/>
        <v>-</v>
      </c>
      <c r="T39" s="141">
        <f t="shared" si="12"/>
        <v>3</v>
      </c>
      <c r="U39" s="142">
        <v>0</v>
      </c>
      <c r="V39" s="143"/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6</v>
      </c>
      <c r="AD39" s="4">
        <v>0</v>
      </c>
      <c r="AE39" s="4">
        <v>4</v>
      </c>
      <c r="AF39" s="4">
        <v>0</v>
      </c>
      <c r="AG39" s="4">
        <v>5</v>
      </c>
      <c r="AH39" s="4">
        <v>0</v>
      </c>
      <c r="AI39" s="4">
        <v>0</v>
      </c>
      <c r="AJ39" s="4">
        <v>0</v>
      </c>
      <c r="AK39" s="4">
        <v>4</v>
      </c>
      <c r="AL39" s="4">
        <v>0</v>
      </c>
      <c r="AM39" s="4">
        <v>6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144">
        <v>0</v>
      </c>
      <c r="AV39" s="145">
        <f t="shared" si="13"/>
        <v>25</v>
      </c>
      <c r="AW39" s="145">
        <f t="shared" si="14"/>
        <v>0</v>
      </c>
      <c r="AX39" s="144">
        <v>0</v>
      </c>
      <c r="AY39" s="4">
        <v>0</v>
      </c>
      <c r="AZ39" s="4">
        <v>0</v>
      </c>
      <c r="BA39" s="4">
        <v>0</v>
      </c>
      <c r="BB39" s="4">
        <v>6</v>
      </c>
      <c r="BC39" s="4">
        <v>4</v>
      </c>
      <c r="BD39" s="4">
        <v>6</v>
      </c>
      <c r="BE39" s="4">
        <v>2</v>
      </c>
      <c r="BF39" s="4">
        <v>4</v>
      </c>
      <c r="BG39" s="4">
        <v>6</v>
      </c>
      <c r="BH39" s="4">
        <v>0</v>
      </c>
      <c r="BI39" s="4">
        <v>0</v>
      </c>
      <c r="BJ39" s="4">
        <v>0</v>
      </c>
      <c r="BM39" s="147"/>
      <c r="BN39" s="148"/>
    </row>
    <row r="40" spans="1:66" s="146" customFormat="1" ht="15">
      <c r="A40" s="137">
        <v>33</v>
      </c>
      <c r="B40" s="138">
        <v>6953156273665</v>
      </c>
      <c r="C40" s="4">
        <v>734886</v>
      </c>
      <c r="D40" s="4" t="s">
        <v>104</v>
      </c>
      <c r="E40" s="4" t="s">
        <v>105</v>
      </c>
      <c r="F40" s="4">
        <v>129</v>
      </c>
      <c r="G40" s="4">
        <v>59.5</v>
      </c>
      <c r="H40" s="139" t="str">
        <f t="shared" ref="H40:H71" si="15">IF(AY40-W40&lt;1,"-",AY40-W40)</f>
        <v>-</v>
      </c>
      <c r="I40" s="140" t="str">
        <f t="shared" ref="I40:I71" si="16">IF(AZ40-Y40&lt;1,"-",AZ40-Y40)</f>
        <v>-</v>
      </c>
      <c r="J40" s="140" t="str">
        <f t="shared" ref="J40:J71" si="17">IF(BA40-AA40&lt;1,"-",BA40-AA40)</f>
        <v>-</v>
      </c>
      <c r="K40" s="140" t="str">
        <f t="shared" ref="K40:K71" si="18">IF(BB40-AC40&lt;1,"-",BB40-AC40)</f>
        <v>-</v>
      </c>
      <c r="L40" s="140" t="str">
        <f t="shared" ref="L40:L71" si="19">IF(BC40-AE40&lt;1,"-",BC40-AE40)</f>
        <v>-</v>
      </c>
      <c r="M40" s="140">
        <f t="shared" ref="M40:M71" si="20">IF(BD40-AG40&lt;1,"-",BD40-AG40)</f>
        <v>1</v>
      </c>
      <c r="N40" s="140" t="str">
        <f t="shared" ref="N40:N71" si="21">IF(BE40-AI40&lt;1,"-",BE40-AI40)</f>
        <v>-</v>
      </c>
      <c r="O40" s="140" t="str">
        <f t="shared" ref="O40:O71" si="22">IF(BF40-AK40&lt;1,"-",BF40-AK40)</f>
        <v>-</v>
      </c>
      <c r="P40" s="140" t="str">
        <f t="shared" ref="P40:P71" si="23">IF(BG40-AM40&lt;1,"-",BG40-AM40)</f>
        <v>-</v>
      </c>
      <c r="Q40" s="140" t="str">
        <f t="shared" ref="Q40:Q71" si="24">IF(BH40-AO40&lt;1,"-",BH40-AO40)</f>
        <v>-</v>
      </c>
      <c r="R40" s="140" t="str">
        <f t="shared" ref="R40:R71" si="25">IF(BI40-AQ40&lt;1,"-",BI40-AQ40)</f>
        <v>-</v>
      </c>
      <c r="S40" s="140" t="str">
        <f t="shared" ref="S40:S71" si="26">IF(BJ40-AS40&lt;1,"-",BJ40-AS40)</f>
        <v>-</v>
      </c>
      <c r="T40" s="141">
        <f t="shared" si="12"/>
        <v>1</v>
      </c>
      <c r="U40" s="142">
        <v>0</v>
      </c>
      <c r="V40" s="143"/>
      <c r="W40" s="4">
        <v>4</v>
      </c>
      <c r="X40" s="4">
        <v>0</v>
      </c>
      <c r="Y40" s="4">
        <v>2</v>
      </c>
      <c r="Z40" s="4">
        <v>0</v>
      </c>
      <c r="AA40" s="4">
        <v>4</v>
      </c>
      <c r="AB40" s="4">
        <v>0</v>
      </c>
      <c r="AC40" s="4">
        <v>6</v>
      </c>
      <c r="AD40" s="4">
        <v>0</v>
      </c>
      <c r="AE40" s="4">
        <v>4</v>
      </c>
      <c r="AF40" s="4">
        <v>0</v>
      </c>
      <c r="AG40" s="4">
        <v>5</v>
      </c>
      <c r="AH40" s="4">
        <v>0</v>
      </c>
      <c r="AI40" s="4">
        <v>2</v>
      </c>
      <c r="AJ40" s="4">
        <v>0</v>
      </c>
      <c r="AK40" s="4">
        <v>4</v>
      </c>
      <c r="AL40" s="4">
        <v>0</v>
      </c>
      <c r="AM40" s="4">
        <v>6</v>
      </c>
      <c r="AN40" s="4">
        <v>0</v>
      </c>
      <c r="AO40" s="4">
        <v>1</v>
      </c>
      <c r="AP40" s="4">
        <v>0</v>
      </c>
      <c r="AQ40" s="4">
        <v>1</v>
      </c>
      <c r="AR40" s="4">
        <v>0</v>
      </c>
      <c r="AS40" s="4">
        <v>1</v>
      </c>
      <c r="AT40" s="4">
        <v>0</v>
      </c>
      <c r="AU40" s="144">
        <v>0</v>
      </c>
      <c r="AV40" s="145">
        <f t="shared" si="13"/>
        <v>40</v>
      </c>
      <c r="AW40" s="145">
        <f t="shared" si="14"/>
        <v>0</v>
      </c>
      <c r="AX40" s="144">
        <v>0</v>
      </c>
      <c r="AY40" s="4">
        <v>4</v>
      </c>
      <c r="AZ40" s="4">
        <v>2</v>
      </c>
      <c r="BA40" s="4">
        <v>4</v>
      </c>
      <c r="BB40" s="4">
        <v>6</v>
      </c>
      <c r="BC40" s="4">
        <v>4</v>
      </c>
      <c r="BD40" s="4">
        <v>6</v>
      </c>
      <c r="BE40" s="4">
        <v>2</v>
      </c>
      <c r="BF40" s="4">
        <v>4</v>
      </c>
      <c r="BG40" s="4">
        <v>6</v>
      </c>
      <c r="BH40" s="4">
        <v>1</v>
      </c>
      <c r="BI40" s="4">
        <v>1</v>
      </c>
      <c r="BJ40" s="4">
        <v>1</v>
      </c>
      <c r="BM40" s="147"/>
      <c r="BN40" s="148"/>
    </row>
    <row r="41" spans="1:66" s="146" customFormat="1" ht="15">
      <c r="A41" s="137">
        <v>34</v>
      </c>
      <c r="B41" s="138">
        <v>6953156273672</v>
      </c>
      <c r="C41" s="4">
        <v>734887</v>
      </c>
      <c r="D41" s="4" t="s">
        <v>106</v>
      </c>
      <c r="E41" s="4" t="s">
        <v>107</v>
      </c>
      <c r="F41" s="4">
        <v>129</v>
      </c>
      <c r="G41" s="4">
        <v>59.5</v>
      </c>
      <c r="H41" s="139" t="str">
        <f t="shared" si="15"/>
        <v>-</v>
      </c>
      <c r="I41" s="140" t="str">
        <f t="shared" si="16"/>
        <v>-</v>
      </c>
      <c r="J41" s="140">
        <f t="shared" si="17"/>
        <v>1</v>
      </c>
      <c r="K41" s="140" t="str">
        <f t="shared" si="18"/>
        <v>-</v>
      </c>
      <c r="L41" s="140">
        <f t="shared" si="19"/>
        <v>1</v>
      </c>
      <c r="M41" s="140">
        <f t="shared" si="20"/>
        <v>1</v>
      </c>
      <c r="N41" s="140" t="str">
        <f t="shared" si="21"/>
        <v>-</v>
      </c>
      <c r="O41" s="140" t="str">
        <f t="shared" si="22"/>
        <v>-</v>
      </c>
      <c r="P41" s="140" t="str">
        <f t="shared" si="23"/>
        <v>-</v>
      </c>
      <c r="Q41" s="140" t="str">
        <f t="shared" si="24"/>
        <v>-</v>
      </c>
      <c r="R41" s="140" t="str">
        <f t="shared" si="25"/>
        <v>-</v>
      </c>
      <c r="S41" s="140" t="str">
        <f t="shared" si="26"/>
        <v>-</v>
      </c>
      <c r="T41" s="141">
        <f t="shared" si="12"/>
        <v>3</v>
      </c>
      <c r="U41" s="142">
        <v>0</v>
      </c>
      <c r="V41" s="143"/>
      <c r="W41" s="4">
        <v>4</v>
      </c>
      <c r="X41" s="4">
        <v>0</v>
      </c>
      <c r="Y41" s="4">
        <v>2</v>
      </c>
      <c r="Z41" s="4">
        <v>0</v>
      </c>
      <c r="AA41" s="4">
        <v>3</v>
      </c>
      <c r="AB41" s="4">
        <v>0</v>
      </c>
      <c r="AC41" s="4">
        <v>6</v>
      </c>
      <c r="AD41" s="4">
        <v>0</v>
      </c>
      <c r="AE41" s="4">
        <v>3</v>
      </c>
      <c r="AF41" s="4">
        <v>0</v>
      </c>
      <c r="AG41" s="4">
        <v>5</v>
      </c>
      <c r="AH41" s="4">
        <v>0</v>
      </c>
      <c r="AI41" s="4">
        <v>2</v>
      </c>
      <c r="AJ41" s="4">
        <v>0</v>
      </c>
      <c r="AK41" s="4">
        <v>4</v>
      </c>
      <c r="AL41" s="4">
        <v>0</v>
      </c>
      <c r="AM41" s="4">
        <v>6</v>
      </c>
      <c r="AN41" s="4">
        <v>0</v>
      </c>
      <c r="AO41" s="4">
        <v>1</v>
      </c>
      <c r="AP41" s="4">
        <v>0</v>
      </c>
      <c r="AQ41" s="4">
        <v>1</v>
      </c>
      <c r="AR41" s="4">
        <v>0</v>
      </c>
      <c r="AS41" s="4">
        <v>1</v>
      </c>
      <c r="AT41" s="4">
        <v>0</v>
      </c>
      <c r="AU41" s="144">
        <v>0</v>
      </c>
      <c r="AV41" s="145">
        <f t="shared" si="13"/>
        <v>38</v>
      </c>
      <c r="AW41" s="145">
        <f t="shared" si="14"/>
        <v>0</v>
      </c>
      <c r="AX41" s="144">
        <v>0</v>
      </c>
      <c r="AY41" s="4">
        <v>4</v>
      </c>
      <c r="AZ41" s="4">
        <v>2</v>
      </c>
      <c r="BA41" s="4">
        <v>4</v>
      </c>
      <c r="BB41" s="4">
        <v>6</v>
      </c>
      <c r="BC41" s="4">
        <v>4</v>
      </c>
      <c r="BD41" s="4">
        <v>6</v>
      </c>
      <c r="BE41" s="4">
        <v>2</v>
      </c>
      <c r="BF41" s="4">
        <v>4</v>
      </c>
      <c r="BG41" s="4">
        <v>6</v>
      </c>
      <c r="BH41" s="4">
        <v>1</v>
      </c>
      <c r="BI41" s="4">
        <v>1</v>
      </c>
      <c r="BJ41" s="4">
        <v>1</v>
      </c>
      <c r="BM41" s="147"/>
      <c r="BN41" s="148"/>
    </row>
    <row r="42" spans="1:66" s="146" customFormat="1" ht="15">
      <c r="A42" s="137">
        <v>35</v>
      </c>
      <c r="B42" s="138">
        <v>6953156273689</v>
      </c>
      <c r="C42" s="4">
        <v>734888</v>
      </c>
      <c r="D42" s="4" t="s">
        <v>108</v>
      </c>
      <c r="E42" s="4" t="s">
        <v>109</v>
      </c>
      <c r="F42" s="4">
        <v>129</v>
      </c>
      <c r="G42" s="4">
        <v>59.5</v>
      </c>
      <c r="H42" s="139" t="str">
        <f t="shared" si="15"/>
        <v>-</v>
      </c>
      <c r="I42" s="140" t="str">
        <f t="shared" si="16"/>
        <v>-</v>
      </c>
      <c r="J42" s="140" t="str">
        <f t="shared" si="17"/>
        <v>-</v>
      </c>
      <c r="K42" s="140" t="str">
        <f t="shared" si="18"/>
        <v>-</v>
      </c>
      <c r="L42" s="140" t="str">
        <f t="shared" si="19"/>
        <v>-</v>
      </c>
      <c r="M42" s="140" t="str">
        <f t="shared" si="20"/>
        <v>-</v>
      </c>
      <c r="N42" s="140" t="str">
        <f t="shared" si="21"/>
        <v>-</v>
      </c>
      <c r="O42" s="140" t="str">
        <f t="shared" si="22"/>
        <v>-</v>
      </c>
      <c r="P42" s="140" t="str">
        <f t="shared" si="23"/>
        <v>-</v>
      </c>
      <c r="Q42" s="140" t="str">
        <f t="shared" si="24"/>
        <v>-</v>
      </c>
      <c r="R42" s="140" t="str">
        <f t="shared" si="25"/>
        <v>-</v>
      </c>
      <c r="S42" s="140" t="str">
        <f t="shared" si="26"/>
        <v>-</v>
      </c>
      <c r="T42" s="141">
        <f t="shared" si="12"/>
        <v>0</v>
      </c>
      <c r="U42" s="142">
        <v>0</v>
      </c>
      <c r="V42" s="143"/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6</v>
      </c>
      <c r="AD42" s="4">
        <v>0</v>
      </c>
      <c r="AE42" s="4">
        <v>4</v>
      </c>
      <c r="AF42" s="4">
        <v>0</v>
      </c>
      <c r="AG42" s="4">
        <v>6</v>
      </c>
      <c r="AH42" s="4">
        <v>0</v>
      </c>
      <c r="AI42" s="4">
        <v>0</v>
      </c>
      <c r="AJ42" s="4">
        <v>0</v>
      </c>
      <c r="AK42" s="4">
        <v>4</v>
      </c>
      <c r="AL42" s="4">
        <v>0</v>
      </c>
      <c r="AM42" s="4">
        <v>6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144">
        <v>0</v>
      </c>
      <c r="AV42" s="145">
        <f t="shared" si="13"/>
        <v>26</v>
      </c>
      <c r="AW42" s="145">
        <f t="shared" si="14"/>
        <v>0</v>
      </c>
      <c r="AX42" s="144">
        <v>0</v>
      </c>
      <c r="AY42" s="4">
        <v>0</v>
      </c>
      <c r="AZ42" s="4">
        <v>0</v>
      </c>
      <c r="BA42" s="4">
        <v>0</v>
      </c>
      <c r="BB42" s="4">
        <v>6</v>
      </c>
      <c r="BC42" s="4">
        <v>4</v>
      </c>
      <c r="BD42" s="4">
        <v>6</v>
      </c>
      <c r="BE42" s="4">
        <v>0</v>
      </c>
      <c r="BF42" s="4">
        <v>4</v>
      </c>
      <c r="BG42" s="4">
        <v>6</v>
      </c>
      <c r="BH42" s="4">
        <v>0</v>
      </c>
      <c r="BI42" s="4">
        <v>0</v>
      </c>
      <c r="BJ42" s="4">
        <v>0</v>
      </c>
      <c r="BM42" s="147"/>
      <c r="BN42" s="148"/>
    </row>
    <row r="43" spans="1:66" s="146" customFormat="1" ht="15">
      <c r="A43" s="137">
        <v>36</v>
      </c>
      <c r="B43" s="138">
        <v>6953156271197</v>
      </c>
      <c r="C43" s="4">
        <v>734889</v>
      </c>
      <c r="D43" s="4" t="s">
        <v>110</v>
      </c>
      <c r="E43" s="4" t="s">
        <v>111</v>
      </c>
      <c r="F43" s="4">
        <v>249</v>
      </c>
      <c r="G43" s="4">
        <v>119.5</v>
      </c>
      <c r="H43" s="139" t="str">
        <f t="shared" si="15"/>
        <v>-</v>
      </c>
      <c r="I43" s="140" t="str">
        <f t="shared" si="16"/>
        <v>-</v>
      </c>
      <c r="J43" s="140" t="str">
        <f t="shared" si="17"/>
        <v>-</v>
      </c>
      <c r="K43" s="140" t="str">
        <f t="shared" si="18"/>
        <v>-</v>
      </c>
      <c r="L43" s="140" t="str">
        <f t="shared" si="19"/>
        <v>-</v>
      </c>
      <c r="M43" s="140" t="str">
        <f t="shared" si="20"/>
        <v>-</v>
      </c>
      <c r="N43" s="140" t="str">
        <f t="shared" si="21"/>
        <v>-</v>
      </c>
      <c r="O43" s="140" t="str">
        <f t="shared" si="22"/>
        <v>-</v>
      </c>
      <c r="P43" s="140" t="str">
        <f t="shared" si="23"/>
        <v>-</v>
      </c>
      <c r="Q43" s="140" t="str">
        <f t="shared" si="24"/>
        <v>-</v>
      </c>
      <c r="R43" s="140" t="str">
        <f t="shared" si="25"/>
        <v>-</v>
      </c>
      <c r="S43" s="140" t="str">
        <f t="shared" si="26"/>
        <v>-</v>
      </c>
      <c r="T43" s="141">
        <f t="shared" si="12"/>
        <v>0</v>
      </c>
      <c r="U43" s="142">
        <v>0</v>
      </c>
      <c r="V43" s="143"/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6</v>
      </c>
      <c r="AD43" s="4">
        <v>0</v>
      </c>
      <c r="AE43" s="4">
        <v>4</v>
      </c>
      <c r="AF43" s="4">
        <v>0</v>
      </c>
      <c r="AG43" s="4">
        <v>6</v>
      </c>
      <c r="AH43" s="4">
        <v>0</v>
      </c>
      <c r="AI43" s="4">
        <v>0</v>
      </c>
      <c r="AJ43" s="4">
        <v>0</v>
      </c>
      <c r="AK43" s="4">
        <v>4</v>
      </c>
      <c r="AL43" s="4">
        <v>0</v>
      </c>
      <c r="AM43" s="4">
        <v>6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144">
        <v>0</v>
      </c>
      <c r="AV43" s="145">
        <f t="shared" si="13"/>
        <v>26</v>
      </c>
      <c r="AW43" s="145">
        <f t="shared" si="14"/>
        <v>0</v>
      </c>
      <c r="AX43" s="144">
        <v>0</v>
      </c>
      <c r="AY43" s="4">
        <v>0</v>
      </c>
      <c r="AZ43" s="4">
        <v>0</v>
      </c>
      <c r="BA43" s="4">
        <v>0</v>
      </c>
      <c r="BB43" s="4">
        <v>6</v>
      </c>
      <c r="BC43" s="4">
        <v>4</v>
      </c>
      <c r="BD43" s="4">
        <v>6</v>
      </c>
      <c r="BE43" s="4">
        <v>0</v>
      </c>
      <c r="BF43" s="4">
        <v>4</v>
      </c>
      <c r="BG43" s="4">
        <v>6</v>
      </c>
      <c r="BH43" s="4">
        <v>0</v>
      </c>
      <c r="BI43" s="4">
        <v>0</v>
      </c>
      <c r="BJ43" s="4">
        <v>0</v>
      </c>
      <c r="BM43" s="147"/>
      <c r="BN43" s="148"/>
    </row>
    <row r="44" spans="1:66" s="146" customFormat="1" ht="15">
      <c r="A44" s="137">
        <v>37</v>
      </c>
      <c r="B44" s="138">
        <v>6953156271203</v>
      </c>
      <c r="C44" s="4">
        <v>734890</v>
      </c>
      <c r="D44" s="4" t="s">
        <v>112</v>
      </c>
      <c r="E44" s="4" t="s">
        <v>113</v>
      </c>
      <c r="F44" s="4">
        <v>249</v>
      </c>
      <c r="G44" s="4">
        <v>119.5</v>
      </c>
      <c r="H44" s="139" t="str">
        <f t="shared" si="15"/>
        <v>-</v>
      </c>
      <c r="I44" s="140" t="str">
        <f t="shared" si="16"/>
        <v>-</v>
      </c>
      <c r="J44" s="140" t="str">
        <f t="shared" si="17"/>
        <v>-</v>
      </c>
      <c r="K44" s="140" t="str">
        <f t="shared" si="18"/>
        <v>-</v>
      </c>
      <c r="L44" s="140" t="str">
        <f t="shared" si="19"/>
        <v>-</v>
      </c>
      <c r="M44" s="140">
        <f t="shared" si="20"/>
        <v>1</v>
      </c>
      <c r="N44" s="140" t="str">
        <f t="shared" si="21"/>
        <v>-</v>
      </c>
      <c r="O44" s="140" t="str">
        <f t="shared" si="22"/>
        <v>-</v>
      </c>
      <c r="P44" s="140" t="str">
        <f t="shared" si="23"/>
        <v>-</v>
      </c>
      <c r="Q44" s="140" t="str">
        <f t="shared" si="24"/>
        <v>-</v>
      </c>
      <c r="R44" s="140" t="str">
        <f t="shared" si="25"/>
        <v>-</v>
      </c>
      <c r="S44" s="140" t="str">
        <f t="shared" si="26"/>
        <v>-</v>
      </c>
      <c r="T44" s="141">
        <f t="shared" si="12"/>
        <v>1</v>
      </c>
      <c r="U44" s="142">
        <v>0</v>
      </c>
      <c r="V44" s="143"/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6</v>
      </c>
      <c r="AD44" s="4">
        <v>0</v>
      </c>
      <c r="AE44" s="4">
        <v>4</v>
      </c>
      <c r="AF44" s="4">
        <v>0</v>
      </c>
      <c r="AG44" s="4">
        <v>5</v>
      </c>
      <c r="AH44" s="4">
        <v>0</v>
      </c>
      <c r="AI44" s="4">
        <v>0</v>
      </c>
      <c r="AJ44" s="4">
        <v>0</v>
      </c>
      <c r="AK44" s="4">
        <v>4</v>
      </c>
      <c r="AL44" s="4">
        <v>0</v>
      </c>
      <c r="AM44" s="4">
        <v>6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144">
        <v>0</v>
      </c>
      <c r="AV44" s="145">
        <f t="shared" si="13"/>
        <v>25</v>
      </c>
      <c r="AW44" s="145">
        <f t="shared" si="14"/>
        <v>0</v>
      </c>
      <c r="AX44" s="144">
        <v>0</v>
      </c>
      <c r="AY44" s="4">
        <v>0</v>
      </c>
      <c r="AZ44" s="4">
        <v>0</v>
      </c>
      <c r="BA44" s="4">
        <v>0</v>
      </c>
      <c r="BB44" s="4">
        <v>6</v>
      </c>
      <c r="BC44" s="4">
        <v>4</v>
      </c>
      <c r="BD44" s="4">
        <v>6</v>
      </c>
      <c r="BE44" s="4">
        <v>0</v>
      </c>
      <c r="BF44" s="4">
        <v>4</v>
      </c>
      <c r="BG44" s="4">
        <v>6</v>
      </c>
      <c r="BH44" s="4">
        <v>0</v>
      </c>
      <c r="BI44" s="4">
        <v>0</v>
      </c>
      <c r="BJ44" s="4">
        <v>0</v>
      </c>
      <c r="BM44" s="147"/>
      <c r="BN44" s="148"/>
    </row>
    <row r="45" spans="1:66" s="146" customFormat="1" ht="15">
      <c r="A45" s="137">
        <v>38</v>
      </c>
      <c r="B45" s="138">
        <v>6953156271210</v>
      </c>
      <c r="C45" s="4">
        <v>734891</v>
      </c>
      <c r="D45" s="4" t="s">
        <v>114</v>
      </c>
      <c r="E45" s="4" t="s">
        <v>115</v>
      </c>
      <c r="F45" s="4">
        <v>249</v>
      </c>
      <c r="G45" s="4">
        <v>119.5</v>
      </c>
      <c r="H45" s="139" t="str">
        <f t="shared" si="15"/>
        <v>-</v>
      </c>
      <c r="I45" s="140" t="str">
        <f t="shared" si="16"/>
        <v>-</v>
      </c>
      <c r="J45" s="140" t="str">
        <f t="shared" si="17"/>
        <v>-</v>
      </c>
      <c r="K45" s="140" t="str">
        <f t="shared" si="18"/>
        <v>-</v>
      </c>
      <c r="L45" s="140" t="str">
        <f t="shared" si="19"/>
        <v>-</v>
      </c>
      <c r="M45" s="140" t="str">
        <f t="shared" si="20"/>
        <v>-</v>
      </c>
      <c r="N45" s="140" t="str">
        <f t="shared" si="21"/>
        <v>-</v>
      </c>
      <c r="O45" s="140" t="str">
        <f t="shared" si="22"/>
        <v>-</v>
      </c>
      <c r="P45" s="140" t="str">
        <f t="shared" si="23"/>
        <v>-</v>
      </c>
      <c r="Q45" s="140" t="str">
        <f t="shared" si="24"/>
        <v>-</v>
      </c>
      <c r="R45" s="140" t="str">
        <f t="shared" si="25"/>
        <v>-</v>
      </c>
      <c r="S45" s="140" t="str">
        <f t="shared" si="26"/>
        <v>-</v>
      </c>
      <c r="T45" s="141">
        <f t="shared" si="12"/>
        <v>0</v>
      </c>
      <c r="U45" s="142">
        <v>0</v>
      </c>
      <c r="V45" s="143"/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6</v>
      </c>
      <c r="AD45" s="4">
        <v>0</v>
      </c>
      <c r="AE45" s="4">
        <v>4</v>
      </c>
      <c r="AF45" s="4">
        <v>0</v>
      </c>
      <c r="AG45" s="4">
        <v>6</v>
      </c>
      <c r="AH45" s="4">
        <v>0</v>
      </c>
      <c r="AI45" s="4">
        <v>0</v>
      </c>
      <c r="AJ45" s="4">
        <v>0</v>
      </c>
      <c r="AK45" s="4">
        <v>4</v>
      </c>
      <c r="AL45" s="4">
        <v>0</v>
      </c>
      <c r="AM45" s="4">
        <v>6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144">
        <v>0</v>
      </c>
      <c r="AV45" s="145">
        <f t="shared" si="13"/>
        <v>26</v>
      </c>
      <c r="AW45" s="145">
        <f t="shared" si="14"/>
        <v>0</v>
      </c>
      <c r="AX45" s="144">
        <v>0</v>
      </c>
      <c r="AY45" s="4">
        <v>0</v>
      </c>
      <c r="AZ45" s="4">
        <v>0</v>
      </c>
      <c r="BA45" s="4">
        <v>0</v>
      </c>
      <c r="BB45" s="4">
        <v>6</v>
      </c>
      <c r="BC45" s="4">
        <v>4</v>
      </c>
      <c r="BD45" s="4">
        <v>6</v>
      </c>
      <c r="BE45" s="4">
        <v>0</v>
      </c>
      <c r="BF45" s="4">
        <v>4</v>
      </c>
      <c r="BG45" s="4">
        <v>6</v>
      </c>
      <c r="BH45" s="4">
        <v>0</v>
      </c>
      <c r="BI45" s="4">
        <v>0</v>
      </c>
      <c r="BJ45" s="4">
        <v>0</v>
      </c>
      <c r="BM45" s="147"/>
      <c r="BN45" s="148"/>
    </row>
    <row r="46" spans="1:66" s="146" customFormat="1" ht="15">
      <c r="A46" s="137">
        <v>39</v>
      </c>
      <c r="B46" s="138">
        <v>6953156275188</v>
      </c>
      <c r="C46" s="4">
        <v>734892</v>
      </c>
      <c r="D46" s="4" t="s">
        <v>116</v>
      </c>
      <c r="E46" s="4" t="s">
        <v>117</v>
      </c>
      <c r="F46" s="4">
        <v>229</v>
      </c>
      <c r="G46" s="4">
        <v>109.5</v>
      </c>
      <c r="H46" s="139" t="str">
        <f t="shared" si="15"/>
        <v>-</v>
      </c>
      <c r="I46" s="140" t="str">
        <f t="shared" si="16"/>
        <v>-</v>
      </c>
      <c r="J46" s="140" t="str">
        <f t="shared" si="17"/>
        <v>-</v>
      </c>
      <c r="K46" s="140" t="str">
        <f t="shared" si="18"/>
        <v>-</v>
      </c>
      <c r="L46" s="140" t="str">
        <f t="shared" si="19"/>
        <v>-</v>
      </c>
      <c r="M46" s="140" t="str">
        <f t="shared" si="20"/>
        <v>-</v>
      </c>
      <c r="N46" s="140" t="str">
        <f t="shared" si="21"/>
        <v>-</v>
      </c>
      <c r="O46" s="140" t="str">
        <f t="shared" si="22"/>
        <v>-</v>
      </c>
      <c r="P46" s="140" t="str">
        <f t="shared" si="23"/>
        <v>-</v>
      </c>
      <c r="Q46" s="140" t="str">
        <f t="shared" si="24"/>
        <v>-</v>
      </c>
      <c r="R46" s="140" t="str">
        <f t="shared" si="25"/>
        <v>-</v>
      </c>
      <c r="S46" s="140" t="str">
        <f t="shared" si="26"/>
        <v>-</v>
      </c>
      <c r="T46" s="141">
        <f t="shared" si="12"/>
        <v>0</v>
      </c>
      <c r="U46" s="142">
        <v>0</v>
      </c>
      <c r="V46" s="143"/>
      <c r="W46" s="4">
        <v>4</v>
      </c>
      <c r="X46" s="4">
        <v>0</v>
      </c>
      <c r="Y46" s="4">
        <v>2</v>
      </c>
      <c r="Z46" s="4">
        <v>0</v>
      </c>
      <c r="AA46" s="4">
        <v>4</v>
      </c>
      <c r="AB46" s="4">
        <v>0</v>
      </c>
      <c r="AC46" s="4">
        <v>6</v>
      </c>
      <c r="AD46" s="4">
        <v>0</v>
      </c>
      <c r="AE46" s="4">
        <v>4</v>
      </c>
      <c r="AF46" s="4">
        <v>0</v>
      </c>
      <c r="AG46" s="4">
        <v>6</v>
      </c>
      <c r="AH46" s="4">
        <v>0</v>
      </c>
      <c r="AI46" s="4">
        <v>2</v>
      </c>
      <c r="AJ46" s="4">
        <v>0</v>
      </c>
      <c r="AK46" s="4">
        <v>4</v>
      </c>
      <c r="AL46" s="4">
        <v>0</v>
      </c>
      <c r="AM46" s="4">
        <v>6</v>
      </c>
      <c r="AN46" s="4">
        <v>0</v>
      </c>
      <c r="AO46" s="4">
        <v>1</v>
      </c>
      <c r="AP46" s="4">
        <v>0</v>
      </c>
      <c r="AQ46" s="4">
        <v>1</v>
      </c>
      <c r="AR46" s="4">
        <v>0</v>
      </c>
      <c r="AS46" s="4">
        <v>1</v>
      </c>
      <c r="AT46" s="4">
        <v>0</v>
      </c>
      <c r="AU46" s="144">
        <v>0</v>
      </c>
      <c r="AV46" s="145">
        <f t="shared" si="13"/>
        <v>41</v>
      </c>
      <c r="AW46" s="145">
        <f t="shared" si="14"/>
        <v>0</v>
      </c>
      <c r="AX46" s="144">
        <v>0</v>
      </c>
      <c r="AY46" s="4">
        <v>4</v>
      </c>
      <c r="AZ46" s="4">
        <v>2</v>
      </c>
      <c r="BA46" s="4">
        <v>4</v>
      </c>
      <c r="BB46" s="4">
        <v>6</v>
      </c>
      <c r="BC46" s="4">
        <v>4</v>
      </c>
      <c r="BD46" s="4">
        <v>6</v>
      </c>
      <c r="BE46" s="4">
        <v>2</v>
      </c>
      <c r="BF46" s="4">
        <v>4</v>
      </c>
      <c r="BG46" s="4">
        <v>6</v>
      </c>
      <c r="BH46" s="4">
        <v>1</v>
      </c>
      <c r="BI46" s="4">
        <v>1</v>
      </c>
      <c r="BJ46" s="4">
        <v>1</v>
      </c>
      <c r="BM46" s="147"/>
      <c r="BN46" s="148"/>
    </row>
    <row r="47" spans="1:66" s="146" customFormat="1" ht="15">
      <c r="A47" s="137">
        <v>40</v>
      </c>
      <c r="B47" s="138">
        <v>6953156275195</v>
      </c>
      <c r="C47" s="4">
        <v>734893</v>
      </c>
      <c r="D47" s="4" t="s">
        <v>118</v>
      </c>
      <c r="E47" s="4" t="s">
        <v>119</v>
      </c>
      <c r="F47" s="4">
        <v>229</v>
      </c>
      <c r="G47" s="4">
        <v>109.5</v>
      </c>
      <c r="H47" s="139" t="str">
        <f t="shared" si="15"/>
        <v>-</v>
      </c>
      <c r="I47" s="140" t="str">
        <f t="shared" si="16"/>
        <v>-</v>
      </c>
      <c r="J47" s="140" t="str">
        <f t="shared" si="17"/>
        <v>-</v>
      </c>
      <c r="K47" s="140" t="str">
        <f t="shared" si="18"/>
        <v>-</v>
      </c>
      <c r="L47" s="140" t="str">
        <f t="shared" si="19"/>
        <v>-</v>
      </c>
      <c r="M47" s="140" t="str">
        <f t="shared" si="20"/>
        <v>-</v>
      </c>
      <c r="N47" s="140" t="str">
        <f t="shared" si="21"/>
        <v>-</v>
      </c>
      <c r="O47" s="140" t="str">
        <f t="shared" si="22"/>
        <v>-</v>
      </c>
      <c r="P47" s="140" t="str">
        <f t="shared" si="23"/>
        <v>-</v>
      </c>
      <c r="Q47" s="140" t="str">
        <f t="shared" si="24"/>
        <v>-</v>
      </c>
      <c r="R47" s="140" t="str">
        <f t="shared" si="25"/>
        <v>-</v>
      </c>
      <c r="S47" s="140" t="str">
        <f t="shared" si="26"/>
        <v>-</v>
      </c>
      <c r="T47" s="141">
        <f t="shared" si="12"/>
        <v>0</v>
      </c>
      <c r="U47" s="142">
        <v>0</v>
      </c>
      <c r="V47" s="143"/>
      <c r="W47" s="4">
        <v>4</v>
      </c>
      <c r="X47" s="4">
        <v>0</v>
      </c>
      <c r="Y47" s="4">
        <v>2</v>
      </c>
      <c r="Z47" s="4">
        <v>0</v>
      </c>
      <c r="AA47" s="4">
        <v>4</v>
      </c>
      <c r="AB47" s="4">
        <v>0</v>
      </c>
      <c r="AC47" s="4">
        <v>6</v>
      </c>
      <c r="AD47" s="4">
        <v>0</v>
      </c>
      <c r="AE47" s="4">
        <v>4</v>
      </c>
      <c r="AF47" s="4">
        <v>0</v>
      </c>
      <c r="AG47" s="4">
        <v>6</v>
      </c>
      <c r="AH47" s="4">
        <v>0</v>
      </c>
      <c r="AI47" s="4">
        <v>2</v>
      </c>
      <c r="AJ47" s="4">
        <v>0</v>
      </c>
      <c r="AK47" s="4">
        <v>4</v>
      </c>
      <c r="AL47" s="4">
        <v>0</v>
      </c>
      <c r="AM47" s="4">
        <v>6</v>
      </c>
      <c r="AN47" s="4">
        <v>0</v>
      </c>
      <c r="AO47" s="4">
        <v>1</v>
      </c>
      <c r="AP47" s="4">
        <v>0</v>
      </c>
      <c r="AQ47" s="4">
        <v>1</v>
      </c>
      <c r="AR47" s="4">
        <v>0</v>
      </c>
      <c r="AS47" s="4">
        <v>1</v>
      </c>
      <c r="AT47" s="4">
        <v>0</v>
      </c>
      <c r="AU47" s="144">
        <v>0</v>
      </c>
      <c r="AV47" s="145">
        <f t="shared" si="13"/>
        <v>41</v>
      </c>
      <c r="AW47" s="145">
        <f t="shared" si="14"/>
        <v>0</v>
      </c>
      <c r="AX47" s="144">
        <v>0</v>
      </c>
      <c r="AY47" s="4">
        <v>4</v>
      </c>
      <c r="AZ47" s="4">
        <v>2</v>
      </c>
      <c r="BA47" s="4">
        <v>4</v>
      </c>
      <c r="BB47" s="4">
        <v>6</v>
      </c>
      <c r="BC47" s="4">
        <v>4</v>
      </c>
      <c r="BD47" s="4">
        <v>6</v>
      </c>
      <c r="BE47" s="4">
        <v>2</v>
      </c>
      <c r="BF47" s="4">
        <v>4</v>
      </c>
      <c r="BG47" s="4">
        <v>6</v>
      </c>
      <c r="BH47" s="4">
        <v>1</v>
      </c>
      <c r="BI47" s="4">
        <v>1</v>
      </c>
      <c r="BJ47" s="4">
        <v>1</v>
      </c>
      <c r="BM47" s="147"/>
      <c r="BN47" s="148"/>
    </row>
    <row r="48" spans="1:66" s="146" customFormat="1" ht="15">
      <c r="A48" s="137">
        <v>41</v>
      </c>
      <c r="B48" s="138">
        <v>6953156275201</v>
      </c>
      <c r="C48" s="4">
        <v>734894</v>
      </c>
      <c r="D48" s="4" t="s">
        <v>120</v>
      </c>
      <c r="E48" s="4" t="s">
        <v>121</v>
      </c>
      <c r="F48" s="4">
        <v>229</v>
      </c>
      <c r="G48" s="4">
        <v>109.5</v>
      </c>
      <c r="H48" s="139" t="str">
        <f t="shared" si="15"/>
        <v>-</v>
      </c>
      <c r="I48" s="140" t="str">
        <f t="shared" si="16"/>
        <v>-</v>
      </c>
      <c r="J48" s="140" t="str">
        <f t="shared" si="17"/>
        <v>-</v>
      </c>
      <c r="K48" s="140" t="str">
        <f t="shared" si="18"/>
        <v>-</v>
      </c>
      <c r="L48" s="140" t="str">
        <f t="shared" si="19"/>
        <v>-</v>
      </c>
      <c r="M48" s="140" t="str">
        <f t="shared" si="20"/>
        <v>-</v>
      </c>
      <c r="N48" s="140" t="str">
        <f t="shared" si="21"/>
        <v>-</v>
      </c>
      <c r="O48" s="140" t="str">
        <f t="shared" si="22"/>
        <v>-</v>
      </c>
      <c r="P48" s="140" t="str">
        <f t="shared" si="23"/>
        <v>-</v>
      </c>
      <c r="Q48" s="140" t="str">
        <f t="shared" si="24"/>
        <v>-</v>
      </c>
      <c r="R48" s="140" t="str">
        <f t="shared" si="25"/>
        <v>-</v>
      </c>
      <c r="S48" s="140" t="str">
        <f t="shared" si="26"/>
        <v>-</v>
      </c>
      <c r="T48" s="141">
        <f t="shared" si="12"/>
        <v>0</v>
      </c>
      <c r="U48" s="142">
        <v>0</v>
      </c>
      <c r="V48" s="143"/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6</v>
      </c>
      <c r="AD48" s="4">
        <v>0</v>
      </c>
      <c r="AE48" s="4">
        <v>4</v>
      </c>
      <c r="AF48" s="4">
        <v>0</v>
      </c>
      <c r="AG48" s="4">
        <v>6</v>
      </c>
      <c r="AH48" s="4">
        <v>0</v>
      </c>
      <c r="AI48" s="4">
        <v>0</v>
      </c>
      <c r="AJ48" s="4">
        <v>0</v>
      </c>
      <c r="AK48" s="4">
        <v>4</v>
      </c>
      <c r="AL48" s="4">
        <v>0</v>
      </c>
      <c r="AM48" s="4">
        <v>6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144">
        <v>0</v>
      </c>
      <c r="AV48" s="145">
        <f t="shared" si="13"/>
        <v>26</v>
      </c>
      <c r="AW48" s="145">
        <f t="shared" si="14"/>
        <v>0</v>
      </c>
      <c r="AX48" s="144">
        <v>0</v>
      </c>
      <c r="AY48" s="4">
        <v>0</v>
      </c>
      <c r="AZ48" s="4">
        <v>0</v>
      </c>
      <c r="BA48" s="4">
        <v>0</v>
      </c>
      <c r="BB48" s="4">
        <v>6</v>
      </c>
      <c r="BC48" s="4">
        <v>4</v>
      </c>
      <c r="BD48" s="4">
        <v>6</v>
      </c>
      <c r="BE48" s="4">
        <v>0</v>
      </c>
      <c r="BF48" s="4">
        <v>4</v>
      </c>
      <c r="BG48" s="4">
        <v>6</v>
      </c>
      <c r="BH48" s="4">
        <v>0</v>
      </c>
      <c r="BI48" s="4">
        <v>0</v>
      </c>
      <c r="BJ48" s="4">
        <v>0</v>
      </c>
      <c r="BM48" s="147"/>
      <c r="BN48" s="148"/>
    </row>
    <row r="49" spans="1:66" s="146" customFormat="1" ht="15">
      <c r="A49" s="137">
        <v>42</v>
      </c>
      <c r="B49" s="138">
        <v>6953156276413</v>
      </c>
      <c r="C49" s="4">
        <v>734895</v>
      </c>
      <c r="D49" s="4" t="s">
        <v>122</v>
      </c>
      <c r="E49" s="4" t="s">
        <v>123</v>
      </c>
      <c r="F49" s="4">
        <v>99</v>
      </c>
      <c r="G49" s="4">
        <v>44.5</v>
      </c>
      <c r="H49" s="139">
        <f t="shared" si="15"/>
        <v>2</v>
      </c>
      <c r="I49" s="140">
        <f t="shared" si="16"/>
        <v>1</v>
      </c>
      <c r="J49" s="140" t="str">
        <f t="shared" si="17"/>
        <v>-</v>
      </c>
      <c r="K49" s="140">
        <f t="shared" si="18"/>
        <v>1</v>
      </c>
      <c r="L49" s="140" t="str">
        <f t="shared" si="19"/>
        <v>-</v>
      </c>
      <c r="M49" s="140" t="str">
        <f t="shared" si="20"/>
        <v>-</v>
      </c>
      <c r="N49" s="140">
        <f t="shared" si="21"/>
        <v>2</v>
      </c>
      <c r="O49" s="140" t="str">
        <f t="shared" si="22"/>
        <v>-</v>
      </c>
      <c r="P49" s="140">
        <f t="shared" si="23"/>
        <v>2</v>
      </c>
      <c r="Q49" s="140" t="str">
        <f t="shared" si="24"/>
        <v>-</v>
      </c>
      <c r="R49" s="140" t="str">
        <f t="shared" si="25"/>
        <v>-</v>
      </c>
      <c r="S49" s="140" t="str">
        <f t="shared" si="26"/>
        <v>-</v>
      </c>
      <c r="T49" s="141">
        <f t="shared" si="12"/>
        <v>8</v>
      </c>
      <c r="U49" s="142">
        <v>0</v>
      </c>
      <c r="V49" s="143"/>
      <c r="W49" s="4">
        <v>2</v>
      </c>
      <c r="X49" s="4">
        <v>1</v>
      </c>
      <c r="Y49" s="4">
        <v>1</v>
      </c>
      <c r="Z49" s="4">
        <v>0</v>
      </c>
      <c r="AA49" s="4">
        <v>4</v>
      </c>
      <c r="AB49" s="4">
        <v>0</v>
      </c>
      <c r="AC49" s="4">
        <v>5</v>
      </c>
      <c r="AD49" s="4">
        <v>0</v>
      </c>
      <c r="AE49" s="4">
        <v>4</v>
      </c>
      <c r="AF49" s="4">
        <v>0</v>
      </c>
      <c r="AG49" s="4">
        <v>7</v>
      </c>
      <c r="AH49" s="4">
        <v>0</v>
      </c>
      <c r="AI49" s="4">
        <v>0</v>
      </c>
      <c r="AJ49" s="4">
        <v>0</v>
      </c>
      <c r="AK49" s="4">
        <v>4</v>
      </c>
      <c r="AL49" s="4">
        <v>0</v>
      </c>
      <c r="AM49" s="4">
        <v>4</v>
      </c>
      <c r="AN49" s="4">
        <v>0</v>
      </c>
      <c r="AO49" s="4">
        <v>1</v>
      </c>
      <c r="AP49" s="4">
        <v>0</v>
      </c>
      <c r="AQ49" s="4">
        <v>2</v>
      </c>
      <c r="AR49" s="4">
        <v>0</v>
      </c>
      <c r="AS49" s="4">
        <v>1</v>
      </c>
      <c r="AT49" s="4">
        <v>0</v>
      </c>
      <c r="AU49" s="144">
        <v>0</v>
      </c>
      <c r="AV49" s="145">
        <f t="shared" si="13"/>
        <v>35</v>
      </c>
      <c r="AW49" s="145">
        <f t="shared" si="14"/>
        <v>1</v>
      </c>
      <c r="AX49" s="144">
        <v>0</v>
      </c>
      <c r="AY49" s="4">
        <v>4</v>
      </c>
      <c r="AZ49" s="4">
        <v>2</v>
      </c>
      <c r="BA49" s="4">
        <v>4</v>
      </c>
      <c r="BB49" s="4">
        <v>6</v>
      </c>
      <c r="BC49" s="4">
        <v>4</v>
      </c>
      <c r="BD49" s="4">
        <v>6</v>
      </c>
      <c r="BE49" s="4">
        <v>2</v>
      </c>
      <c r="BF49" s="4">
        <v>4</v>
      </c>
      <c r="BG49" s="4">
        <v>6</v>
      </c>
      <c r="BH49" s="4">
        <v>1</v>
      </c>
      <c r="BI49" s="4">
        <v>1</v>
      </c>
      <c r="BJ49" s="4">
        <v>1</v>
      </c>
      <c r="BM49" s="147"/>
      <c r="BN49" s="148"/>
    </row>
    <row r="50" spans="1:66" s="146" customFormat="1" ht="15">
      <c r="A50" s="137">
        <v>43</v>
      </c>
      <c r="B50" s="138">
        <v>6953156278721</v>
      </c>
      <c r="C50" s="4">
        <v>734896</v>
      </c>
      <c r="D50" s="4" t="s">
        <v>124</v>
      </c>
      <c r="E50" s="4" t="s">
        <v>125</v>
      </c>
      <c r="F50" s="4">
        <v>109</v>
      </c>
      <c r="G50" s="4">
        <v>49.5</v>
      </c>
      <c r="H50" s="139" t="str">
        <f t="shared" si="15"/>
        <v>-</v>
      </c>
      <c r="I50" s="140" t="str">
        <f t="shared" si="16"/>
        <v>-</v>
      </c>
      <c r="J50" s="140" t="str">
        <f t="shared" si="17"/>
        <v>-</v>
      </c>
      <c r="K50" s="140" t="str">
        <f t="shared" si="18"/>
        <v>-</v>
      </c>
      <c r="L50" s="140" t="str">
        <f t="shared" si="19"/>
        <v>-</v>
      </c>
      <c r="M50" s="140">
        <f t="shared" si="20"/>
        <v>3</v>
      </c>
      <c r="N50" s="140" t="str">
        <f t="shared" si="21"/>
        <v>-</v>
      </c>
      <c r="O50" s="140" t="str">
        <f t="shared" si="22"/>
        <v>-</v>
      </c>
      <c r="P50" s="140" t="str">
        <f t="shared" si="23"/>
        <v>-</v>
      </c>
      <c r="Q50" s="140" t="str">
        <f t="shared" si="24"/>
        <v>-</v>
      </c>
      <c r="R50" s="140" t="str">
        <f t="shared" si="25"/>
        <v>-</v>
      </c>
      <c r="S50" s="140" t="str">
        <f t="shared" si="26"/>
        <v>-</v>
      </c>
      <c r="T50" s="141">
        <f t="shared" si="12"/>
        <v>3</v>
      </c>
      <c r="U50" s="142">
        <v>1</v>
      </c>
      <c r="V50" s="143"/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6</v>
      </c>
      <c r="AD50" s="4">
        <v>0</v>
      </c>
      <c r="AE50" s="4">
        <v>4</v>
      </c>
      <c r="AF50" s="4">
        <v>0</v>
      </c>
      <c r="AG50" s="4">
        <v>3</v>
      </c>
      <c r="AH50" s="4">
        <v>1</v>
      </c>
      <c r="AI50" s="4">
        <v>0</v>
      </c>
      <c r="AJ50" s="4">
        <v>0</v>
      </c>
      <c r="AK50" s="4">
        <v>4</v>
      </c>
      <c r="AL50" s="4">
        <v>0</v>
      </c>
      <c r="AM50" s="4">
        <v>6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144">
        <v>0</v>
      </c>
      <c r="AV50" s="145">
        <f t="shared" si="13"/>
        <v>23</v>
      </c>
      <c r="AW50" s="145">
        <f t="shared" si="14"/>
        <v>1</v>
      </c>
      <c r="AX50" s="144">
        <v>0</v>
      </c>
      <c r="AY50" s="4">
        <v>0</v>
      </c>
      <c r="AZ50" s="4">
        <v>0</v>
      </c>
      <c r="BA50" s="4">
        <v>0</v>
      </c>
      <c r="BB50" s="4">
        <v>6</v>
      </c>
      <c r="BC50" s="4">
        <v>4</v>
      </c>
      <c r="BD50" s="4">
        <v>6</v>
      </c>
      <c r="BE50" s="4">
        <v>0</v>
      </c>
      <c r="BF50" s="4">
        <v>4</v>
      </c>
      <c r="BG50" s="4">
        <v>6</v>
      </c>
      <c r="BH50" s="4">
        <v>0</v>
      </c>
      <c r="BI50" s="4">
        <v>0</v>
      </c>
      <c r="BJ50" s="4">
        <v>0</v>
      </c>
      <c r="BM50" s="147"/>
      <c r="BN50" s="148"/>
    </row>
    <row r="51" spans="1:66" s="146" customFormat="1" ht="15">
      <c r="A51" s="137">
        <v>44</v>
      </c>
      <c r="B51" s="138">
        <v>6953156278738</v>
      </c>
      <c r="C51" s="4">
        <v>734897</v>
      </c>
      <c r="D51" s="4" t="s">
        <v>126</v>
      </c>
      <c r="E51" s="4" t="s">
        <v>127</v>
      </c>
      <c r="F51" s="4">
        <v>109</v>
      </c>
      <c r="G51" s="4">
        <v>49.5</v>
      </c>
      <c r="H51" s="139" t="str">
        <f t="shared" si="15"/>
        <v>-</v>
      </c>
      <c r="I51" s="140" t="str">
        <f t="shared" si="16"/>
        <v>-</v>
      </c>
      <c r="J51" s="140" t="str">
        <f t="shared" si="17"/>
        <v>-</v>
      </c>
      <c r="K51" s="140" t="str">
        <f t="shared" si="18"/>
        <v>-</v>
      </c>
      <c r="L51" s="140">
        <f t="shared" si="19"/>
        <v>1</v>
      </c>
      <c r="M51" s="140">
        <f t="shared" si="20"/>
        <v>1</v>
      </c>
      <c r="N51" s="140" t="str">
        <f t="shared" si="21"/>
        <v>-</v>
      </c>
      <c r="O51" s="140" t="str">
        <f t="shared" si="22"/>
        <v>-</v>
      </c>
      <c r="P51" s="140" t="str">
        <f t="shared" si="23"/>
        <v>-</v>
      </c>
      <c r="Q51" s="140" t="str">
        <f t="shared" si="24"/>
        <v>-</v>
      </c>
      <c r="R51" s="140" t="str">
        <f t="shared" si="25"/>
        <v>-</v>
      </c>
      <c r="S51" s="140" t="str">
        <f t="shared" si="26"/>
        <v>-</v>
      </c>
      <c r="T51" s="141">
        <f t="shared" si="12"/>
        <v>2</v>
      </c>
      <c r="U51" s="142">
        <v>0</v>
      </c>
      <c r="V51" s="143"/>
      <c r="W51" s="4">
        <v>0</v>
      </c>
      <c r="X51" s="4">
        <v>0</v>
      </c>
      <c r="Y51" s="4">
        <v>1</v>
      </c>
      <c r="Z51" s="4">
        <v>0</v>
      </c>
      <c r="AA51" s="4">
        <v>0</v>
      </c>
      <c r="AB51" s="4">
        <v>0</v>
      </c>
      <c r="AC51" s="4">
        <v>6</v>
      </c>
      <c r="AD51" s="4">
        <v>0</v>
      </c>
      <c r="AE51" s="4">
        <v>3</v>
      </c>
      <c r="AF51" s="4">
        <v>0</v>
      </c>
      <c r="AG51" s="4">
        <v>5</v>
      </c>
      <c r="AH51" s="4">
        <v>0</v>
      </c>
      <c r="AI51" s="4">
        <v>0</v>
      </c>
      <c r="AJ51" s="4">
        <v>0</v>
      </c>
      <c r="AK51" s="4">
        <v>4</v>
      </c>
      <c r="AL51" s="4">
        <v>0</v>
      </c>
      <c r="AM51" s="4">
        <v>6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144">
        <v>0</v>
      </c>
      <c r="AV51" s="145">
        <f t="shared" si="13"/>
        <v>25</v>
      </c>
      <c r="AW51" s="145">
        <f t="shared" si="14"/>
        <v>0</v>
      </c>
      <c r="AX51" s="144">
        <v>0</v>
      </c>
      <c r="AY51" s="4">
        <v>0</v>
      </c>
      <c r="AZ51" s="4">
        <v>0</v>
      </c>
      <c r="BA51" s="4">
        <v>0</v>
      </c>
      <c r="BB51" s="4">
        <v>6</v>
      </c>
      <c r="BC51" s="4">
        <v>4</v>
      </c>
      <c r="BD51" s="4">
        <v>6</v>
      </c>
      <c r="BE51" s="4">
        <v>0</v>
      </c>
      <c r="BF51" s="4">
        <v>4</v>
      </c>
      <c r="BG51" s="4">
        <v>6</v>
      </c>
      <c r="BH51" s="4">
        <v>0</v>
      </c>
      <c r="BI51" s="4">
        <v>0</v>
      </c>
      <c r="BJ51" s="4">
        <v>0</v>
      </c>
      <c r="BM51" s="147"/>
      <c r="BN51" s="148"/>
    </row>
    <row r="52" spans="1:66" s="146" customFormat="1" ht="15">
      <c r="A52" s="137">
        <v>45</v>
      </c>
      <c r="B52" s="138">
        <v>6953156278745</v>
      </c>
      <c r="C52" s="4">
        <v>734898</v>
      </c>
      <c r="D52" s="4" t="s">
        <v>128</v>
      </c>
      <c r="E52" s="4" t="s">
        <v>129</v>
      </c>
      <c r="F52" s="4">
        <v>109</v>
      </c>
      <c r="G52" s="4">
        <v>49.5</v>
      </c>
      <c r="H52" s="139" t="str">
        <f t="shared" si="15"/>
        <v>-</v>
      </c>
      <c r="I52" s="140" t="str">
        <f t="shared" si="16"/>
        <v>-</v>
      </c>
      <c r="J52" s="140" t="str">
        <f t="shared" si="17"/>
        <v>-</v>
      </c>
      <c r="K52" s="140" t="str">
        <f t="shared" si="18"/>
        <v>-</v>
      </c>
      <c r="L52" s="140" t="str">
        <f t="shared" si="19"/>
        <v>-</v>
      </c>
      <c r="M52" s="140">
        <f t="shared" si="20"/>
        <v>1</v>
      </c>
      <c r="N52" s="140" t="str">
        <f t="shared" si="21"/>
        <v>-</v>
      </c>
      <c r="O52" s="140" t="str">
        <f t="shared" si="22"/>
        <v>-</v>
      </c>
      <c r="P52" s="140">
        <f t="shared" si="23"/>
        <v>2</v>
      </c>
      <c r="Q52" s="140" t="str">
        <f t="shared" si="24"/>
        <v>-</v>
      </c>
      <c r="R52" s="140" t="str">
        <f t="shared" si="25"/>
        <v>-</v>
      </c>
      <c r="S52" s="140" t="str">
        <f t="shared" si="26"/>
        <v>-</v>
      </c>
      <c r="T52" s="141">
        <f t="shared" si="12"/>
        <v>3</v>
      </c>
      <c r="U52" s="142">
        <v>0</v>
      </c>
      <c r="V52" s="143"/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6</v>
      </c>
      <c r="AD52" s="4">
        <v>0</v>
      </c>
      <c r="AE52" s="4">
        <v>4</v>
      </c>
      <c r="AF52" s="4">
        <v>0</v>
      </c>
      <c r="AG52" s="4">
        <v>5</v>
      </c>
      <c r="AH52" s="4">
        <v>0</v>
      </c>
      <c r="AI52" s="4">
        <v>0</v>
      </c>
      <c r="AJ52" s="4">
        <v>0</v>
      </c>
      <c r="AK52" s="4">
        <v>4</v>
      </c>
      <c r="AL52" s="4">
        <v>0</v>
      </c>
      <c r="AM52" s="4">
        <v>4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144">
        <v>0</v>
      </c>
      <c r="AV52" s="145">
        <f t="shared" si="13"/>
        <v>23</v>
      </c>
      <c r="AW52" s="145">
        <f t="shared" si="14"/>
        <v>0</v>
      </c>
      <c r="AX52" s="144">
        <v>0</v>
      </c>
      <c r="AY52" s="4">
        <v>0</v>
      </c>
      <c r="AZ52" s="4">
        <v>0</v>
      </c>
      <c r="BA52" s="4">
        <v>0</v>
      </c>
      <c r="BB52" s="4">
        <v>6</v>
      </c>
      <c r="BC52" s="4">
        <v>4</v>
      </c>
      <c r="BD52" s="4">
        <v>6</v>
      </c>
      <c r="BE52" s="4">
        <v>0</v>
      </c>
      <c r="BF52" s="4">
        <v>4</v>
      </c>
      <c r="BG52" s="4">
        <v>6</v>
      </c>
      <c r="BH52" s="4">
        <v>0</v>
      </c>
      <c r="BI52" s="4">
        <v>0</v>
      </c>
      <c r="BJ52" s="4">
        <v>0</v>
      </c>
      <c r="BM52" s="147"/>
      <c r="BN52" s="148"/>
    </row>
    <row r="53" spans="1:66" s="146" customFormat="1" ht="15">
      <c r="A53" s="137">
        <v>46</v>
      </c>
      <c r="B53" s="138">
        <v>6953156273030</v>
      </c>
      <c r="C53" s="4">
        <v>734899</v>
      </c>
      <c r="D53" s="4" t="s">
        <v>130</v>
      </c>
      <c r="E53" s="4" t="s">
        <v>131</v>
      </c>
      <c r="F53" s="4">
        <v>109</v>
      </c>
      <c r="G53" s="4">
        <v>49.5</v>
      </c>
      <c r="H53" s="139">
        <f t="shared" si="15"/>
        <v>1</v>
      </c>
      <c r="I53" s="140">
        <f t="shared" si="16"/>
        <v>2</v>
      </c>
      <c r="J53" s="140">
        <f t="shared" si="17"/>
        <v>4</v>
      </c>
      <c r="K53" s="140">
        <f t="shared" si="18"/>
        <v>2</v>
      </c>
      <c r="L53" s="140">
        <f t="shared" si="19"/>
        <v>2</v>
      </c>
      <c r="M53" s="140" t="str">
        <f t="shared" si="20"/>
        <v>-</v>
      </c>
      <c r="N53" s="140">
        <f t="shared" si="21"/>
        <v>2</v>
      </c>
      <c r="O53" s="140">
        <f t="shared" si="22"/>
        <v>3</v>
      </c>
      <c r="P53" s="140" t="str">
        <f t="shared" si="23"/>
        <v>-</v>
      </c>
      <c r="Q53" s="140" t="str">
        <f t="shared" si="24"/>
        <v>-</v>
      </c>
      <c r="R53" s="140" t="str">
        <f t="shared" si="25"/>
        <v>-</v>
      </c>
      <c r="S53" s="140" t="str">
        <f t="shared" si="26"/>
        <v>-</v>
      </c>
      <c r="T53" s="141">
        <f t="shared" si="12"/>
        <v>16</v>
      </c>
      <c r="U53" s="142">
        <v>0</v>
      </c>
      <c r="V53" s="143"/>
      <c r="W53" s="4">
        <v>3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4</v>
      </c>
      <c r="AD53" s="4">
        <v>0</v>
      </c>
      <c r="AE53" s="4">
        <v>2</v>
      </c>
      <c r="AF53" s="4">
        <v>0</v>
      </c>
      <c r="AG53" s="4">
        <v>8</v>
      </c>
      <c r="AH53" s="4">
        <v>1</v>
      </c>
      <c r="AI53" s="4">
        <v>0</v>
      </c>
      <c r="AJ53" s="4">
        <v>0</v>
      </c>
      <c r="AK53" s="4">
        <v>1</v>
      </c>
      <c r="AL53" s="4">
        <v>0</v>
      </c>
      <c r="AM53" s="4">
        <v>6</v>
      </c>
      <c r="AN53" s="4">
        <v>0</v>
      </c>
      <c r="AO53" s="4">
        <v>1</v>
      </c>
      <c r="AP53" s="4">
        <v>0</v>
      </c>
      <c r="AQ53" s="4">
        <v>1</v>
      </c>
      <c r="AR53" s="4">
        <v>0</v>
      </c>
      <c r="AS53" s="4">
        <v>1</v>
      </c>
      <c r="AT53" s="4">
        <v>0</v>
      </c>
      <c r="AU53" s="144">
        <v>0</v>
      </c>
      <c r="AV53" s="145">
        <f t="shared" si="13"/>
        <v>27</v>
      </c>
      <c r="AW53" s="145">
        <f t="shared" si="14"/>
        <v>1</v>
      </c>
      <c r="AX53" s="144">
        <v>0</v>
      </c>
      <c r="AY53" s="4">
        <v>4</v>
      </c>
      <c r="AZ53" s="4">
        <v>2</v>
      </c>
      <c r="BA53" s="4">
        <v>4</v>
      </c>
      <c r="BB53" s="4">
        <v>6</v>
      </c>
      <c r="BC53" s="4">
        <v>4</v>
      </c>
      <c r="BD53" s="4">
        <v>6</v>
      </c>
      <c r="BE53" s="4">
        <v>2</v>
      </c>
      <c r="BF53" s="4">
        <v>4</v>
      </c>
      <c r="BG53" s="4">
        <v>6</v>
      </c>
      <c r="BH53" s="4">
        <v>1</v>
      </c>
      <c r="BI53" s="4">
        <v>1</v>
      </c>
      <c r="BJ53" s="4">
        <v>1</v>
      </c>
      <c r="BM53" s="147"/>
      <c r="BN53" s="148"/>
    </row>
    <row r="54" spans="1:66" s="146" customFormat="1" ht="15">
      <c r="A54" s="137">
        <v>47</v>
      </c>
      <c r="B54" s="138">
        <v>6953156278523</v>
      </c>
      <c r="C54" s="4">
        <v>734900</v>
      </c>
      <c r="D54" s="4" t="s">
        <v>132</v>
      </c>
      <c r="E54" s="4" t="s">
        <v>133</v>
      </c>
      <c r="F54" s="4">
        <v>79</v>
      </c>
      <c r="G54" s="4">
        <v>39.5</v>
      </c>
      <c r="H54" s="139" t="str">
        <f t="shared" si="15"/>
        <v>-</v>
      </c>
      <c r="I54" s="140" t="str">
        <f t="shared" si="16"/>
        <v>-</v>
      </c>
      <c r="J54" s="140" t="str">
        <f t="shared" si="17"/>
        <v>-</v>
      </c>
      <c r="K54" s="140" t="str">
        <f t="shared" si="18"/>
        <v>-</v>
      </c>
      <c r="L54" s="140" t="str">
        <f t="shared" si="19"/>
        <v>-</v>
      </c>
      <c r="M54" s="140" t="str">
        <f t="shared" si="20"/>
        <v>-</v>
      </c>
      <c r="N54" s="140" t="str">
        <f t="shared" si="21"/>
        <v>-</v>
      </c>
      <c r="O54" s="140" t="str">
        <f t="shared" si="22"/>
        <v>-</v>
      </c>
      <c r="P54" s="140" t="str">
        <f t="shared" si="23"/>
        <v>-</v>
      </c>
      <c r="Q54" s="140" t="str">
        <f t="shared" si="24"/>
        <v>-</v>
      </c>
      <c r="R54" s="140" t="str">
        <f t="shared" si="25"/>
        <v>-</v>
      </c>
      <c r="S54" s="140" t="str">
        <f t="shared" si="26"/>
        <v>-</v>
      </c>
      <c r="T54" s="141">
        <f t="shared" si="12"/>
        <v>0</v>
      </c>
      <c r="U54" s="142">
        <v>0</v>
      </c>
      <c r="V54" s="143"/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144">
        <v>0</v>
      </c>
      <c r="AV54" s="145">
        <f t="shared" si="13"/>
        <v>0</v>
      </c>
      <c r="AW54" s="145">
        <f t="shared" si="14"/>
        <v>0</v>
      </c>
      <c r="AX54" s="144">
        <v>0</v>
      </c>
      <c r="AY54" s="4">
        <v>0</v>
      </c>
      <c r="AZ54" s="4">
        <v>0</v>
      </c>
      <c r="BA54" s="4">
        <v>0</v>
      </c>
      <c r="BB54" s="4">
        <v>0</v>
      </c>
      <c r="BC54" s="4">
        <v>0</v>
      </c>
      <c r="BD54" s="4">
        <v>0</v>
      </c>
      <c r="BE54" s="4">
        <v>0</v>
      </c>
      <c r="BF54" s="4">
        <v>0</v>
      </c>
      <c r="BG54" s="4">
        <v>0</v>
      </c>
      <c r="BH54" s="4">
        <v>0</v>
      </c>
      <c r="BI54" s="4">
        <v>0</v>
      </c>
      <c r="BJ54" s="4">
        <v>0</v>
      </c>
      <c r="BM54" s="147"/>
      <c r="BN54" s="148"/>
    </row>
    <row r="55" spans="1:66" s="146" customFormat="1" ht="15">
      <c r="A55" s="137">
        <v>48</v>
      </c>
      <c r="B55" s="138">
        <v>6953156278530</v>
      </c>
      <c r="C55" s="4">
        <v>734901</v>
      </c>
      <c r="D55" s="4" t="s">
        <v>134</v>
      </c>
      <c r="E55" s="4" t="s">
        <v>135</v>
      </c>
      <c r="F55" s="4">
        <v>79</v>
      </c>
      <c r="G55" s="4">
        <v>39.5</v>
      </c>
      <c r="H55" s="139" t="str">
        <f t="shared" si="15"/>
        <v>-</v>
      </c>
      <c r="I55" s="140" t="str">
        <f t="shared" si="16"/>
        <v>-</v>
      </c>
      <c r="J55" s="140" t="str">
        <f t="shared" si="17"/>
        <v>-</v>
      </c>
      <c r="K55" s="140" t="str">
        <f t="shared" si="18"/>
        <v>-</v>
      </c>
      <c r="L55" s="140" t="str">
        <f t="shared" si="19"/>
        <v>-</v>
      </c>
      <c r="M55" s="140" t="str">
        <f t="shared" si="20"/>
        <v>-</v>
      </c>
      <c r="N55" s="140" t="str">
        <f t="shared" si="21"/>
        <v>-</v>
      </c>
      <c r="O55" s="140" t="str">
        <f t="shared" si="22"/>
        <v>-</v>
      </c>
      <c r="P55" s="140" t="str">
        <f t="shared" si="23"/>
        <v>-</v>
      </c>
      <c r="Q55" s="140" t="str">
        <f t="shared" si="24"/>
        <v>-</v>
      </c>
      <c r="R55" s="140" t="str">
        <f t="shared" si="25"/>
        <v>-</v>
      </c>
      <c r="S55" s="140" t="str">
        <f t="shared" si="26"/>
        <v>-</v>
      </c>
      <c r="T55" s="141">
        <f t="shared" si="12"/>
        <v>0</v>
      </c>
      <c r="U55" s="142">
        <v>0</v>
      </c>
      <c r="V55" s="143"/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144">
        <v>0</v>
      </c>
      <c r="AV55" s="145">
        <f t="shared" si="13"/>
        <v>0</v>
      </c>
      <c r="AW55" s="145">
        <f t="shared" si="14"/>
        <v>0</v>
      </c>
      <c r="AX55" s="144">
        <v>0</v>
      </c>
      <c r="AY55" s="4">
        <v>0</v>
      </c>
      <c r="AZ55" s="4">
        <v>0</v>
      </c>
      <c r="BA55" s="4">
        <v>0</v>
      </c>
      <c r="BB55" s="4">
        <v>0</v>
      </c>
      <c r="BC55" s="4">
        <v>0</v>
      </c>
      <c r="BD55" s="4">
        <v>0</v>
      </c>
      <c r="BE55" s="4">
        <v>0</v>
      </c>
      <c r="BF55" s="4">
        <v>0</v>
      </c>
      <c r="BG55" s="4">
        <v>0</v>
      </c>
      <c r="BH55" s="4">
        <v>0</v>
      </c>
      <c r="BI55" s="4">
        <v>0</v>
      </c>
      <c r="BJ55" s="4">
        <v>0</v>
      </c>
      <c r="BM55" s="147"/>
      <c r="BN55" s="148"/>
    </row>
    <row r="56" spans="1:66" s="146" customFormat="1" ht="15">
      <c r="A56" s="137">
        <v>49</v>
      </c>
      <c r="B56" s="138">
        <v>6953156267503</v>
      </c>
      <c r="C56" s="4">
        <v>734902</v>
      </c>
      <c r="D56" s="4" t="s">
        <v>136</v>
      </c>
      <c r="E56" s="4" t="s">
        <v>137</v>
      </c>
      <c r="F56" s="4">
        <v>219</v>
      </c>
      <c r="G56" s="4">
        <v>104.5</v>
      </c>
      <c r="H56" s="139" t="str">
        <f t="shared" si="15"/>
        <v>-</v>
      </c>
      <c r="I56" s="140">
        <f t="shared" si="16"/>
        <v>1</v>
      </c>
      <c r="J56" s="140">
        <f t="shared" si="17"/>
        <v>2</v>
      </c>
      <c r="K56" s="140">
        <f t="shared" si="18"/>
        <v>2</v>
      </c>
      <c r="L56" s="140">
        <f t="shared" si="19"/>
        <v>1</v>
      </c>
      <c r="M56" s="140" t="str">
        <f t="shared" si="20"/>
        <v>-</v>
      </c>
      <c r="N56" s="140" t="str">
        <f t="shared" si="21"/>
        <v>-</v>
      </c>
      <c r="O56" s="140" t="str">
        <f t="shared" si="22"/>
        <v>-</v>
      </c>
      <c r="P56" s="140" t="str">
        <f t="shared" si="23"/>
        <v>-</v>
      </c>
      <c r="Q56" s="140" t="str">
        <f t="shared" si="24"/>
        <v>-</v>
      </c>
      <c r="R56" s="140" t="str">
        <f t="shared" si="25"/>
        <v>-</v>
      </c>
      <c r="S56" s="140" t="str">
        <f t="shared" si="26"/>
        <v>-</v>
      </c>
      <c r="T56" s="141">
        <f t="shared" si="12"/>
        <v>6</v>
      </c>
      <c r="U56" s="142">
        <v>1</v>
      </c>
      <c r="V56" s="143"/>
      <c r="W56" s="4">
        <v>4</v>
      </c>
      <c r="X56" s="4">
        <v>0</v>
      </c>
      <c r="Y56" s="4">
        <v>1</v>
      </c>
      <c r="Z56" s="4">
        <v>0</v>
      </c>
      <c r="AA56" s="4">
        <v>2</v>
      </c>
      <c r="AB56" s="4">
        <v>0</v>
      </c>
      <c r="AC56" s="4">
        <v>4</v>
      </c>
      <c r="AD56" s="4">
        <v>0</v>
      </c>
      <c r="AE56" s="4">
        <v>3</v>
      </c>
      <c r="AF56" s="4">
        <v>0</v>
      </c>
      <c r="AG56" s="4">
        <v>6</v>
      </c>
      <c r="AH56" s="4">
        <v>0</v>
      </c>
      <c r="AI56" s="4">
        <v>2</v>
      </c>
      <c r="AJ56" s="4">
        <v>0</v>
      </c>
      <c r="AK56" s="4">
        <v>4</v>
      </c>
      <c r="AL56" s="4">
        <v>0</v>
      </c>
      <c r="AM56" s="4">
        <v>6</v>
      </c>
      <c r="AN56" s="4">
        <v>0</v>
      </c>
      <c r="AO56" s="4">
        <v>1</v>
      </c>
      <c r="AP56" s="4">
        <v>0</v>
      </c>
      <c r="AQ56" s="4">
        <v>1</v>
      </c>
      <c r="AR56" s="4">
        <v>0</v>
      </c>
      <c r="AS56" s="4">
        <v>1</v>
      </c>
      <c r="AT56" s="4">
        <v>0</v>
      </c>
      <c r="AU56" s="144">
        <v>0</v>
      </c>
      <c r="AV56" s="145">
        <f t="shared" si="13"/>
        <v>35</v>
      </c>
      <c r="AW56" s="145">
        <f t="shared" si="14"/>
        <v>0</v>
      </c>
      <c r="AX56" s="144">
        <v>0</v>
      </c>
      <c r="AY56" s="4">
        <v>4</v>
      </c>
      <c r="AZ56" s="4">
        <v>2</v>
      </c>
      <c r="BA56" s="4">
        <v>4</v>
      </c>
      <c r="BB56" s="4">
        <v>6</v>
      </c>
      <c r="BC56" s="4">
        <v>4</v>
      </c>
      <c r="BD56" s="4">
        <v>6</v>
      </c>
      <c r="BE56" s="4">
        <v>2</v>
      </c>
      <c r="BF56" s="4">
        <v>4</v>
      </c>
      <c r="BG56" s="4">
        <v>6</v>
      </c>
      <c r="BH56" s="4">
        <v>1</v>
      </c>
      <c r="BI56" s="4">
        <v>1</v>
      </c>
      <c r="BJ56" s="4">
        <v>1</v>
      </c>
      <c r="BM56" s="147"/>
      <c r="BN56" s="148"/>
    </row>
    <row r="57" spans="1:66" s="146" customFormat="1" ht="15">
      <c r="A57" s="137">
        <v>50</v>
      </c>
      <c r="B57" s="138">
        <v>6953156276420</v>
      </c>
      <c r="C57" s="4">
        <v>734903</v>
      </c>
      <c r="D57" s="4" t="s">
        <v>138</v>
      </c>
      <c r="E57" s="4" t="s">
        <v>139</v>
      </c>
      <c r="F57" s="4">
        <v>359</v>
      </c>
      <c r="G57" s="4">
        <v>169.5</v>
      </c>
      <c r="H57" s="139">
        <f t="shared" si="15"/>
        <v>1</v>
      </c>
      <c r="I57" s="140" t="str">
        <f t="shared" si="16"/>
        <v>-</v>
      </c>
      <c r="J57" s="140">
        <f t="shared" si="17"/>
        <v>2</v>
      </c>
      <c r="K57" s="140">
        <f t="shared" si="18"/>
        <v>1</v>
      </c>
      <c r="L57" s="140" t="str">
        <f t="shared" si="19"/>
        <v>-</v>
      </c>
      <c r="M57" s="140">
        <f t="shared" si="20"/>
        <v>2</v>
      </c>
      <c r="N57" s="140" t="str">
        <f t="shared" si="21"/>
        <v>-</v>
      </c>
      <c r="O57" s="140">
        <f t="shared" si="22"/>
        <v>1</v>
      </c>
      <c r="P57" s="140">
        <f t="shared" si="23"/>
        <v>1</v>
      </c>
      <c r="Q57" s="140" t="str">
        <f t="shared" si="24"/>
        <v>-</v>
      </c>
      <c r="R57" s="140" t="str">
        <f t="shared" si="25"/>
        <v>-</v>
      </c>
      <c r="S57" s="140" t="str">
        <f t="shared" si="26"/>
        <v>-</v>
      </c>
      <c r="T57" s="141">
        <f t="shared" si="12"/>
        <v>8</v>
      </c>
      <c r="U57" s="142">
        <v>1</v>
      </c>
      <c r="V57" s="143"/>
      <c r="W57" s="4">
        <v>3</v>
      </c>
      <c r="X57" s="4">
        <v>0</v>
      </c>
      <c r="Y57" s="4">
        <v>4</v>
      </c>
      <c r="Z57" s="4">
        <v>0</v>
      </c>
      <c r="AA57" s="4">
        <v>2</v>
      </c>
      <c r="AB57" s="4">
        <v>0</v>
      </c>
      <c r="AC57" s="4">
        <v>5</v>
      </c>
      <c r="AD57" s="4">
        <v>0</v>
      </c>
      <c r="AE57" s="4">
        <v>4</v>
      </c>
      <c r="AF57" s="4">
        <v>0</v>
      </c>
      <c r="AG57" s="4">
        <v>4</v>
      </c>
      <c r="AH57" s="4">
        <v>1</v>
      </c>
      <c r="AI57" s="4">
        <v>2</v>
      </c>
      <c r="AJ57" s="4">
        <v>0</v>
      </c>
      <c r="AK57" s="4">
        <v>3</v>
      </c>
      <c r="AL57" s="4">
        <v>0</v>
      </c>
      <c r="AM57" s="4">
        <v>5</v>
      </c>
      <c r="AN57" s="4">
        <v>0</v>
      </c>
      <c r="AO57" s="4">
        <v>1</v>
      </c>
      <c r="AP57" s="4">
        <v>0</v>
      </c>
      <c r="AQ57" s="4">
        <v>1</v>
      </c>
      <c r="AR57" s="4">
        <v>0</v>
      </c>
      <c r="AS57" s="4">
        <v>1</v>
      </c>
      <c r="AT57" s="4">
        <v>0</v>
      </c>
      <c r="AU57" s="144">
        <v>0</v>
      </c>
      <c r="AV57" s="145">
        <f t="shared" si="13"/>
        <v>35</v>
      </c>
      <c r="AW57" s="145">
        <f t="shared" si="14"/>
        <v>1</v>
      </c>
      <c r="AX57" s="144">
        <v>0</v>
      </c>
      <c r="AY57" s="4">
        <v>4</v>
      </c>
      <c r="AZ57" s="4">
        <v>2</v>
      </c>
      <c r="BA57" s="4">
        <v>4</v>
      </c>
      <c r="BB57" s="4">
        <v>6</v>
      </c>
      <c r="BC57" s="4">
        <v>4</v>
      </c>
      <c r="BD57" s="4">
        <v>6</v>
      </c>
      <c r="BE57" s="4">
        <v>2</v>
      </c>
      <c r="BF57" s="4">
        <v>4</v>
      </c>
      <c r="BG57" s="4">
        <v>6</v>
      </c>
      <c r="BH57" s="4">
        <v>1</v>
      </c>
      <c r="BI57" s="4">
        <v>1</v>
      </c>
      <c r="BJ57" s="4">
        <v>1</v>
      </c>
      <c r="BM57" s="147"/>
      <c r="BN57" s="148"/>
    </row>
    <row r="58" spans="1:66" s="146" customFormat="1" ht="15">
      <c r="A58" s="137">
        <v>51</v>
      </c>
      <c r="B58" s="138">
        <v>6953156278622</v>
      </c>
      <c r="C58" s="4">
        <v>734904</v>
      </c>
      <c r="D58" s="4" t="s">
        <v>140</v>
      </c>
      <c r="E58" s="4" t="s">
        <v>141</v>
      </c>
      <c r="F58" s="4">
        <v>129</v>
      </c>
      <c r="G58" s="4">
        <v>59.5</v>
      </c>
      <c r="H58" s="139">
        <f t="shared" si="15"/>
        <v>3</v>
      </c>
      <c r="I58" s="140">
        <f t="shared" si="16"/>
        <v>1</v>
      </c>
      <c r="J58" s="140">
        <f t="shared" si="17"/>
        <v>1</v>
      </c>
      <c r="K58" s="140" t="str">
        <f t="shared" si="18"/>
        <v>-</v>
      </c>
      <c r="L58" s="140">
        <f t="shared" si="19"/>
        <v>2</v>
      </c>
      <c r="M58" s="140" t="str">
        <f t="shared" si="20"/>
        <v>-</v>
      </c>
      <c r="N58" s="140" t="str">
        <f t="shared" si="21"/>
        <v>-</v>
      </c>
      <c r="O58" s="140" t="str">
        <f t="shared" si="22"/>
        <v>-</v>
      </c>
      <c r="P58" s="140">
        <f t="shared" si="23"/>
        <v>2</v>
      </c>
      <c r="Q58" s="140" t="str">
        <f t="shared" si="24"/>
        <v>-</v>
      </c>
      <c r="R58" s="140">
        <f t="shared" si="25"/>
        <v>1</v>
      </c>
      <c r="S58" s="140" t="str">
        <f t="shared" si="26"/>
        <v>-</v>
      </c>
      <c r="T58" s="141">
        <f t="shared" si="12"/>
        <v>10</v>
      </c>
      <c r="U58" s="142">
        <v>2</v>
      </c>
      <c r="V58" s="143"/>
      <c r="W58" s="4">
        <v>1</v>
      </c>
      <c r="X58" s="4">
        <v>0</v>
      </c>
      <c r="Y58" s="4">
        <v>1</v>
      </c>
      <c r="Z58" s="4">
        <v>0</v>
      </c>
      <c r="AA58" s="4">
        <v>3</v>
      </c>
      <c r="AB58" s="4">
        <v>0</v>
      </c>
      <c r="AC58" s="4">
        <v>8</v>
      </c>
      <c r="AD58" s="4">
        <v>0</v>
      </c>
      <c r="AE58" s="4">
        <v>2</v>
      </c>
      <c r="AF58" s="4">
        <v>0</v>
      </c>
      <c r="AG58" s="4">
        <v>10</v>
      </c>
      <c r="AH58" s="4">
        <v>0</v>
      </c>
      <c r="AI58" s="4">
        <v>2</v>
      </c>
      <c r="AJ58" s="4">
        <v>0</v>
      </c>
      <c r="AK58" s="4">
        <v>4</v>
      </c>
      <c r="AL58" s="4">
        <v>1</v>
      </c>
      <c r="AM58" s="4">
        <v>4</v>
      </c>
      <c r="AN58" s="4">
        <v>0</v>
      </c>
      <c r="AO58" s="4">
        <v>1</v>
      </c>
      <c r="AP58" s="4">
        <v>0</v>
      </c>
      <c r="AQ58" s="4">
        <v>0</v>
      </c>
      <c r="AR58" s="4">
        <v>0</v>
      </c>
      <c r="AS58" s="4">
        <v>1</v>
      </c>
      <c r="AT58" s="4">
        <v>0</v>
      </c>
      <c r="AU58" s="144">
        <v>0</v>
      </c>
      <c r="AV58" s="145">
        <f t="shared" si="13"/>
        <v>37</v>
      </c>
      <c r="AW58" s="145">
        <f t="shared" si="14"/>
        <v>1</v>
      </c>
      <c r="AX58" s="144">
        <v>0</v>
      </c>
      <c r="AY58" s="4">
        <v>4</v>
      </c>
      <c r="AZ58" s="4">
        <v>2</v>
      </c>
      <c r="BA58" s="4">
        <v>4</v>
      </c>
      <c r="BB58" s="4">
        <v>6</v>
      </c>
      <c r="BC58" s="4">
        <v>4</v>
      </c>
      <c r="BD58" s="4">
        <v>6</v>
      </c>
      <c r="BE58" s="4">
        <v>2</v>
      </c>
      <c r="BF58" s="4">
        <v>4</v>
      </c>
      <c r="BG58" s="4">
        <v>6</v>
      </c>
      <c r="BH58" s="4">
        <v>1</v>
      </c>
      <c r="BI58" s="4">
        <v>1</v>
      </c>
      <c r="BJ58" s="4">
        <v>1</v>
      </c>
      <c r="BM58" s="147"/>
      <c r="BN58" s="148"/>
    </row>
    <row r="59" spans="1:66" s="146" customFormat="1" ht="15">
      <c r="A59" s="137">
        <v>52</v>
      </c>
      <c r="B59" s="138">
        <v>6953156278639</v>
      </c>
      <c r="C59" s="4">
        <v>734905</v>
      </c>
      <c r="D59" s="4" t="s">
        <v>142</v>
      </c>
      <c r="E59" s="4" t="s">
        <v>143</v>
      </c>
      <c r="F59" s="4">
        <v>239</v>
      </c>
      <c r="G59" s="4">
        <v>114.5</v>
      </c>
      <c r="H59" s="139" t="str">
        <f t="shared" si="15"/>
        <v>-</v>
      </c>
      <c r="I59" s="140">
        <f t="shared" si="16"/>
        <v>1</v>
      </c>
      <c r="J59" s="140" t="str">
        <f t="shared" si="17"/>
        <v>-</v>
      </c>
      <c r="K59" s="140" t="str">
        <f t="shared" si="18"/>
        <v>-</v>
      </c>
      <c r="L59" s="140" t="str">
        <f t="shared" si="19"/>
        <v>-</v>
      </c>
      <c r="M59" s="140" t="str">
        <f t="shared" si="20"/>
        <v>-</v>
      </c>
      <c r="N59" s="140" t="str">
        <f t="shared" si="21"/>
        <v>-</v>
      </c>
      <c r="O59" s="140" t="str">
        <f t="shared" si="22"/>
        <v>-</v>
      </c>
      <c r="P59" s="140">
        <f t="shared" si="23"/>
        <v>1</v>
      </c>
      <c r="Q59" s="140" t="str">
        <f t="shared" si="24"/>
        <v>-</v>
      </c>
      <c r="R59" s="140" t="str">
        <f t="shared" si="25"/>
        <v>-</v>
      </c>
      <c r="S59" s="140" t="str">
        <f t="shared" si="26"/>
        <v>-</v>
      </c>
      <c r="T59" s="141">
        <f t="shared" si="12"/>
        <v>2</v>
      </c>
      <c r="U59" s="142">
        <v>0</v>
      </c>
      <c r="V59" s="143"/>
      <c r="W59" s="4">
        <v>4</v>
      </c>
      <c r="X59" s="4">
        <v>0</v>
      </c>
      <c r="Y59" s="4">
        <v>1</v>
      </c>
      <c r="Z59" s="4">
        <v>0</v>
      </c>
      <c r="AA59" s="4">
        <v>4</v>
      </c>
      <c r="AB59" s="4">
        <v>0</v>
      </c>
      <c r="AC59" s="4">
        <v>6</v>
      </c>
      <c r="AD59" s="4">
        <v>0</v>
      </c>
      <c r="AE59" s="4">
        <v>4</v>
      </c>
      <c r="AF59" s="4">
        <v>0</v>
      </c>
      <c r="AG59" s="4">
        <v>6</v>
      </c>
      <c r="AH59" s="4">
        <v>0</v>
      </c>
      <c r="AI59" s="4">
        <v>2</v>
      </c>
      <c r="AJ59" s="4">
        <v>0</v>
      </c>
      <c r="AK59" s="4">
        <v>4</v>
      </c>
      <c r="AL59" s="4">
        <v>0</v>
      </c>
      <c r="AM59" s="4">
        <v>5</v>
      </c>
      <c r="AN59" s="4">
        <v>0</v>
      </c>
      <c r="AO59" s="4">
        <v>1</v>
      </c>
      <c r="AP59" s="4">
        <v>0</v>
      </c>
      <c r="AQ59" s="4">
        <v>1</v>
      </c>
      <c r="AR59" s="4">
        <v>0</v>
      </c>
      <c r="AS59" s="4">
        <v>1</v>
      </c>
      <c r="AT59" s="4">
        <v>0</v>
      </c>
      <c r="AU59" s="144">
        <v>0</v>
      </c>
      <c r="AV59" s="145">
        <f t="shared" si="13"/>
        <v>39</v>
      </c>
      <c r="AW59" s="145">
        <f t="shared" si="14"/>
        <v>0</v>
      </c>
      <c r="AX59" s="144">
        <v>0</v>
      </c>
      <c r="AY59" s="4">
        <v>4</v>
      </c>
      <c r="AZ59" s="4">
        <v>2</v>
      </c>
      <c r="BA59" s="4">
        <v>4</v>
      </c>
      <c r="BB59" s="4">
        <v>6</v>
      </c>
      <c r="BC59" s="4">
        <v>4</v>
      </c>
      <c r="BD59" s="4">
        <v>6</v>
      </c>
      <c r="BE59" s="4">
        <v>2</v>
      </c>
      <c r="BF59" s="4">
        <v>4</v>
      </c>
      <c r="BG59" s="4">
        <v>6</v>
      </c>
      <c r="BH59" s="4">
        <v>1</v>
      </c>
      <c r="BI59" s="4">
        <v>1</v>
      </c>
      <c r="BJ59" s="4">
        <v>1</v>
      </c>
      <c r="BM59" s="147"/>
      <c r="BN59" s="148"/>
    </row>
    <row r="60" spans="1:66" s="146" customFormat="1" ht="15">
      <c r="A60" s="137">
        <v>53</v>
      </c>
      <c r="B60" s="138">
        <v>6953156265608</v>
      </c>
      <c r="C60" s="4">
        <v>734906</v>
      </c>
      <c r="D60" s="4" t="s">
        <v>144</v>
      </c>
      <c r="E60" s="4" t="s">
        <v>145</v>
      </c>
      <c r="F60" s="4">
        <v>109</v>
      </c>
      <c r="G60" s="4">
        <v>49.5</v>
      </c>
      <c r="H60" s="139" t="str">
        <f t="shared" si="15"/>
        <v>-</v>
      </c>
      <c r="I60" s="140">
        <f t="shared" si="16"/>
        <v>1</v>
      </c>
      <c r="J60" s="140" t="str">
        <f t="shared" si="17"/>
        <v>-</v>
      </c>
      <c r="K60" s="140" t="str">
        <f t="shared" si="18"/>
        <v>-</v>
      </c>
      <c r="L60" s="140" t="str">
        <f t="shared" si="19"/>
        <v>-</v>
      </c>
      <c r="M60" s="140" t="str">
        <f t="shared" si="20"/>
        <v>-</v>
      </c>
      <c r="N60" s="140" t="str">
        <f t="shared" si="21"/>
        <v>-</v>
      </c>
      <c r="O60" s="140" t="str">
        <f t="shared" si="22"/>
        <v>-</v>
      </c>
      <c r="P60" s="140" t="str">
        <f t="shared" si="23"/>
        <v>-</v>
      </c>
      <c r="Q60" s="140" t="str">
        <f t="shared" si="24"/>
        <v>-</v>
      </c>
      <c r="R60" s="140" t="str">
        <f t="shared" si="25"/>
        <v>-</v>
      </c>
      <c r="S60" s="140" t="str">
        <f t="shared" si="26"/>
        <v>-</v>
      </c>
      <c r="T60" s="141">
        <f t="shared" si="12"/>
        <v>1</v>
      </c>
      <c r="U60" s="142">
        <v>0</v>
      </c>
      <c r="V60" s="143"/>
      <c r="W60" s="4">
        <v>10</v>
      </c>
      <c r="X60" s="4">
        <v>0</v>
      </c>
      <c r="Y60" s="4">
        <v>5</v>
      </c>
      <c r="Z60" s="4">
        <v>0</v>
      </c>
      <c r="AA60" s="4">
        <v>10</v>
      </c>
      <c r="AB60" s="4">
        <v>0</v>
      </c>
      <c r="AC60" s="4">
        <v>15</v>
      </c>
      <c r="AD60" s="4">
        <v>0</v>
      </c>
      <c r="AE60" s="4">
        <v>10</v>
      </c>
      <c r="AF60" s="4">
        <v>0</v>
      </c>
      <c r="AG60" s="4">
        <v>15</v>
      </c>
      <c r="AH60" s="4">
        <v>0</v>
      </c>
      <c r="AI60" s="4">
        <v>6</v>
      </c>
      <c r="AJ60" s="4">
        <v>0</v>
      </c>
      <c r="AK60" s="4">
        <v>10</v>
      </c>
      <c r="AL60" s="4">
        <v>0</v>
      </c>
      <c r="AM60" s="4">
        <v>15</v>
      </c>
      <c r="AN60" s="4">
        <v>0</v>
      </c>
      <c r="AO60" s="4">
        <v>6</v>
      </c>
      <c r="AP60" s="4">
        <v>0</v>
      </c>
      <c r="AQ60" s="4">
        <v>6</v>
      </c>
      <c r="AR60" s="4">
        <v>0</v>
      </c>
      <c r="AS60" s="4">
        <v>6</v>
      </c>
      <c r="AT60" s="4">
        <v>0</v>
      </c>
      <c r="AU60" s="144">
        <v>0</v>
      </c>
      <c r="AV60" s="145">
        <f t="shared" si="13"/>
        <v>114</v>
      </c>
      <c r="AW60" s="145">
        <f t="shared" si="14"/>
        <v>0</v>
      </c>
      <c r="AX60" s="144">
        <v>0</v>
      </c>
      <c r="AY60" s="4">
        <v>10</v>
      </c>
      <c r="AZ60" s="4">
        <v>6</v>
      </c>
      <c r="BA60" s="4">
        <v>10</v>
      </c>
      <c r="BB60" s="4">
        <v>15</v>
      </c>
      <c r="BC60" s="4">
        <v>10</v>
      </c>
      <c r="BD60" s="4">
        <v>15</v>
      </c>
      <c r="BE60" s="4">
        <v>6</v>
      </c>
      <c r="BF60" s="4">
        <v>10</v>
      </c>
      <c r="BG60" s="4">
        <v>15</v>
      </c>
      <c r="BH60" s="4">
        <v>6</v>
      </c>
      <c r="BI60" s="4">
        <v>6</v>
      </c>
      <c r="BJ60" s="4">
        <v>6</v>
      </c>
      <c r="BM60" s="147"/>
      <c r="BN60" s="148"/>
    </row>
    <row r="61" spans="1:66" s="146" customFormat="1" ht="15">
      <c r="A61" s="137">
        <v>54</v>
      </c>
      <c r="B61" s="138">
        <v>6953156255814</v>
      </c>
      <c r="C61" s="4">
        <v>734907</v>
      </c>
      <c r="D61" s="4" t="s">
        <v>146</v>
      </c>
      <c r="E61" s="4" t="s">
        <v>147</v>
      </c>
      <c r="F61" s="4">
        <v>49</v>
      </c>
      <c r="G61" s="4">
        <v>24.5</v>
      </c>
      <c r="H61" s="139" t="str">
        <f t="shared" si="15"/>
        <v>-</v>
      </c>
      <c r="I61" s="140" t="str">
        <f t="shared" si="16"/>
        <v>-</v>
      </c>
      <c r="J61" s="140" t="str">
        <f t="shared" si="17"/>
        <v>-</v>
      </c>
      <c r="K61" s="140">
        <f t="shared" si="18"/>
        <v>5</v>
      </c>
      <c r="L61" s="140">
        <f t="shared" si="19"/>
        <v>3</v>
      </c>
      <c r="M61" s="140">
        <f t="shared" si="20"/>
        <v>6</v>
      </c>
      <c r="N61" s="140" t="str">
        <f t="shared" si="21"/>
        <v>-</v>
      </c>
      <c r="O61" s="140">
        <f t="shared" si="22"/>
        <v>2</v>
      </c>
      <c r="P61" s="140">
        <f t="shared" si="23"/>
        <v>6</v>
      </c>
      <c r="Q61" s="140" t="str">
        <f t="shared" si="24"/>
        <v>-</v>
      </c>
      <c r="R61" s="140" t="str">
        <f t="shared" si="25"/>
        <v>-</v>
      </c>
      <c r="S61" s="140" t="str">
        <f t="shared" si="26"/>
        <v>-</v>
      </c>
      <c r="T61" s="141">
        <f t="shared" si="12"/>
        <v>22</v>
      </c>
      <c r="U61" s="142">
        <v>8</v>
      </c>
      <c r="V61" s="143"/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1</v>
      </c>
      <c r="AD61" s="4">
        <v>0</v>
      </c>
      <c r="AE61" s="4">
        <v>1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2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144">
        <v>0</v>
      </c>
      <c r="AV61" s="145">
        <f t="shared" si="13"/>
        <v>4</v>
      </c>
      <c r="AW61" s="145">
        <f t="shared" si="14"/>
        <v>0</v>
      </c>
      <c r="AX61" s="144">
        <v>0</v>
      </c>
      <c r="AY61" s="4">
        <v>0</v>
      </c>
      <c r="AZ61" s="4">
        <v>0</v>
      </c>
      <c r="BA61" s="4">
        <v>0</v>
      </c>
      <c r="BB61" s="4">
        <v>6</v>
      </c>
      <c r="BC61" s="4">
        <v>4</v>
      </c>
      <c r="BD61" s="4">
        <v>6</v>
      </c>
      <c r="BE61" s="4">
        <v>0</v>
      </c>
      <c r="BF61" s="4">
        <v>4</v>
      </c>
      <c r="BG61" s="4">
        <v>6</v>
      </c>
      <c r="BH61" s="4">
        <v>0</v>
      </c>
      <c r="BI61" s="4">
        <v>0</v>
      </c>
      <c r="BJ61" s="4">
        <v>0</v>
      </c>
      <c r="BM61" s="147"/>
      <c r="BN61" s="148"/>
    </row>
    <row r="62" spans="1:66" s="146" customFormat="1" ht="15">
      <c r="A62" s="137">
        <v>55</v>
      </c>
      <c r="B62" s="138">
        <v>6953156253025</v>
      </c>
      <c r="C62" s="4">
        <v>734909</v>
      </c>
      <c r="D62" s="4" t="s">
        <v>148</v>
      </c>
      <c r="E62" s="4" t="s">
        <v>149</v>
      </c>
      <c r="F62" s="4">
        <v>49</v>
      </c>
      <c r="G62" s="4">
        <v>24.5</v>
      </c>
      <c r="H62" s="139" t="str">
        <f t="shared" si="15"/>
        <v>-</v>
      </c>
      <c r="I62" s="140" t="str">
        <f t="shared" si="16"/>
        <v>-</v>
      </c>
      <c r="J62" s="140">
        <f t="shared" si="17"/>
        <v>2</v>
      </c>
      <c r="K62" s="140" t="str">
        <f t="shared" si="18"/>
        <v>-</v>
      </c>
      <c r="L62" s="140">
        <f t="shared" si="19"/>
        <v>2</v>
      </c>
      <c r="M62" s="140" t="str">
        <f t="shared" si="20"/>
        <v>-</v>
      </c>
      <c r="N62" s="140" t="str">
        <f t="shared" si="21"/>
        <v>-</v>
      </c>
      <c r="O62" s="140">
        <f t="shared" si="22"/>
        <v>2</v>
      </c>
      <c r="P62" s="140">
        <f t="shared" si="23"/>
        <v>2</v>
      </c>
      <c r="Q62" s="140" t="str">
        <f t="shared" si="24"/>
        <v>-</v>
      </c>
      <c r="R62" s="140" t="str">
        <f t="shared" si="25"/>
        <v>-</v>
      </c>
      <c r="S62" s="140" t="str">
        <f t="shared" si="26"/>
        <v>-</v>
      </c>
      <c r="T62" s="141">
        <f t="shared" si="12"/>
        <v>8</v>
      </c>
      <c r="U62" s="142">
        <v>2</v>
      </c>
      <c r="V62" s="143"/>
      <c r="W62" s="4">
        <v>4</v>
      </c>
      <c r="X62" s="4">
        <v>0</v>
      </c>
      <c r="Y62" s="4">
        <v>2</v>
      </c>
      <c r="Z62" s="4">
        <v>0</v>
      </c>
      <c r="AA62" s="4">
        <v>2</v>
      </c>
      <c r="AB62" s="4">
        <v>0</v>
      </c>
      <c r="AC62" s="4">
        <v>8</v>
      </c>
      <c r="AD62" s="4">
        <v>0</v>
      </c>
      <c r="AE62" s="4">
        <v>2</v>
      </c>
      <c r="AF62" s="4">
        <v>0</v>
      </c>
      <c r="AG62" s="4">
        <v>7</v>
      </c>
      <c r="AH62" s="4">
        <v>0</v>
      </c>
      <c r="AI62" s="4">
        <v>2</v>
      </c>
      <c r="AJ62" s="4">
        <v>0</v>
      </c>
      <c r="AK62" s="4">
        <v>2</v>
      </c>
      <c r="AL62" s="4">
        <v>0</v>
      </c>
      <c r="AM62" s="4">
        <v>4</v>
      </c>
      <c r="AN62" s="4">
        <v>0</v>
      </c>
      <c r="AO62" s="4">
        <v>4</v>
      </c>
      <c r="AP62" s="4">
        <v>0</v>
      </c>
      <c r="AQ62" s="4">
        <v>2</v>
      </c>
      <c r="AR62" s="4">
        <v>0</v>
      </c>
      <c r="AS62" s="4">
        <v>1</v>
      </c>
      <c r="AT62" s="4">
        <v>0</v>
      </c>
      <c r="AU62" s="144">
        <v>0</v>
      </c>
      <c r="AV62" s="145">
        <f t="shared" si="13"/>
        <v>40</v>
      </c>
      <c r="AW62" s="145">
        <f t="shared" si="14"/>
        <v>0</v>
      </c>
      <c r="AX62" s="144">
        <v>0</v>
      </c>
      <c r="AY62" s="4">
        <v>4</v>
      </c>
      <c r="AZ62" s="4">
        <v>2</v>
      </c>
      <c r="BA62" s="4">
        <v>4</v>
      </c>
      <c r="BB62" s="4">
        <v>6</v>
      </c>
      <c r="BC62" s="4">
        <v>4</v>
      </c>
      <c r="BD62" s="4">
        <v>6</v>
      </c>
      <c r="BE62" s="4">
        <v>2</v>
      </c>
      <c r="BF62" s="4">
        <v>4</v>
      </c>
      <c r="BG62" s="4">
        <v>6</v>
      </c>
      <c r="BH62" s="4">
        <v>1</v>
      </c>
      <c r="BI62" s="4">
        <v>1</v>
      </c>
      <c r="BJ62" s="4">
        <v>1</v>
      </c>
      <c r="BM62" s="147"/>
      <c r="BN62" s="148"/>
    </row>
    <row r="63" spans="1:66" s="146" customFormat="1" ht="15">
      <c r="A63" s="137">
        <v>56</v>
      </c>
      <c r="B63" s="138">
        <v>6953156253049</v>
      </c>
      <c r="C63" s="4">
        <v>734910</v>
      </c>
      <c r="D63" s="4" t="s">
        <v>150</v>
      </c>
      <c r="E63" s="4" t="s">
        <v>151</v>
      </c>
      <c r="F63" s="4">
        <v>49</v>
      </c>
      <c r="G63" s="4">
        <v>24.5</v>
      </c>
      <c r="H63" s="139" t="str">
        <f t="shared" si="15"/>
        <v>-</v>
      </c>
      <c r="I63" s="140" t="str">
        <f t="shared" si="16"/>
        <v>-</v>
      </c>
      <c r="J63" s="140" t="str">
        <f t="shared" si="17"/>
        <v>-</v>
      </c>
      <c r="K63" s="140">
        <f t="shared" si="18"/>
        <v>2</v>
      </c>
      <c r="L63" s="140" t="str">
        <f t="shared" si="19"/>
        <v>-</v>
      </c>
      <c r="M63" s="140" t="str">
        <f t="shared" si="20"/>
        <v>-</v>
      </c>
      <c r="N63" s="140" t="str">
        <f t="shared" si="21"/>
        <v>-</v>
      </c>
      <c r="O63" s="140">
        <f t="shared" si="22"/>
        <v>1</v>
      </c>
      <c r="P63" s="140">
        <f t="shared" si="23"/>
        <v>2</v>
      </c>
      <c r="Q63" s="140" t="str">
        <f t="shared" si="24"/>
        <v>-</v>
      </c>
      <c r="R63" s="140" t="str">
        <f t="shared" si="25"/>
        <v>-</v>
      </c>
      <c r="S63" s="140" t="str">
        <f t="shared" si="26"/>
        <v>-</v>
      </c>
      <c r="T63" s="141">
        <f t="shared" si="12"/>
        <v>5</v>
      </c>
      <c r="U63" s="142">
        <v>0</v>
      </c>
      <c r="V63" s="143"/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4</v>
      </c>
      <c r="AD63" s="4">
        <v>1</v>
      </c>
      <c r="AE63" s="4">
        <v>4</v>
      </c>
      <c r="AF63" s="4">
        <v>0</v>
      </c>
      <c r="AG63" s="4">
        <v>6</v>
      </c>
      <c r="AH63" s="4">
        <v>0</v>
      </c>
      <c r="AI63" s="4">
        <v>0</v>
      </c>
      <c r="AJ63" s="4">
        <v>0</v>
      </c>
      <c r="AK63" s="4">
        <v>3</v>
      </c>
      <c r="AL63" s="4">
        <v>0</v>
      </c>
      <c r="AM63" s="4">
        <v>4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144">
        <v>0</v>
      </c>
      <c r="AV63" s="145">
        <f t="shared" si="13"/>
        <v>21</v>
      </c>
      <c r="AW63" s="145">
        <f t="shared" si="14"/>
        <v>1</v>
      </c>
      <c r="AX63" s="144">
        <v>0</v>
      </c>
      <c r="AY63" s="4">
        <v>0</v>
      </c>
      <c r="AZ63" s="4">
        <v>0</v>
      </c>
      <c r="BA63" s="4">
        <v>0</v>
      </c>
      <c r="BB63" s="4">
        <v>6</v>
      </c>
      <c r="BC63" s="4">
        <v>4</v>
      </c>
      <c r="BD63" s="4">
        <v>6</v>
      </c>
      <c r="BE63" s="4">
        <v>0</v>
      </c>
      <c r="BF63" s="4">
        <v>4</v>
      </c>
      <c r="BG63" s="4">
        <v>6</v>
      </c>
      <c r="BH63" s="4">
        <v>0</v>
      </c>
      <c r="BI63" s="4">
        <v>0</v>
      </c>
      <c r="BJ63" s="4">
        <v>0</v>
      </c>
      <c r="BM63" s="147"/>
      <c r="BN63" s="148"/>
    </row>
    <row r="64" spans="1:66" s="146" customFormat="1" ht="15">
      <c r="A64" s="137">
        <v>57</v>
      </c>
      <c r="B64" s="138">
        <v>6953156253032</v>
      </c>
      <c r="C64" s="4">
        <v>734911</v>
      </c>
      <c r="D64" s="4" t="s">
        <v>152</v>
      </c>
      <c r="E64" s="4" t="s">
        <v>153</v>
      </c>
      <c r="F64" s="4">
        <v>49</v>
      </c>
      <c r="G64" s="4">
        <v>24.5</v>
      </c>
      <c r="H64" s="139">
        <f t="shared" si="15"/>
        <v>2</v>
      </c>
      <c r="I64" s="140" t="str">
        <f t="shared" si="16"/>
        <v>-</v>
      </c>
      <c r="J64" s="140">
        <f t="shared" si="17"/>
        <v>4</v>
      </c>
      <c r="K64" s="140">
        <f t="shared" si="18"/>
        <v>1</v>
      </c>
      <c r="L64" s="140">
        <f t="shared" si="19"/>
        <v>1</v>
      </c>
      <c r="M64" s="140" t="str">
        <f t="shared" si="20"/>
        <v>-</v>
      </c>
      <c r="N64" s="140" t="str">
        <f t="shared" si="21"/>
        <v>-</v>
      </c>
      <c r="O64" s="140">
        <f t="shared" si="22"/>
        <v>1</v>
      </c>
      <c r="P64" s="140">
        <f t="shared" si="23"/>
        <v>3</v>
      </c>
      <c r="Q64" s="140">
        <f t="shared" si="24"/>
        <v>1</v>
      </c>
      <c r="R64" s="140" t="str">
        <f t="shared" si="25"/>
        <v>-</v>
      </c>
      <c r="S64" s="140">
        <f t="shared" si="26"/>
        <v>1</v>
      </c>
      <c r="T64" s="141">
        <f t="shared" si="12"/>
        <v>14</v>
      </c>
      <c r="U64" s="142">
        <v>0</v>
      </c>
      <c r="V64" s="143"/>
      <c r="W64" s="4">
        <v>2</v>
      </c>
      <c r="X64" s="4">
        <v>0</v>
      </c>
      <c r="Y64" s="4">
        <v>2</v>
      </c>
      <c r="Z64" s="4">
        <v>0</v>
      </c>
      <c r="AA64" s="4">
        <v>0</v>
      </c>
      <c r="AB64" s="4">
        <v>0</v>
      </c>
      <c r="AC64" s="4">
        <v>5</v>
      </c>
      <c r="AD64" s="4">
        <v>2</v>
      </c>
      <c r="AE64" s="4">
        <v>3</v>
      </c>
      <c r="AF64" s="4">
        <v>1</v>
      </c>
      <c r="AG64" s="4">
        <v>9</v>
      </c>
      <c r="AH64" s="4">
        <v>1</v>
      </c>
      <c r="AI64" s="4">
        <v>4</v>
      </c>
      <c r="AJ64" s="4">
        <v>0</v>
      </c>
      <c r="AK64" s="4">
        <v>3</v>
      </c>
      <c r="AL64" s="4">
        <v>0</v>
      </c>
      <c r="AM64" s="4">
        <v>3</v>
      </c>
      <c r="AN64" s="4">
        <v>0</v>
      </c>
      <c r="AO64" s="4">
        <v>0</v>
      </c>
      <c r="AP64" s="4">
        <v>0</v>
      </c>
      <c r="AQ64" s="4">
        <v>1</v>
      </c>
      <c r="AR64" s="4">
        <v>0</v>
      </c>
      <c r="AS64" s="4">
        <v>0</v>
      </c>
      <c r="AT64" s="4">
        <v>0</v>
      </c>
      <c r="AU64" s="144">
        <v>0</v>
      </c>
      <c r="AV64" s="145">
        <f t="shared" si="13"/>
        <v>32</v>
      </c>
      <c r="AW64" s="145">
        <f t="shared" si="14"/>
        <v>4</v>
      </c>
      <c r="AX64" s="144">
        <v>0</v>
      </c>
      <c r="AY64" s="4">
        <v>4</v>
      </c>
      <c r="AZ64" s="4">
        <v>2</v>
      </c>
      <c r="BA64" s="4">
        <v>4</v>
      </c>
      <c r="BB64" s="4">
        <v>6</v>
      </c>
      <c r="BC64" s="4">
        <v>4</v>
      </c>
      <c r="BD64" s="4">
        <v>6</v>
      </c>
      <c r="BE64" s="4">
        <v>2</v>
      </c>
      <c r="BF64" s="4">
        <v>4</v>
      </c>
      <c r="BG64" s="4">
        <v>6</v>
      </c>
      <c r="BH64" s="4">
        <v>1</v>
      </c>
      <c r="BI64" s="4">
        <v>1</v>
      </c>
      <c r="BJ64" s="4">
        <v>1</v>
      </c>
      <c r="BM64" s="147"/>
      <c r="BN64" s="148"/>
    </row>
    <row r="65" spans="1:66" s="146" customFormat="1" ht="15">
      <c r="A65" s="137">
        <v>58</v>
      </c>
      <c r="B65" s="138">
        <v>6953156259362</v>
      </c>
      <c r="C65" s="4">
        <v>734912</v>
      </c>
      <c r="D65" s="4" t="s">
        <v>154</v>
      </c>
      <c r="E65" s="4" t="s">
        <v>155</v>
      </c>
      <c r="F65" s="4">
        <v>49</v>
      </c>
      <c r="G65" s="4">
        <v>24.5</v>
      </c>
      <c r="H65" s="139" t="str">
        <f t="shared" si="15"/>
        <v>-</v>
      </c>
      <c r="I65" s="140" t="str">
        <f t="shared" si="16"/>
        <v>-</v>
      </c>
      <c r="J65" s="140" t="str">
        <f t="shared" si="17"/>
        <v>-</v>
      </c>
      <c r="K65" s="140" t="str">
        <f t="shared" si="18"/>
        <v>-</v>
      </c>
      <c r="L65" s="140" t="str">
        <f t="shared" si="19"/>
        <v>-</v>
      </c>
      <c r="M65" s="140">
        <f t="shared" si="20"/>
        <v>1</v>
      </c>
      <c r="N65" s="140" t="str">
        <f t="shared" si="21"/>
        <v>-</v>
      </c>
      <c r="O65" s="140" t="str">
        <f t="shared" si="22"/>
        <v>-</v>
      </c>
      <c r="P65" s="140">
        <f t="shared" si="23"/>
        <v>1</v>
      </c>
      <c r="Q65" s="140" t="str">
        <f t="shared" si="24"/>
        <v>-</v>
      </c>
      <c r="R65" s="140" t="str">
        <f t="shared" si="25"/>
        <v>-</v>
      </c>
      <c r="S65" s="140" t="str">
        <f t="shared" si="26"/>
        <v>-</v>
      </c>
      <c r="T65" s="141">
        <f t="shared" si="12"/>
        <v>2</v>
      </c>
      <c r="U65" s="142">
        <v>1</v>
      </c>
      <c r="V65" s="143"/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6</v>
      </c>
      <c r="AD65" s="4">
        <v>0</v>
      </c>
      <c r="AE65" s="4">
        <v>4</v>
      </c>
      <c r="AF65" s="4">
        <v>0</v>
      </c>
      <c r="AG65" s="4">
        <v>5</v>
      </c>
      <c r="AH65" s="4">
        <v>0</v>
      </c>
      <c r="AI65" s="4">
        <v>0</v>
      </c>
      <c r="AJ65" s="4">
        <v>0</v>
      </c>
      <c r="AK65" s="4">
        <v>4</v>
      </c>
      <c r="AL65" s="4">
        <v>0</v>
      </c>
      <c r="AM65" s="4">
        <v>5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144">
        <v>0</v>
      </c>
      <c r="AV65" s="145">
        <f t="shared" si="13"/>
        <v>24</v>
      </c>
      <c r="AW65" s="145">
        <f t="shared" si="14"/>
        <v>0</v>
      </c>
      <c r="AX65" s="144">
        <v>0</v>
      </c>
      <c r="AY65" s="4">
        <v>0</v>
      </c>
      <c r="AZ65" s="4">
        <v>0</v>
      </c>
      <c r="BA65" s="4">
        <v>0</v>
      </c>
      <c r="BB65" s="4">
        <v>6</v>
      </c>
      <c r="BC65" s="4">
        <v>4</v>
      </c>
      <c r="BD65" s="4">
        <v>6</v>
      </c>
      <c r="BE65" s="4">
        <v>0</v>
      </c>
      <c r="BF65" s="4">
        <v>4</v>
      </c>
      <c r="BG65" s="4">
        <v>6</v>
      </c>
      <c r="BH65" s="4">
        <v>0</v>
      </c>
      <c r="BI65" s="4">
        <v>0</v>
      </c>
      <c r="BJ65" s="4">
        <v>0</v>
      </c>
      <c r="BM65" s="147"/>
      <c r="BN65" s="148"/>
    </row>
    <row r="66" spans="1:66" s="146" customFormat="1" ht="15">
      <c r="A66" s="137">
        <v>59</v>
      </c>
      <c r="B66" s="138">
        <v>6953156253056</v>
      </c>
      <c r="C66" s="4">
        <v>734913</v>
      </c>
      <c r="D66" s="4" t="s">
        <v>156</v>
      </c>
      <c r="E66" s="4" t="s">
        <v>151</v>
      </c>
      <c r="F66" s="4">
        <v>49</v>
      </c>
      <c r="G66" s="4">
        <v>24.5</v>
      </c>
      <c r="H66" s="139" t="str">
        <f t="shared" si="15"/>
        <v>-</v>
      </c>
      <c r="I66" s="140" t="str">
        <f t="shared" si="16"/>
        <v>-</v>
      </c>
      <c r="J66" s="140" t="str">
        <f t="shared" si="17"/>
        <v>-</v>
      </c>
      <c r="K66" s="140">
        <f t="shared" si="18"/>
        <v>1</v>
      </c>
      <c r="L66" s="140" t="str">
        <f t="shared" si="19"/>
        <v>-</v>
      </c>
      <c r="M66" s="140" t="str">
        <f t="shared" si="20"/>
        <v>-</v>
      </c>
      <c r="N66" s="140" t="str">
        <f t="shared" si="21"/>
        <v>-</v>
      </c>
      <c r="O66" s="140" t="str">
        <f t="shared" si="22"/>
        <v>-</v>
      </c>
      <c r="P66" s="140">
        <f t="shared" si="23"/>
        <v>1</v>
      </c>
      <c r="Q66" s="140" t="str">
        <f t="shared" si="24"/>
        <v>-</v>
      </c>
      <c r="R66" s="140" t="str">
        <f t="shared" si="25"/>
        <v>-</v>
      </c>
      <c r="S66" s="140" t="str">
        <f t="shared" si="26"/>
        <v>-</v>
      </c>
      <c r="T66" s="141">
        <f t="shared" si="12"/>
        <v>2</v>
      </c>
      <c r="U66" s="142">
        <v>0</v>
      </c>
      <c r="V66" s="143"/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5</v>
      </c>
      <c r="AD66" s="4">
        <v>0</v>
      </c>
      <c r="AE66" s="4">
        <v>4</v>
      </c>
      <c r="AF66" s="4">
        <v>0</v>
      </c>
      <c r="AG66" s="4">
        <v>6</v>
      </c>
      <c r="AH66" s="4">
        <v>0</v>
      </c>
      <c r="AI66" s="4">
        <v>0</v>
      </c>
      <c r="AJ66" s="4">
        <v>0</v>
      </c>
      <c r="AK66" s="4">
        <v>4</v>
      </c>
      <c r="AL66" s="4">
        <v>0</v>
      </c>
      <c r="AM66" s="4">
        <v>5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144">
        <v>0</v>
      </c>
      <c r="AV66" s="145">
        <f t="shared" si="13"/>
        <v>24</v>
      </c>
      <c r="AW66" s="145">
        <f t="shared" si="14"/>
        <v>0</v>
      </c>
      <c r="AX66" s="144">
        <v>0</v>
      </c>
      <c r="AY66" s="4">
        <v>0</v>
      </c>
      <c r="AZ66" s="4">
        <v>0</v>
      </c>
      <c r="BA66" s="4">
        <v>0</v>
      </c>
      <c r="BB66" s="4">
        <v>6</v>
      </c>
      <c r="BC66" s="4">
        <v>4</v>
      </c>
      <c r="BD66" s="4">
        <v>6</v>
      </c>
      <c r="BE66" s="4">
        <v>0</v>
      </c>
      <c r="BF66" s="4">
        <v>4</v>
      </c>
      <c r="BG66" s="4">
        <v>6</v>
      </c>
      <c r="BH66" s="4">
        <v>0</v>
      </c>
      <c r="BI66" s="4">
        <v>0</v>
      </c>
      <c r="BJ66" s="4">
        <v>0</v>
      </c>
      <c r="BM66" s="147"/>
      <c r="BN66" s="148"/>
    </row>
    <row r="67" spans="1:66" s="146" customFormat="1" ht="15">
      <c r="A67" s="137">
        <v>60</v>
      </c>
      <c r="B67" s="138">
        <v>6953156280526</v>
      </c>
      <c r="C67" s="4">
        <v>734914</v>
      </c>
      <c r="D67" s="4" t="s">
        <v>157</v>
      </c>
      <c r="E67" s="4" t="s">
        <v>158</v>
      </c>
      <c r="F67" s="4">
        <v>49</v>
      </c>
      <c r="G67" s="4">
        <v>24.5</v>
      </c>
      <c r="H67" s="139">
        <f t="shared" si="15"/>
        <v>1</v>
      </c>
      <c r="I67" s="140" t="str">
        <f t="shared" si="16"/>
        <v>-</v>
      </c>
      <c r="J67" s="140">
        <f t="shared" si="17"/>
        <v>2</v>
      </c>
      <c r="K67" s="140" t="str">
        <f t="shared" si="18"/>
        <v>-</v>
      </c>
      <c r="L67" s="140">
        <f t="shared" si="19"/>
        <v>1</v>
      </c>
      <c r="M67" s="140" t="str">
        <f t="shared" si="20"/>
        <v>-</v>
      </c>
      <c r="N67" s="140" t="str">
        <f t="shared" si="21"/>
        <v>-</v>
      </c>
      <c r="O67" s="140">
        <f t="shared" si="22"/>
        <v>2</v>
      </c>
      <c r="P67" s="140">
        <f t="shared" si="23"/>
        <v>2</v>
      </c>
      <c r="Q67" s="140" t="str">
        <f t="shared" si="24"/>
        <v>-</v>
      </c>
      <c r="R67" s="140" t="str">
        <f t="shared" si="25"/>
        <v>-</v>
      </c>
      <c r="S67" s="140" t="str">
        <f t="shared" si="26"/>
        <v>-</v>
      </c>
      <c r="T67" s="141">
        <f t="shared" si="12"/>
        <v>8</v>
      </c>
      <c r="U67" s="142">
        <v>3</v>
      </c>
      <c r="V67" s="143"/>
      <c r="W67" s="4">
        <v>3</v>
      </c>
      <c r="X67" s="4">
        <v>0</v>
      </c>
      <c r="Y67" s="4">
        <v>2</v>
      </c>
      <c r="Z67" s="4">
        <v>0</v>
      </c>
      <c r="AA67" s="4">
        <v>2</v>
      </c>
      <c r="AB67" s="4">
        <v>0</v>
      </c>
      <c r="AC67" s="4">
        <v>6</v>
      </c>
      <c r="AD67" s="4">
        <v>0</v>
      </c>
      <c r="AE67" s="4">
        <v>3</v>
      </c>
      <c r="AF67" s="4">
        <v>0</v>
      </c>
      <c r="AG67" s="4">
        <v>6</v>
      </c>
      <c r="AH67" s="4">
        <v>0</v>
      </c>
      <c r="AI67" s="4">
        <v>2</v>
      </c>
      <c r="AJ67" s="4">
        <v>0</v>
      </c>
      <c r="AK67" s="4">
        <v>2</v>
      </c>
      <c r="AL67" s="4">
        <v>1</v>
      </c>
      <c r="AM67" s="4">
        <v>4</v>
      </c>
      <c r="AN67" s="4">
        <v>0</v>
      </c>
      <c r="AO67" s="4">
        <v>2</v>
      </c>
      <c r="AP67" s="4">
        <v>0</v>
      </c>
      <c r="AQ67" s="4">
        <v>1</v>
      </c>
      <c r="AR67" s="4">
        <v>0</v>
      </c>
      <c r="AS67" s="4">
        <v>1</v>
      </c>
      <c r="AT67" s="4">
        <v>0</v>
      </c>
      <c r="AU67" s="144">
        <v>0</v>
      </c>
      <c r="AV67" s="145">
        <f t="shared" si="13"/>
        <v>34</v>
      </c>
      <c r="AW67" s="145">
        <f t="shared" si="14"/>
        <v>1</v>
      </c>
      <c r="AX67" s="144">
        <v>0</v>
      </c>
      <c r="AY67" s="4">
        <v>4</v>
      </c>
      <c r="AZ67" s="4">
        <v>2</v>
      </c>
      <c r="BA67" s="4">
        <v>4</v>
      </c>
      <c r="BB67" s="4">
        <v>6</v>
      </c>
      <c r="BC67" s="4">
        <v>4</v>
      </c>
      <c r="BD67" s="4">
        <v>6</v>
      </c>
      <c r="BE67" s="4">
        <v>2</v>
      </c>
      <c r="BF67" s="4">
        <v>4</v>
      </c>
      <c r="BG67" s="4">
        <v>6</v>
      </c>
      <c r="BH67" s="4">
        <v>1</v>
      </c>
      <c r="BI67" s="4">
        <v>1</v>
      </c>
      <c r="BJ67" s="4">
        <v>1</v>
      </c>
      <c r="BM67" s="147"/>
      <c r="BN67" s="148"/>
    </row>
    <row r="68" spans="1:66" s="146" customFormat="1" ht="15">
      <c r="A68" s="137">
        <v>61</v>
      </c>
      <c r="B68" s="138">
        <v>6953156280533</v>
      </c>
      <c r="C68" s="4">
        <v>734915</v>
      </c>
      <c r="D68" s="4" t="s">
        <v>159</v>
      </c>
      <c r="E68" s="4" t="s">
        <v>160</v>
      </c>
      <c r="F68" s="4">
        <v>49</v>
      </c>
      <c r="G68" s="4">
        <v>24.5</v>
      </c>
      <c r="H68" s="139" t="str">
        <f t="shared" si="15"/>
        <v>-</v>
      </c>
      <c r="I68" s="140" t="str">
        <f t="shared" si="16"/>
        <v>-</v>
      </c>
      <c r="J68" s="140" t="str">
        <f t="shared" si="17"/>
        <v>-</v>
      </c>
      <c r="K68" s="140" t="str">
        <f t="shared" si="18"/>
        <v>-</v>
      </c>
      <c r="L68" s="140" t="str">
        <f t="shared" si="19"/>
        <v>-</v>
      </c>
      <c r="M68" s="140" t="str">
        <f t="shared" si="20"/>
        <v>-</v>
      </c>
      <c r="N68" s="140" t="str">
        <f t="shared" si="21"/>
        <v>-</v>
      </c>
      <c r="O68" s="140" t="str">
        <f t="shared" si="22"/>
        <v>-</v>
      </c>
      <c r="P68" s="140">
        <f t="shared" si="23"/>
        <v>3</v>
      </c>
      <c r="Q68" s="140" t="str">
        <f t="shared" si="24"/>
        <v>-</v>
      </c>
      <c r="R68" s="140" t="str">
        <f t="shared" si="25"/>
        <v>-</v>
      </c>
      <c r="S68" s="140" t="str">
        <f t="shared" si="26"/>
        <v>-</v>
      </c>
      <c r="T68" s="141">
        <f t="shared" si="12"/>
        <v>3</v>
      </c>
      <c r="U68" s="142">
        <v>0</v>
      </c>
      <c r="V68" s="143"/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6</v>
      </c>
      <c r="AD68" s="4">
        <v>0</v>
      </c>
      <c r="AE68" s="4">
        <v>4</v>
      </c>
      <c r="AF68" s="4">
        <v>0</v>
      </c>
      <c r="AG68" s="4">
        <v>6</v>
      </c>
      <c r="AH68" s="4">
        <v>0</v>
      </c>
      <c r="AI68" s="4">
        <v>0</v>
      </c>
      <c r="AJ68" s="4">
        <v>0</v>
      </c>
      <c r="AK68" s="4">
        <v>4</v>
      </c>
      <c r="AL68" s="4">
        <v>0</v>
      </c>
      <c r="AM68" s="4">
        <v>3</v>
      </c>
      <c r="AN68" s="4">
        <v>1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144">
        <v>0</v>
      </c>
      <c r="AV68" s="145">
        <f t="shared" si="13"/>
        <v>23</v>
      </c>
      <c r="AW68" s="145">
        <f t="shared" si="14"/>
        <v>1</v>
      </c>
      <c r="AX68" s="144">
        <v>0</v>
      </c>
      <c r="AY68" s="4">
        <v>0</v>
      </c>
      <c r="AZ68" s="4">
        <v>0</v>
      </c>
      <c r="BA68" s="4">
        <v>0</v>
      </c>
      <c r="BB68" s="4">
        <v>6</v>
      </c>
      <c r="BC68" s="4">
        <v>4</v>
      </c>
      <c r="BD68" s="4">
        <v>6</v>
      </c>
      <c r="BE68" s="4">
        <v>0</v>
      </c>
      <c r="BF68" s="4">
        <v>4</v>
      </c>
      <c r="BG68" s="4">
        <v>6</v>
      </c>
      <c r="BH68" s="4">
        <v>0</v>
      </c>
      <c r="BI68" s="4">
        <v>0</v>
      </c>
      <c r="BJ68" s="4">
        <v>0</v>
      </c>
      <c r="BM68" s="147"/>
      <c r="BN68" s="148"/>
    </row>
    <row r="69" spans="1:66" s="146" customFormat="1" ht="15">
      <c r="A69" s="137">
        <v>62</v>
      </c>
      <c r="B69" s="138">
        <v>6953156259850</v>
      </c>
      <c r="C69" s="4">
        <v>734916</v>
      </c>
      <c r="D69" s="4" t="s">
        <v>161</v>
      </c>
      <c r="E69" s="4" t="s">
        <v>162</v>
      </c>
      <c r="F69" s="4">
        <v>59</v>
      </c>
      <c r="G69" s="4">
        <v>29.5</v>
      </c>
      <c r="H69" s="139">
        <f t="shared" si="15"/>
        <v>2</v>
      </c>
      <c r="I69" s="140" t="str">
        <f t="shared" si="16"/>
        <v>-</v>
      </c>
      <c r="J69" s="140">
        <f t="shared" si="17"/>
        <v>1</v>
      </c>
      <c r="K69" s="140" t="str">
        <f t="shared" si="18"/>
        <v>-</v>
      </c>
      <c r="L69" s="140" t="str">
        <f t="shared" si="19"/>
        <v>-</v>
      </c>
      <c r="M69" s="140">
        <f t="shared" si="20"/>
        <v>2</v>
      </c>
      <c r="N69" s="140" t="str">
        <f t="shared" si="21"/>
        <v>-</v>
      </c>
      <c r="O69" s="140" t="str">
        <f t="shared" si="22"/>
        <v>-</v>
      </c>
      <c r="P69" s="140">
        <f t="shared" si="23"/>
        <v>2</v>
      </c>
      <c r="Q69" s="140">
        <f t="shared" si="24"/>
        <v>1</v>
      </c>
      <c r="R69" s="140" t="str">
        <f t="shared" si="25"/>
        <v>-</v>
      </c>
      <c r="S69" s="140">
        <f t="shared" si="26"/>
        <v>1</v>
      </c>
      <c r="T69" s="141">
        <f t="shared" si="12"/>
        <v>9</v>
      </c>
      <c r="U69" s="142">
        <v>0</v>
      </c>
      <c r="V69" s="143"/>
      <c r="W69" s="4">
        <v>2</v>
      </c>
      <c r="X69" s="4">
        <v>0</v>
      </c>
      <c r="Y69" s="4">
        <v>2</v>
      </c>
      <c r="Z69" s="4">
        <v>0</v>
      </c>
      <c r="AA69" s="4">
        <v>3</v>
      </c>
      <c r="AB69" s="4">
        <v>0</v>
      </c>
      <c r="AC69" s="4">
        <v>6</v>
      </c>
      <c r="AD69" s="4">
        <v>0</v>
      </c>
      <c r="AE69" s="4">
        <v>4</v>
      </c>
      <c r="AF69" s="4">
        <v>0</v>
      </c>
      <c r="AG69" s="4">
        <v>4</v>
      </c>
      <c r="AH69" s="4">
        <v>0</v>
      </c>
      <c r="AI69" s="4">
        <v>2</v>
      </c>
      <c r="AJ69" s="4">
        <v>0</v>
      </c>
      <c r="AK69" s="4">
        <v>4</v>
      </c>
      <c r="AL69" s="4">
        <v>0</v>
      </c>
      <c r="AM69" s="4">
        <v>4</v>
      </c>
      <c r="AN69" s="4">
        <v>0</v>
      </c>
      <c r="AO69" s="4">
        <v>0</v>
      </c>
      <c r="AP69" s="4">
        <v>0</v>
      </c>
      <c r="AQ69" s="4">
        <v>1</v>
      </c>
      <c r="AR69" s="4">
        <v>0</v>
      </c>
      <c r="AS69" s="4">
        <v>0</v>
      </c>
      <c r="AT69" s="4">
        <v>0</v>
      </c>
      <c r="AU69" s="144">
        <v>0</v>
      </c>
      <c r="AV69" s="145">
        <f t="shared" si="13"/>
        <v>32</v>
      </c>
      <c r="AW69" s="145">
        <f t="shared" si="14"/>
        <v>0</v>
      </c>
      <c r="AX69" s="144">
        <v>0</v>
      </c>
      <c r="AY69" s="4">
        <v>4</v>
      </c>
      <c r="AZ69" s="4">
        <v>2</v>
      </c>
      <c r="BA69" s="4">
        <v>4</v>
      </c>
      <c r="BB69" s="4">
        <v>6</v>
      </c>
      <c r="BC69" s="4">
        <v>4</v>
      </c>
      <c r="BD69" s="4">
        <v>6</v>
      </c>
      <c r="BE69" s="4">
        <v>2</v>
      </c>
      <c r="BF69" s="4">
        <v>4</v>
      </c>
      <c r="BG69" s="4">
        <v>6</v>
      </c>
      <c r="BH69" s="4">
        <v>1</v>
      </c>
      <c r="BI69" s="4">
        <v>1</v>
      </c>
      <c r="BJ69" s="4">
        <v>1</v>
      </c>
      <c r="BM69" s="147"/>
      <c r="BN69" s="148"/>
    </row>
    <row r="70" spans="1:66" s="146" customFormat="1" ht="15">
      <c r="A70" s="137">
        <v>63</v>
      </c>
      <c r="B70" s="138">
        <v>6953156259867</v>
      </c>
      <c r="C70" s="4">
        <v>734917</v>
      </c>
      <c r="D70" s="4" t="s">
        <v>163</v>
      </c>
      <c r="E70" s="4" t="s">
        <v>164</v>
      </c>
      <c r="F70" s="4">
        <v>59</v>
      </c>
      <c r="G70" s="4">
        <v>29.5</v>
      </c>
      <c r="H70" s="139">
        <f t="shared" si="15"/>
        <v>2</v>
      </c>
      <c r="I70" s="140">
        <f t="shared" si="16"/>
        <v>2</v>
      </c>
      <c r="J70" s="140">
        <f t="shared" si="17"/>
        <v>1</v>
      </c>
      <c r="K70" s="140" t="str">
        <f t="shared" si="18"/>
        <v>-</v>
      </c>
      <c r="L70" s="140" t="str">
        <f t="shared" si="19"/>
        <v>-</v>
      </c>
      <c r="M70" s="140" t="str">
        <f t="shared" si="20"/>
        <v>-</v>
      </c>
      <c r="N70" s="140" t="str">
        <f t="shared" si="21"/>
        <v>-</v>
      </c>
      <c r="O70" s="140" t="str">
        <f t="shared" si="22"/>
        <v>-</v>
      </c>
      <c r="P70" s="140" t="str">
        <f t="shared" si="23"/>
        <v>-</v>
      </c>
      <c r="Q70" s="140">
        <f t="shared" si="24"/>
        <v>1</v>
      </c>
      <c r="R70" s="140" t="str">
        <f t="shared" si="25"/>
        <v>-</v>
      </c>
      <c r="S70" s="140">
        <f t="shared" si="26"/>
        <v>1</v>
      </c>
      <c r="T70" s="141">
        <f t="shared" si="12"/>
        <v>7</v>
      </c>
      <c r="U70" s="142">
        <v>0</v>
      </c>
      <c r="V70" s="143"/>
      <c r="W70" s="4">
        <v>2</v>
      </c>
      <c r="X70" s="4">
        <v>0</v>
      </c>
      <c r="Y70" s="4">
        <v>0</v>
      </c>
      <c r="Z70" s="4">
        <v>0</v>
      </c>
      <c r="AA70" s="4">
        <v>3</v>
      </c>
      <c r="AB70" s="4">
        <v>0</v>
      </c>
      <c r="AC70" s="4">
        <v>9</v>
      </c>
      <c r="AD70" s="4">
        <v>0</v>
      </c>
      <c r="AE70" s="4">
        <v>4</v>
      </c>
      <c r="AF70" s="4">
        <v>0</v>
      </c>
      <c r="AG70" s="4">
        <v>7</v>
      </c>
      <c r="AH70" s="4">
        <v>0</v>
      </c>
      <c r="AI70" s="4">
        <v>2</v>
      </c>
      <c r="AJ70" s="4">
        <v>0</v>
      </c>
      <c r="AK70" s="4">
        <v>4</v>
      </c>
      <c r="AL70" s="4">
        <v>0</v>
      </c>
      <c r="AM70" s="4">
        <v>6</v>
      </c>
      <c r="AN70" s="4">
        <v>0</v>
      </c>
      <c r="AO70" s="4">
        <v>0</v>
      </c>
      <c r="AP70" s="4">
        <v>0</v>
      </c>
      <c r="AQ70" s="4">
        <v>1</v>
      </c>
      <c r="AR70" s="4">
        <v>0</v>
      </c>
      <c r="AS70" s="4">
        <v>0</v>
      </c>
      <c r="AT70" s="4">
        <v>0</v>
      </c>
      <c r="AU70" s="144">
        <v>0</v>
      </c>
      <c r="AV70" s="145">
        <f t="shared" si="13"/>
        <v>38</v>
      </c>
      <c r="AW70" s="145">
        <f t="shared" si="14"/>
        <v>0</v>
      </c>
      <c r="AX70" s="144">
        <v>0</v>
      </c>
      <c r="AY70" s="4">
        <v>4</v>
      </c>
      <c r="AZ70" s="4">
        <v>2</v>
      </c>
      <c r="BA70" s="4">
        <v>4</v>
      </c>
      <c r="BB70" s="4">
        <v>6</v>
      </c>
      <c r="BC70" s="4">
        <v>4</v>
      </c>
      <c r="BD70" s="4">
        <v>6</v>
      </c>
      <c r="BE70" s="4">
        <v>2</v>
      </c>
      <c r="BF70" s="4">
        <v>4</v>
      </c>
      <c r="BG70" s="4">
        <v>6</v>
      </c>
      <c r="BH70" s="4">
        <v>1</v>
      </c>
      <c r="BI70" s="4">
        <v>1</v>
      </c>
      <c r="BJ70" s="4">
        <v>1</v>
      </c>
      <c r="BM70" s="147"/>
      <c r="BN70" s="148"/>
    </row>
    <row r="71" spans="1:66" s="146" customFormat="1" ht="15">
      <c r="A71" s="137">
        <v>64</v>
      </c>
      <c r="B71" s="138">
        <v>6953156276468</v>
      </c>
      <c r="C71" s="4">
        <v>734918</v>
      </c>
      <c r="D71" s="4" t="s">
        <v>165</v>
      </c>
      <c r="E71" s="4" t="s">
        <v>166</v>
      </c>
      <c r="F71" s="4">
        <v>99</v>
      </c>
      <c r="G71" s="4">
        <v>44.5</v>
      </c>
      <c r="H71" s="139" t="str">
        <f t="shared" si="15"/>
        <v>-</v>
      </c>
      <c r="I71" s="140" t="str">
        <f t="shared" si="16"/>
        <v>-</v>
      </c>
      <c r="J71" s="140">
        <f t="shared" si="17"/>
        <v>1</v>
      </c>
      <c r="K71" s="140" t="str">
        <f t="shared" si="18"/>
        <v>-</v>
      </c>
      <c r="L71" s="140" t="str">
        <f t="shared" si="19"/>
        <v>-</v>
      </c>
      <c r="M71" s="140" t="str">
        <f t="shared" si="20"/>
        <v>-</v>
      </c>
      <c r="N71" s="140" t="str">
        <f t="shared" si="21"/>
        <v>-</v>
      </c>
      <c r="O71" s="140" t="str">
        <f t="shared" si="22"/>
        <v>-</v>
      </c>
      <c r="P71" s="140" t="str">
        <f t="shared" si="23"/>
        <v>-</v>
      </c>
      <c r="Q71" s="140">
        <f t="shared" si="24"/>
        <v>1</v>
      </c>
      <c r="R71" s="140" t="str">
        <f t="shared" si="25"/>
        <v>-</v>
      </c>
      <c r="S71" s="140" t="str">
        <f t="shared" si="26"/>
        <v>-</v>
      </c>
      <c r="T71" s="141">
        <f t="shared" si="12"/>
        <v>2</v>
      </c>
      <c r="U71" s="142">
        <v>1</v>
      </c>
      <c r="V71" s="143"/>
      <c r="W71" s="4">
        <v>4</v>
      </c>
      <c r="X71" s="4">
        <v>0</v>
      </c>
      <c r="Y71" s="4">
        <v>2</v>
      </c>
      <c r="Z71" s="4">
        <v>0</v>
      </c>
      <c r="AA71" s="4">
        <v>3</v>
      </c>
      <c r="AB71" s="4">
        <v>1</v>
      </c>
      <c r="AC71" s="4">
        <v>8</v>
      </c>
      <c r="AD71" s="4">
        <v>0</v>
      </c>
      <c r="AE71" s="4">
        <v>4</v>
      </c>
      <c r="AF71" s="4">
        <v>0</v>
      </c>
      <c r="AG71" s="4">
        <v>6</v>
      </c>
      <c r="AH71" s="4">
        <v>0</v>
      </c>
      <c r="AI71" s="4">
        <v>2</v>
      </c>
      <c r="AJ71" s="4">
        <v>0</v>
      </c>
      <c r="AK71" s="4">
        <v>4</v>
      </c>
      <c r="AL71" s="4">
        <v>0</v>
      </c>
      <c r="AM71" s="4">
        <v>6</v>
      </c>
      <c r="AN71" s="4">
        <v>0</v>
      </c>
      <c r="AO71" s="4">
        <v>0</v>
      </c>
      <c r="AP71" s="4">
        <v>0</v>
      </c>
      <c r="AQ71" s="4">
        <v>1</v>
      </c>
      <c r="AR71" s="4">
        <v>0</v>
      </c>
      <c r="AS71" s="4">
        <v>1</v>
      </c>
      <c r="AT71" s="4">
        <v>0</v>
      </c>
      <c r="AU71" s="144">
        <v>0</v>
      </c>
      <c r="AV71" s="145">
        <f t="shared" si="13"/>
        <v>41</v>
      </c>
      <c r="AW71" s="145">
        <f t="shared" si="14"/>
        <v>1</v>
      </c>
      <c r="AX71" s="144">
        <v>0</v>
      </c>
      <c r="AY71" s="4">
        <v>4</v>
      </c>
      <c r="AZ71" s="4">
        <v>2</v>
      </c>
      <c r="BA71" s="4">
        <v>4</v>
      </c>
      <c r="BB71" s="4">
        <v>6</v>
      </c>
      <c r="BC71" s="4">
        <v>4</v>
      </c>
      <c r="BD71" s="4">
        <v>6</v>
      </c>
      <c r="BE71" s="4">
        <v>2</v>
      </c>
      <c r="BF71" s="4">
        <v>4</v>
      </c>
      <c r="BG71" s="4">
        <v>6</v>
      </c>
      <c r="BH71" s="4">
        <v>1</v>
      </c>
      <c r="BI71" s="4">
        <v>1</v>
      </c>
      <c r="BJ71" s="4">
        <v>1</v>
      </c>
      <c r="BM71" s="147"/>
      <c r="BN71" s="148"/>
    </row>
    <row r="72" spans="1:66" s="146" customFormat="1" ht="15">
      <c r="A72" s="137">
        <v>65</v>
      </c>
      <c r="B72" s="138">
        <v>6953156273085</v>
      </c>
      <c r="C72" s="4">
        <v>734920</v>
      </c>
      <c r="D72" s="4" t="s">
        <v>167</v>
      </c>
      <c r="E72" s="4" t="s">
        <v>168</v>
      </c>
      <c r="F72" s="4">
        <v>69</v>
      </c>
      <c r="G72" s="4">
        <v>34.5</v>
      </c>
      <c r="H72" s="139" t="str">
        <f t="shared" ref="H72:H103" si="27">IF(AY72-W72&lt;1,"-",AY72-W72)</f>
        <v>-</v>
      </c>
      <c r="I72" s="140" t="str">
        <f t="shared" ref="I72:I103" si="28">IF(AZ72-Y72&lt;1,"-",AZ72-Y72)</f>
        <v>-</v>
      </c>
      <c r="J72" s="140" t="str">
        <f t="shared" ref="J72:J103" si="29">IF(BA72-AA72&lt;1,"-",BA72-AA72)</f>
        <v>-</v>
      </c>
      <c r="K72" s="140">
        <f t="shared" ref="K72:K103" si="30">IF(BB72-AC72&lt;1,"-",BB72-AC72)</f>
        <v>2</v>
      </c>
      <c r="L72" s="140">
        <f t="shared" ref="L72:L103" si="31">IF(BC72-AE72&lt;1,"-",BC72-AE72)</f>
        <v>2</v>
      </c>
      <c r="M72" s="140" t="str">
        <f t="shared" ref="M72:M103" si="32">IF(BD72-AG72&lt;1,"-",BD72-AG72)</f>
        <v>-</v>
      </c>
      <c r="N72" s="140" t="str">
        <f t="shared" ref="N72:N103" si="33">IF(BE72-AI72&lt;1,"-",BE72-AI72)</f>
        <v>-</v>
      </c>
      <c r="O72" s="140" t="str">
        <f t="shared" ref="O72:O103" si="34">IF(BF72-AK72&lt;1,"-",BF72-AK72)</f>
        <v>-</v>
      </c>
      <c r="P72" s="140" t="str">
        <f t="shared" ref="P72:P103" si="35">IF(BG72-AM72&lt;1,"-",BG72-AM72)</f>
        <v>-</v>
      </c>
      <c r="Q72" s="140" t="str">
        <f t="shared" ref="Q72:Q103" si="36">IF(BH72-AO72&lt;1,"-",BH72-AO72)</f>
        <v>-</v>
      </c>
      <c r="R72" s="140" t="str">
        <f t="shared" ref="R72:R103" si="37">IF(BI72-AQ72&lt;1,"-",BI72-AQ72)</f>
        <v>-</v>
      </c>
      <c r="S72" s="140" t="str">
        <f t="shared" ref="S72:S103" si="38">IF(BJ72-AS72&lt;1,"-",BJ72-AS72)</f>
        <v>-</v>
      </c>
      <c r="T72" s="141">
        <f t="shared" si="12"/>
        <v>4</v>
      </c>
      <c r="U72" s="142">
        <v>2</v>
      </c>
      <c r="V72" s="143"/>
      <c r="W72" s="4">
        <v>2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4</v>
      </c>
      <c r="AD72" s="4">
        <v>0</v>
      </c>
      <c r="AE72" s="4">
        <v>2</v>
      </c>
      <c r="AF72" s="4">
        <v>0</v>
      </c>
      <c r="AG72" s="4">
        <v>6</v>
      </c>
      <c r="AH72" s="4">
        <v>1</v>
      </c>
      <c r="AI72" s="4">
        <v>0</v>
      </c>
      <c r="AJ72" s="4">
        <v>0</v>
      </c>
      <c r="AK72" s="4">
        <v>4</v>
      </c>
      <c r="AL72" s="4">
        <v>0</v>
      </c>
      <c r="AM72" s="4">
        <v>8</v>
      </c>
      <c r="AN72" s="4">
        <v>2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144">
        <v>0</v>
      </c>
      <c r="AV72" s="145">
        <f t="shared" si="13"/>
        <v>26</v>
      </c>
      <c r="AW72" s="145">
        <f t="shared" si="14"/>
        <v>3</v>
      </c>
      <c r="AX72" s="144">
        <v>0</v>
      </c>
      <c r="AY72" s="4">
        <v>0</v>
      </c>
      <c r="AZ72" s="4">
        <v>0</v>
      </c>
      <c r="BA72" s="4">
        <v>0</v>
      </c>
      <c r="BB72" s="4">
        <v>6</v>
      </c>
      <c r="BC72" s="4">
        <v>4</v>
      </c>
      <c r="BD72" s="4">
        <v>6</v>
      </c>
      <c r="BE72" s="4">
        <v>0</v>
      </c>
      <c r="BF72" s="4">
        <v>4</v>
      </c>
      <c r="BG72" s="4">
        <v>6</v>
      </c>
      <c r="BH72" s="4">
        <v>0</v>
      </c>
      <c r="BI72" s="4">
        <v>0</v>
      </c>
      <c r="BJ72" s="4">
        <v>0</v>
      </c>
      <c r="BM72" s="147"/>
      <c r="BN72" s="148"/>
    </row>
    <row r="73" spans="1:66" s="146" customFormat="1" ht="15">
      <c r="A73" s="137">
        <v>66</v>
      </c>
      <c r="B73" s="138">
        <v>6953156273092</v>
      </c>
      <c r="C73" s="4">
        <v>734921</v>
      </c>
      <c r="D73" s="4" t="s">
        <v>169</v>
      </c>
      <c r="E73" s="4" t="s">
        <v>170</v>
      </c>
      <c r="F73" s="4">
        <v>69</v>
      </c>
      <c r="G73" s="4">
        <v>34.5</v>
      </c>
      <c r="H73" s="139" t="str">
        <f t="shared" si="27"/>
        <v>-</v>
      </c>
      <c r="I73" s="140" t="str">
        <f t="shared" si="28"/>
        <v>-</v>
      </c>
      <c r="J73" s="140" t="str">
        <f t="shared" si="29"/>
        <v>-</v>
      </c>
      <c r="K73" s="140">
        <f t="shared" si="30"/>
        <v>1</v>
      </c>
      <c r="L73" s="140">
        <f t="shared" si="31"/>
        <v>2</v>
      </c>
      <c r="M73" s="140">
        <f t="shared" si="32"/>
        <v>2</v>
      </c>
      <c r="N73" s="140" t="str">
        <f t="shared" si="33"/>
        <v>-</v>
      </c>
      <c r="O73" s="140" t="str">
        <f t="shared" si="34"/>
        <v>-</v>
      </c>
      <c r="P73" s="140" t="str">
        <f t="shared" si="35"/>
        <v>-</v>
      </c>
      <c r="Q73" s="140" t="str">
        <f t="shared" si="36"/>
        <v>-</v>
      </c>
      <c r="R73" s="140" t="str">
        <f t="shared" si="37"/>
        <v>-</v>
      </c>
      <c r="S73" s="140" t="str">
        <f t="shared" si="38"/>
        <v>-</v>
      </c>
      <c r="T73" s="141">
        <f t="shared" ref="T73:T121" si="39">SUM(H73:S73)</f>
        <v>5</v>
      </c>
      <c r="U73" s="142">
        <v>2</v>
      </c>
      <c r="V73" s="143"/>
      <c r="W73" s="4">
        <v>2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5</v>
      </c>
      <c r="AD73" s="4">
        <v>0</v>
      </c>
      <c r="AE73" s="4">
        <v>2</v>
      </c>
      <c r="AF73" s="4">
        <v>0</v>
      </c>
      <c r="AG73" s="4">
        <v>4</v>
      </c>
      <c r="AH73" s="4">
        <v>0</v>
      </c>
      <c r="AI73" s="4">
        <v>0</v>
      </c>
      <c r="AJ73" s="4">
        <v>0</v>
      </c>
      <c r="AK73" s="4">
        <v>5</v>
      </c>
      <c r="AL73" s="4">
        <v>0</v>
      </c>
      <c r="AM73" s="4">
        <v>7</v>
      </c>
      <c r="AN73" s="4">
        <v>1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144">
        <v>0</v>
      </c>
      <c r="AV73" s="145">
        <f t="shared" ref="AV73:AV136" si="40">SUM(AS73,AQ73,AO73,AM73,AK73,AI73,AG73,AE73,AC73,AA73,Y73,W73)</f>
        <v>25</v>
      </c>
      <c r="AW73" s="145">
        <f t="shared" ref="AW73:AW136" si="41">SUM(AT73,AR73,AP73,AN73,AL73,AJ73,AH73,AF73,AD73,AB73,Z73,X73)</f>
        <v>1</v>
      </c>
      <c r="AX73" s="144">
        <v>0</v>
      </c>
      <c r="AY73" s="4">
        <v>0</v>
      </c>
      <c r="AZ73" s="4">
        <v>0</v>
      </c>
      <c r="BA73" s="4">
        <v>0</v>
      </c>
      <c r="BB73" s="4">
        <v>6</v>
      </c>
      <c r="BC73" s="4">
        <v>4</v>
      </c>
      <c r="BD73" s="4">
        <v>6</v>
      </c>
      <c r="BE73" s="4">
        <v>0</v>
      </c>
      <c r="BF73" s="4">
        <v>4</v>
      </c>
      <c r="BG73" s="4">
        <v>6</v>
      </c>
      <c r="BH73" s="4">
        <v>0</v>
      </c>
      <c r="BI73" s="4">
        <v>0</v>
      </c>
      <c r="BJ73" s="4">
        <v>0</v>
      </c>
      <c r="BM73" s="147"/>
      <c r="BN73" s="148"/>
    </row>
    <row r="74" spans="1:66" s="146" customFormat="1" ht="15">
      <c r="A74" s="137">
        <v>67</v>
      </c>
      <c r="B74" s="138">
        <v>6953156273108</v>
      </c>
      <c r="C74" s="4">
        <v>734922</v>
      </c>
      <c r="D74" s="4" t="s">
        <v>171</v>
      </c>
      <c r="E74" s="4" t="s">
        <v>172</v>
      </c>
      <c r="F74" s="4">
        <v>69</v>
      </c>
      <c r="G74" s="4">
        <v>34.5</v>
      </c>
      <c r="H74" s="139" t="str">
        <f t="shared" si="27"/>
        <v>-</v>
      </c>
      <c r="I74" s="140" t="str">
        <f t="shared" si="28"/>
        <v>-</v>
      </c>
      <c r="J74" s="140" t="str">
        <f t="shared" si="29"/>
        <v>-</v>
      </c>
      <c r="K74" s="140">
        <f t="shared" si="30"/>
        <v>4</v>
      </c>
      <c r="L74" s="140">
        <f t="shared" si="31"/>
        <v>2</v>
      </c>
      <c r="M74" s="140" t="str">
        <f t="shared" si="32"/>
        <v>-</v>
      </c>
      <c r="N74" s="140" t="str">
        <f t="shared" si="33"/>
        <v>-</v>
      </c>
      <c r="O74" s="140">
        <f t="shared" si="34"/>
        <v>3</v>
      </c>
      <c r="P74" s="140">
        <f t="shared" si="35"/>
        <v>3</v>
      </c>
      <c r="Q74" s="140" t="str">
        <f t="shared" si="36"/>
        <v>-</v>
      </c>
      <c r="R74" s="140" t="str">
        <f t="shared" si="37"/>
        <v>-</v>
      </c>
      <c r="S74" s="140" t="str">
        <f t="shared" si="38"/>
        <v>-</v>
      </c>
      <c r="T74" s="141">
        <f t="shared" si="39"/>
        <v>12</v>
      </c>
      <c r="U74" s="142">
        <v>3</v>
      </c>
      <c r="V74" s="143"/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2</v>
      </c>
      <c r="AD74" s="4">
        <v>1</v>
      </c>
      <c r="AE74" s="4">
        <v>2</v>
      </c>
      <c r="AF74" s="4">
        <v>0</v>
      </c>
      <c r="AG74" s="4">
        <v>8</v>
      </c>
      <c r="AH74" s="4">
        <v>0</v>
      </c>
      <c r="AI74" s="4">
        <v>1</v>
      </c>
      <c r="AJ74" s="4">
        <v>0</v>
      </c>
      <c r="AK74" s="4">
        <v>1</v>
      </c>
      <c r="AL74" s="4">
        <v>0</v>
      </c>
      <c r="AM74" s="4">
        <v>3</v>
      </c>
      <c r="AN74" s="4">
        <v>1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144">
        <v>0</v>
      </c>
      <c r="AV74" s="145">
        <f t="shared" si="40"/>
        <v>17</v>
      </c>
      <c r="AW74" s="145">
        <f t="shared" si="41"/>
        <v>2</v>
      </c>
      <c r="AX74" s="144">
        <v>0</v>
      </c>
      <c r="AY74" s="4">
        <v>0</v>
      </c>
      <c r="AZ74" s="4">
        <v>0</v>
      </c>
      <c r="BA74" s="4">
        <v>0</v>
      </c>
      <c r="BB74" s="4">
        <v>6</v>
      </c>
      <c r="BC74" s="4">
        <v>4</v>
      </c>
      <c r="BD74" s="4">
        <v>6</v>
      </c>
      <c r="BE74" s="4">
        <v>0</v>
      </c>
      <c r="BF74" s="4">
        <v>4</v>
      </c>
      <c r="BG74" s="4">
        <v>6</v>
      </c>
      <c r="BH74" s="4">
        <v>0</v>
      </c>
      <c r="BI74" s="4">
        <v>0</v>
      </c>
      <c r="BJ74" s="4">
        <v>0</v>
      </c>
      <c r="BM74" s="147"/>
      <c r="BN74" s="148"/>
    </row>
    <row r="75" spans="1:66" s="146" customFormat="1" ht="15">
      <c r="A75" s="137">
        <v>68</v>
      </c>
      <c r="B75" s="138">
        <v>6953156260573</v>
      </c>
      <c r="C75" s="4">
        <v>734923</v>
      </c>
      <c r="D75" s="4" t="s">
        <v>173</v>
      </c>
      <c r="E75" s="4" t="s">
        <v>174</v>
      </c>
      <c r="F75" s="4">
        <v>59</v>
      </c>
      <c r="G75" s="4">
        <v>29.5</v>
      </c>
      <c r="H75" s="139" t="str">
        <f t="shared" si="27"/>
        <v>-</v>
      </c>
      <c r="I75" s="140" t="str">
        <f t="shared" si="28"/>
        <v>-</v>
      </c>
      <c r="J75" s="140" t="str">
        <f t="shared" si="29"/>
        <v>-</v>
      </c>
      <c r="K75" s="140" t="str">
        <f t="shared" si="30"/>
        <v>-</v>
      </c>
      <c r="L75" s="140" t="str">
        <f t="shared" si="31"/>
        <v>-</v>
      </c>
      <c r="M75" s="140" t="str">
        <f t="shared" si="32"/>
        <v>-</v>
      </c>
      <c r="N75" s="140" t="str">
        <f t="shared" si="33"/>
        <v>-</v>
      </c>
      <c r="O75" s="140" t="str">
        <f t="shared" si="34"/>
        <v>-</v>
      </c>
      <c r="P75" s="140" t="str">
        <f t="shared" si="35"/>
        <v>-</v>
      </c>
      <c r="Q75" s="140" t="str">
        <f t="shared" si="36"/>
        <v>-</v>
      </c>
      <c r="R75" s="140" t="str">
        <f t="shared" si="37"/>
        <v>-</v>
      </c>
      <c r="S75" s="140" t="str">
        <f t="shared" si="38"/>
        <v>-</v>
      </c>
      <c r="T75" s="141">
        <f t="shared" si="39"/>
        <v>0</v>
      </c>
      <c r="U75" s="142">
        <v>0</v>
      </c>
      <c r="V75" s="143"/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144">
        <v>0</v>
      </c>
      <c r="AV75" s="145">
        <f t="shared" si="40"/>
        <v>0</v>
      </c>
      <c r="AW75" s="145">
        <f t="shared" si="41"/>
        <v>0</v>
      </c>
      <c r="AX75" s="144">
        <v>0</v>
      </c>
      <c r="AY75" s="4">
        <v>0</v>
      </c>
      <c r="AZ75" s="4">
        <v>0</v>
      </c>
      <c r="BA75" s="4">
        <v>0</v>
      </c>
      <c r="BB75" s="4">
        <v>0</v>
      </c>
      <c r="BC75" s="4">
        <v>0</v>
      </c>
      <c r="BD75" s="4">
        <v>0</v>
      </c>
      <c r="BE75" s="4">
        <v>0</v>
      </c>
      <c r="BF75" s="4">
        <v>0</v>
      </c>
      <c r="BG75" s="4">
        <v>0</v>
      </c>
      <c r="BH75" s="4">
        <v>0</v>
      </c>
      <c r="BI75" s="4">
        <v>0</v>
      </c>
      <c r="BJ75" s="4">
        <v>0</v>
      </c>
      <c r="BM75" s="147"/>
      <c r="BN75" s="148"/>
    </row>
    <row r="76" spans="1:66" s="146" customFormat="1" ht="15">
      <c r="A76" s="137">
        <v>69</v>
      </c>
      <c r="B76" s="138">
        <v>6953156260580</v>
      </c>
      <c r="C76" s="4">
        <v>734924</v>
      </c>
      <c r="D76" s="4" t="s">
        <v>175</v>
      </c>
      <c r="E76" s="4" t="s">
        <v>176</v>
      </c>
      <c r="F76" s="4">
        <v>59</v>
      </c>
      <c r="G76" s="4">
        <v>29.5</v>
      </c>
      <c r="H76" s="139" t="str">
        <f t="shared" si="27"/>
        <v>-</v>
      </c>
      <c r="I76" s="140" t="str">
        <f t="shared" si="28"/>
        <v>-</v>
      </c>
      <c r="J76" s="140" t="str">
        <f t="shared" si="29"/>
        <v>-</v>
      </c>
      <c r="K76" s="140" t="str">
        <f t="shared" si="30"/>
        <v>-</v>
      </c>
      <c r="L76" s="140" t="str">
        <f t="shared" si="31"/>
        <v>-</v>
      </c>
      <c r="M76" s="140" t="str">
        <f t="shared" si="32"/>
        <v>-</v>
      </c>
      <c r="N76" s="140" t="str">
        <f t="shared" si="33"/>
        <v>-</v>
      </c>
      <c r="O76" s="140" t="str">
        <f t="shared" si="34"/>
        <v>-</v>
      </c>
      <c r="P76" s="140" t="str">
        <f t="shared" si="35"/>
        <v>-</v>
      </c>
      <c r="Q76" s="140" t="str">
        <f t="shared" si="36"/>
        <v>-</v>
      </c>
      <c r="R76" s="140" t="str">
        <f t="shared" si="37"/>
        <v>-</v>
      </c>
      <c r="S76" s="140" t="str">
        <f t="shared" si="38"/>
        <v>-</v>
      </c>
      <c r="T76" s="141">
        <f t="shared" si="39"/>
        <v>0</v>
      </c>
      <c r="U76" s="142">
        <v>0</v>
      </c>
      <c r="V76" s="143"/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144">
        <v>0</v>
      </c>
      <c r="AV76" s="145">
        <f t="shared" si="40"/>
        <v>0</v>
      </c>
      <c r="AW76" s="145">
        <f t="shared" si="41"/>
        <v>0</v>
      </c>
      <c r="AX76" s="14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  <c r="BI76" s="4">
        <v>0</v>
      </c>
      <c r="BJ76" s="4">
        <v>0</v>
      </c>
      <c r="BM76" s="147"/>
      <c r="BN76" s="148"/>
    </row>
    <row r="77" spans="1:66" s="146" customFormat="1" ht="15">
      <c r="A77" s="137">
        <v>70</v>
      </c>
      <c r="B77" s="138">
        <v>6953156260597</v>
      </c>
      <c r="C77" s="4">
        <v>734925</v>
      </c>
      <c r="D77" s="4" t="s">
        <v>177</v>
      </c>
      <c r="E77" s="4" t="s">
        <v>178</v>
      </c>
      <c r="F77" s="4">
        <v>59</v>
      </c>
      <c r="G77" s="4">
        <v>29.5</v>
      </c>
      <c r="H77" s="139" t="str">
        <f t="shared" si="27"/>
        <v>-</v>
      </c>
      <c r="I77" s="140" t="str">
        <f t="shared" si="28"/>
        <v>-</v>
      </c>
      <c r="J77" s="140" t="str">
        <f t="shared" si="29"/>
        <v>-</v>
      </c>
      <c r="K77" s="140" t="str">
        <f t="shared" si="30"/>
        <v>-</v>
      </c>
      <c r="L77" s="140" t="str">
        <f t="shared" si="31"/>
        <v>-</v>
      </c>
      <c r="M77" s="140" t="str">
        <f t="shared" si="32"/>
        <v>-</v>
      </c>
      <c r="N77" s="140" t="str">
        <f t="shared" si="33"/>
        <v>-</v>
      </c>
      <c r="O77" s="140" t="str">
        <f t="shared" si="34"/>
        <v>-</v>
      </c>
      <c r="P77" s="140" t="str">
        <f t="shared" si="35"/>
        <v>-</v>
      </c>
      <c r="Q77" s="140" t="str">
        <f t="shared" si="36"/>
        <v>-</v>
      </c>
      <c r="R77" s="140" t="str">
        <f t="shared" si="37"/>
        <v>-</v>
      </c>
      <c r="S77" s="140" t="str">
        <f t="shared" si="38"/>
        <v>-</v>
      </c>
      <c r="T77" s="141">
        <f t="shared" si="39"/>
        <v>0</v>
      </c>
      <c r="U77" s="142">
        <v>0</v>
      </c>
      <c r="V77" s="143"/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144">
        <v>0</v>
      </c>
      <c r="AV77" s="145">
        <f t="shared" si="40"/>
        <v>0</v>
      </c>
      <c r="AW77" s="145">
        <f t="shared" si="41"/>
        <v>0</v>
      </c>
      <c r="AX77" s="144">
        <v>0</v>
      </c>
      <c r="AY77" s="4">
        <v>0</v>
      </c>
      <c r="AZ77" s="4">
        <v>0</v>
      </c>
      <c r="BA77" s="4">
        <v>0</v>
      </c>
      <c r="BB77" s="4">
        <v>0</v>
      </c>
      <c r="BC77" s="4">
        <v>0</v>
      </c>
      <c r="BD77" s="4">
        <v>0</v>
      </c>
      <c r="BE77" s="4">
        <v>0</v>
      </c>
      <c r="BF77" s="4">
        <v>0</v>
      </c>
      <c r="BG77" s="4">
        <v>0</v>
      </c>
      <c r="BH77" s="4">
        <v>0</v>
      </c>
      <c r="BI77" s="4">
        <v>0</v>
      </c>
      <c r="BJ77" s="4">
        <v>0</v>
      </c>
      <c r="BM77" s="147"/>
      <c r="BN77" s="148"/>
    </row>
    <row r="78" spans="1:66" s="146" customFormat="1" ht="15">
      <c r="A78" s="137">
        <v>71</v>
      </c>
      <c r="B78" s="138">
        <v>6953156260603</v>
      </c>
      <c r="C78" s="4">
        <v>734926</v>
      </c>
      <c r="D78" s="4" t="s">
        <v>179</v>
      </c>
      <c r="E78" s="4" t="s">
        <v>180</v>
      </c>
      <c r="F78" s="4">
        <v>49</v>
      </c>
      <c r="G78" s="4">
        <v>24.5</v>
      </c>
      <c r="H78" s="139" t="str">
        <f t="shared" si="27"/>
        <v>-</v>
      </c>
      <c r="I78" s="140" t="str">
        <f t="shared" si="28"/>
        <v>-</v>
      </c>
      <c r="J78" s="140" t="str">
        <f t="shared" si="29"/>
        <v>-</v>
      </c>
      <c r="K78" s="140" t="str">
        <f t="shared" si="30"/>
        <v>-</v>
      </c>
      <c r="L78" s="140" t="str">
        <f t="shared" si="31"/>
        <v>-</v>
      </c>
      <c r="M78" s="140" t="str">
        <f t="shared" si="32"/>
        <v>-</v>
      </c>
      <c r="N78" s="140" t="str">
        <f t="shared" si="33"/>
        <v>-</v>
      </c>
      <c r="O78" s="140" t="str">
        <f t="shared" si="34"/>
        <v>-</v>
      </c>
      <c r="P78" s="140" t="str">
        <f t="shared" si="35"/>
        <v>-</v>
      </c>
      <c r="Q78" s="140" t="str">
        <f t="shared" si="36"/>
        <v>-</v>
      </c>
      <c r="R78" s="140" t="str">
        <f t="shared" si="37"/>
        <v>-</v>
      </c>
      <c r="S78" s="140" t="str">
        <f t="shared" si="38"/>
        <v>-</v>
      </c>
      <c r="T78" s="141">
        <f t="shared" si="39"/>
        <v>0</v>
      </c>
      <c r="U78" s="142">
        <v>0</v>
      </c>
      <c r="V78" s="143"/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144">
        <v>0</v>
      </c>
      <c r="AV78" s="145">
        <f t="shared" si="40"/>
        <v>0</v>
      </c>
      <c r="AW78" s="145">
        <f t="shared" si="41"/>
        <v>0</v>
      </c>
      <c r="AX78" s="14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  <c r="BI78" s="4">
        <v>0</v>
      </c>
      <c r="BJ78" s="4">
        <v>0</v>
      </c>
      <c r="BM78" s="147"/>
      <c r="BN78" s="148"/>
    </row>
    <row r="79" spans="1:66" s="146" customFormat="1" ht="15">
      <c r="A79" s="137">
        <v>72</v>
      </c>
      <c r="B79" s="138">
        <v>6953156253063</v>
      </c>
      <c r="C79" s="4">
        <v>734927</v>
      </c>
      <c r="D79" s="4" t="s">
        <v>181</v>
      </c>
      <c r="E79" s="4" t="s">
        <v>182</v>
      </c>
      <c r="F79" s="4">
        <v>49</v>
      </c>
      <c r="G79" s="4">
        <v>24.5</v>
      </c>
      <c r="H79" s="139">
        <f t="shared" si="27"/>
        <v>3</v>
      </c>
      <c r="I79" s="140" t="str">
        <f t="shared" si="28"/>
        <v>-</v>
      </c>
      <c r="J79" s="140">
        <f t="shared" si="29"/>
        <v>2</v>
      </c>
      <c r="K79" s="140" t="str">
        <f t="shared" si="30"/>
        <v>-</v>
      </c>
      <c r="L79" s="140" t="str">
        <f t="shared" si="31"/>
        <v>-</v>
      </c>
      <c r="M79" s="140">
        <f t="shared" si="32"/>
        <v>1</v>
      </c>
      <c r="N79" s="140">
        <f t="shared" si="33"/>
        <v>2</v>
      </c>
      <c r="O79" s="140">
        <f t="shared" si="34"/>
        <v>1</v>
      </c>
      <c r="P79" s="140">
        <f t="shared" si="35"/>
        <v>5</v>
      </c>
      <c r="Q79" s="140" t="str">
        <f t="shared" si="36"/>
        <v>-</v>
      </c>
      <c r="R79" s="140" t="str">
        <f t="shared" si="37"/>
        <v>-</v>
      </c>
      <c r="S79" s="140" t="str">
        <f t="shared" si="38"/>
        <v>-</v>
      </c>
      <c r="T79" s="141">
        <f t="shared" si="39"/>
        <v>14</v>
      </c>
      <c r="U79" s="142">
        <v>5</v>
      </c>
      <c r="V79" s="143"/>
      <c r="W79" s="4">
        <v>1</v>
      </c>
      <c r="X79" s="4">
        <v>0</v>
      </c>
      <c r="Y79" s="4">
        <v>2</v>
      </c>
      <c r="Z79" s="4">
        <v>0</v>
      </c>
      <c r="AA79" s="4">
        <v>2</v>
      </c>
      <c r="AB79" s="4">
        <v>0</v>
      </c>
      <c r="AC79" s="4">
        <v>7</v>
      </c>
      <c r="AD79" s="4">
        <v>0</v>
      </c>
      <c r="AE79" s="4">
        <v>4</v>
      </c>
      <c r="AF79" s="4">
        <v>0</v>
      </c>
      <c r="AG79" s="4">
        <v>5</v>
      </c>
      <c r="AH79" s="4">
        <v>0</v>
      </c>
      <c r="AI79" s="4">
        <v>0</v>
      </c>
      <c r="AJ79" s="4">
        <v>0</v>
      </c>
      <c r="AK79" s="4">
        <v>3</v>
      </c>
      <c r="AL79" s="4">
        <v>0</v>
      </c>
      <c r="AM79" s="4">
        <v>1</v>
      </c>
      <c r="AN79" s="4">
        <v>0</v>
      </c>
      <c r="AO79" s="4">
        <v>1</v>
      </c>
      <c r="AP79" s="4">
        <v>0</v>
      </c>
      <c r="AQ79" s="4">
        <v>1</v>
      </c>
      <c r="AR79" s="4">
        <v>0</v>
      </c>
      <c r="AS79" s="4">
        <v>1</v>
      </c>
      <c r="AT79" s="4">
        <v>0</v>
      </c>
      <c r="AU79" s="144">
        <v>0</v>
      </c>
      <c r="AV79" s="145">
        <f t="shared" si="40"/>
        <v>28</v>
      </c>
      <c r="AW79" s="145">
        <f t="shared" si="41"/>
        <v>0</v>
      </c>
      <c r="AX79" s="144">
        <v>0</v>
      </c>
      <c r="AY79" s="4">
        <v>4</v>
      </c>
      <c r="AZ79" s="4">
        <v>2</v>
      </c>
      <c r="BA79" s="4">
        <v>4</v>
      </c>
      <c r="BB79" s="4">
        <v>6</v>
      </c>
      <c r="BC79" s="4">
        <v>4</v>
      </c>
      <c r="BD79" s="4">
        <v>6</v>
      </c>
      <c r="BE79" s="4">
        <v>2</v>
      </c>
      <c r="BF79" s="4">
        <v>4</v>
      </c>
      <c r="BG79" s="4">
        <v>6</v>
      </c>
      <c r="BH79" s="4">
        <v>1</v>
      </c>
      <c r="BI79" s="4">
        <v>1</v>
      </c>
      <c r="BJ79" s="4">
        <v>1</v>
      </c>
      <c r="BM79" s="147"/>
      <c r="BN79" s="148"/>
    </row>
    <row r="80" spans="1:66" s="146" customFormat="1" ht="15">
      <c r="A80" s="137">
        <v>73</v>
      </c>
      <c r="B80" s="138">
        <v>6953156253070</v>
      </c>
      <c r="C80" s="4">
        <v>734928</v>
      </c>
      <c r="D80" s="4" t="s">
        <v>183</v>
      </c>
      <c r="E80" s="4" t="s">
        <v>184</v>
      </c>
      <c r="F80" s="4">
        <v>49</v>
      </c>
      <c r="G80" s="4">
        <v>24</v>
      </c>
      <c r="H80" s="139" t="str">
        <f t="shared" si="27"/>
        <v>-</v>
      </c>
      <c r="I80" s="140" t="str">
        <f t="shared" si="28"/>
        <v>-</v>
      </c>
      <c r="J80" s="140" t="str">
        <f t="shared" si="29"/>
        <v>-</v>
      </c>
      <c r="K80" s="140" t="str">
        <f t="shared" si="30"/>
        <v>-</v>
      </c>
      <c r="L80" s="140" t="str">
        <f t="shared" si="31"/>
        <v>-</v>
      </c>
      <c r="M80" s="140">
        <f t="shared" si="32"/>
        <v>5</v>
      </c>
      <c r="N80" s="140" t="str">
        <f t="shared" si="33"/>
        <v>-</v>
      </c>
      <c r="O80" s="140" t="str">
        <f t="shared" si="34"/>
        <v>-</v>
      </c>
      <c r="P80" s="140">
        <f t="shared" si="35"/>
        <v>4</v>
      </c>
      <c r="Q80" s="140" t="str">
        <f t="shared" si="36"/>
        <v>-</v>
      </c>
      <c r="R80" s="140" t="str">
        <f t="shared" si="37"/>
        <v>-</v>
      </c>
      <c r="S80" s="140" t="str">
        <f t="shared" si="38"/>
        <v>-</v>
      </c>
      <c r="T80" s="141">
        <f t="shared" si="39"/>
        <v>9</v>
      </c>
      <c r="U80" s="142">
        <v>1</v>
      </c>
      <c r="V80" s="143"/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7</v>
      </c>
      <c r="AD80" s="4">
        <v>1</v>
      </c>
      <c r="AE80" s="4">
        <v>4</v>
      </c>
      <c r="AF80" s="4">
        <v>0</v>
      </c>
      <c r="AG80" s="4">
        <v>1</v>
      </c>
      <c r="AH80" s="4">
        <v>2</v>
      </c>
      <c r="AI80" s="4">
        <v>0</v>
      </c>
      <c r="AJ80" s="4">
        <v>0</v>
      </c>
      <c r="AK80" s="4">
        <v>4</v>
      </c>
      <c r="AL80" s="4">
        <v>0</v>
      </c>
      <c r="AM80" s="4">
        <v>2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144">
        <v>0</v>
      </c>
      <c r="AV80" s="145">
        <f t="shared" si="40"/>
        <v>18</v>
      </c>
      <c r="AW80" s="145">
        <f t="shared" si="41"/>
        <v>3</v>
      </c>
      <c r="AX80" s="144">
        <v>0</v>
      </c>
      <c r="AY80" s="4">
        <v>0</v>
      </c>
      <c r="AZ80" s="4">
        <v>0</v>
      </c>
      <c r="BA80" s="4">
        <v>0</v>
      </c>
      <c r="BB80" s="4">
        <v>6</v>
      </c>
      <c r="BC80" s="4">
        <v>4</v>
      </c>
      <c r="BD80" s="4">
        <v>6</v>
      </c>
      <c r="BE80" s="4">
        <v>0</v>
      </c>
      <c r="BF80" s="4">
        <v>4</v>
      </c>
      <c r="BG80" s="4">
        <v>6</v>
      </c>
      <c r="BH80" s="4">
        <v>0</v>
      </c>
      <c r="BI80" s="4">
        <v>0</v>
      </c>
      <c r="BJ80" s="4">
        <v>0</v>
      </c>
      <c r="BM80" s="147"/>
      <c r="BN80" s="148"/>
    </row>
    <row r="81" spans="1:66" s="146" customFormat="1" ht="15">
      <c r="A81" s="137">
        <v>74</v>
      </c>
      <c r="B81" s="138">
        <v>6953156259379</v>
      </c>
      <c r="C81" s="4">
        <v>734929</v>
      </c>
      <c r="D81" s="4" t="s">
        <v>185</v>
      </c>
      <c r="E81" s="4" t="s">
        <v>186</v>
      </c>
      <c r="F81" s="4">
        <v>49</v>
      </c>
      <c r="G81" s="4">
        <v>24.5</v>
      </c>
      <c r="H81" s="139" t="str">
        <f t="shared" si="27"/>
        <v>-</v>
      </c>
      <c r="I81" s="140" t="str">
        <f t="shared" si="28"/>
        <v>-</v>
      </c>
      <c r="J81" s="140" t="str">
        <f t="shared" si="29"/>
        <v>-</v>
      </c>
      <c r="K81" s="140">
        <f t="shared" si="30"/>
        <v>1</v>
      </c>
      <c r="L81" s="140" t="str">
        <f t="shared" si="31"/>
        <v>-</v>
      </c>
      <c r="M81" s="140">
        <f t="shared" si="32"/>
        <v>1</v>
      </c>
      <c r="N81" s="140" t="str">
        <f t="shared" si="33"/>
        <v>-</v>
      </c>
      <c r="O81" s="140" t="str">
        <f t="shared" si="34"/>
        <v>-</v>
      </c>
      <c r="P81" s="140">
        <f t="shared" si="35"/>
        <v>2</v>
      </c>
      <c r="Q81" s="140" t="str">
        <f t="shared" si="36"/>
        <v>-</v>
      </c>
      <c r="R81" s="140" t="str">
        <f t="shared" si="37"/>
        <v>-</v>
      </c>
      <c r="S81" s="140" t="str">
        <f t="shared" si="38"/>
        <v>-</v>
      </c>
      <c r="T81" s="141">
        <f t="shared" si="39"/>
        <v>4</v>
      </c>
      <c r="U81" s="142">
        <v>0</v>
      </c>
      <c r="V81" s="143"/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5</v>
      </c>
      <c r="AD81" s="4">
        <v>0</v>
      </c>
      <c r="AE81" s="4">
        <v>4</v>
      </c>
      <c r="AF81" s="4">
        <v>0</v>
      </c>
      <c r="AG81" s="4">
        <v>5</v>
      </c>
      <c r="AH81" s="4">
        <v>0</v>
      </c>
      <c r="AI81" s="4">
        <v>0</v>
      </c>
      <c r="AJ81" s="4">
        <v>0</v>
      </c>
      <c r="AK81" s="4">
        <v>4</v>
      </c>
      <c r="AL81" s="4">
        <v>0</v>
      </c>
      <c r="AM81" s="4">
        <v>4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144">
        <v>0</v>
      </c>
      <c r="AV81" s="145">
        <f t="shared" si="40"/>
        <v>22</v>
      </c>
      <c r="AW81" s="145">
        <f t="shared" si="41"/>
        <v>0</v>
      </c>
      <c r="AX81" s="144">
        <v>0</v>
      </c>
      <c r="AY81" s="4">
        <v>0</v>
      </c>
      <c r="AZ81" s="4">
        <v>0</v>
      </c>
      <c r="BA81" s="4">
        <v>0</v>
      </c>
      <c r="BB81" s="4">
        <v>6</v>
      </c>
      <c r="BC81" s="4">
        <v>4</v>
      </c>
      <c r="BD81" s="4">
        <v>6</v>
      </c>
      <c r="BE81" s="4">
        <v>0</v>
      </c>
      <c r="BF81" s="4">
        <v>4</v>
      </c>
      <c r="BG81" s="4">
        <v>6</v>
      </c>
      <c r="BH81" s="4">
        <v>0</v>
      </c>
      <c r="BI81" s="4">
        <v>0</v>
      </c>
      <c r="BJ81" s="4">
        <v>0</v>
      </c>
      <c r="BM81" s="147"/>
      <c r="BN81" s="148"/>
    </row>
    <row r="82" spans="1:66" s="146" customFormat="1" ht="15">
      <c r="A82" s="137">
        <v>75</v>
      </c>
      <c r="B82" s="138">
        <v>6953156253094</v>
      </c>
      <c r="C82" s="4">
        <v>734930</v>
      </c>
      <c r="D82" s="4" t="s">
        <v>187</v>
      </c>
      <c r="E82" s="4" t="s">
        <v>188</v>
      </c>
      <c r="F82" s="4">
        <v>49</v>
      </c>
      <c r="G82" s="4">
        <v>24.5</v>
      </c>
      <c r="H82" s="139" t="str">
        <f t="shared" si="27"/>
        <v>-</v>
      </c>
      <c r="I82" s="140" t="str">
        <f t="shared" si="28"/>
        <v>-</v>
      </c>
      <c r="J82" s="140" t="str">
        <f t="shared" si="29"/>
        <v>-</v>
      </c>
      <c r="K82" s="140">
        <f t="shared" si="30"/>
        <v>2</v>
      </c>
      <c r="L82" s="140" t="str">
        <f t="shared" si="31"/>
        <v>-</v>
      </c>
      <c r="M82" s="140" t="str">
        <f t="shared" si="32"/>
        <v>-</v>
      </c>
      <c r="N82" s="140" t="str">
        <f t="shared" si="33"/>
        <v>-</v>
      </c>
      <c r="O82" s="140">
        <f t="shared" si="34"/>
        <v>2</v>
      </c>
      <c r="P82" s="140">
        <f t="shared" si="35"/>
        <v>3</v>
      </c>
      <c r="Q82" s="140" t="str">
        <f t="shared" si="36"/>
        <v>-</v>
      </c>
      <c r="R82" s="140" t="str">
        <f t="shared" si="37"/>
        <v>-</v>
      </c>
      <c r="S82" s="140" t="str">
        <f t="shared" si="38"/>
        <v>-</v>
      </c>
      <c r="T82" s="141">
        <f t="shared" si="39"/>
        <v>7</v>
      </c>
      <c r="U82" s="142">
        <v>3</v>
      </c>
      <c r="V82" s="143"/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4</v>
      </c>
      <c r="AD82" s="4">
        <v>0</v>
      </c>
      <c r="AE82" s="4">
        <v>4</v>
      </c>
      <c r="AF82" s="4">
        <v>0</v>
      </c>
      <c r="AG82" s="4">
        <v>6</v>
      </c>
      <c r="AH82" s="4">
        <v>0</v>
      </c>
      <c r="AI82" s="4">
        <v>0</v>
      </c>
      <c r="AJ82" s="4">
        <v>0</v>
      </c>
      <c r="AK82" s="4">
        <v>2</v>
      </c>
      <c r="AL82" s="4">
        <v>0</v>
      </c>
      <c r="AM82" s="4">
        <v>3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144">
        <v>0</v>
      </c>
      <c r="AV82" s="145">
        <f t="shared" si="40"/>
        <v>19</v>
      </c>
      <c r="AW82" s="145">
        <f t="shared" si="41"/>
        <v>0</v>
      </c>
      <c r="AX82" s="144">
        <v>0</v>
      </c>
      <c r="AY82" s="4">
        <v>0</v>
      </c>
      <c r="AZ82" s="4">
        <v>0</v>
      </c>
      <c r="BA82" s="4">
        <v>0</v>
      </c>
      <c r="BB82" s="4">
        <v>6</v>
      </c>
      <c r="BC82" s="4">
        <v>4</v>
      </c>
      <c r="BD82" s="4">
        <v>6</v>
      </c>
      <c r="BE82" s="4">
        <v>0</v>
      </c>
      <c r="BF82" s="4">
        <v>4</v>
      </c>
      <c r="BG82" s="4">
        <v>6</v>
      </c>
      <c r="BH82" s="4">
        <v>0</v>
      </c>
      <c r="BI82" s="4">
        <v>0</v>
      </c>
      <c r="BJ82" s="4">
        <v>0</v>
      </c>
      <c r="BM82" s="147"/>
      <c r="BN82" s="148"/>
    </row>
    <row r="83" spans="1:66" s="146" customFormat="1" ht="15">
      <c r="A83" s="137">
        <v>76</v>
      </c>
      <c r="B83" s="138">
        <v>6953156282001</v>
      </c>
      <c r="C83" s="4">
        <v>734931</v>
      </c>
      <c r="D83" s="4" t="s">
        <v>189</v>
      </c>
      <c r="E83" s="4" t="s">
        <v>190</v>
      </c>
      <c r="F83" s="4">
        <v>49</v>
      </c>
      <c r="G83" s="4">
        <v>24.5</v>
      </c>
      <c r="H83" s="139" t="str">
        <f t="shared" si="27"/>
        <v>-</v>
      </c>
      <c r="I83" s="140" t="str">
        <f t="shared" si="28"/>
        <v>-</v>
      </c>
      <c r="J83" s="140" t="str">
        <f t="shared" si="29"/>
        <v>-</v>
      </c>
      <c r="K83" s="140" t="str">
        <f t="shared" si="30"/>
        <v>-</v>
      </c>
      <c r="L83" s="140" t="str">
        <f t="shared" si="31"/>
        <v>-</v>
      </c>
      <c r="M83" s="140" t="str">
        <f t="shared" si="32"/>
        <v>-</v>
      </c>
      <c r="N83" s="140" t="str">
        <f t="shared" si="33"/>
        <v>-</v>
      </c>
      <c r="O83" s="140" t="str">
        <f t="shared" si="34"/>
        <v>-</v>
      </c>
      <c r="P83" s="140" t="str">
        <f t="shared" si="35"/>
        <v>-</v>
      </c>
      <c r="Q83" s="140" t="str">
        <f t="shared" si="36"/>
        <v>-</v>
      </c>
      <c r="R83" s="140" t="str">
        <f t="shared" si="37"/>
        <v>-</v>
      </c>
      <c r="S83" s="140" t="str">
        <f t="shared" si="38"/>
        <v>-</v>
      </c>
      <c r="T83" s="141">
        <f t="shared" si="39"/>
        <v>0</v>
      </c>
      <c r="U83" s="142">
        <v>0</v>
      </c>
      <c r="V83" s="143"/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144">
        <v>0</v>
      </c>
      <c r="AV83" s="145">
        <f t="shared" si="40"/>
        <v>0</v>
      </c>
      <c r="AW83" s="145">
        <f t="shared" si="41"/>
        <v>0</v>
      </c>
      <c r="AX83" s="144">
        <v>0</v>
      </c>
      <c r="AY83" s="4">
        <v>0</v>
      </c>
      <c r="AZ83" s="4">
        <v>0</v>
      </c>
      <c r="BA83" s="4">
        <v>0</v>
      </c>
      <c r="BB83" s="4">
        <v>0</v>
      </c>
      <c r="BC83" s="4">
        <v>0</v>
      </c>
      <c r="BD83" s="4">
        <v>0</v>
      </c>
      <c r="BE83" s="4">
        <v>0</v>
      </c>
      <c r="BF83" s="4">
        <v>0</v>
      </c>
      <c r="BG83" s="4">
        <v>0</v>
      </c>
      <c r="BH83" s="4">
        <v>0</v>
      </c>
      <c r="BI83" s="4">
        <v>0</v>
      </c>
      <c r="BJ83" s="4">
        <v>0</v>
      </c>
      <c r="BM83" s="147"/>
      <c r="BN83" s="148"/>
    </row>
    <row r="84" spans="1:66" s="146" customFormat="1" ht="15">
      <c r="A84" s="137">
        <v>77</v>
      </c>
      <c r="B84" s="138">
        <v>6953156282018</v>
      </c>
      <c r="C84" s="4">
        <v>734933</v>
      </c>
      <c r="D84" s="4" t="s">
        <v>191</v>
      </c>
      <c r="E84" s="4" t="s">
        <v>192</v>
      </c>
      <c r="F84" s="4">
        <v>49</v>
      </c>
      <c r="G84" s="4">
        <v>24.5</v>
      </c>
      <c r="H84" s="139" t="str">
        <f t="shared" si="27"/>
        <v>-</v>
      </c>
      <c r="I84" s="140" t="str">
        <f t="shared" si="28"/>
        <v>-</v>
      </c>
      <c r="J84" s="140" t="str">
        <f t="shared" si="29"/>
        <v>-</v>
      </c>
      <c r="K84" s="140" t="str">
        <f t="shared" si="30"/>
        <v>-</v>
      </c>
      <c r="L84" s="140" t="str">
        <f t="shared" si="31"/>
        <v>-</v>
      </c>
      <c r="M84" s="140" t="str">
        <f t="shared" si="32"/>
        <v>-</v>
      </c>
      <c r="N84" s="140" t="str">
        <f t="shared" si="33"/>
        <v>-</v>
      </c>
      <c r="O84" s="140" t="str">
        <f t="shared" si="34"/>
        <v>-</v>
      </c>
      <c r="P84" s="140" t="str">
        <f t="shared" si="35"/>
        <v>-</v>
      </c>
      <c r="Q84" s="140" t="str">
        <f t="shared" si="36"/>
        <v>-</v>
      </c>
      <c r="R84" s="140" t="str">
        <f t="shared" si="37"/>
        <v>-</v>
      </c>
      <c r="S84" s="140" t="str">
        <f t="shared" si="38"/>
        <v>-</v>
      </c>
      <c r="T84" s="141">
        <f t="shared" si="39"/>
        <v>0</v>
      </c>
      <c r="U84" s="142">
        <v>0</v>
      </c>
      <c r="V84" s="143"/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144">
        <v>0</v>
      </c>
      <c r="AV84" s="145">
        <f t="shared" si="40"/>
        <v>0</v>
      </c>
      <c r="AW84" s="145">
        <f t="shared" si="41"/>
        <v>0</v>
      </c>
      <c r="AX84" s="144">
        <v>0</v>
      </c>
      <c r="AY84" s="4">
        <v>0</v>
      </c>
      <c r="AZ84" s="4">
        <v>0</v>
      </c>
      <c r="BA84" s="4">
        <v>0</v>
      </c>
      <c r="BB84" s="4">
        <v>0</v>
      </c>
      <c r="BC84" s="4">
        <v>0</v>
      </c>
      <c r="BD84" s="4">
        <v>0</v>
      </c>
      <c r="BE84" s="4">
        <v>0</v>
      </c>
      <c r="BF84" s="4">
        <v>0</v>
      </c>
      <c r="BG84" s="4">
        <v>0</v>
      </c>
      <c r="BH84" s="4">
        <v>0</v>
      </c>
      <c r="BI84" s="4">
        <v>0</v>
      </c>
      <c r="BJ84" s="4">
        <v>0</v>
      </c>
      <c r="BM84" s="147"/>
      <c r="BN84" s="148"/>
    </row>
    <row r="85" spans="1:66" s="146" customFormat="1" ht="15">
      <c r="A85" s="137">
        <v>78</v>
      </c>
      <c r="B85" s="138">
        <v>6953156282025</v>
      </c>
      <c r="C85" s="4">
        <v>734934</v>
      </c>
      <c r="D85" s="4" t="s">
        <v>193</v>
      </c>
      <c r="E85" s="4" t="s">
        <v>194</v>
      </c>
      <c r="F85" s="4">
        <v>49</v>
      </c>
      <c r="G85" s="4">
        <v>24.5</v>
      </c>
      <c r="H85" s="139" t="str">
        <f t="shared" si="27"/>
        <v>-</v>
      </c>
      <c r="I85" s="140" t="str">
        <f t="shared" si="28"/>
        <v>-</v>
      </c>
      <c r="J85" s="140" t="str">
        <f t="shared" si="29"/>
        <v>-</v>
      </c>
      <c r="K85" s="140" t="str">
        <f t="shared" si="30"/>
        <v>-</v>
      </c>
      <c r="L85" s="140" t="str">
        <f t="shared" si="31"/>
        <v>-</v>
      </c>
      <c r="M85" s="140" t="str">
        <f t="shared" si="32"/>
        <v>-</v>
      </c>
      <c r="N85" s="140" t="str">
        <f t="shared" si="33"/>
        <v>-</v>
      </c>
      <c r="O85" s="140" t="str">
        <f t="shared" si="34"/>
        <v>-</v>
      </c>
      <c r="P85" s="140" t="str">
        <f t="shared" si="35"/>
        <v>-</v>
      </c>
      <c r="Q85" s="140" t="str">
        <f t="shared" si="36"/>
        <v>-</v>
      </c>
      <c r="R85" s="140" t="str">
        <f t="shared" si="37"/>
        <v>-</v>
      </c>
      <c r="S85" s="140" t="str">
        <f t="shared" si="38"/>
        <v>-</v>
      </c>
      <c r="T85" s="141">
        <f t="shared" si="39"/>
        <v>0</v>
      </c>
      <c r="U85" s="142">
        <v>0</v>
      </c>
      <c r="V85" s="143"/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144">
        <v>0</v>
      </c>
      <c r="AV85" s="145">
        <f t="shared" si="40"/>
        <v>0</v>
      </c>
      <c r="AW85" s="145">
        <f t="shared" si="41"/>
        <v>0</v>
      </c>
      <c r="AX85" s="144">
        <v>0</v>
      </c>
      <c r="AY85" s="4">
        <v>0</v>
      </c>
      <c r="AZ85" s="4">
        <v>0</v>
      </c>
      <c r="BA85" s="4">
        <v>0</v>
      </c>
      <c r="BB85" s="4">
        <v>0</v>
      </c>
      <c r="BC85" s="4">
        <v>0</v>
      </c>
      <c r="BD85" s="4">
        <v>0</v>
      </c>
      <c r="BE85" s="4">
        <v>0</v>
      </c>
      <c r="BF85" s="4">
        <v>0</v>
      </c>
      <c r="BG85" s="4">
        <v>0</v>
      </c>
      <c r="BH85" s="4">
        <v>0</v>
      </c>
      <c r="BI85" s="4">
        <v>0</v>
      </c>
      <c r="BJ85" s="4">
        <v>0</v>
      </c>
      <c r="BM85" s="147"/>
      <c r="BN85" s="148"/>
    </row>
    <row r="86" spans="1:66" s="146" customFormat="1" ht="15">
      <c r="A86" s="137">
        <v>79</v>
      </c>
      <c r="B86" s="138">
        <v>6953156280977</v>
      </c>
      <c r="C86" s="4">
        <v>734935</v>
      </c>
      <c r="D86" s="4" t="s">
        <v>195</v>
      </c>
      <c r="E86" s="4" t="s">
        <v>196</v>
      </c>
      <c r="F86" s="4">
        <v>59</v>
      </c>
      <c r="G86" s="4">
        <v>29.5</v>
      </c>
      <c r="H86" s="139" t="str">
        <f t="shared" si="27"/>
        <v>-</v>
      </c>
      <c r="I86" s="140" t="str">
        <f t="shared" si="28"/>
        <v>-</v>
      </c>
      <c r="J86" s="140" t="str">
        <f t="shared" si="29"/>
        <v>-</v>
      </c>
      <c r="K86" s="140" t="str">
        <f t="shared" si="30"/>
        <v>-</v>
      </c>
      <c r="L86" s="140" t="str">
        <f t="shared" si="31"/>
        <v>-</v>
      </c>
      <c r="M86" s="140" t="str">
        <f t="shared" si="32"/>
        <v>-</v>
      </c>
      <c r="N86" s="140" t="str">
        <f t="shared" si="33"/>
        <v>-</v>
      </c>
      <c r="O86" s="140" t="str">
        <f t="shared" si="34"/>
        <v>-</v>
      </c>
      <c r="P86" s="140" t="str">
        <f t="shared" si="35"/>
        <v>-</v>
      </c>
      <c r="Q86" s="140" t="str">
        <f t="shared" si="36"/>
        <v>-</v>
      </c>
      <c r="R86" s="140" t="str">
        <f t="shared" si="37"/>
        <v>-</v>
      </c>
      <c r="S86" s="140" t="str">
        <f t="shared" si="38"/>
        <v>-</v>
      </c>
      <c r="T86" s="141">
        <f t="shared" si="39"/>
        <v>0</v>
      </c>
      <c r="U86" s="142">
        <v>0</v>
      </c>
      <c r="V86" s="143"/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144">
        <v>0</v>
      </c>
      <c r="AV86" s="145">
        <f t="shared" si="40"/>
        <v>0</v>
      </c>
      <c r="AW86" s="145">
        <f t="shared" si="41"/>
        <v>0</v>
      </c>
      <c r="AX86" s="144">
        <v>0</v>
      </c>
      <c r="AY86" s="4">
        <v>0</v>
      </c>
      <c r="AZ86" s="4">
        <v>0</v>
      </c>
      <c r="BA86" s="4">
        <v>0</v>
      </c>
      <c r="BB86" s="4">
        <v>0</v>
      </c>
      <c r="BC86" s="4">
        <v>0</v>
      </c>
      <c r="BD86" s="4">
        <v>0</v>
      </c>
      <c r="BE86" s="4">
        <v>0</v>
      </c>
      <c r="BF86" s="4">
        <v>0</v>
      </c>
      <c r="BG86" s="4">
        <v>0</v>
      </c>
      <c r="BH86" s="4">
        <v>0</v>
      </c>
      <c r="BI86" s="4">
        <v>0</v>
      </c>
      <c r="BJ86" s="4">
        <v>0</v>
      </c>
      <c r="BM86" s="147"/>
      <c r="BN86" s="148"/>
    </row>
    <row r="87" spans="1:66" s="146" customFormat="1" ht="15">
      <c r="A87" s="137">
        <v>80</v>
      </c>
      <c r="B87" s="138">
        <v>6953156280984</v>
      </c>
      <c r="C87" s="4">
        <v>734936</v>
      </c>
      <c r="D87" s="4" t="s">
        <v>197</v>
      </c>
      <c r="E87" s="4" t="s">
        <v>198</v>
      </c>
      <c r="F87" s="4">
        <v>59</v>
      </c>
      <c r="G87" s="4">
        <v>29.5</v>
      </c>
      <c r="H87" s="139" t="str">
        <f t="shared" si="27"/>
        <v>-</v>
      </c>
      <c r="I87" s="140" t="str">
        <f t="shared" si="28"/>
        <v>-</v>
      </c>
      <c r="J87" s="140" t="str">
        <f t="shared" si="29"/>
        <v>-</v>
      </c>
      <c r="K87" s="140" t="str">
        <f t="shared" si="30"/>
        <v>-</v>
      </c>
      <c r="L87" s="140" t="str">
        <f t="shared" si="31"/>
        <v>-</v>
      </c>
      <c r="M87" s="140" t="str">
        <f t="shared" si="32"/>
        <v>-</v>
      </c>
      <c r="N87" s="140" t="str">
        <f t="shared" si="33"/>
        <v>-</v>
      </c>
      <c r="O87" s="140" t="str">
        <f t="shared" si="34"/>
        <v>-</v>
      </c>
      <c r="P87" s="140" t="str">
        <f t="shared" si="35"/>
        <v>-</v>
      </c>
      <c r="Q87" s="140" t="str">
        <f t="shared" si="36"/>
        <v>-</v>
      </c>
      <c r="R87" s="140" t="str">
        <f t="shared" si="37"/>
        <v>-</v>
      </c>
      <c r="S87" s="140" t="str">
        <f t="shared" si="38"/>
        <v>-</v>
      </c>
      <c r="T87" s="141">
        <f t="shared" si="39"/>
        <v>0</v>
      </c>
      <c r="U87" s="142">
        <v>0</v>
      </c>
      <c r="V87" s="143"/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144">
        <v>0</v>
      </c>
      <c r="AV87" s="145">
        <f t="shared" si="40"/>
        <v>0</v>
      </c>
      <c r="AW87" s="145">
        <f t="shared" si="41"/>
        <v>0</v>
      </c>
      <c r="AX87" s="14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  <c r="BI87" s="4">
        <v>0</v>
      </c>
      <c r="BJ87" s="4">
        <v>0</v>
      </c>
      <c r="BM87" s="147"/>
      <c r="BN87" s="148"/>
    </row>
    <row r="88" spans="1:66" s="146" customFormat="1" ht="15">
      <c r="A88" s="137">
        <v>81</v>
      </c>
      <c r="B88" s="138">
        <v>6953156282315</v>
      </c>
      <c r="C88" s="4">
        <v>734937</v>
      </c>
      <c r="D88" s="4" t="s">
        <v>199</v>
      </c>
      <c r="E88" s="4" t="s">
        <v>200</v>
      </c>
      <c r="F88" s="4">
        <v>149</v>
      </c>
      <c r="G88" s="4">
        <v>69.5</v>
      </c>
      <c r="H88" s="139">
        <f t="shared" si="27"/>
        <v>1</v>
      </c>
      <c r="I88" s="140" t="str">
        <f t="shared" si="28"/>
        <v>-</v>
      </c>
      <c r="J88" s="140" t="str">
        <f t="shared" si="29"/>
        <v>-</v>
      </c>
      <c r="K88" s="140">
        <f t="shared" si="30"/>
        <v>1</v>
      </c>
      <c r="L88" s="140" t="str">
        <f t="shared" si="31"/>
        <v>-</v>
      </c>
      <c r="M88" s="140">
        <f t="shared" si="32"/>
        <v>1</v>
      </c>
      <c r="N88" s="140" t="str">
        <f t="shared" si="33"/>
        <v>-</v>
      </c>
      <c r="O88" s="140" t="str">
        <f t="shared" si="34"/>
        <v>-</v>
      </c>
      <c r="P88" s="140" t="str">
        <f t="shared" si="35"/>
        <v>-</v>
      </c>
      <c r="Q88" s="140" t="str">
        <f t="shared" si="36"/>
        <v>-</v>
      </c>
      <c r="R88" s="140" t="str">
        <f t="shared" si="37"/>
        <v>-</v>
      </c>
      <c r="S88" s="140" t="str">
        <f t="shared" si="38"/>
        <v>-</v>
      </c>
      <c r="T88" s="141">
        <f t="shared" si="39"/>
        <v>3</v>
      </c>
      <c r="U88" s="142">
        <v>0</v>
      </c>
      <c r="V88" s="143"/>
      <c r="W88" s="4">
        <v>2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3</v>
      </c>
      <c r="AD88" s="4">
        <v>0</v>
      </c>
      <c r="AE88" s="4">
        <v>3</v>
      </c>
      <c r="AF88" s="4">
        <v>0</v>
      </c>
      <c r="AG88" s="4">
        <v>3</v>
      </c>
      <c r="AH88" s="4">
        <v>1</v>
      </c>
      <c r="AI88" s="4">
        <v>0</v>
      </c>
      <c r="AJ88" s="4">
        <v>0</v>
      </c>
      <c r="AK88" s="4">
        <v>0</v>
      </c>
      <c r="AL88" s="4">
        <v>0</v>
      </c>
      <c r="AM88" s="4">
        <v>3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144">
        <v>0</v>
      </c>
      <c r="AV88" s="145">
        <f t="shared" si="40"/>
        <v>14</v>
      </c>
      <c r="AW88" s="145">
        <f t="shared" si="41"/>
        <v>1</v>
      </c>
      <c r="AX88" s="144">
        <v>0</v>
      </c>
      <c r="AY88" s="4">
        <v>3</v>
      </c>
      <c r="AZ88" s="4">
        <v>0</v>
      </c>
      <c r="BA88" s="4">
        <v>0</v>
      </c>
      <c r="BB88" s="4">
        <v>4</v>
      </c>
      <c r="BC88" s="4">
        <v>3</v>
      </c>
      <c r="BD88" s="4">
        <v>4</v>
      </c>
      <c r="BE88" s="4">
        <v>0</v>
      </c>
      <c r="BF88" s="4">
        <v>0</v>
      </c>
      <c r="BG88" s="4">
        <v>3</v>
      </c>
      <c r="BH88" s="4">
        <v>0</v>
      </c>
      <c r="BI88" s="4">
        <v>0</v>
      </c>
      <c r="BJ88" s="4">
        <v>0</v>
      </c>
      <c r="BM88" s="147"/>
      <c r="BN88" s="148"/>
    </row>
    <row r="89" spans="1:66" s="146" customFormat="1" ht="15">
      <c r="A89" s="137">
        <v>82</v>
      </c>
      <c r="B89" s="138">
        <v>6953156282322</v>
      </c>
      <c r="C89" s="4">
        <v>734938</v>
      </c>
      <c r="D89" s="4" t="s">
        <v>201</v>
      </c>
      <c r="E89" s="4" t="s">
        <v>202</v>
      </c>
      <c r="F89" s="4">
        <v>149</v>
      </c>
      <c r="G89" s="4">
        <v>69.5</v>
      </c>
      <c r="H89" s="139" t="str">
        <f t="shared" si="27"/>
        <v>-</v>
      </c>
      <c r="I89" s="140" t="str">
        <f t="shared" si="28"/>
        <v>-</v>
      </c>
      <c r="J89" s="140" t="str">
        <f t="shared" si="29"/>
        <v>-</v>
      </c>
      <c r="K89" s="140">
        <f t="shared" si="30"/>
        <v>1</v>
      </c>
      <c r="L89" s="140" t="str">
        <f t="shared" si="31"/>
        <v>-</v>
      </c>
      <c r="M89" s="140" t="str">
        <f t="shared" si="32"/>
        <v>-</v>
      </c>
      <c r="N89" s="140" t="str">
        <f t="shared" si="33"/>
        <v>-</v>
      </c>
      <c r="O89" s="140" t="str">
        <f t="shared" si="34"/>
        <v>-</v>
      </c>
      <c r="P89" s="140" t="str">
        <f t="shared" si="35"/>
        <v>-</v>
      </c>
      <c r="Q89" s="140" t="str">
        <f t="shared" si="36"/>
        <v>-</v>
      </c>
      <c r="R89" s="140" t="str">
        <f t="shared" si="37"/>
        <v>-</v>
      </c>
      <c r="S89" s="140" t="str">
        <f t="shared" si="38"/>
        <v>-</v>
      </c>
      <c r="T89" s="141">
        <f t="shared" si="39"/>
        <v>1</v>
      </c>
      <c r="U89" s="142">
        <v>0</v>
      </c>
      <c r="V89" s="143"/>
      <c r="W89" s="4">
        <v>3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3</v>
      </c>
      <c r="AD89" s="4">
        <v>0</v>
      </c>
      <c r="AE89" s="4">
        <v>3</v>
      </c>
      <c r="AF89" s="4">
        <v>0</v>
      </c>
      <c r="AG89" s="4">
        <v>4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3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144">
        <v>0</v>
      </c>
      <c r="AV89" s="145">
        <f t="shared" si="40"/>
        <v>16</v>
      </c>
      <c r="AW89" s="145">
        <f t="shared" si="41"/>
        <v>0</v>
      </c>
      <c r="AX89" s="144">
        <v>0</v>
      </c>
      <c r="AY89" s="4">
        <v>3</v>
      </c>
      <c r="AZ89" s="4">
        <v>0</v>
      </c>
      <c r="BA89" s="4">
        <v>0</v>
      </c>
      <c r="BB89" s="4">
        <v>4</v>
      </c>
      <c r="BC89" s="4">
        <v>3</v>
      </c>
      <c r="BD89" s="4">
        <v>4</v>
      </c>
      <c r="BE89" s="4">
        <v>0</v>
      </c>
      <c r="BF89" s="4">
        <v>0</v>
      </c>
      <c r="BG89" s="4">
        <v>3</v>
      </c>
      <c r="BH89" s="4">
        <v>0</v>
      </c>
      <c r="BI89" s="4">
        <v>0</v>
      </c>
      <c r="BJ89" s="4">
        <v>0</v>
      </c>
      <c r="BM89" s="147"/>
      <c r="BN89" s="148"/>
    </row>
    <row r="90" spans="1:66" s="146" customFormat="1" ht="15">
      <c r="A90" s="137">
        <v>83</v>
      </c>
      <c r="B90" s="138">
        <v>6953156278790</v>
      </c>
      <c r="C90" s="4">
        <v>734939</v>
      </c>
      <c r="D90" s="4" t="s">
        <v>203</v>
      </c>
      <c r="E90" s="4" t="s">
        <v>204</v>
      </c>
      <c r="F90" s="4">
        <v>229</v>
      </c>
      <c r="G90" s="4">
        <v>109.5</v>
      </c>
      <c r="H90" s="139" t="str">
        <f t="shared" si="27"/>
        <v>-</v>
      </c>
      <c r="I90" s="140" t="str">
        <f t="shared" si="28"/>
        <v>-</v>
      </c>
      <c r="J90" s="140" t="str">
        <f t="shared" si="29"/>
        <v>-</v>
      </c>
      <c r="K90" s="140" t="str">
        <f t="shared" si="30"/>
        <v>-</v>
      </c>
      <c r="L90" s="140" t="str">
        <f t="shared" si="31"/>
        <v>-</v>
      </c>
      <c r="M90" s="140" t="str">
        <f t="shared" si="32"/>
        <v>-</v>
      </c>
      <c r="N90" s="140" t="str">
        <f t="shared" si="33"/>
        <v>-</v>
      </c>
      <c r="O90" s="140" t="str">
        <f t="shared" si="34"/>
        <v>-</v>
      </c>
      <c r="P90" s="140" t="str">
        <f t="shared" si="35"/>
        <v>-</v>
      </c>
      <c r="Q90" s="140">
        <f t="shared" si="36"/>
        <v>1</v>
      </c>
      <c r="R90" s="140" t="str">
        <f t="shared" si="37"/>
        <v>-</v>
      </c>
      <c r="S90" s="140" t="str">
        <f t="shared" si="38"/>
        <v>-</v>
      </c>
      <c r="T90" s="141">
        <f t="shared" si="39"/>
        <v>1</v>
      </c>
      <c r="U90" s="142">
        <v>0</v>
      </c>
      <c r="V90" s="143"/>
      <c r="W90" s="4">
        <v>4</v>
      </c>
      <c r="X90" s="4">
        <v>0</v>
      </c>
      <c r="Y90" s="4">
        <v>2</v>
      </c>
      <c r="Z90" s="4">
        <v>0</v>
      </c>
      <c r="AA90" s="4">
        <v>4</v>
      </c>
      <c r="AB90" s="4">
        <v>0</v>
      </c>
      <c r="AC90" s="4">
        <v>6</v>
      </c>
      <c r="AD90" s="4">
        <v>0</v>
      </c>
      <c r="AE90" s="4">
        <v>4</v>
      </c>
      <c r="AF90" s="4">
        <v>0</v>
      </c>
      <c r="AG90" s="4">
        <v>6</v>
      </c>
      <c r="AH90" s="4">
        <v>0</v>
      </c>
      <c r="AI90" s="4">
        <v>2</v>
      </c>
      <c r="AJ90" s="4">
        <v>0</v>
      </c>
      <c r="AK90" s="4">
        <v>4</v>
      </c>
      <c r="AL90" s="4">
        <v>0</v>
      </c>
      <c r="AM90" s="4">
        <v>6</v>
      </c>
      <c r="AN90" s="4">
        <v>0</v>
      </c>
      <c r="AO90" s="4">
        <v>0</v>
      </c>
      <c r="AP90" s="4">
        <v>0</v>
      </c>
      <c r="AQ90" s="4">
        <v>1</v>
      </c>
      <c r="AR90" s="4">
        <v>0</v>
      </c>
      <c r="AS90" s="4">
        <v>1</v>
      </c>
      <c r="AT90" s="4">
        <v>0</v>
      </c>
      <c r="AU90" s="144">
        <v>0</v>
      </c>
      <c r="AV90" s="145">
        <f t="shared" si="40"/>
        <v>40</v>
      </c>
      <c r="AW90" s="145">
        <f t="shared" si="41"/>
        <v>0</v>
      </c>
      <c r="AX90" s="144">
        <v>0</v>
      </c>
      <c r="AY90" s="4">
        <v>4</v>
      </c>
      <c r="AZ90" s="4">
        <v>2</v>
      </c>
      <c r="BA90" s="4">
        <v>4</v>
      </c>
      <c r="BB90" s="4">
        <v>6</v>
      </c>
      <c r="BC90" s="4">
        <v>4</v>
      </c>
      <c r="BD90" s="4">
        <v>6</v>
      </c>
      <c r="BE90" s="4">
        <v>2</v>
      </c>
      <c r="BF90" s="4">
        <v>4</v>
      </c>
      <c r="BG90" s="4">
        <v>6</v>
      </c>
      <c r="BH90" s="4">
        <v>1</v>
      </c>
      <c r="BI90" s="4">
        <v>1</v>
      </c>
      <c r="BJ90" s="4">
        <v>1</v>
      </c>
      <c r="BM90" s="147"/>
      <c r="BN90" s="148"/>
    </row>
    <row r="91" spans="1:66" s="146" customFormat="1" ht="15">
      <c r="A91" s="137">
        <v>84</v>
      </c>
      <c r="B91" s="138">
        <v>6953156281707</v>
      </c>
      <c r="C91" s="4">
        <v>734940</v>
      </c>
      <c r="D91" s="4" t="s">
        <v>205</v>
      </c>
      <c r="E91" s="4" t="s">
        <v>206</v>
      </c>
      <c r="F91" s="4">
        <v>99</v>
      </c>
      <c r="G91" s="4">
        <v>44.5</v>
      </c>
      <c r="H91" s="139" t="str">
        <f t="shared" si="27"/>
        <v>-</v>
      </c>
      <c r="I91" s="140" t="str">
        <f t="shared" si="28"/>
        <v>-</v>
      </c>
      <c r="J91" s="140" t="str">
        <f t="shared" si="29"/>
        <v>-</v>
      </c>
      <c r="K91" s="140" t="str">
        <f t="shared" si="30"/>
        <v>-</v>
      </c>
      <c r="L91" s="140">
        <f t="shared" si="31"/>
        <v>1</v>
      </c>
      <c r="M91" s="140" t="str">
        <f t="shared" si="32"/>
        <v>-</v>
      </c>
      <c r="N91" s="140" t="str">
        <f t="shared" si="33"/>
        <v>-</v>
      </c>
      <c r="O91" s="140" t="str">
        <f t="shared" si="34"/>
        <v>-</v>
      </c>
      <c r="P91" s="140">
        <f t="shared" si="35"/>
        <v>1</v>
      </c>
      <c r="Q91" s="140" t="str">
        <f t="shared" si="36"/>
        <v>-</v>
      </c>
      <c r="R91" s="140" t="str">
        <f t="shared" si="37"/>
        <v>-</v>
      </c>
      <c r="S91" s="140" t="str">
        <f t="shared" si="38"/>
        <v>-</v>
      </c>
      <c r="T91" s="141">
        <f t="shared" si="39"/>
        <v>2</v>
      </c>
      <c r="U91" s="142">
        <v>0</v>
      </c>
      <c r="V91" s="143"/>
      <c r="W91" s="4">
        <v>3</v>
      </c>
      <c r="X91" s="4">
        <v>0</v>
      </c>
      <c r="Y91" s="4">
        <v>2</v>
      </c>
      <c r="Z91" s="4">
        <v>0</v>
      </c>
      <c r="AA91" s="4">
        <v>2</v>
      </c>
      <c r="AB91" s="4">
        <v>0</v>
      </c>
      <c r="AC91" s="4">
        <v>4</v>
      </c>
      <c r="AD91" s="4">
        <v>0</v>
      </c>
      <c r="AE91" s="4">
        <v>2</v>
      </c>
      <c r="AF91" s="4">
        <v>0</v>
      </c>
      <c r="AG91" s="4">
        <v>4</v>
      </c>
      <c r="AH91" s="4">
        <v>0</v>
      </c>
      <c r="AI91" s="4">
        <v>2</v>
      </c>
      <c r="AJ91" s="4">
        <v>0</v>
      </c>
      <c r="AK91" s="4">
        <v>2</v>
      </c>
      <c r="AL91" s="4">
        <v>0</v>
      </c>
      <c r="AM91" s="4">
        <v>2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144">
        <v>1</v>
      </c>
      <c r="AV91" s="145">
        <f t="shared" si="40"/>
        <v>23</v>
      </c>
      <c r="AW91" s="145">
        <f t="shared" si="41"/>
        <v>0</v>
      </c>
      <c r="AX91" s="144">
        <v>0</v>
      </c>
      <c r="AY91" s="4">
        <v>3</v>
      </c>
      <c r="AZ91" s="4">
        <v>2</v>
      </c>
      <c r="BA91" s="4">
        <v>2</v>
      </c>
      <c r="BB91" s="4">
        <v>4</v>
      </c>
      <c r="BC91" s="4">
        <v>3</v>
      </c>
      <c r="BD91" s="4">
        <v>4</v>
      </c>
      <c r="BE91" s="4">
        <v>2</v>
      </c>
      <c r="BF91" s="4">
        <v>2</v>
      </c>
      <c r="BG91" s="4">
        <v>3</v>
      </c>
      <c r="BH91" s="4">
        <v>0</v>
      </c>
      <c r="BI91" s="4">
        <v>0</v>
      </c>
      <c r="BJ91" s="4">
        <v>0</v>
      </c>
      <c r="BM91" s="147"/>
      <c r="BN91" s="148"/>
    </row>
    <row r="92" spans="1:66" s="146" customFormat="1" ht="15">
      <c r="A92" s="137">
        <v>85</v>
      </c>
      <c r="B92" s="138">
        <v>6953156281691</v>
      </c>
      <c r="C92" s="4">
        <v>734941</v>
      </c>
      <c r="D92" s="4" t="s">
        <v>207</v>
      </c>
      <c r="E92" s="4" t="s">
        <v>208</v>
      </c>
      <c r="F92" s="4">
        <v>89</v>
      </c>
      <c r="G92" s="4">
        <v>44.5</v>
      </c>
      <c r="H92" s="139">
        <f t="shared" si="27"/>
        <v>3</v>
      </c>
      <c r="I92" s="140" t="str">
        <f t="shared" si="28"/>
        <v>-</v>
      </c>
      <c r="J92" s="140" t="str">
        <f t="shared" si="29"/>
        <v>-</v>
      </c>
      <c r="K92" s="140">
        <f t="shared" si="30"/>
        <v>1</v>
      </c>
      <c r="L92" s="140">
        <f t="shared" si="31"/>
        <v>1</v>
      </c>
      <c r="M92" s="140">
        <f t="shared" si="32"/>
        <v>3</v>
      </c>
      <c r="N92" s="140" t="str">
        <f t="shared" si="33"/>
        <v>-</v>
      </c>
      <c r="O92" s="140" t="str">
        <f t="shared" si="34"/>
        <v>-</v>
      </c>
      <c r="P92" s="140" t="str">
        <f t="shared" si="35"/>
        <v>-</v>
      </c>
      <c r="Q92" s="140" t="str">
        <f t="shared" si="36"/>
        <v>-</v>
      </c>
      <c r="R92" s="140" t="str">
        <f t="shared" si="37"/>
        <v>-</v>
      </c>
      <c r="S92" s="140" t="str">
        <f t="shared" si="38"/>
        <v>-</v>
      </c>
      <c r="T92" s="141">
        <f t="shared" si="39"/>
        <v>8</v>
      </c>
      <c r="U92" s="142">
        <v>0</v>
      </c>
      <c r="V92" s="143"/>
      <c r="W92" s="4">
        <v>0</v>
      </c>
      <c r="X92" s="4">
        <v>0</v>
      </c>
      <c r="Y92" s="4">
        <v>2</v>
      </c>
      <c r="Z92" s="4">
        <v>0</v>
      </c>
      <c r="AA92" s="4">
        <v>2</v>
      </c>
      <c r="AB92" s="4">
        <v>0</v>
      </c>
      <c r="AC92" s="4">
        <v>3</v>
      </c>
      <c r="AD92" s="4">
        <v>0</v>
      </c>
      <c r="AE92" s="4">
        <v>2</v>
      </c>
      <c r="AF92" s="4">
        <v>0</v>
      </c>
      <c r="AG92" s="4">
        <v>1</v>
      </c>
      <c r="AH92" s="4">
        <v>3</v>
      </c>
      <c r="AI92" s="4">
        <v>2</v>
      </c>
      <c r="AJ92" s="4">
        <v>0</v>
      </c>
      <c r="AK92" s="4">
        <v>2</v>
      </c>
      <c r="AL92" s="4">
        <v>0</v>
      </c>
      <c r="AM92" s="4">
        <v>5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144">
        <v>2</v>
      </c>
      <c r="AV92" s="145">
        <f t="shared" si="40"/>
        <v>19</v>
      </c>
      <c r="AW92" s="145">
        <f t="shared" si="41"/>
        <v>3</v>
      </c>
      <c r="AX92" s="144">
        <v>0</v>
      </c>
      <c r="AY92" s="4">
        <v>3</v>
      </c>
      <c r="AZ92" s="4">
        <v>2</v>
      </c>
      <c r="BA92" s="4">
        <v>2</v>
      </c>
      <c r="BB92" s="4">
        <v>4</v>
      </c>
      <c r="BC92" s="4">
        <v>3</v>
      </c>
      <c r="BD92" s="4">
        <v>4</v>
      </c>
      <c r="BE92" s="4">
        <v>2</v>
      </c>
      <c r="BF92" s="4">
        <v>2</v>
      </c>
      <c r="BG92" s="4">
        <v>3</v>
      </c>
      <c r="BH92" s="4">
        <v>0</v>
      </c>
      <c r="BI92" s="4">
        <v>0</v>
      </c>
      <c r="BJ92" s="4">
        <v>0</v>
      </c>
      <c r="BM92" s="147"/>
      <c r="BN92" s="148"/>
    </row>
    <row r="93" spans="1:66" s="146" customFormat="1" ht="15">
      <c r="A93" s="137">
        <v>86</v>
      </c>
      <c r="B93" s="138">
        <v>6953156281370</v>
      </c>
      <c r="C93" s="4">
        <v>734942</v>
      </c>
      <c r="D93" s="4" t="s">
        <v>209</v>
      </c>
      <c r="E93" s="4" t="s">
        <v>210</v>
      </c>
      <c r="F93" s="4">
        <v>49</v>
      </c>
      <c r="G93" s="4">
        <v>24.5</v>
      </c>
      <c r="H93" s="139" t="str">
        <f t="shared" si="27"/>
        <v>-</v>
      </c>
      <c r="I93" s="140" t="str">
        <f t="shared" si="28"/>
        <v>-</v>
      </c>
      <c r="J93" s="140" t="str">
        <f t="shared" si="29"/>
        <v>-</v>
      </c>
      <c r="K93" s="140" t="str">
        <f t="shared" si="30"/>
        <v>-</v>
      </c>
      <c r="L93" s="140" t="str">
        <f t="shared" si="31"/>
        <v>-</v>
      </c>
      <c r="M93" s="140" t="str">
        <f t="shared" si="32"/>
        <v>-</v>
      </c>
      <c r="N93" s="140" t="str">
        <f t="shared" si="33"/>
        <v>-</v>
      </c>
      <c r="O93" s="140" t="str">
        <f t="shared" si="34"/>
        <v>-</v>
      </c>
      <c r="P93" s="140" t="str">
        <f t="shared" si="35"/>
        <v>-</v>
      </c>
      <c r="Q93" s="140" t="str">
        <f t="shared" si="36"/>
        <v>-</v>
      </c>
      <c r="R93" s="140" t="str">
        <f t="shared" si="37"/>
        <v>-</v>
      </c>
      <c r="S93" s="140" t="str">
        <f t="shared" si="38"/>
        <v>-</v>
      </c>
      <c r="T93" s="141">
        <f t="shared" si="39"/>
        <v>0</v>
      </c>
      <c r="U93" s="142">
        <v>0</v>
      </c>
      <c r="V93" s="143"/>
      <c r="W93" s="4">
        <v>6</v>
      </c>
      <c r="X93" s="4">
        <v>0</v>
      </c>
      <c r="Y93" s="4">
        <v>2</v>
      </c>
      <c r="Z93" s="4">
        <v>0</v>
      </c>
      <c r="AA93" s="4">
        <v>2</v>
      </c>
      <c r="AB93" s="4">
        <v>0</v>
      </c>
      <c r="AC93" s="4">
        <v>4</v>
      </c>
      <c r="AD93" s="4">
        <v>0</v>
      </c>
      <c r="AE93" s="4">
        <v>4</v>
      </c>
      <c r="AF93" s="4">
        <v>0</v>
      </c>
      <c r="AG93" s="4">
        <v>5</v>
      </c>
      <c r="AH93" s="4">
        <v>2</v>
      </c>
      <c r="AI93" s="4">
        <v>0</v>
      </c>
      <c r="AJ93" s="4">
        <v>0</v>
      </c>
      <c r="AK93" s="4">
        <v>4</v>
      </c>
      <c r="AL93" s="4">
        <v>0</v>
      </c>
      <c r="AM93" s="4">
        <v>2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144">
        <v>0</v>
      </c>
      <c r="AV93" s="145">
        <f t="shared" si="40"/>
        <v>29</v>
      </c>
      <c r="AW93" s="145">
        <f t="shared" si="41"/>
        <v>2</v>
      </c>
      <c r="AX93" s="14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4">
        <v>0</v>
      </c>
      <c r="BH93" s="4">
        <v>0</v>
      </c>
      <c r="BI93" s="4">
        <v>0</v>
      </c>
      <c r="BJ93" s="4">
        <v>0</v>
      </c>
      <c r="BM93" s="147"/>
      <c r="BN93" s="148"/>
    </row>
    <row r="94" spans="1:66" s="146" customFormat="1" ht="15">
      <c r="A94" s="137">
        <v>87</v>
      </c>
      <c r="B94" s="138">
        <v>6953156281363</v>
      </c>
      <c r="C94" s="4">
        <v>734943</v>
      </c>
      <c r="D94" s="4" t="s">
        <v>211</v>
      </c>
      <c r="E94" s="4" t="s">
        <v>212</v>
      </c>
      <c r="F94" s="4">
        <v>49</v>
      </c>
      <c r="G94" s="4">
        <v>24.5</v>
      </c>
      <c r="H94" s="139" t="str">
        <f t="shared" si="27"/>
        <v>-</v>
      </c>
      <c r="I94" s="140" t="str">
        <f t="shared" si="28"/>
        <v>-</v>
      </c>
      <c r="J94" s="140" t="str">
        <f t="shared" si="29"/>
        <v>-</v>
      </c>
      <c r="K94" s="140" t="str">
        <f t="shared" si="30"/>
        <v>-</v>
      </c>
      <c r="L94" s="140" t="str">
        <f t="shared" si="31"/>
        <v>-</v>
      </c>
      <c r="M94" s="140" t="str">
        <f t="shared" si="32"/>
        <v>-</v>
      </c>
      <c r="N94" s="140" t="str">
        <f t="shared" si="33"/>
        <v>-</v>
      </c>
      <c r="O94" s="140" t="str">
        <f t="shared" si="34"/>
        <v>-</v>
      </c>
      <c r="P94" s="140" t="str">
        <f t="shared" si="35"/>
        <v>-</v>
      </c>
      <c r="Q94" s="140" t="str">
        <f t="shared" si="36"/>
        <v>-</v>
      </c>
      <c r="R94" s="140" t="str">
        <f t="shared" si="37"/>
        <v>-</v>
      </c>
      <c r="S94" s="140" t="str">
        <f t="shared" si="38"/>
        <v>-</v>
      </c>
      <c r="T94" s="141">
        <f t="shared" si="39"/>
        <v>0</v>
      </c>
      <c r="U94" s="142">
        <v>0</v>
      </c>
      <c r="V94" s="143"/>
      <c r="W94" s="4">
        <v>4</v>
      </c>
      <c r="X94" s="4">
        <v>0</v>
      </c>
      <c r="Y94" s="4">
        <v>0</v>
      </c>
      <c r="Z94" s="4">
        <v>0</v>
      </c>
      <c r="AA94" s="4">
        <v>3</v>
      </c>
      <c r="AB94" s="4">
        <v>0</v>
      </c>
      <c r="AC94" s="4">
        <v>12</v>
      </c>
      <c r="AD94" s="4">
        <v>0</v>
      </c>
      <c r="AE94" s="4">
        <v>3</v>
      </c>
      <c r="AF94" s="4">
        <v>0</v>
      </c>
      <c r="AG94" s="4">
        <v>8</v>
      </c>
      <c r="AH94" s="4">
        <v>1</v>
      </c>
      <c r="AI94" s="4">
        <v>0</v>
      </c>
      <c r="AJ94" s="4">
        <v>1</v>
      </c>
      <c r="AK94" s="4">
        <v>3</v>
      </c>
      <c r="AL94" s="4">
        <v>0</v>
      </c>
      <c r="AM94" s="4">
        <v>6</v>
      </c>
      <c r="AN94" s="4">
        <v>1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144">
        <v>0</v>
      </c>
      <c r="AV94" s="145">
        <f t="shared" si="40"/>
        <v>39</v>
      </c>
      <c r="AW94" s="145">
        <f t="shared" si="41"/>
        <v>3</v>
      </c>
      <c r="AX94" s="14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  <c r="BI94" s="4">
        <v>0</v>
      </c>
      <c r="BJ94" s="4">
        <v>0</v>
      </c>
      <c r="BM94" s="147"/>
      <c r="BN94" s="148"/>
    </row>
    <row r="95" spans="1:66" s="146" customFormat="1" ht="15">
      <c r="A95" s="137">
        <v>88</v>
      </c>
      <c r="B95" s="138">
        <v>6953156281387</v>
      </c>
      <c r="C95" s="4">
        <v>734944</v>
      </c>
      <c r="D95" s="4" t="s">
        <v>213</v>
      </c>
      <c r="E95" s="4" t="s">
        <v>214</v>
      </c>
      <c r="F95" s="4">
        <v>49</v>
      </c>
      <c r="G95" s="4">
        <v>24.5</v>
      </c>
      <c r="H95" s="139" t="str">
        <f t="shared" si="27"/>
        <v>-</v>
      </c>
      <c r="I95" s="140" t="str">
        <f t="shared" si="28"/>
        <v>-</v>
      </c>
      <c r="J95" s="140" t="str">
        <f t="shared" si="29"/>
        <v>-</v>
      </c>
      <c r="K95" s="140" t="str">
        <f t="shared" si="30"/>
        <v>-</v>
      </c>
      <c r="L95" s="140" t="str">
        <f t="shared" si="31"/>
        <v>-</v>
      </c>
      <c r="M95" s="140" t="str">
        <f t="shared" si="32"/>
        <v>-</v>
      </c>
      <c r="N95" s="140" t="str">
        <f t="shared" si="33"/>
        <v>-</v>
      </c>
      <c r="O95" s="140" t="str">
        <f t="shared" si="34"/>
        <v>-</v>
      </c>
      <c r="P95" s="140" t="str">
        <f t="shared" si="35"/>
        <v>-</v>
      </c>
      <c r="Q95" s="140" t="str">
        <f t="shared" si="36"/>
        <v>-</v>
      </c>
      <c r="R95" s="140" t="str">
        <f t="shared" si="37"/>
        <v>-</v>
      </c>
      <c r="S95" s="140" t="str">
        <f t="shared" si="38"/>
        <v>-</v>
      </c>
      <c r="T95" s="141">
        <f t="shared" si="39"/>
        <v>0</v>
      </c>
      <c r="U95" s="142">
        <v>0</v>
      </c>
      <c r="V95" s="143"/>
      <c r="W95" s="4">
        <v>3</v>
      </c>
      <c r="X95" s="4">
        <v>0</v>
      </c>
      <c r="Y95" s="4">
        <v>2</v>
      </c>
      <c r="Z95" s="4">
        <v>0</v>
      </c>
      <c r="AA95" s="4">
        <v>2</v>
      </c>
      <c r="AB95" s="4">
        <v>0</v>
      </c>
      <c r="AC95" s="4">
        <v>13</v>
      </c>
      <c r="AD95" s="4">
        <v>2</v>
      </c>
      <c r="AE95" s="4">
        <v>3</v>
      </c>
      <c r="AF95" s="4">
        <v>0</v>
      </c>
      <c r="AG95" s="4">
        <v>7</v>
      </c>
      <c r="AH95" s="4">
        <v>0</v>
      </c>
      <c r="AI95" s="4">
        <v>0</v>
      </c>
      <c r="AJ95" s="4">
        <v>1</v>
      </c>
      <c r="AK95" s="4">
        <v>1</v>
      </c>
      <c r="AL95" s="4">
        <v>1</v>
      </c>
      <c r="AM95" s="4">
        <v>3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144">
        <v>0</v>
      </c>
      <c r="AV95" s="145">
        <f t="shared" si="40"/>
        <v>34</v>
      </c>
      <c r="AW95" s="145">
        <f t="shared" si="41"/>
        <v>4</v>
      </c>
      <c r="AX95" s="14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  <c r="BI95" s="4">
        <v>0</v>
      </c>
      <c r="BJ95" s="4">
        <v>0</v>
      </c>
      <c r="BM95" s="147"/>
      <c r="BN95" s="148"/>
    </row>
    <row r="96" spans="1:66" s="146" customFormat="1" ht="15">
      <c r="A96" s="137">
        <v>89</v>
      </c>
      <c r="B96" s="138">
        <v>6953156280250</v>
      </c>
      <c r="C96" s="4">
        <v>734945</v>
      </c>
      <c r="D96" s="4" t="s">
        <v>215</v>
      </c>
      <c r="E96" s="4" t="s">
        <v>216</v>
      </c>
      <c r="F96" s="4">
        <v>79</v>
      </c>
      <c r="G96" s="4">
        <v>39.5</v>
      </c>
      <c r="H96" s="139" t="str">
        <f t="shared" si="27"/>
        <v>-</v>
      </c>
      <c r="I96" s="140" t="str">
        <f t="shared" si="28"/>
        <v>-</v>
      </c>
      <c r="J96" s="140" t="str">
        <f t="shared" si="29"/>
        <v>-</v>
      </c>
      <c r="K96" s="140" t="str">
        <f t="shared" si="30"/>
        <v>-</v>
      </c>
      <c r="L96" s="140" t="str">
        <f t="shared" si="31"/>
        <v>-</v>
      </c>
      <c r="M96" s="140" t="str">
        <f t="shared" si="32"/>
        <v>-</v>
      </c>
      <c r="N96" s="140" t="str">
        <f t="shared" si="33"/>
        <v>-</v>
      </c>
      <c r="O96" s="140" t="str">
        <f t="shared" si="34"/>
        <v>-</v>
      </c>
      <c r="P96" s="140" t="str">
        <f t="shared" si="35"/>
        <v>-</v>
      </c>
      <c r="Q96" s="140" t="str">
        <f t="shared" si="36"/>
        <v>-</v>
      </c>
      <c r="R96" s="140" t="str">
        <f t="shared" si="37"/>
        <v>-</v>
      </c>
      <c r="S96" s="140" t="str">
        <f t="shared" si="38"/>
        <v>-</v>
      </c>
      <c r="T96" s="141">
        <f t="shared" si="39"/>
        <v>0</v>
      </c>
      <c r="U96" s="142">
        <v>0</v>
      </c>
      <c r="V96" s="143"/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144">
        <v>0</v>
      </c>
      <c r="AV96" s="145">
        <f t="shared" si="40"/>
        <v>0</v>
      </c>
      <c r="AW96" s="145">
        <f t="shared" si="41"/>
        <v>0</v>
      </c>
      <c r="AX96" s="14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M96" s="147"/>
      <c r="BN96" s="148"/>
    </row>
    <row r="97" spans="1:66" s="146" customFormat="1" ht="15">
      <c r="A97" s="137">
        <v>90</v>
      </c>
      <c r="B97" s="138">
        <v>6953156280267</v>
      </c>
      <c r="C97" s="4">
        <v>734947</v>
      </c>
      <c r="D97" s="4" t="s">
        <v>217</v>
      </c>
      <c r="E97" s="4" t="s">
        <v>218</v>
      </c>
      <c r="F97" s="4">
        <v>79</v>
      </c>
      <c r="G97" s="4">
        <v>39.5</v>
      </c>
      <c r="H97" s="139" t="str">
        <f t="shared" si="27"/>
        <v>-</v>
      </c>
      <c r="I97" s="140" t="str">
        <f t="shared" si="28"/>
        <v>-</v>
      </c>
      <c r="J97" s="140" t="str">
        <f t="shared" si="29"/>
        <v>-</v>
      </c>
      <c r="K97" s="140" t="str">
        <f t="shared" si="30"/>
        <v>-</v>
      </c>
      <c r="L97" s="140" t="str">
        <f t="shared" si="31"/>
        <v>-</v>
      </c>
      <c r="M97" s="140" t="str">
        <f t="shared" si="32"/>
        <v>-</v>
      </c>
      <c r="N97" s="140" t="str">
        <f t="shared" si="33"/>
        <v>-</v>
      </c>
      <c r="O97" s="140" t="str">
        <f t="shared" si="34"/>
        <v>-</v>
      </c>
      <c r="P97" s="140" t="str">
        <f t="shared" si="35"/>
        <v>-</v>
      </c>
      <c r="Q97" s="140" t="str">
        <f t="shared" si="36"/>
        <v>-</v>
      </c>
      <c r="R97" s="140" t="str">
        <f t="shared" si="37"/>
        <v>-</v>
      </c>
      <c r="S97" s="140" t="str">
        <f t="shared" si="38"/>
        <v>-</v>
      </c>
      <c r="T97" s="141">
        <f t="shared" si="39"/>
        <v>0</v>
      </c>
      <c r="U97" s="142">
        <v>0</v>
      </c>
      <c r="V97" s="143"/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144">
        <v>0</v>
      </c>
      <c r="AV97" s="145">
        <f t="shared" si="40"/>
        <v>0</v>
      </c>
      <c r="AW97" s="145">
        <f t="shared" si="41"/>
        <v>0</v>
      </c>
      <c r="AX97" s="14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0</v>
      </c>
      <c r="BH97" s="4">
        <v>0</v>
      </c>
      <c r="BI97" s="4">
        <v>0</v>
      </c>
      <c r="BJ97" s="4">
        <v>0</v>
      </c>
      <c r="BM97" s="147"/>
      <c r="BN97" s="148"/>
    </row>
    <row r="98" spans="1:66" s="146" customFormat="1" ht="15">
      <c r="A98" s="137">
        <v>91</v>
      </c>
      <c r="B98" s="138">
        <v>6953156276673</v>
      </c>
      <c r="C98" s="4">
        <v>734948</v>
      </c>
      <c r="D98" s="4" t="s">
        <v>219</v>
      </c>
      <c r="E98" s="4" t="s">
        <v>220</v>
      </c>
      <c r="F98" s="4">
        <v>109</v>
      </c>
      <c r="G98" s="4">
        <v>49.5</v>
      </c>
      <c r="H98" s="139" t="str">
        <f t="shared" si="27"/>
        <v>-</v>
      </c>
      <c r="I98" s="140" t="str">
        <f t="shared" si="28"/>
        <v>-</v>
      </c>
      <c r="J98" s="140" t="str">
        <f t="shared" si="29"/>
        <v>-</v>
      </c>
      <c r="K98" s="140" t="str">
        <f t="shared" si="30"/>
        <v>-</v>
      </c>
      <c r="L98" s="140" t="str">
        <f t="shared" si="31"/>
        <v>-</v>
      </c>
      <c r="M98" s="140" t="str">
        <f t="shared" si="32"/>
        <v>-</v>
      </c>
      <c r="N98" s="140" t="str">
        <f t="shared" si="33"/>
        <v>-</v>
      </c>
      <c r="O98" s="140" t="str">
        <f t="shared" si="34"/>
        <v>-</v>
      </c>
      <c r="P98" s="140" t="str">
        <f t="shared" si="35"/>
        <v>-</v>
      </c>
      <c r="Q98" s="140" t="str">
        <f t="shared" si="36"/>
        <v>-</v>
      </c>
      <c r="R98" s="140" t="str">
        <f t="shared" si="37"/>
        <v>-</v>
      </c>
      <c r="S98" s="140" t="str">
        <f t="shared" si="38"/>
        <v>-</v>
      </c>
      <c r="T98" s="141">
        <f t="shared" si="39"/>
        <v>0</v>
      </c>
      <c r="U98" s="142">
        <v>0</v>
      </c>
      <c r="V98" s="143"/>
      <c r="W98" s="4">
        <v>3</v>
      </c>
      <c r="X98" s="4">
        <v>0</v>
      </c>
      <c r="Y98" s="4">
        <v>0</v>
      </c>
      <c r="Z98" s="4">
        <v>0</v>
      </c>
      <c r="AA98" s="4">
        <v>2</v>
      </c>
      <c r="AB98" s="4">
        <v>0</v>
      </c>
      <c r="AC98" s="4">
        <v>4</v>
      </c>
      <c r="AD98" s="4">
        <v>0</v>
      </c>
      <c r="AE98" s="4">
        <v>2</v>
      </c>
      <c r="AF98" s="4">
        <v>0</v>
      </c>
      <c r="AG98" s="4">
        <v>4</v>
      </c>
      <c r="AH98" s="4">
        <v>1</v>
      </c>
      <c r="AI98" s="4">
        <v>0</v>
      </c>
      <c r="AJ98" s="4">
        <v>0</v>
      </c>
      <c r="AK98" s="4">
        <v>0</v>
      </c>
      <c r="AL98" s="4">
        <v>0</v>
      </c>
      <c r="AM98" s="4">
        <v>4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144">
        <v>0</v>
      </c>
      <c r="AV98" s="145">
        <f t="shared" si="40"/>
        <v>19</v>
      </c>
      <c r="AW98" s="145">
        <f t="shared" si="41"/>
        <v>1</v>
      </c>
      <c r="AX98" s="14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4">
        <v>0</v>
      </c>
      <c r="BH98" s="4">
        <v>0</v>
      </c>
      <c r="BI98" s="4">
        <v>0</v>
      </c>
      <c r="BJ98" s="4">
        <v>0</v>
      </c>
      <c r="BM98" s="147"/>
      <c r="BN98" s="148"/>
    </row>
    <row r="99" spans="1:66" s="146" customFormat="1" ht="15">
      <c r="A99" s="137">
        <v>92</v>
      </c>
      <c r="B99" s="138">
        <v>6953156282032</v>
      </c>
      <c r="C99" s="4">
        <v>734966</v>
      </c>
      <c r="D99" s="4" t="s">
        <v>221</v>
      </c>
      <c r="E99" s="4" t="s">
        <v>222</v>
      </c>
      <c r="F99" s="4">
        <v>49</v>
      </c>
      <c r="G99" s="4">
        <v>24.5</v>
      </c>
      <c r="H99" s="139" t="str">
        <f t="shared" si="27"/>
        <v>-</v>
      </c>
      <c r="I99" s="140" t="str">
        <f t="shared" si="28"/>
        <v>-</v>
      </c>
      <c r="J99" s="140" t="str">
        <f t="shared" si="29"/>
        <v>-</v>
      </c>
      <c r="K99" s="140" t="str">
        <f t="shared" si="30"/>
        <v>-</v>
      </c>
      <c r="L99" s="140" t="str">
        <f t="shared" si="31"/>
        <v>-</v>
      </c>
      <c r="M99" s="140" t="str">
        <f t="shared" si="32"/>
        <v>-</v>
      </c>
      <c r="N99" s="140" t="str">
        <f t="shared" si="33"/>
        <v>-</v>
      </c>
      <c r="O99" s="140" t="str">
        <f t="shared" si="34"/>
        <v>-</v>
      </c>
      <c r="P99" s="140" t="str">
        <f t="shared" si="35"/>
        <v>-</v>
      </c>
      <c r="Q99" s="140" t="str">
        <f t="shared" si="36"/>
        <v>-</v>
      </c>
      <c r="R99" s="140" t="str">
        <f t="shared" si="37"/>
        <v>-</v>
      </c>
      <c r="S99" s="140" t="str">
        <f t="shared" si="38"/>
        <v>-</v>
      </c>
      <c r="T99" s="141">
        <f t="shared" si="39"/>
        <v>0</v>
      </c>
      <c r="U99" s="142">
        <v>0</v>
      </c>
      <c r="V99" s="143"/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144">
        <v>0</v>
      </c>
      <c r="AV99" s="145">
        <f t="shared" si="40"/>
        <v>0</v>
      </c>
      <c r="AW99" s="145">
        <f t="shared" si="41"/>
        <v>0</v>
      </c>
      <c r="AX99" s="14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4">
        <v>0</v>
      </c>
      <c r="BH99" s="4">
        <v>0</v>
      </c>
      <c r="BI99" s="4">
        <v>0</v>
      </c>
      <c r="BJ99" s="4">
        <v>0</v>
      </c>
      <c r="BM99" s="147"/>
      <c r="BN99" s="148"/>
    </row>
    <row r="100" spans="1:66" s="146" customFormat="1" ht="15">
      <c r="A100" s="137">
        <v>93</v>
      </c>
      <c r="B100" s="138">
        <v>6953156282049</v>
      </c>
      <c r="C100" s="4">
        <v>734968</v>
      </c>
      <c r="D100" s="4" t="s">
        <v>223</v>
      </c>
      <c r="E100" s="4" t="s">
        <v>224</v>
      </c>
      <c r="F100" s="4">
        <v>49</v>
      </c>
      <c r="G100" s="4">
        <v>24.5</v>
      </c>
      <c r="H100" s="139" t="str">
        <f t="shared" si="27"/>
        <v>-</v>
      </c>
      <c r="I100" s="140" t="str">
        <f t="shared" si="28"/>
        <v>-</v>
      </c>
      <c r="J100" s="140" t="str">
        <f t="shared" si="29"/>
        <v>-</v>
      </c>
      <c r="K100" s="140" t="str">
        <f t="shared" si="30"/>
        <v>-</v>
      </c>
      <c r="L100" s="140" t="str">
        <f t="shared" si="31"/>
        <v>-</v>
      </c>
      <c r="M100" s="140" t="str">
        <f t="shared" si="32"/>
        <v>-</v>
      </c>
      <c r="N100" s="140" t="str">
        <f t="shared" si="33"/>
        <v>-</v>
      </c>
      <c r="O100" s="140" t="str">
        <f t="shared" si="34"/>
        <v>-</v>
      </c>
      <c r="P100" s="140" t="str">
        <f t="shared" si="35"/>
        <v>-</v>
      </c>
      <c r="Q100" s="140" t="str">
        <f t="shared" si="36"/>
        <v>-</v>
      </c>
      <c r="R100" s="140" t="str">
        <f t="shared" si="37"/>
        <v>-</v>
      </c>
      <c r="S100" s="140" t="str">
        <f t="shared" si="38"/>
        <v>-</v>
      </c>
      <c r="T100" s="141">
        <f t="shared" si="39"/>
        <v>0</v>
      </c>
      <c r="U100" s="142">
        <v>0</v>
      </c>
      <c r="V100" s="143"/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144">
        <v>0</v>
      </c>
      <c r="AV100" s="145">
        <f t="shared" si="40"/>
        <v>0</v>
      </c>
      <c r="AW100" s="145">
        <f t="shared" si="41"/>
        <v>0</v>
      </c>
      <c r="AX100" s="14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4">
        <v>0</v>
      </c>
      <c r="BH100" s="4">
        <v>0</v>
      </c>
      <c r="BI100" s="4">
        <v>0</v>
      </c>
      <c r="BJ100" s="4">
        <v>0</v>
      </c>
      <c r="BM100" s="147"/>
      <c r="BN100" s="148"/>
    </row>
    <row r="101" spans="1:66" s="146" customFormat="1" ht="15">
      <c r="A101" s="137">
        <v>94</v>
      </c>
      <c r="B101" s="138">
        <v>6953156282056</v>
      </c>
      <c r="C101" s="4">
        <v>734970</v>
      </c>
      <c r="D101" s="4" t="s">
        <v>225</v>
      </c>
      <c r="E101" s="4" t="s">
        <v>226</v>
      </c>
      <c r="F101" s="4">
        <v>49</v>
      </c>
      <c r="G101" s="4">
        <v>24.5</v>
      </c>
      <c r="H101" s="139" t="str">
        <f t="shared" si="27"/>
        <v>-</v>
      </c>
      <c r="I101" s="140" t="str">
        <f t="shared" si="28"/>
        <v>-</v>
      </c>
      <c r="J101" s="140" t="str">
        <f t="shared" si="29"/>
        <v>-</v>
      </c>
      <c r="K101" s="140" t="str">
        <f t="shared" si="30"/>
        <v>-</v>
      </c>
      <c r="L101" s="140" t="str">
        <f t="shared" si="31"/>
        <v>-</v>
      </c>
      <c r="M101" s="140" t="str">
        <f t="shared" si="32"/>
        <v>-</v>
      </c>
      <c r="N101" s="140" t="str">
        <f t="shared" si="33"/>
        <v>-</v>
      </c>
      <c r="O101" s="140" t="str">
        <f t="shared" si="34"/>
        <v>-</v>
      </c>
      <c r="P101" s="140" t="str">
        <f t="shared" si="35"/>
        <v>-</v>
      </c>
      <c r="Q101" s="140" t="str">
        <f t="shared" si="36"/>
        <v>-</v>
      </c>
      <c r="R101" s="140" t="str">
        <f t="shared" si="37"/>
        <v>-</v>
      </c>
      <c r="S101" s="140" t="str">
        <f t="shared" si="38"/>
        <v>-</v>
      </c>
      <c r="T101" s="141">
        <f t="shared" si="39"/>
        <v>0</v>
      </c>
      <c r="U101" s="142">
        <v>0</v>
      </c>
      <c r="V101" s="143"/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144">
        <v>0</v>
      </c>
      <c r="AV101" s="145">
        <f t="shared" si="40"/>
        <v>0</v>
      </c>
      <c r="AW101" s="145">
        <f t="shared" si="41"/>
        <v>0</v>
      </c>
      <c r="AX101" s="14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0</v>
      </c>
      <c r="BH101" s="4">
        <v>0</v>
      </c>
      <c r="BI101" s="4">
        <v>0</v>
      </c>
      <c r="BJ101" s="4">
        <v>0</v>
      </c>
      <c r="BM101" s="147"/>
      <c r="BN101" s="148"/>
    </row>
    <row r="102" spans="1:66" s="146" customFormat="1" ht="15">
      <c r="A102" s="137">
        <v>95</v>
      </c>
      <c r="B102" s="138">
        <v>6953156282063</v>
      </c>
      <c r="C102" s="4">
        <v>734971</v>
      </c>
      <c r="D102" s="4" t="s">
        <v>227</v>
      </c>
      <c r="E102" s="4" t="s">
        <v>228</v>
      </c>
      <c r="F102" s="4">
        <v>49</v>
      </c>
      <c r="G102" s="4">
        <v>24.5</v>
      </c>
      <c r="H102" s="139" t="str">
        <f t="shared" si="27"/>
        <v>-</v>
      </c>
      <c r="I102" s="140" t="str">
        <f t="shared" si="28"/>
        <v>-</v>
      </c>
      <c r="J102" s="140" t="str">
        <f t="shared" si="29"/>
        <v>-</v>
      </c>
      <c r="K102" s="140" t="str">
        <f t="shared" si="30"/>
        <v>-</v>
      </c>
      <c r="L102" s="140" t="str">
        <f t="shared" si="31"/>
        <v>-</v>
      </c>
      <c r="M102" s="140" t="str">
        <f t="shared" si="32"/>
        <v>-</v>
      </c>
      <c r="N102" s="140" t="str">
        <f t="shared" si="33"/>
        <v>-</v>
      </c>
      <c r="O102" s="140" t="str">
        <f t="shared" si="34"/>
        <v>-</v>
      </c>
      <c r="P102" s="140" t="str">
        <f t="shared" si="35"/>
        <v>-</v>
      </c>
      <c r="Q102" s="140" t="str">
        <f t="shared" si="36"/>
        <v>-</v>
      </c>
      <c r="R102" s="140" t="str">
        <f t="shared" si="37"/>
        <v>-</v>
      </c>
      <c r="S102" s="140" t="str">
        <f t="shared" si="38"/>
        <v>-</v>
      </c>
      <c r="T102" s="141">
        <f t="shared" si="39"/>
        <v>0</v>
      </c>
      <c r="U102" s="142">
        <v>0</v>
      </c>
      <c r="V102" s="143"/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144">
        <v>0</v>
      </c>
      <c r="AV102" s="145">
        <f t="shared" si="40"/>
        <v>0</v>
      </c>
      <c r="AW102" s="145">
        <f t="shared" si="41"/>
        <v>0</v>
      </c>
      <c r="AX102" s="14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  <c r="BI102" s="4">
        <v>0</v>
      </c>
      <c r="BJ102" s="4">
        <v>0</v>
      </c>
      <c r="BM102" s="147"/>
      <c r="BN102" s="148"/>
    </row>
    <row r="103" spans="1:66" s="146" customFormat="1" ht="15">
      <c r="A103" s="137">
        <v>96</v>
      </c>
      <c r="B103" s="138">
        <v>6953156282070</v>
      </c>
      <c r="C103" s="4">
        <v>734973</v>
      </c>
      <c r="D103" s="4" t="s">
        <v>229</v>
      </c>
      <c r="E103" s="4" t="s">
        <v>230</v>
      </c>
      <c r="F103" s="4">
        <v>49</v>
      </c>
      <c r="G103" s="4">
        <v>24.5</v>
      </c>
      <c r="H103" s="139" t="str">
        <f t="shared" si="27"/>
        <v>-</v>
      </c>
      <c r="I103" s="140" t="str">
        <f t="shared" si="28"/>
        <v>-</v>
      </c>
      <c r="J103" s="140" t="str">
        <f t="shared" si="29"/>
        <v>-</v>
      </c>
      <c r="K103" s="140" t="str">
        <f t="shared" si="30"/>
        <v>-</v>
      </c>
      <c r="L103" s="140" t="str">
        <f t="shared" si="31"/>
        <v>-</v>
      </c>
      <c r="M103" s="140" t="str">
        <f t="shared" si="32"/>
        <v>-</v>
      </c>
      <c r="N103" s="140" t="str">
        <f t="shared" si="33"/>
        <v>-</v>
      </c>
      <c r="O103" s="140" t="str">
        <f t="shared" si="34"/>
        <v>-</v>
      </c>
      <c r="P103" s="140" t="str">
        <f t="shared" si="35"/>
        <v>-</v>
      </c>
      <c r="Q103" s="140" t="str">
        <f t="shared" si="36"/>
        <v>-</v>
      </c>
      <c r="R103" s="140" t="str">
        <f t="shared" si="37"/>
        <v>-</v>
      </c>
      <c r="S103" s="140" t="str">
        <f t="shared" si="38"/>
        <v>-</v>
      </c>
      <c r="T103" s="141">
        <f t="shared" si="39"/>
        <v>0</v>
      </c>
      <c r="U103" s="142">
        <v>0</v>
      </c>
      <c r="V103" s="143"/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144">
        <v>0</v>
      </c>
      <c r="AV103" s="145">
        <f t="shared" si="40"/>
        <v>0</v>
      </c>
      <c r="AW103" s="145">
        <f t="shared" si="41"/>
        <v>0</v>
      </c>
      <c r="AX103" s="14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M103" s="147"/>
      <c r="BN103" s="148"/>
    </row>
    <row r="104" spans="1:66" s="146" customFormat="1" ht="15">
      <c r="A104" s="137">
        <v>97</v>
      </c>
      <c r="B104" s="138">
        <v>6953156282087</v>
      </c>
      <c r="C104" s="4">
        <v>734975</v>
      </c>
      <c r="D104" s="4" t="s">
        <v>231</v>
      </c>
      <c r="E104" s="4" t="s">
        <v>232</v>
      </c>
      <c r="F104" s="4">
        <v>49</v>
      </c>
      <c r="G104" s="4">
        <v>24.5</v>
      </c>
      <c r="H104" s="139" t="str">
        <f t="shared" ref="H104:H135" si="42">IF(AY104-W104&lt;1,"-",AY104-W104)</f>
        <v>-</v>
      </c>
      <c r="I104" s="140" t="str">
        <f t="shared" ref="I104:I135" si="43">IF(AZ104-Y104&lt;1,"-",AZ104-Y104)</f>
        <v>-</v>
      </c>
      <c r="J104" s="140" t="str">
        <f t="shared" ref="J104:J135" si="44">IF(BA104-AA104&lt;1,"-",BA104-AA104)</f>
        <v>-</v>
      </c>
      <c r="K104" s="140" t="str">
        <f t="shared" ref="K104:K135" si="45">IF(BB104-AC104&lt;1,"-",BB104-AC104)</f>
        <v>-</v>
      </c>
      <c r="L104" s="140" t="str">
        <f t="shared" ref="L104:L135" si="46">IF(BC104-AE104&lt;1,"-",BC104-AE104)</f>
        <v>-</v>
      </c>
      <c r="M104" s="140" t="str">
        <f t="shared" ref="M104:M135" si="47">IF(BD104-AG104&lt;1,"-",BD104-AG104)</f>
        <v>-</v>
      </c>
      <c r="N104" s="140" t="str">
        <f t="shared" ref="N104:N135" si="48">IF(BE104-AI104&lt;1,"-",BE104-AI104)</f>
        <v>-</v>
      </c>
      <c r="O104" s="140" t="str">
        <f t="shared" ref="O104:O135" si="49">IF(BF104-AK104&lt;1,"-",BF104-AK104)</f>
        <v>-</v>
      </c>
      <c r="P104" s="140" t="str">
        <f t="shared" ref="P104:P135" si="50">IF(BG104-AM104&lt;1,"-",BG104-AM104)</f>
        <v>-</v>
      </c>
      <c r="Q104" s="140" t="str">
        <f t="shared" ref="Q104:Q135" si="51">IF(BH104-AO104&lt;1,"-",BH104-AO104)</f>
        <v>-</v>
      </c>
      <c r="R104" s="140" t="str">
        <f t="shared" ref="R104:R135" si="52">IF(BI104-AQ104&lt;1,"-",BI104-AQ104)</f>
        <v>-</v>
      </c>
      <c r="S104" s="140" t="str">
        <f t="shared" ref="S104:S135" si="53">IF(BJ104-AS104&lt;1,"-",BJ104-AS104)</f>
        <v>-</v>
      </c>
      <c r="T104" s="141">
        <f t="shared" si="39"/>
        <v>0</v>
      </c>
      <c r="U104" s="142">
        <v>0</v>
      </c>
      <c r="V104" s="143"/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144">
        <v>0</v>
      </c>
      <c r="AV104" s="145">
        <f t="shared" si="40"/>
        <v>0</v>
      </c>
      <c r="AW104" s="145">
        <f t="shared" si="41"/>
        <v>0</v>
      </c>
      <c r="AX104" s="14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  <c r="BI104" s="4">
        <v>0</v>
      </c>
      <c r="BJ104" s="4">
        <v>0</v>
      </c>
      <c r="BM104" s="147"/>
      <c r="BN104" s="148"/>
    </row>
    <row r="105" spans="1:66" s="146" customFormat="1" ht="15">
      <c r="A105" s="137">
        <v>98</v>
      </c>
      <c r="B105" s="138">
        <v>6953156281738</v>
      </c>
      <c r="C105" s="4">
        <v>734976</v>
      </c>
      <c r="D105" s="4" t="s">
        <v>233</v>
      </c>
      <c r="E105" s="4" t="s">
        <v>234</v>
      </c>
      <c r="F105" s="4">
        <v>79</v>
      </c>
      <c r="G105" s="4">
        <v>39.5</v>
      </c>
      <c r="H105" s="139" t="str">
        <f t="shared" si="42"/>
        <v>-</v>
      </c>
      <c r="I105" s="140" t="str">
        <f t="shared" si="43"/>
        <v>-</v>
      </c>
      <c r="J105" s="140" t="str">
        <f t="shared" si="44"/>
        <v>-</v>
      </c>
      <c r="K105" s="140" t="str">
        <f t="shared" si="45"/>
        <v>-</v>
      </c>
      <c r="L105" s="140" t="str">
        <f t="shared" si="46"/>
        <v>-</v>
      </c>
      <c r="M105" s="140" t="str">
        <f t="shared" si="47"/>
        <v>-</v>
      </c>
      <c r="N105" s="140" t="str">
        <f t="shared" si="48"/>
        <v>-</v>
      </c>
      <c r="O105" s="140" t="str">
        <f t="shared" si="49"/>
        <v>-</v>
      </c>
      <c r="P105" s="140" t="str">
        <f t="shared" si="50"/>
        <v>-</v>
      </c>
      <c r="Q105" s="140" t="str">
        <f t="shared" si="51"/>
        <v>-</v>
      </c>
      <c r="R105" s="140" t="str">
        <f t="shared" si="52"/>
        <v>-</v>
      </c>
      <c r="S105" s="140" t="str">
        <f t="shared" si="53"/>
        <v>-</v>
      </c>
      <c r="T105" s="141">
        <f t="shared" si="39"/>
        <v>0</v>
      </c>
      <c r="U105" s="142">
        <v>0</v>
      </c>
      <c r="V105" s="143"/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144">
        <v>0</v>
      </c>
      <c r="AV105" s="145">
        <f t="shared" si="40"/>
        <v>0</v>
      </c>
      <c r="AW105" s="145">
        <f t="shared" si="41"/>
        <v>0</v>
      </c>
      <c r="AX105" s="14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4">
        <v>0</v>
      </c>
      <c r="BH105" s="4">
        <v>0</v>
      </c>
      <c r="BI105" s="4">
        <v>0</v>
      </c>
      <c r="BJ105" s="4">
        <v>0</v>
      </c>
      <c r="BM105" s="147"/>
      <c r="BN105" s="148"/>
    </row>
    <row r="106" spans="1:66" s="146" customFormat="1" ht="15">
      <c r="A106" s="137">
        <v>99</v>
      </c>
      <c r="B106" s="138">
        <v>6953156281745</v>
      </c>
      <c r="C106" s="4">
        <v>734981</v>
      </c>
      <c r="D106" s="4" t="s">
        <v>235</v>
      </c>
      <c r="E106" s="4" t="s">
        <v>236</v>
      </c>
      <c r="F106" s="4">
        <v>79</v>
      </c>
      <c r="G106" s="4">
        <v>39.5</v>
      </c>
      <c r="H106" s="139" t="str">
        <f t="shared" si="42"/>
        <v>-</v>
      </c>
      <c r="I106" s="140" t="str">
        <f t="shared" si="43"/>
        <v>-</v>
      </c>
      <c r="J106" s="140" t="str">
        <f t="shared" si="44"/>
        <v>-</v>
      </c>
      <c r="K106" s="140" t="str">
        <f t="shared" si="45"/>
        <v>-</v>
      </c>
      <c r="L106" s="140" t="str">
        <f t="shared" si="46"/>
        <v>-</v>
      </c>
      <c r="M106" s="140" t="str">
        <f t="shared" si="47"/>
        <v>-</v>
      </c>
      <c r="N106" s="140" t="str">
        <f t="shared" si="48"/>
        <v>-</v>
      </c>
      <c r="O106" s="140" t="str">
        <f t="shared" si="49"/>
        <v>-</v>
      </c>
      <c r="P106" s="140" t="str">
        <f t="shared" si="50"/>
        <v>-</v>
      </c>
      <c r="Q106" s="140" t="str">
        <f t="shared" si="51"/>
        <v>-</v>
      </c>
      <c r="R106" s="140" t="str">
        <f t="shared" si="52"/>
        <v>-</v>
      </c>
      <c r="S106" s="140" t="str">
        <f t="shared" si="53"/>
        <v>-</v>
      </c>
      <c r="T106" s="141">
        <f t="shared" si="39"/>
        <v>0</v>
      </c>
      <c r="U106" s="142">
        <v>0</v>
      </c>
      <c r="V106" s="143"/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144">
        <v>0</v>
      </c>
      <c r="AV106" s="145">
        <f t="shared" si="40"/>
        <v>0</v>
      </c>
      <c r="AW106" s="145">
        <f t="shared" si="41"/>
        <v>0</v>
      </c>
      <c r="AX106" s="14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4">
        <v>0</v>
      </c>
      <c r="BH106" s="4">
        <v>0</v>
      </c>
      <c r="BI106" s="4">
        <v>0</v>
      </c>
      <c r="BJ106" s="4">
        <v>0</v>
      </c>
      <c r="BM106" s="147"/>
      <c r="BN106" s="148"/>
    </row>
    <row r="107" spans="1:66" s="146" customFormat="1" ht="15">
      <c r="A107" s="137">
        <v>100</v>
      </c>
      <c r="B107" s="138">
        <v>6953156253087</v>
      </c>
      <c r="C107" s="4">
        <v>735669</v>
      </c>
      <c r="D107" s="4" t="s">
        <v>237</v>
      </c>
      <c r="E107" s="4" t="s">
        <v>188</v>
      </c>
      <c r="F107" s="4">
        <v>49</v>
      </c>
      <c r="G107" s="4">
        <v>24.5</v>
      </c>
      <c r="H107" s="139" t="str">
        <f t="shared" si="42"/>
        <v>-</v>
      </c>
      <c r="I107" s="140" t="str">
        <f t="shared" si="43"/>
        <v>-</v>
      </c>
      <c r="J107" s="140" t="str">
        <f t="shared" si="44"/>
        <v>-</v>
      </c>
      <c r="K107" s="140">
        <f t="shared" si="45"/>
        <v>1</v>
      </c>
      <c r="L107" s="140">
        <f t="shared" si="46"/>
        <v>1</v>
      </c>
      <c r="M107" s="140">
        <f t="shared" si="47"/>
        <v>1</v>
      </c>
      <c r="N107" s="140" t="str">
        <f t="shared" si="48"/>
        <v>-</v>
      </c>
      <c r="O107" s="140">
        <f t="shared" si="49"/>
        <v>2</v>
      </c>
      <c r="P107" s="140">
        <f t="shared" si="50"/>
        <v>2</v>
      </c>
      <c r="Q107" s="140" t="str">
        <f t="shared" si="51"/>
        <v>-</v>
      </c>
      <c r="R107" s="140" t="str">
        <f t="shared" si="52"/>
        <v>-</v>
      </c>
      <c r="S107" s="140" t="str">
        <f t="shared" si="53"/>
        <v>-</v>
      </c>
      <c r="T107" s="141">
        <f t="shared" si="39"/>
        <v>7</v>
      </c>
      <c r="U107" s="142">
        <v>0</v>
      </c>
      <c r="V107" s="143"/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5</v>
      </c>
      <c r="AD107" s="4">
        <v>1</v>
      </c>
      <c r="AE107" s="4">
        <v>3</v>
      </c>
      <c r="AF107" s="4">
        <v>0</v>
      </c>
      <c r="AG107" s="4">
        <v>5</v>
      </c>
      <c r="AH107" s="4">
        <v>0</v>
      </c>
      <c r="AI107" s="4">
        <v>0</v>
      </c>
      <c r="AJ107" s="4">
        <v>0</v>
      </c>
      <c r="AK107" s="4">
        <v>2</v>
      </c>
      <c r="AL107" s="4">
        <v>2</v>
      </c>
      <c r="AM107" s="4">
        <v>4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144">
        <v>0</v>
      </c>
      <c r="AV107" s="145">
        <f t="shared" si="40"/>
        <v>19</v>
      </c>
      <c r="AW107" s="145">
        <f t="shared" si="41"/>
        <v>3</v>
      </c>
      <c r="AX107" s="144">
        <v>0</v>
      </c>
      <c r="AY107" s="4">
        <v>0</v>
      </c>
      <c r="AZ107" s="4">
        <v>0</v>
      </c>
      <c r="BA107" s="4">
        <v>0</v>
      </c>
      <c r="BB107" s="4">
        <v>6</v>
      </c>
      <c r="BC107" s="4">
        <v>4</v>
      </c>
      <c r="BD107" s="4">
        <v>6</v>
      </c>
      <c r="BE107" s="4">
        <v>0</v>
      </c>
      <c r="BF107" s="4">
        <v>4</v>
      </c>
      <c r="BG107" s="4">
        <v>6</v>
      </c>
      <c r="BH107" s="4">
        <v>0</v>
      </c>
      <c r="BI107" s="4">
        <v>0</v>
      </c>
      <c r="BJ107" s="4">
        <v>0</v>
      </c>
      <c r="BM107" s="147"/>
      <c r="BN107" s="148"/>
    </row>
    <row r="108" spans="1:66" s="146" customFormat="1" ht="15">
      <c r="A108" s="137">
        <v>101</v>
      </c>
      <c r="B108" s="138">
        <v>6953156277526</v>
      </c>
      <c r="C108" s="4">
        <v>735670</v>
      </c>
      <c r="D108" s="4" t="s">
        <v>238</v>
      </c>
      <c r="E108" s="4" t="s">
        <v>239</v>
      </c>
      <c r="F108" s="4">
        <v>99</v>
      </c>
      <c r="G108" s="4">
        <v>44.5</v>
      </c>
      <c r="H108" s="139" t="str">
        <f t="shared" si="42"/>
        <v>-</v>
      </c>
      <c r="I108" s="140">
        <f t="shared" si="43"/>
        <v>2</v>
      </c>
      <c r="J108" s="140" t="str">
        <f t="shared" si="44"/>
        <v>-</v>
      </c>
      <c r="K108" s="140">
        <f t="shared" si="45"/>
        <v>2</v>
      </c>
      <c r="L108" s="140" t="str">
        <f t="shared" si="46"/>
        <v>-</v>
      </c>
      <c r="M108" s="140">
        <f t="shared" si="47"/>
        <v>3</v>
      </c>
      <c r="N108" s="140" t="str">
        <f t="shared" si="48"/>
        <v>-</v>
      </c>
      <c r="O108" s="140" t="str">
        <f t="shared" si="49"/>
        <v>-</v>
      </c>
      <c r="P108" s="140">
        <f t="shared" si="50"/>
        <v>1</v>
      </c>
      <c r="Q108" s="140">
        <f t="shared" si="51"/>
        <v>1</v>
      </c>
      <c r="R108" s="140" t="str">
        <f t="shared" si="52"/>
        <v>-</v>
      </c>
      <c r="S108" s="140">
        <f t="shared" si="53"/>
        <v>1</v>
      </c>
      <c r="T108" s="141">
        <f t="shared" si="39"/>
        <v>10</v>
      </c>
      <c r="U108" s="142">
        <v>2</v>
      </c>
      <c r="V108" s="143"/>
      <c r="W108" s="4">
        <v>10</v>
      </c>
      <c r="X108" s="4">
        <v>0</v>
      </c>
      <c r="Y108" s="4">
        <v>4</v>
      </c>
      <c r="Z108" s="4">
        <v>1</v>
      </c>
      <c r="AA108" s="4">
        <v>10</v>
      </c>
      <c r="AB108" s="4">
        <v>0</v>
      </c>
      <c r="AC108" s="4">
        <v>13</v>
      </c>
      <c r="AD108" s="4">
        <v>0</v>
      </c>
      <c r="AE108" s="4">
        <v>10</v>
      </c>
      <c r="AF108" s="4">
        <v>0</v>
      </c>
      <c r="AG108" s="4">
        <v>12</v>
      </c>
      <c r="AH108" s="4">
        <v>0</v>
      </c>
      <c r="AI108" s="4">
        <v>6</v>
      </c>
      <c r="AJ108" s="4">
        <v>0</v>
      </c>
      <c r="AK108" s="4">
        <v>10</v>
      </c>
      <c r="AL108" s="4">
        <v>0</v>
      </c>
      <c r="AM108" s="4">
        <v>14</v>
      </c>
      <c r="AN108" s="4">
        <v>0</v>
      </c>
      <c r="AO108" s="4">
        <v>5</v>
      </c>
      <c r="AP108" s="4">
        <v>1</v>
      </c>
      <c r="AQ108" s="4">
        <v>6</v>
      </c>
      <c r="AR108" s="4">
        <v>0</v>
      </c>
      <c r="AS108" s="4">
        <v>5</v>
      </c>
      <c r="AT108" s="4">
        <v>1</v>
      </c>
      <c r="AU108" s="144">
        <v>0</v>
      </c>
      <c r="AV108" s="145">
        <f t="shared" si="40"/>
        <v>105</v>
      </c>
      <c r="AW108" s="145">
        <f t="shared" si="41"/>
        <v>3</v>
      </c>
      <c r="AX108" s="144">
        <v>0</v>
      </c>
      <c r="AY108" s="4">
        <v>10</v>
      </c>
      <c r="AZ108" s="4">
        <v>6</v>
      </c>
      <c r="BA108" s="4">
        <v>10</v>
      </c>
      <c r="BB108" s="4">
        <v>15</v>
      </c>
      <c r="BC108" s="4">
        <v>10</v>
      </c>
      <c r="BD108" s="4">
        <v>15</v>
      </c>
      <c r="BE108" s="4">
        <v>6</v>
      </c>
      <c r="BF108" s="4">
        <v>10</v>
      </c>
      <c r="BG108" s="4">
        <v>15</v>
      </c>
      <c r="BH108" s="4">
        <v>6</v>
      </c>
      <c r="BI108" s="4">
        <v>6</v>
      </c>
      <c r="BJ108" s="4">
        <v>6</v>
      </c>
      <c r="BM108" s="147"/>
      <c r="BN108" s="148"/>
    </row>
    <row r="109" spans="1:66" s="146" customFormat="1" ht="15">
      <c r="A109" s="137">
        <v>102</v>
      </c>
      <c r="B109" s="138">
        <v>6953156275522</v>
      </c>
      <c r="C109" s="4">
        <v>738068</v>
      </c>
      <c r="D109" s="4" t="s">
        <v>240</v>
      </c>
      <c r="E109" s="4" t="s">
        <v>241</v>
      </c>
      <c r="F109" s="4">
        <v>129</v>
      </c>
      <c r="G109" s="4">
        <v>59.5</v>
      </c>
      <c r="H109" s="139" t="str">
        <f t="shared" si="42"/>
        <v>-</v>
      </c>
      <c r="I109" s="140" t="str">
        <f t="shared" si="43"/>
        <v>-</v>
      </c>
      <c r="J109" s="140" t="str">
        <f t="shared" si="44"/>
        <v>-</v>
      </c>
      <c r="K109" s="140" t="str">
        <f t="shared" si="45"/>
        <v>-</v>
      </c>
      <c r="L109" s="140" t="str">
        <f t="shared" si="46"/>
        <v>-</v>
      </c>
      <c r="M109" s="140" t="str">
        <f t="shared" si="47"/>
        <v>-</v>
      </c>
      <c r="N109" s="140">
        <f t="shared" si="48"/>
        <v>1</v>
      </c>
      <c r="O109" s="140" t="str">
        <f t="shared" si="49"/>
        <v>-</v>
      </c>
      <c r="P109" s="140" t="str">
        <f t="shared" si="50"/>
        <v>-</v>
      </c>
      <c r="Q109" s="140" t="str">
        <f t="shared" si="51"/>
        <v>-</v>
      </c>
      <c r="R109" s="140" t="str">
        <f t="shared" si="52"/>
        <v>-</v>
      </c>
      <c r="S109" s="140" t="str">
        <f t="shared" si="53"/>
        <v>-</v>
      </c>
      <c r="T109" s="141">
        <f t="shared" si="39"/>
        <v>1</v>
      </c>
      <c r="U109" s="142">
        <v>0</v>
      </c>
      <c r="V109" s="143"/>
      <c r="W109" s="4">
        <v>2</v>
      </c>
      <c r="X109" s="4">
        <v>0</v>
      </c>
      <c r="Y109" s="4">
        <v>2</v>
      </c>
      <c r="Z109" s="4">
        <v>0</v>
      </c>
      <c r="AA109" s="4">
        <v>2</v>
      </c>
      <c r="AB109" s="4">
        <v>0</v>
      </c>
      <c r="AC109" s="4">
        <v>4</v>
      </c>
      <c r="AD109" s="4">
        <v>0</v>
      </c>
      <c r="AE109" s="4">
        <v>2</v>
      </c>
      <c r="AF109" s="4">
        <v>0</v>
      </c>
      <c r="AG109" s="4">
        <v>4</v>
      </c>
      <c r="AH109" s="4">
        <v>0</v>
      </c>
      <c r="AI109" s="4">
        <v>1</v>
      </c>
      <c r="AJ109" s="4">
        <v>0</v>
      </c>
      <c r="AK109" s="4">
        <v>2</v>
      </c>
      <c r="AL109" s="4">
        <v>0</v>
      </c>
      <c r="AM109" s="4">
        <v>3</v>
      </c>
      <c r="AN109" s="4">
        <v>0</v>
      </c>
      <c r="AO109" s="4">
        <v>1</v>
      </c>
      <c r="AP109" s="4">
        <v>0</v>
      </c>
      <c r="AQ109" s="4">
        <v>1</v>
      </c>
      <c r="AR109" s="4">
        <v>0</v>
      </c>
      <c r="AS109" s="4">
        <v>1</v>
      </c>
      <c r="AT109" s="4">
        <v>0</v>
      </c>
      <c r="AU109" s="144">
        <v>1</v>
      </c>
      <c r="AV109" s="145">
        <f t="shared" si="40"/>
        <v>25</v>
      </c>
      <c r="AW109" s="145">
        <f t="shared" si="41"/>
        <v>0</v>
      </c>
      <c r="AX109" s="144">
        <v>0</v>
      </c>
      <c r="AY109" s="4">
        <v>2</v>
      </c>
      <c r="AZ109" s="4">
        <v>2</v>
      </c>
      <c r="BA109" s="4">
        <v>2</v>
      </c>
      <c r="BB109" s="4">
        <v>4</v>
      </c>
      <c r="BC109" s="4">
        <v>2</v>
      </c>
      <c r="BD109" s="4">
        <v>4</v>
      </c>
      <c r="BE109" s="4">
        <v>2</v>
      </c>
      <c r="BF109" s="4">
        <v>2</v>
      </c>
      <c r="BG109" s="4">
        <v>3</v>
      </c>
      <c r="BH109" s="4">
        <v>1</v>
      </c>
      <c r="BI109" s="4">
        <v>1</v>
      </c>
      <c r="BJ109" s="4">
        <v>1</v>
      </c>
      <c r="BM109" s="147"/>
      <c r="BN109" s="148"/>
    </row>
    <row r="110" spans="1:66" s="146" customFormat="1" ht="15">
      <c r="A110" s="137">
        <v>103</v>
      </c>
      <c r="B110" s="138">
        <v>6953156275515</v>
      </c>
      <c r="C110" s="4">
        <v>738069</v>
      </c>
      <c r="D110" s="4" t="s">
        <v>242</v>
      </c>
      <c r="E110" s="4" t="s">
        <v>243</v>
      </c>
      <c r="F110" s="4">
        <v>129</v>
      </c>
      <c r="G110" s="4">
        <v>59.5</v>
      </c>
      <c r="H110" s="139" t="str">
        <f t="shared" si="42"/>
        <v>-</v>
      </c>
      <c r="I110" s="140" t="str">
        <f t="shared" si="43"/>
        <v>-</v>
      </c>
      <c r="J110" s="140" t="str">
        <f t="shared" si="44"/>
        <v>-</v>
      </c>
      <c r="K110" s="140" t="str">
        <f t="shared" si="45"/>
        <v>-</v>
      </c>
      <c r="L110" s="140" t="str">
        <f t="shared" si="46"/>
        <v>-</v>
      </c>
      <c r="M110" s="140">
        <f t="shared" si="47"/>
        <v>1</v>
      </c>
      <c r="N110" s="140">
        <f t="shared" si="48"/>
        <v>1</v>
      </c>
      <c r="O110" s="140" t="str">
        <f t="shared" si="49"/>
        <v>-</v>
      </c>
      <c r="P110" s="140" t="str">
        <f t="shared" si="50"/>
        <v>-</v>
      </c>
      <c r="Q110" s="140" t="str">
        <f t="shared" si="51"/>
        <v>-</v>
      </c>
      <c r="R110" s="140" t="str">
        <f t="shared" si="52"/>
        <v>-</v>
      </c>
      <c r="S110" s="140" t="str">
        <f t="shared" si="53"/>
        <v>-</v>
      </c>
      <c r="T110" s="141">
        <f t="shared" si="39"/>
        <v>2</v>
      </c>
      <c r="U110" s="142">
        <v>1</v>
      </c>
      <c r="V110" s="143"/>
      <c r="W110" s="4">
        <v>3</v>
      </c>
      <c r="X110" s="4">
        <v>0</v>
      </c>
      <c r="Y110" s="4">
        <v>2</v>
      </c>
      <c r="Z110" s="4">
        <v>0</v>
      </c>
      <c r="AA110" s="4">
        <v>2</v>
      </c>
      <c r="AB110" s="4">
        <v>0</v>
      </c>
      <c r="AC110" s="4">
        <v>4</v>
      </c>
      <c r="AD110" s="4">
        <v>0</v>
      </c>
      <c r="AE110" s="4">
        <v>2</v>
      </c>
      <c r="AF110" s="4">
        <v>0</v>
      </c>
      <c r="AG110" s="4">
        <v>3</v>
      </c>
      <c r="AH110" s="4">
        <v>0</v>
      </c>
      <c r="AI110" s="4">
        <v>1</v>
      </c>
      <c r="AJ110" s="4">
        <v>0</v>
      </c>
      <c r="AK110" s="4">
        <v>2</v>
      </c>
      <c r="AL110" s="4">
        <v>0</v>
      </c>
      <c r="AM110" s="4">
        <v>3</v>
      </c>
      <c r="AN110" s="4">
        <v>0</v>
      </c>
      <c r="AO110" s="4">
        <v>1</v>
      </c>
      <c r="AP110" s="4">
        <v>0</v>
      </c>
      <c r="AQ110" s="4">
        <v>1</v>
      </c>
      <c r="AR110" s="4">
        <v>0</v>
      </c>
      <c r="AS110" s="4">
        <v>1</v>
      </c>
      <c r="AT110" s="4">
        <v>0</v>
      </c>
      <c r="AU110" s="144">
        <v>1</v>
      </c>
      <c r="AV110" s="145">
        <f t="shared" si="40"/>
        <v>25</v>
      </c>
      <c r="AW110" s="145">
        <f t="shared" si="41"/>
        <v>0</v>
      </c>
      <c r="AX110" s="144">
        <v>0</v>
      </c>
      <c r="AY110" s="4">
        <v>2</v>
      </c>
      <c r="AZ110" s="4">
        <v>2</v>
      </c>
      <c r="BA110" s="4">
        <v>2</v>
      </c>
      <c r="BB110" s="4">
        <v>4</v>
      </c>
      <c r="BC110" s="4">
        <v>2</v>
      </c>
      <c r="BD110" s="4">
        <v>4</v>
      </c>
      <c r="BE110" s="4">
        <v>2</v>
      </c>
      <c r="BF110" s="4">
        <v>2</v>
      </c>
      <c r="BG110" s="4">
        <v>3</v>
      </c>
      <c r="BH110" s="4">
        <v>1</v>
      </c>
      <c r="BI110" s="4">
        <v>1</v>
      </c>
      <c r="BJ110" s="4">
        <v>1</v>
      </c>
      <c r="BM110" s="147"/>
      <c r="BN110" s="148"/>
    </row>
    <row r="111" spans="1:66" s="146" customFormat="1" ht="15">
      <c r="A111" s="137">
        <v>104</v>
      </c>
      <c r="B111" s="138">
        <v>6953156280816</v>
      </c>
      <c r="C111" s="4">
        <v>738071</v>
      </c>
      <c r="D111" s="4" t="s">
        <v>244</v>
      </c>
      <c r="E111" s="4" t="s">
        <v>245</v>
      </c>
      <c r="F111" s="4">
        <v>49</v>
      </c>
      <c r="G111" s="4">
        <v>24.5</v>
      </c>
      <c r="H111" s="139" t="str">
        <f t="shared" si="42"/>
        <v>-</v>
      </c>
      <c r="I111" s="140" t="str">
        <f t="shared" si="43"/>
        <v>-</v>
      </c>
      <c r="J111" s="140" t="str">
        <f t="shared" si="44"/>
        <v>-</v>
      </c>
      <c r="K111" s="140" t="str">
        <f t="shared" si="45"/>
        <v>-</v>
      </c>
      <c r="L111" s="140">
        <f t="shared" si="46"/>
        <v>1</v>
      </c>
      <c r="M111" s="140" t="str">
        <f t="shared" si="47"/>
        <v>-</v>
      </c>
      <c r="N111" s="140" t="str">
        <f t="shared" si="48"/>
        <v>-</v>
      </c>
      <c r="O111" s="140" t="str">
        <f t="shared" si="49"/>
        <v>-</v>
      </c>
      <c r="P111" s="140">
        <f t="shared" si="50"/>
        <v>1</v>
      </c>
      <c r="Q111" s="140" t="str">
        <f t="shared" si="51"/>
        <v>-</v>
      </c>
      <c r="R111" s="140" t="str">
        <f t="shared" si="52"/>
        <v>-</v>
      </c>
      <c r="S111" s="140" t="str">
        <f t="shared" si="53"/>
        <v>-</v>
      </c>
      <c r="T111" s="141">
        <f t="shared" si="39"/>
        <v>2</v>
      </c>
      <c r="U111" s="142">
        <v>0</v>
      </c>
      <c r="V111" s="143"/>
      <c r="W111" s="4">
        <v>4</v>
      </c>
      <c r="X111" s="4">
        <v>0</v>
      </c>
      <c r="Y111" s="4">
        <v>4</v>
      </c>
      <c r="Z111" s="4">
        <v>0</v>
      </c>
      <c r="AA111" s="4">
        <v>4</v>
      </c>
      <c r="AB111" s="4">
        <v>0</v>
      </c>
      <c r="AC111" s="4">
        <v>6</v>
      </c>
      <c r="AD111" s="4">
        <v>0</v>
      </c>
      <c r="AE111" s="4">
        <v>3</v>
      </c>
      <c r="AF111" s="4">
        <v>0</v>
      </c>
      <c r="AG111" s="4">
        <v>6</v>
      </c>
      <c r="AH111" s="4">
        <v>0</v>
      </c>
      <c r="AI111" s="4">
        <v>4</v>
      </c>
      <c r="AJ111" s="4">
        <v>0</v>
      </c>
      <c r="AK111" s="4">
        <v>4</v>
      </c>
      <c r="AL111" s="4">
        <v>0</v>
      </c>
      <c r="AM111" s="4">
        <v>5</v>
      </c>
      <c r="AN111" s="4">
        <v>0</v>
      </c>
      <c r="AO111" s="4">
        <v>2</v>
      </c>
      <c r="AP111" s="4">
        <v>0</v>
      </c>
      <c r="AQ111" s="4">
        <v>2</v>
      </c>
      <c r="AR111" s="4">
        <v>0</v>
      </c>
      <c r="AS111" s="4">
        <v>2</v>
      </c>
      <c r="AT111" s="4">
        <v>0</v>
      </c>
      <c r="AU111" s="144">
        <v>2</v>
      </c>
      <c r="AV111" s="145">
        <f t="shared" si="40"/>
        <v>46</v>
      </c>
      <c r="AW111" s="145">
        <f t="shared" si="41"/>
        <v>0</v>
      </c>
      <c r="AX111" s="144">
        <v>0</v>
      </c>
      <c r="AY111" s="4">
        <v>4</v>
      </c>
      <c r="AZ111" s="4">
        <v>4</v>
      </c>
      <c r="BA111" s="4">
        <v>4</v>
      </c>
      <c r="BB111" s="4">
        <v>6</v>
      </c>
      <c r="BC111" s="4">
        <v>4</v>
      </c>
      <c r="BD111" s="4">
        <v>6</v>
      </c>
      <c r="BE111" s="4">
        <v>4</v>
      </c>
      <c r="BF111" s="4">
        <v>4</v>
      </c>
      <c r="BG111" s="4">
        <v>6</v>
      </c>
      <c r="BH111" s="4">
        <v>2</v>
      </c>
      <c r="BI111" s="4">
        <v>2</v>
      </c>
      <c r="BJ111" s="4">
        <v>2</v>
      </c>
      <c r="BM111" s="147"/>
      <c r="BN111" s="148"/>
    </row>
    <row r="112" spans="1:66" s="146" customFormat="1" ht="15">
      <c r="A112" s="137">
        <v>105</v>
      </c>
      <c r="B112" s="138">
        <v>6953156280809</v>
      </c>
      <c r="C112" s="4">
        <v>738072</v>
      </c>
      <c r="D112" s="4" t="s">
        <v>246</v>
      </c>
      <c r="E112" s="4" t="s">
        <v>247</v>
      </c>
      <c r="F112" s="4">
        <v>49</v>
      </c>
      <c r="G112" s="4">
        <v>24.5</v>
      </c>
      <c r="H112" s="139" t="str">
        <f t="shared" si="42"/>
        <v>-</v>
      </c>
      <c r="I112" s="140" t="str">
        <f t="shared" si="43"/>
        <v>-</v>
      </c>
      <c r="J112" s="140" t="str">
        <f t="shared" si="44"/>
        <v>-</v>
      </c>
      <c r="K112" s="140">
        <f t="shared" si="45"/>
        <v>1</v>
      </c>
      <c r="L112" s="140" t="str">
        <f t="shared" si="46"/>
        <v>-</v>
      </c>
      <c r="M112" s="140">
        <f t="shared" si="47"/>
        <v>1</v>
      </c>
      <c r="N112" s="140" t="str">
        <f t="shared" si="48"/>
        <v>-</v>
      </c>
      <c r="O112" s="140" t="str">
        <f t="shared" si="49"/>
        <v>-</v>
      </c>
      <c r="P112" s="140" t="str">
        <f t="shared" si="50"/>
        <v>-</v>
      </c>
      <c r="Q112" s="140" t="str">
        <f t="shared" si="51"/>
        <v>-</v>
      </c>
      <c r="R112" s="140" t="str">
        <f t="shared" si="52"/>
        <v>-</v>
      </c>
      <c r="S112" s="140" t="str">
        <f t="shared" si="53"/>
        <v>-</v>
      </c>
      <c r="T112" s="141">
        <f t="shared" si="39"/>
        <v>2</v>
      </c>
      <c r="U112" s="142">
        <v>1</v>
      </c>
      <c r="V112" s="143"/>
      <c r="W112" s="4">
        <v>4</v>
      </c>
      <c r="X112" s="4">
        <v>0</v>
      </c>
      <c r="Y112" s="4">
        <v>4</v>
      </c>
      <c r="Z112" s="4">
        <v>0</v>
      </c>
      <c r="AA112" s="4">
        <v>4</v>
      </c>
      <c r="AB112" s="4">
        <v>0</v>
      </c>
      <c r="AC112" s="4">
        <v>5</v>
      </c>
      <c r="AD112" s="4">
        <v>0</v>
      </c>
      <c r="AE112" s="4">
        <v>4</v>
      </c>
      <c r="AF112" s="4">
        <v>0</v>
      </c>
      <c r="AG112" s="4">
        <v>5</v>
      </c>
      <c r="AH112" s="4">
        <v>0</v>
      </c>
      <c r="AI112" s="4">
        <v>4</v>
      </c>
      <c r="AJ112" s="4">
        <v>0</v>
      </c>
      <c r="AK112" s="4">
        <v>4</v>
      </c>
      <c r="AL112" s="4">
        <v>0</v>
      </c>
      <c r="AM112" s="4">
        <v>6</v>
      </c>
      <c r="AN112" s="4">
        <v>0</v>
      </c>
      <c r="AO112" s="4">
        <v>2</v>
      </c>
      <c r="AP112" s="4">
        <v>0</v>
      </c>
      <c r="AQ112" s="4">
        <v>2</v>
      </c>
      <c r="AR112" s="4">
        <v>0</v>
      </c>
      <c r="AS112" s="4">
        <v>2</v>
      </c>
      <c r="AT112" s="4">
        <v>0</v>
      </c>
      <c r="AU112" s="144">
        <v>2</v>
      </c>
      <c r="AV112" s="145">
        <f t="shared" si="40"/>
        <v>46</v>
      </c>
      <c r="AW112" s="145">
        <f t="shared" si="41"/>
        <v>0</v>
      </c>
      <c r="AX112" s="144">
        <v>0</v>
      </c>
      <c r="AY112" s="4">
        <v>4</v>
      </c>
      <c r="AZ112" s="4">
        <v>4</v>
      </c>
      <c r="BA112" s="4">
        <v>4</v>
      </c>
      <c r="BB112" s="4">
        <v>6</v>
      </c>
      <c r="BC112" s="4">
        <v>4</v>
      </c>
      <c r="BD112" s="4">
        <v>6</v>
      </c>
      <c r="BE112" s="4">
        <v>4</v>
      </c>
      <c r="BF112" s="4">
        <v>4</v>
      </c>
      <c r="BG112" s="4">
        <v>6</v>
      </c>
      <c r="BH112" s="4">
        <v>2</v>
      </c>
      <c r="BI112" s="4">
        <v>2</v>
      </c>
      <c r="BJ112" s="4">
        <v>2</v>
      </c>
      <c r="BM112" s="147"/>
      <c r="BN112" s="148"/>
    </row>
    <row r="113" spans="1:66" s="146" customFormat="1" ht="15">
      <c r="A113" s="137">
        <v>106</v>
      </c>
      <c r="B113" s="138">
        <v>6953156280793</v>
      </c>
      <c r="C113" s="4">
        <v>738073</v>
      </c>
      <c r="D113" s="4" t="s">
        <v>248</v>
      </c>
      <c r="E113" s="4" t="s">
        <v>249</v>
      </c>
      <c r="F113" s="4">
        <v>49</v>
      </c>
      <c r="G113" s="4">
        <v>24.5</v>
      </c>
      <c r="H113" s="139" t="str">
        <f t="shared" si="42"/>
        <v>-</v>
      </c>
      <c r="I113" s="140" t="str">
        <f t="shared" si="43"/>
        <v>-</v>
      </c>
      <c r="J113" s="140" t="str">
        <f t="shared" si="44"/>
        <v>-</v>
      </c>
      <c r="K113" s="140" t="str">
        <f t="shared" si="45"/>
        <v>-</v>
      </c>
      <c r="L113" s="140" t="str">
        <f t="shared" si="46"/>
        <v>-</v>
      </c>
      <c r="M113" s="140">
        <f t="shared" si="47"/>
        <v>1</v>
      </c>
      <c r="N113" s="140" t="str">
        <f t="shared" si="48"/>
        <v>-</v>
      </c>
      <c r="O113" s="140" t="str">
        <f t="shared" si="49"/>
        <v>-</v>
      </c>
      <c r="P113" s="140">
        <f t="shared" si="50"/>
        <v>1</v>
      </c>
      <c r="Q113" s="140" t="str">
        <f t="shared" si="51"/>
        <v>-</v>
      </c>
      <c r="R113" s="140" t="str">
        <f t="shared" si="52"/>
        <v>-</v>
      </c>
      <c r="S113" s="140" t="str">
        <f t="shared" si="53"/>
        <v>-</v>
      </c>
      <c r="T113" s="141">
        <f t="shared" si="39"/>
        <v>2</v>
      </c>
      <c r="U113" s="142">
        <v>0</v>
      </c>
      <c r="V113" s="143"/>
      <c r="W113" s="4">
        <v>4</v>
      </c>
      <c r="X113" s="4">
        <v>0</v>
      </c>
      <c r="Y113" s="4">
        <v>4</v>
      </c>
      <c r="Z113" s="4">
        <v>0</v>
      </c>
      <c r="AA113" s="4">
        <v>4</v>
      </c>
      <c r="AB113" s="4">
        <v>0</v>
      </c>
      <c r="AC113" s="4">
        <v>6</v>
      </c>
      <c r="AD113" s="4">
        <v>0</v>
      </c>
      <c r="AE113" s="4">
        <v>5</v>
      </c>
      <c r="AF113" s="4">
        <v>0</v>
      </c>
      <c r="AG113" s="4">
        <v>5</v>
      </c>
      <c r="AH113" s="4">
        <v>0</v>
      </c>
      <c r="AI113" s="4">
        <v>4</v>
      </c>
      <c r="AJ113" s="4">
        <v>0</v>
      </c>
      <c r="AK113" s="4">
        <v>4</v>
      </c>
      <c r="AL113" s="4">
        <v>0</v>
      </c>
      <c r="AM113" s="4">
        <v>5</v>
      </c>
      <c r="AN113" s="4">
        <v>1</v>
      </c>
      <c r="AO113" s="4">
        <v>2</v>
      </c>
      <c r="AP113" s="4">
        <v>0</v>
      </c>
      <c r="AQ113" s="4">
        <v>2</v>
      </c>
      <c r="AR113" s="4">
        <v>0</v>
      </c>
      <c r="AS113" s="4">
        <v>2</v>
      </c>
      <c r="AT113" s="4">
        <v>0</v>
      </c>
      <c r="AU113" s="144">
        <v>2</v>
      </c>
      <c r="AV113" s="145">
        <f t="shared" si="40"/>
        <v>47</v>
      </c>
      <c r="AW113" s="145">
        <f t="shared" si="41"/>
        <v>1</v>
      </c>
      <c r="AX113" s="144">
        <v>0</v>
      </c>
      <c r="AY113" s="4">
        <v>4</v>
      </c>
      <c r="AZ113" s="4">
        <v>4</v>
      </c>
      <c r="BA113" s="4">
        <v>4</v>
      </c>
      <c r="BB113" s="4">
        <v>6</v>
      </c>
      <c r="BC113" s="4">
        <v>4</v>
      </c>
      <c r="BD113" s="4">
        <v>6</v>
      </c>
      <c r="BE113" s="4">
        <v>4</v>
      </c>
      <c r="BF113" s="4">
        <v>4</v>
      </c>
      <c r="BG113" s="4">
        <v>6</v>
      </c>
      <c r="BH113" s="4">
        <v>2</v>
      </c>
      <c r="BI113" s="4">
        <v>2</v>
      </c>
      <c r="BJ113" s="4">
        <v>2</v>
      </c>
      <c r="BM113" s="147"/>
      <c r="BN113" s="148"/>
    </row>
    <row r="114" spans="1:66" s="146" customFormat="1" ht="15">
      <c r="A114" s="137">
        <v>107</v>
      </c>
      <c r="B114" s="138">
        <v>6953156270961</v>
      </c>
      <c r="C114" s="4">
        <v>738074</v>
      </c>
      <c r="D114" s="4" t="s">
        <v>250</v>
      </c>
      <c r="E114" s="4" t="s">
        <v>251</v>
      </c>
      <c r="F114" s="4">
        <v>719</v>
      </c>
      <c r="G114" s="4">
        <v>344.5</v>
      </c>
      <c r="H114" s="139" t="str">
        <f t="shared" si="42"/>
        <v>-</v>
      </c>
      <c r="I114" s="140" t="str">
        <f t="shared" si="43"/>
        <v>-</v>
      </c>
      <c r="J114" s="140" t="str">
        <f t="shared" si="44"/>
        <v>-</v>
      </c>
      <c r="K114" s="140" t="str">
        <f t="shared" si="45"/>
        <v>-</v>
      </c>
      <c r="L114" s="140" t="str">
        <f t="shared" si="46"/>
        <v>-</v>
      </c>
      <c r="M114" s="140" t="str">
        <f t="shared" si="47"/>
        <v>-</v>
      </c>
      <c r="N114" s="140" t="str">
        <f t="shared" si="48"/>
        <v>-</v>
      </c>
      <c r="O114" s="140" t="str">
        <f t="shared" si="49"/>
        <v>-</v>
      </c>
      <c r="P114" s="140" t="str">
        <f t="shared" si="50"/>
        <v>-</v>
      </c>
      <c r="Q114" s="140" t="str">
        <f t="shared" si="51"/>
        <v>-</v>
      </c>
      <c r="R114" s="140" t="str">
        <f t="shared" si="52"/>
        <v>-</v>
      </c>
      <c r="S114" s="140" t="str">
        <f t="shared" si="53"/>
        <v>-</v>
      </c>
      <c r="T114" s="141">
        <f t="shared" si="39"/>
        <v>0</v>
      </c>
      <c r="U114" s="142">
        <v>0</v>
      </c>
      <c r="V114" s="143"/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3</v>
      </c>
      <c r="AD114" s="4">
        <v>0</v>
      </c>
      <c r="AE114" s="4">
        <v>0</v>
      </c>
      <c r="AF114" s="4">
        <v>1</v>
      </c>
      <c r="AG114" s="4">
        <v>4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1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144">
        <v>0</v>
      </c>
      <c r="AV114" s="145">
        <f t="shared" si="40"/>
        <v>8</v>
      </c>
      <c r="AW114" s="145">
        <f t="shared" si="41"/>
        <v>1</v>
      </c>
      <c r="AX114" s="144">
        <v>0</v>
      </c>
      <c r="AY114" s="4">
        <v>0</v>
      </c>
      <c r="AZ114" s="4">
        <v>0</v>
      </c>
      <c r="BA114" s="4">
        <v>0</v>
      </c>
      <c r="BB114" s="4">
        <v>2</v>
      </c>
      <c r="BC114" s="4">
        <v>0</v>
      </c>
      <c r="BD114" s="4">
        <v>2</v>
      </c>
      <c r="BE114" s="4">
        <v>0</v>
      </c>
      <c r="BF114" s="4">
        <v>0</v>
      </c>
      <c r="BG114" s="4">
        <v>0</v>
      </c>
      <c r="BH114" s="4">
        <v>0</v>
      </c>
      <c r="BI114" s="4">
        <v>0</v>
      </c>
      <c r="BJ114" s="4">
        <v>0</v>
      </c>
      <c r="BM114" s="147"/>
      <c r="BN114" s="148"/>
    </row>
    <row r="115" spans="1:66" s="146" customFormat="1" ht="15">
      <c r="A115" s="137">
        <v>108</v>
      </c>
      <c r="B115" s="138">
        <v>6953156261631</v>
      </c>
      <c r="C115" s="4">
        <v>738075</v>
      </c>
      <c r="D115" s="4" t="s">
        <v>252</v>
      </c>
      <c r="E115" s="4" t="s">
        <v>253</v>
      </c>
      <c r="F115" s="4">
        <v>269</v>
      </c>
      <c r="G115" s="4">
        <v>129.5</v>
      </c>
      <c r="H115" s="139" t="str">
        <f t="shared" si="42"/>
        <v>-</v>
      </c>
      <c r="I115" s="140" t="str">
        <f t="shared" si="43"/>
        <v>-</v>
      </c>
      <c r="J115" s="140" t="str">
        <f t="shared" si="44"/>
        <v>-</v>
      </c>
      <c r="K115" s="140" t="str">
        <f t="shared" si="45"/>
        <v>-</v>
      </c>
      <c r="L115" s="140" t="str">
        <f t="shared" si="46"/>
        <v>-</v>
      </c>
      <c r="M115" s="140" t="str">
        <f t="shared" si="47"/>
        <v>-</v>
      </c>
      <c r="N115" s="140" t="str">
        <f t="shared" si="48"/>
        <v>-</v>
      </c>
      <c r="O115" s="140" t="str">
        <f t="shared" si="49"/>
        <v>-</v>
      </c>
      <c r="P115" s="140">
        <f t="shared" si="50"/>
        <v>1</v>
      </c>
      <c r="Q115" s="140" t="str">
        <f t="shared" si="51"/>
        <v>-</v>
      </c>
      <c r="R115" s="140" t="str">
        <f t="shared" si="52"/>
        <v>-</v>
      </c>
      <c r="S115" s="140" t="str">
        <f t="shared" si="53"/>
        <v>-</v>
      </c>
      <c r="T115" s="141">
        <f t="shared" si="39"/>
        <v>1</v>
      </c>
      <c r="U115" s="142">
        <v>0</v>
      </c>
      <c r="V115" s="143"/>
      <c r="W115" s="4">
        <v>2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4</v>
      </c>
      <c r="AD115" s="4">
        <v>0</v>
      </c>
      <c r="AE115" s="4">
        <v>2</v>
      </c>
      <c r="AF115" s="4">
        <v>0</v>
      </c>
      <c r="AG115" s="4">
        <v>4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1</v>
      </c>
      <c r="AN115" s="4">
        <v>0</v>
      </c>
      <c r="AO115" s="4">
        <v>0</v>
      </c>
      <c r="AP115" s="4">
        <v>0</v>
      </c>
      <c r="AQ115" s="4">
        <v>0</v>
      </c>
      <c r="AR115" s="4">
        <v>0</v>
      </c>
      <c r="AS115" s="4">
        <v>0</v>
      </c>
      <c r="AT115" s="4">
        <v>0</v>
      </c>
      <c r="AU115" s="144">
        <v>0</v>
      </c>
      <c r="AV115" s="145">
        <f t="shared" si="40"/>
        <v>13</v>
      </c>
      <c r="AW115" s="145">
        <f t="shared" si="41"/>
        <v>0</v>
      </c>
      <c r="AX115" s="144">
        <v>0</v>
      </c>
      <c r="AY115" s="4">
        <v>2</v>
      </c>
      <c r="AZ115" s="4">
        <v>0</v>
      </c>
      <c r="BA115" s="4">
        <v>0</v>
      </c>
      <c r="BB115" s="4">
        <v>4</v>
      </c>
      <c r="BC115" s="4">
        <v>2</v>
      </c>
      <c r="BD115" s="4">
        <v>4</v>
      </c>
      <c r="BE115" s="4">
        <v>0</v>
      </c>
      <c r="BF115" s="4">
        <v>0</v>
      </c>
      <c r="BG115" s="4">
        <v>2</v>
      </c>
      <c r="BH115" s="4">
        <v>0</v>
      </c>
      <c r="BI115" s="4">
        <v>0</v>
      </c>
      <c r="BJ115" s="4">
        <v>0</v>
      </c>
      <c r="BM115" s="147"/>
      <c r="BN115" s="148"/>
    </row>
    <row r="116" spans="1:66" s="146" customFormat="1" ht="15">
      <c r="A116" s="137">
        <v>109</v>
      </c>
      <c r="B116" s="138">
        <v>6953156258396</v>
      </c>
      <c r="C116" s="4">
        <v>738076</v>
      </c>
      <c r="D116" s="4" t="s">
        <v>254</v>
      </c>
      <c r="E116" s="4" t="s">
        <v>255</v>
      </c>
      <c r="F116" s="4">
        <v>259</v>
      </c>
      <c r="G116" s="4">
        <v>124.5</v>
      </c>
      <c r="H116" s="139" t="str">
        <f t="shared" si="42"/>
        <v>-</v>
      </c>
      <c r="I116" s="140" t="str">
        <f t="shared" si="43"/>
        <v>-</v>
      </c>
      <c r="J116" s="140" t="str">
        <f t="shared" si="44"/>
        <v>-</v>
      </c>
      <c r="K116" s="140" t="str">
        <f t="shared" si="45"/>
        <v>-</v>
      </c>
      <c r="L116" s="140" t="str">
        <f t="shared" si="46"/>
        <v>-</v>
      </c>
      <c r="M116" s="140" t="str">
        <f t="shared" si="47"/>
        <v>-</v>
      </c>
      <c r="N116" s="140" t="str">
        <f t="shared" si="48"/>
        <v>-</v>
      </c>
      <c r="O116" s="140" t="str">
        <f t="shared" si="49"/>
        <v>-</v>
      </c>
      <c r="P116" s="140" t="str">
        <f t="shared" si="50"/>
        <v>-</v>
      </c>
      <c r="Q116" s="140" t="str">
        <f t="shared" si="51"/>
        <v>-</v>
      </c>
      <c r="R116" s="140" t="str">
        <f t="shared" si="52"/>
        <v>-</v>
      </c>
      <c r="S116" s="140" t="str">
        <f t="shared" si="53"/>
        <v>-</v>
      </c>
      <c r="T116" s="141">
        <f t="shared" si="39"/>
        <v>0</v>
      </c>
      <c r="U116" s="142">
        <v>0</v>
      </c>
      <c r="V116" s="143"/>
      <c r="W116" s="4">
        <v>2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4</v>
      </c>
      <c r="AD116" s="4">
        <v>0</v>
      </c>
      <c r="AE116" s="4">
        <v>2</v>
      </c>
      <c r="AF116" s="4">
        <v>0</v>
      </c>
      <c r="AG116" s="4">
        <v>4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2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144">
        <v>0</v>
      </c>
      <c r="AV116" s="145">
        <f t="shared" si="40"/>
        <v>14</v>
      </c>
      <c r="AW116" s="145">
        <f t="shared" si="41"/>
        <v>0</v>
      </c>
      <c r="AX116" s="144">
        <v>0</v>
      </c>
      <c r="AY116" s="4">
        <v>2</v>
      </c>
      <c r="AZ116" s="4">
        <v>0</v>
      </c>
      <c r="BA116" s="4">
        <v>0</v>
      </c>
      <c r="BB116" s="4">
        <v>4</v>
      </c>
      <c r="BC116" s="4">
        <v>2</v>
      </c>
      <c r="BD116" s="4">
        <v>3</v>
      </c>
      <c r="BE116" s="4">
        <v>0</v>
      </c>
      <c r="BF116" s="4">
        <v>0</v>
      </c>
      <c r="BG116" s="4">
        <v>2</v>
      </c>
      <c r="BH116" s="4">
        <v>0</v>
      </c>
      <c r="BI116" s="4">
        <v>0</v>
      </c>
      <c r="BJ116" s="4">
        <v>0</v>
      </c>
      <c r="BM116" s="147"/>
      <c r="BN116" s="148"/>
    </row>
    <row r="117" spans="1:66" s="146" customFormat="1" ht="15">
      <c r="A117" s="137">
        <v>110</v>
      </c>
      <c r="B117" s="138">
        <v>6953156270954</v>
      </c>
      <c r="C117" s="4">
        <v>738077</v>
      </c>
      <c r="D117" s="4" t="s">
        <v>256</v>
      </c>
      <c r="E117" s="4" t="s">
        <v>257</v>
      </c>
      <c r="F117" s="4">
        <v>189</v>
      </c>
      <c r="G117" s="4">
        <v>89.5</v>
      </c>
      <c r="H117" s="139" t="str">
        <f t="shared" si="42"/>
        <v>-</v>
      </c>
      <c r="I117" s="140" t="str">
        <f t="shared" si="43"/>
        <v>-</v>
      </c>
      <c r="J117" s="140" t="str">
        <f t="shared" si="44"/>
        <v>-</v>
      </c>
      <c r="K117" s="140">
        <f t="shared" si="45"/>
        <v>2</v>
      </c>
      <c r="L117" s="140" t="str">
        <f t="shared" si="46"/>
        <v>-</v>
      </c>
      <c r="M117" s="140">
        <f t="shared" si="47"/>
        <v>2</v>
      </c>
      <c r="N117" s="140" t="str">
        <f t="shared" si="48"/>
        <v>-</v>
      </c>
      <c r="O117" s="140" t="str">
        <f t="shared" si="49"/>
        <v>-</v>
      </c>
      <c r="P117" s="140" t="str">
        <f t="shared" si="50"/>
        <v>-</v>
      </c>
      <c r="Q117" s="140" t="str">
        <f t="shared" si="51"/>
        <v>-</v>
      </c>
      <c r="R117" s="140" t="str">
        <f t="shared" si="52"/>
        <v>-</v>
      </c>
      <c r="S117" s="140" t="str">
        <f t="shared" si="53"/>
        <v>-</v>
      </c>
      <c r="T117" s="141">
        <f t="shared" si="39"/>
        <v>4</v>
      </c>
      <c r="U117" s="142">
        <v>0</v>
      </c>
      <c r="V117" s="143"/>
      <c r="W117" s="4">
        <v>2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2</v>
      </c>
      <c r="AD117" s="4">
        <v>1</v>
      </c>
      <c r="AE117" s="4">
        <v>2</v>
      </c>
      <c r="AF117" s="4">
        <v>0</v>
      </c>
      <c r="AG117" s="4">
        <v>2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2</v>
      </c>
      <c r="AN117" s="4">
        <v>0</v>
      </c>
      <c r="AO117" s="4">
        <v>0</v>
      </c>
      <c r="AP117" s="4">
        <v>0</v>
      </c>
      <c r="AQ117" s="4">
        <v>0</v>
      </c>
      <c r="AR117" s="4">
        <v>0</v>
      </c>
      <c r="AS117" s="4">
        <v>0</v>
      </c>
      <c r="AT117" s="4">
        <v>0</v>
      </c>
      <c r="AU117" s="144">
        <v>0</v>
      </c>
      <c r="AV117" s="145">
        <f t="shared" si="40"/>
        <v>10</v>
      </c>
      <c r="AW117" s="145">
        <f t="shared" si="41"/>
        <v>1</v>
      </c>
      <c r="AX117" s="144">
        <v>0</v>
      </c>
      <c r="AY117" s="4">
        <v>2</v>
      </c>
      <c r="AZ117" s="4">
        <v>0</v>
      </c>
      <c r="BA117" s="4">
        <v>0</v>
      </c>
      <c r="BB117" s="4">
        <v>4</v>
      </c>
      <c r="BC117" s="4">
        <v>2</v>
      </c>
      <c r="BD117" s="4">
        <v>4</v>
      </c>
      <c r="BE117" s="4">
        <v>0</v>
      </c>
      <c r="BF117" s="4">
        <v>0</v>
      </c>
      <c r="BG117" s="4">
        <v>2</v>
      </c>
      <c r="BH117" s="4">
        <v>0</v>
      </c>
      <c r="BI117" s="4">
        <v>0</v>
      </c>
      <c r="BJ117" s="4">
        <v>0</v>
      </c>
      <c r="BM117" s="147"/>
      <c r="BN117" s="148"/>
    </row>
    <row r="118" spans="1:66" s="146" customFormat="1" ht="15">
      <c r="A118" s="137">
        <v>111</v>
      </c>
      <c r="B118" s="138">
        <v>6953156284647</v>
      </c>
      <c r="C118" s="4">
        <v>738078</v>
      </c>
      <c r="D118" s="4" t="s">
        <v>258</v>
      </c>
      <c r="E118" s="4" t="s">
        <v>259</v>
      </c>
      <c r="F118" s="4">
        <v>49</v>
      </c>
      <c r="G118" s="4">
        <v>24.5</v>
      </c>
      <c r="H118" s="139">
        <f t="shared" si="42"/>
        <v>7</v>
      </c>
      <c r="I118" s="140">
        <f t="shared" si="43"/>
        <v>4</v>
      </c>
      <c r="J118" s="140">
        <f t="shared" si="44"/>
        <v>6</v>
      </c>
      <c r="K118" s="140" t="str">
        <f t="shared" si="45"/>
        <v>-</v>
      </c>
      <c r="L118" s="140">
        <f t="shared" si="46"/>
        <v>20</v>
      </c>
      <c r="M118" s="140">
        <f t="shared" si="47"/>
        <v>7</v>
      </c>
      <c r="N118" s="140" t="str">
        <f t="shared" si="48"/>
        <v>-</v>
      </c>
      <c r="O118" s="140">
        <f t="shared" si="49"/>
        <v>8</v>
      </c>
      <c r="P118" s="140">
        <f t="shared" si="50"/>
        <v>24</v>
      </c>
      <c r="Q118" s="140">
        <f t="shared" si="51"/>
        <v>3</v>
      </c>
      <c r="R118" s="140" t="str">
        <f t="shared" si="52"/>
        <v>-</v>
      </c>
      <c r="S118" s="140" t="str">
        <f t="shared" si="53"/>
        <v>-</v>
      </c>
      <c r="T118" s="141">
        <f t="shared" si="39"/>
        <v>79</v>
      </c>
      <c r="U118" s="142">
        <v>27</v>
      </c>
      <c r="V118" s="143"/>
      <c r="W118" s="4">
        <v>8</v>
      </c>
      <c r="X118" s="4">
        <v>4</v>
      </c>
      <c r="Y118" s="4">
        <v>8</v>
      </c>
      <c r="Z118" s="4">
        <v>1</v>
      </c>
      <c r="AA118" s="4">
        <v>9</v>
      </c>
      <c r="AB118" s="4">
        <v>1</v>
      </c>
      <c r="AC118" s="4">
        <v>45</v>
      </c>
      <c r="AD118" s="4">
        <v>8</v>
      </c>
      <c r="AE118" s="4">
        <v>0</v>
      </c>
      <c r="AF118" s="4">
        <v>0</v>
      </c>
      <c r="AG118" s="4">
        <v>29</v>
      </c>
      <c r="AH118" s="4">
        <v>3</v>
      </c>
      <c r="AI118" s="4">
        <v>15</v>
      </c>
      <c r="AJ118" s="4">
        <v>2</v>
      </c>
      <c r="AK118" s="4">
        <v>4</v>
      </c>
      <c r="AL118" s="4">
        <v>0</v>
      </c>
      <c r="AM118" s="4">
        <v>0</v>
      </c>
      <c r="AN118" s="4">
        <v>0</v>
      </c>
      <c r="AO118" s="4">
        <v>3</v>
      </c>
      <c r="AP118" s="4">
        <v>0</v>
      </c>
      <c r="AQ118" s="4">
        <v>8</v>
      </c>
      <c r="AR118" s="4">
        <v>0</v>
      </c>
      <c r="AS118" s="4">
        <v>10</v>
      </c>
      <c r="AT118" s="4">
        <v>0</v>
      </c>
      <c r="AU118" s="144">
        <v>6</v>
      </c>
      <c r="AV118" s="145">
        <f t="shared" si="40"/>
        <v>139</v>
      </c>
      <c r="AW118" s="145">
        <f t="shared" si="41"/>
        <v>19</v>
      </c>
      <c r="AX118" s="144">
        <v>0</v>
      </c>
      <c r="AY118" s="4">
        <v>15</v>
      </c>
      <c r="AZ118" s="4">
        <v>12</v>
      </c>
      <c r="BA118" s="4">
        <v>15</v>
      </c>
      <c r="BB118" s="4">
        <v>36</v>
      </c>
      <c r="BC118" s="4">
        <v>20</v>
      </c>
      <c r="BD118" s="4">
        <v>36</v>
      </c>
      <c r="BE118" s="4">
        <v>12</v>
      </c>
      <c r="BF118" s="4">
        <v>12</v>
      </c>
      <c r="BG118" s="4">
        <v>24</v>
      </c>
      <c r="BH118" s="4">
        <v>6</v>
      </c>
      <c r="BI118" s="4">
        <v>6</v>
      </c>
      <c r="BJ118" s="4">
        <v>6</v>
      </c>
      <c r="BM118" s="147"/>
      <c r="BN118" s="148"/>
    </row>
    <row r="119" spans="1:66" s="146" customFormat="1" ht="15">
      <c r="A119" s="137">
        <v>112</v>
      </c>
      <c r="B119" s="138">
        <v>6953156282926</v>
      </c>
      <c r="C119" s="4">
        <v>738079</v>
      </c>
      <c r="D119" s="4" t="s">
        <v>260</v>
      </c>
      <c r="E119" s="4" t="s">
        <v>261</v>
      </c>
      <c r="F119" s="4">
        <v>99</v>
      </c>
      <c r="G119" s="4">
        <v>49.5</v>
      </c>
      <c r="H119" s="139">
        <f t="shared" si="42"/>
        <v>1</v>
      </c>
      <c r="I119" s="140" t="str">
        <f t="shared" si="43"/>
        <v>-</v>
      </c>
      <c r="J119" s="140" t="str">
        <f t="shared" si="44"/>
        <v>-</v>
      </c>
      <c r="K119" s="140" t="str">
        <f t="shared" si="45"/>
        <v>-</v>
      </c>
      <c r="L119" s="140" t="str">
        <f t="shared" si="46"/>
        <v>-</v>
      </c>
      <c r="M119" s="140">
        <f t="shared" si="47"/>
        <v>2</v>
      </c>
      <c r="N119" s="140">
        <f t="shared" si="48"/>
        <v>1</v>
      </c>
      <c r="O119" s="140" t="str">
        <f t="shared" si="49"/>
        <v>-</v>
      </c>
      <c r="P119" s="140">
        <f t="shared" si="50"/>
        <v>1</v>
      </c>
      <c r="Q119" s="140" t="str">
        <f t="shared" si="51"/>
        <v>-</v>
      </c>
      <c r="R119" s="140" t="str">
        <f t="shared" si="52"/>
        <v>-</v>
      </c>
      <c r="S119" s="140" t="str">
        <f t="shared" si="53"/>
        <v>-</v>
      </c>
      <c r="T119" s="141">
        <f t="shared" si="39"/>
        <v>5</v>
      </c>
      <c r="U119" s="142">
        <v>0</v>
      </c>
      <c r="V119" s="143"/>
      <c r="W119" s="4">
        <v>2</v>
      </c>
      <c r="X119" s="4">
        <v>0</v>
      </c>
      <c r="Y119" s="4">
        <v>2</v>
      </c>
      <c r="Z119" s="4">
        <v>0</v>
      </c>
      <c r="AA119" s="4">
        <v>2</v>
      </c>
      <c r="AB119" s="4">
        <v>0</v>
      </c>
      <c r="AC119" s="4">
        <v>4</v>
      </c>
      <c r="AD119" s="4">
        <v>0</v>
      </c>
      <c r="AE119" s="4">
        <v>3</v>
      </c>
      <c r="AF119" s="4">
        <v>0</v>
      </c>
      <c r="AG119" s="4">
        <v>2</v>
      </c>
      <c r="AH119" s="4">
        <v>0</v>
      </c>
      <c r="AI119" s="4">
        <v>1</v>
      </c>
      <c r="AJ119" s="4">
        <v>0</v>
      </c>
      <c r="AK119" s="4">
        <v>2</v>
      </c>
      <c r="AL119" s="4">
        <v>0</v>
      </c>
      <c r="AM119" s="4">
        <v>2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144">
        <v>2</v>
      </c>
      <c r="AV119" s="145">
        <f t="shared" si="40"/>
        <v>20</v>
      </c>
      <c r="AW119" s="145">
        <f t="shared" si="41"/>
        <v>0</v>
      </c>
      <c r="AX119" s="144">
        <v>0</v>
      </c>
      <c r="AY119" s="4">
        <v>3</v>
      </c>
      <c r="AZ119" s="4">
        <v>2</v>
      </c>
      <c r="BA119" s="4">
        <v>2</v>
      </c>
      <c r="BB119" s="4">
        <v>4</v>
      </c>
      <c r="BC119" s="4">
        <v>3</v>
      </c>
      <c r="BD119" s="4">
        <v>4</v>
      </c>
      <c r="BE119" s="4">
        <v>2</v>
      </c>
      <c r="BF119" s="4">
        <v>2</v>
      </c>
      <c r="BG119" s="4">
        <v>3</v>
      </c>
      <c r="BH119" s="4">
        <v>0</v>
      </c>
      <c r="BI119" s="4">
        <v>0</v>
      </c>
      <c r="BJ119" s="4">
        <v>0</v>
      </c>
      <c r="BM119" s="147"/>
      <c r="BN119" s="148"/>
    </row>
    <row r="120" spans="1:66" s="146" customFormat="1" ht="15">
      <c r="A120" s="137">
        <v>113</v>
      </c>
      <c r="B120" s="138">
        <v>6953156282933</v>
      </c>
      <c r="C120" s="4">
        <v>738080</v>
      </c>
      <c r="D120" s="4" t="s">
        <v>262</v>
      </c>
      <c r="E120" s="4" t="s">
        <v>263</v>
      </c>
      <c r="F120" s="4">
        <v>99</v>
      </c>
      <c r="G120" s="4">
        <v>49.5</v>
      </c>
      <c r="H120" s="139">
        <f t="shared" si="42"/>
        <v>1</v>
      </c>
      <c r="I120" s="140" t="str">
        <f t="shared" si="43"/>
        <v>-</v>
      </c>
      <c r="J120" s="140" t="str">
        <f t="shared" si="44"/>
        <v>-</v>
      </c>
      <c r="K120" s="140" t="str">
        <f t="shared" si="45"/>
        <v>-</v>
      </c>
      <c r="L120" s="140" t="str">
        <f t="shared" si="46"/>
        <v>-</v>
      </c>
      <c r="M120" s="140">
        <f t="shared" si="47"/>
        <v>1</v>
      </c>
      <c r="N120" s="140" t="str">
        <f t="shared" si="48"/>
        <v>-</v>
      </c>
      <c r="O120" s="140" t="str">
        <f t="shared" si="49"/>
        <v>-</v>
      </c>
      <c r="P120" s="140" t="str">
        <f t="shared" si="50"/>
        <v>-</v>
      </c>
      <c r="Q120" s="140" t="str">
        <f t="shared" si="51"/>
        <v>-</v>
      </c>
      <c r="R120" s="140" t="str">
        <f t="shared" si="52"/>
        <v>-</v>
      </c>
      <c r="S120" s="140" t="str">
        <f t="shared" si="53"/>
        <v>-</v>
      </c>
      <c r="T120" s="141">
        <f t="shared" si="39"/>
        <v>2</v>
      </c>
      <c r="U120" s="142">
        <v>1</v>
      </c>
      <c r="V120" s="143"/>
      <c r="W120" s="4">
        <v>2</v>
      </c>
      <c r="X120" s="4">
        <v>0</v>
      </c>
      <c r="Y120" s="4">
        <v>2</v>
      </c>
      <c r="Z120" s="4">
        <v>0</v>
      </c>
      <c r="AA120" s="4">
        <v>2</v>
      </c>
      <c r="AB120" s="4">
        <v>0</v>
      </c>
      <c r="AC120" s="4">
        <v>4</v>
      </c>
      <c r="AD120" s="4">
        <v>0</v>
      </c>
      <c r="AE120" s="4">
        <v>3</v>
      </c>
      <c r="AF120" s="4">
        <v>0</v>
      </c>
      <c r="AG120" s="4">
        <v>3</v>
      </c>
      <c r="AH120" s="4">
        <v>0</v>
      </c>
      <c r="AI120" s="4">
        <v>2</v>
      </c>
      <c r="AJ120" s="4">
        <v>0</v>
      </c>
      <c r="AK120" s="4">
        <v>2</v>
      </c>
      <c r="AL120" s="4">
        <v>0</v>
      </c>
      <c r="AM120" s="4">
        <v>3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144">
        <v>2</v>
      </c>
      <c r="AV120" s="145">
        <f t="shared" si="40"/>
        <v>23</v>
      </c>
      <c r="AW120" s="145">
        <f t="shared" si="41"/>
        <v>0</v>
      </c>
      <c r="AX120" s="144">
        <v>0</v>
      </c>
      <c r="AY120" s="4">
        <v>3</v>
      </c>
      <c r="AZ120" s="4">
        <v>2</v>
      </c>
      <c r="BA120" s="4">
        <v>2</v>
      </c>
      <c r="BB120" s="4">
        <v>4</v>
      </c>
      <c r="BC120" s="4">
        <v>3</v>
      </c>
      <c r="BD120" s="4">
        <v>4</v>
      </c>
      <c r="BE120" s="4">
        <v>2</v>
      </c>
      <c r="BF120" s="4">
        <v>2</v>
      </c>
      <c r="BG120" s="4">
        <v>3</v>
      </c>
      <c r="BH120" s="4">
        <v>0</v>
      </c>
      <c r="BI120" s="4">
        <v>0</v>
      </c>
      <c r="BJ120" s="4">
        <v>0</v>
      </c>
      <c r="BM120" s="147"/>
      <c r="BN120" s="148"/>
    </row>
    <row r="121" spans="1:66" s="146" customFormat="1" ht="15">
      <c r="A121" s="137">
        <v>114</v>
      </c>
      <c r="B121" s="138">
        <v>6953156280274</v>
      </c>
      <c r="C121" s="4">
        <v>738081</v>
      </c>
      <c r="D121" s="4" t="s">
        <v>264</v>
      </c>
      <c r="E121" s="4" t="s">
        <v>265</v>
      </c>
      <c r="F121" s="4">
        <v>139</v>
      </c>
      <c r="G121" s="4">
        <v>64.5</v>
      </c>
      <c r="H121" s="139" t="str">
        <f t="shared" si="42"/>
        <v>-</v>
      </c>
      <c r="I121" s="140" t="str">
        <f t="shared" si="43"/>
        <v>-</v>
      </c>
      <c r="J121" s="140" t="str">
        <f t="shared" si="44"/>
        <v>-</v>
      </c>
      <c r="K121" s="140">
        <f t="shared" si="45"/>
        <v>2</v>
      </c>
      <c r="L121" s="140" t="str">
        <f t="shared" si="46"/>
        <v>-</v>
      </c>
      <c r="M121" s="140">
        <f t="shared" si="47"/>
        <v>3</v>
      </c>
      <c r="N121" s="140" t="str">
        <f t="shared" si="48"/>
        <v>-</v>
      </c>
      <c r="O121" s="140" t="str">
        <f t="shared" si="49"/>
        <v>-</v>
      </c>
      <c r="P121" s="140">
        <f t="shared" si="50"/>
        <v>1</v>
      </c>
      <c r="Q121" s="140" t="str">
        <f t="shared" si="51"/>
        <v>-</v>
      </c>
      <c r="R121" s="140" t="str">
        <f t="shared" si="52"/>
        <v>-</v>
      </c>
      <c r="S121" s="140" t="str">
        <f t="shared" si="53"/>
        <v>-</v>
      </c>
      <c r="T121" s="141">
        <f t="shared" si="39"/>
        <v>6</v>
      </c>
      <c r="U121" s="142">
        <v>0</v>
      </c>
      <c r="V121" s="143"/>
      <c r="W121" s="4">
        <v>2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1</v>
      </c>
      <c r="AD121" s="4">
        <v>0</v>
      </c>
      <c r="AE121" s="4">
        <v>2</v>
      </c>
      <c r="AF121" s="4">
        <v>0</v>
      </c>
      <c r="AG121" s="4">
        <v>0</v>
      </c>
      <c r="AH121" s="4">
        <v>2</v>
      </c>
      <c r="AI121" s="4">
        <v>0</v>
      </c>
      <c r="AJ121" s="4">
        <v>0</v>
      </c>
      <c r="AK121" s="4">
        <v>0</v>
      </c>
      <c r="AL121" s="4">
        <v>0</v>
      </c>
      <c r="AM121" s="4">
        <v>1</v>
      </c>
      <c r="AN121" s="4">
        <v>0</v>
      </c>
      <c r="AO121" s="4">
        <v>0</v>
      </c>
      <c r="AP121" s="4">
        <v>0</v>
      </c>
      <c r="AQ121" s="4">
        <v>0</v>
      </c>
      <c r="AR121" s="4">
        <v>0</v>
      </c>
      <c r="AS121" s="4">
        <v>0</v>
      </c>
      <c r="AT121" s="4">
        <v>0</v>
      </c>
      <c r="AU121" s="144">
        <v>0</v>
      </c>
      <c r="AV121" s="145">
        <f t="shared" si="40"/>
        <v>6</v>
      </c>
      <c r="AW121" s="145">
        <f t="shared" si="41"/>
        <v>2</v>
      </c>
      <c r="AX121" s="144">
        <v>0</v>
      </c>
      <c r="AY121" s="4">
        <v>2</v>
      </c>
      <c r="AZ121" s="4">
        <v>0</v>
      </c>
      <c r="BA121" s="4">
        <v>0</v>
      </c>
      <c r="BB121" s="4">
        <v>3</v>
      </c>
      <c r="BC121" s="4">
        <v>2</v>
      </c>
      <c r="BD121" s="4">
        <v>3</v>
      </c>
      <c r="BE121" s="4">
        <v>0</v>
      </c>
      <c r="BF121" s="4">
        <v>0</v>
      </c>
      <c r="BG121" s="4">
        <v>2</v>
      </c>
      <c r="BH121" s="4">
        <v>0</v>
      </c>
      <c r="BI121" s="4">
        <v>0</v>
      </c>
      <c r="BJ121" s="4">
        <v>0</v>
      </c>
      <c r="BM121" s="147"/>
      <c r="BN121" s="148"/>
    </row>
    <row r="122" spans="1:66" s="146" customFormat="1" ht="15">
      <c r="A122" s="137">
        <v>115</v>
      </c>
      <c r="B122" s="138">
        <v>6953156282940</v>
      </c>
      <c r="C122" s="4">
        <v>739727</v>
      </c>
      <c r="D122" s="4" t="s">
        <v>266</v>
      </c>
      <c r="E122" s="4" t="s">
        <v>267</v>
      </c>
      <c r="F122" s="4">
        <v>44.5</v>
      </c>
      <c r="G122" s="4">
        <v>99</v>
      </c>
      <c r="H122" s="139" t="str">
        <f t="shared" si="42"/>
        <v>-</v>
      </c>
      <c r="I122" s="140" t="str">
        <f t="shared" si="43"/>
        <v>-</v>
      </c>
      <c r="J122" s="140" t="str">
        <f t="shared" si="44"/>
        <v>-</v>
      </c>
      <c r="K122" s="140" t="str">
        <f t="shared" si="45"/>
        <v>-</v>
      </c>
      <c r="L122" s="140" t="str">
        <f t="shared" si="46"/>
        <v>-</v>
      </c>
      <c r="M122" s="140" t="str">
        <f t="shared" si="47"/>
        <v>-</v>
      </c>
      <c r="N122" s="140" t="str">
        <f t="shared" si="48"/>
        <v>-</v>
      </c>
      <c r="O122" s="140" t="str">
        <f t="shared" si="49"/>
        <v>-</v>
      </c>
      <c r="P122" s="140" t="str">
        <f t="shared" si="50"/>
        <v>-</v>
      </c>
      <c r="Q122" s="140" t="str">
        <f t="shared" si="51"/>
        <v>-</v>
      </c>
      <c r="R122" s="140" t="str">
        <f t="shared" si="52"/>
        <v>-</v>
      </c>
      <c r="S122" s="140" t="str">
        <f t="shared" si="53"/>
        <v>-</v>
      </c>
      <c r="T122" s="141">
        <f>SUM(H122:S122)</f>
        <v>0</v>
      </c>
      <c r="U122" s="142">
        <v>1</v>
      </c>
      <c r="V122" s="143"/>
      <c r="W122" s="4">
        <v>2</v>
      </c>
      <c r="X122" s="4">
        <v>1</v>
      </c>
      <c r="Y122" s="4">
        <v>2</v>
      </c>
      <c r="Z122" s="4">
        <v>1</v>
      </c>
      <c r="AA122" s="4">
        <v>5</v>
      </c>
      <c r="AB122" s="4">
        <v>1</v>
      </c>
      <c r="AC122" s="4">
        <v>30</v>
      </c>
      <c r="AD122" s="4">
        <v>6</v>
      </c>
      <c r="AE122" s="4">
        <v>6</v>
      </c>
      <c r="AF122" s="4">
        <v>0</v>
      </c>
      <c r="AG122" s="4">
        <v>9</v>
      </c>
      <c r="AH122" s="4">
        <v>2</v>
      </c>
      <c r="AI122" s="4">
        <v>4</v>
      </c>
      <c r="AJ122" s="4">
        <v>0</v>
      </c>
      <c r="AK122" s="4">
        <v>1</v>
      </c>
      <c r="AL122" s="4">
        <v>4</v>
      </c>
      <c r="AM122" s="4">
        <v>16</v>
      </c>
      <c r="AN122" s="4">
        <v>0</v>
      </c>
      <c r="AO122" s="4">
        <v>1</v>
      </c>
      <c r="AP122" s="4">
        <v>1</v>
      </c>
      <c r="AQ122" s="4">
        <v>2</v>
      </c>
      <c r="AR122" s="4">
        <v>0</v>
      </c>
      <c r="AS122" s="4">
        <v>2</v>
      </c>
      <c r="AT122" s="4">
        <v>0</v>
      </c>
      <c r="AU122" s="144">
        <v>0</v>
      </c>
      <c r="AV122" s="145">
        <f t="shared" si="40"/>
        <v>80</v>
      </c>
      <c r="AW122" s="145">
        <f t="shared" si="41"/>
        <v>16</v>
      </c>
      <c r="AX122" s="144">
        <v>0</v>
      </c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M122" s="147"/>
      <c r="BN122" s="148"/>
    </row>
    <row r="123" spans="1:66" s="146" customFormat="1" ht="15">
      <c r="A123" s="137">
        <v>116</v>
      </c>
      <c r="B123" s="138">
        <v>6953156282957</v>
      </c>
      <c r="C123" s="4">
        <v>739728</v>
      </c>
      <c r="D123" s="4" t="s">
        <v>268</v>
      </c>
      <c r="E123" s="4" t="s">
        <v>269</v>
      </c>
      <c r="F123" s="4">
        <v>44.5</v>
      </c>
      <c r="G123" s="4">
        <v>99</v>
      </c>
      <c r="H123" s="139" t="str">
        <f t="shared" si="42"/>
        <v>-</v>
      </c>
      <c r="I123" s="140" t="str">
        <f t="shared" si="43"/>
        <v>-</v>
      </c>
      <c r="J123" s="140" t="str">
        <f t="shared" si="44"/>
        <v>-</v>
      </c>
      <c r="K123" s="140" t="str">
        <f t="shared" si="45"/>
        <v>-</v>
      </c>
      <c r="L123" s="140" t="str">
        <f t="shared" si="46"/>
        <v>-</v>
      </c>
      <c r="M123" s="140" t="str">
        <f t="shared" si="47"/>
        <v>-</v>
      </c>
      <c r="N123" s="140" t="str">
        <f t="shared" si="48"/>
        <v>-</v>
      </c>
      <c r="O123" s="140" t="str">
        <f t="shared" si="49"/>
        <v>-</v>
      </c>
      <c r="P123" s="140" t="str">
        <f t="shared" si="50"/>
        <v>-</v>
      </c>
      <c r="Q123" s="140" t="str">
        <f t="shared" si="51"/>
        <v>-</v>
      </c>
      <c r="R123" s="140" t="str">
        <f t="shared" si="52"/>
        <v>-</v>
      </c>
      <c r="S123" s="140" t="str">
        <f t="shared" si="53"/>
        <v>-</v>
      </c>
      <c r="T123" s="141">
        <f>SUM(H123:S123)</f>
        <v>0</v>
      </c>
      <c r="U123" s="142">
        <v>2</v>
      </c>
      <c r="V123" s="143"/>
      <c r="W123" s="4">
        <v>4</v>
      </c>
      <c r="X123" s="4">
        <v>0</v>
      </c>
      <c r="Y123" s="4">
        <v>2</v>
      </c>
      <c r="Z123" s="4">
        <v>2</v>
      </c>
      <c r="AA123" s="4">
        <v>5</v>
      </c>
      <c r="AB123" s="4">
        <v>1</v>
      </c>
      <c r="AC123" s="4">
        <v>12</v>
      </c>
      <c r="AD123" s="4">
        <v>0</v>
      </c>
      <c r="AE123" s="4">
        <v>4</v>
      </c>
      <c r="AF123" s="4">
        <v>0</v>
      </c>
      <c r="AG123" s="4">
        <v>4</v>
      </c>
      <c r="AH123" s="4">
        <v>4</v>
      </c>
      <c r="AI123" s="4">
        <v>4</v>
      </c>
      <c r="AJ123" s="4">
        <v>0</v>
      </c>
      <c r="AK123" s="4">
        <v>3</v>
      </c>
      <c r="AL123" s="4">
        <v>2</v>
      </c>
      <c r="AM123" s="4">
        <v>5</v>
      </c>
      <c r="AN123" s="4">
        <v>1</v>
      </c>
      <c r="AO123" s="4">
        <v>1</v>
      </c>
      <c r="AP123" s="4">
        <v>0</v>
      </c>
      <c r="AQ123" s="4">
        <v>1</v>
      </c>
      <c r="AR123" s="4">
        <v>0</v>
      </c>
      <c r="AS123" s="4">
        <v>2</v>
      </c>
      <c r="AT123" s="4">
        <v>0</v>
      </c>
      <c r="AU123" s="144">
        <v>0</v>
      </c>
      <c r="AV123" s="145">
        <f t="shared" si="40"/>
        <v>47</v>
      </c>
      <c r="AW123" s="145">
        <f t="shared" si="41"/>
        <v>10</v>
      </c>
      <c r="AX123" s="144">
        <v>0</v>
      </c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M123" s="147"/>
      <c r="BN123" s="148"/>
    </row>
    <row r="124" spans="1:66" s="146" customFormat="1" ht="15">
      <c r="A124" s="137">
        <v>117</v>
      </c>
      <c r="B124" s="138">
        <v>6953156284234</v>
      </c>
      <c r="C124" s="4">
        <v>742244</v>
      </c>
      <c r="D124" s="4" t="s">
        <v>325</v>
      </c>
      <c r="E124" s="4" t="s">
        <v>326</v>
      </c>
      <c r="F124" s="4">
        <v>29.5</v>
      </c>
      <c r="G124" s="4">
        <v>59</v>
      </c>
      <c r="H124" s="139" t="str">
        <f t="shared" si="42"/>
        <v>-</v>
      </c>
      <c r="I124" s="140" t="str">
        <f t="shared" si="43"/>
        <v>-</v>
      </c>
      <c r="J124" s="140" t="str">
        <f t="shared" si="44"/>
        <v>-</v>
      </c>
      <c r="K124" s="140" t="str">
        <f t="shared" si="45"/>
        <v>-</v>
      </c>
      <c r="L124" s="140" t="str">
        <f t="shared" si="46"/>
        <v>-</v>
      </c>
      <c r="M124" s="140" t="str">
        <f t="shared" si="47"/>
        <v>-</v>
      </c>
      <c r="N124" s="140" t="str">
        <f t="shared" si="48"/>
        <v>-</v>
      </c>
      <c r="O124" s="140" t="str">
        <f t="shared" si="49"/>
        <v>-</v>
      </c>
      <c r="P124" s="140" t="str">
        <f t="shared" si="50"/>
        <v>-</v>
      </c>
      <c r="Q124" s="140" t="str">
        <f t="shared" si="51"/>
        <v>-</v>
      </c>
      <c r="R124" s="140" t="str">
        <f t="shared" si="52"/>
        <v>-</v>
      </c>
      <c r="S124" s="140" t="str">
        <f t="shared" si="53"/>
        <v>-</v>
      </c>
      <c r="T124" s="141">
        <f t="shared" ref="T124:T160" si="54">SUM(H124:S124)</f>
        <v>0</v>
      </c>
      <c r="U124" s="142"/>
      <c r="V124" s="143"/>
      <c r="W124" s="4">
        <v>4</v>
      </c>
      <c r="X124" s="4">
        <v>0</v>
      </c>
      <c r="Y124" s="4">
        <v>2</v>
      </c>
      <c r="Z124" s="4">
        <v>0</v>
      </c>
      <c r="AA124" s="4">
        <v>4</v>
      </c>
      <c r="AB124" s="4">
        <v>0</v>
      </c>
      <c r="AC124" s="4">
        <v>6</v>
      </c>
      <c r="AD124" s="4">
        <v>0</v>
      </c>
      <c r="AE124" s="4">
        <v>4</v>
      </c>
      <c r="AF124" s="4">
        <v>0</v>
      </c>
      <c r="AG124" s="4">
        <v>6</v>
      </c>
      <c r="AH124" s="4">
        <v>0</v>
      </c>
      <c r="AI124" s="4">
        <v>4</v>
      </c>
      <c r="AJ124" s="4">
        <v>0</v>
      </c>
      <c r="AK124" s="4">
        <v>4</v>
      </c>
      <c r="AL124" s="4">
        <v>0</v>
      </c>
      <c r="AM124" s="4">
        <v>6</v>
      </c>
      <c r="AN124" s="4">
        <v>0</v>
      </c>
      <c r="AO124" s="4">
        <v>2</v>
      </c>
      <c r="AP124" s="4">
        <v>0</v>
      </c>
      <c r="AQ124" s="4">
        <v>2</v>
      </c>
      <c r="AR124" s="4">
        <v>0</v>
      </c>
      <c r="AS124" s="4">
        <v>2</v>
      </c>
      <c r="AT124" s="4">
        <v>0</v>
      </c>
      <c r="AU124" s="144"/>
      <c r="AV124" s="145">
        <f t="shared" si="40"/>
        <v>46</v>
      </c>
      <c r="AW124" s="145">
        <f t="shared" si="41"/>
        <v>0</v>
      </c>
      <c r="AX124" s="14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M124" s="147"/>
      <c r="BN124" s="148"/>
    </row>
    <row r="125" spans="1:66" s="146" customFormat="1" ht="15">
      <c r="A125" s="137">
        <v>118</v>
      </c>
      <c r="B125" s="138">
        <v>6953156284241</v>
      </c>
      <c r="C125" s="4">
        <v>742245</v>
      </c>
      <c r="D125" s="4" t="s">
        <v>327</v>
      </c>
      <c r="E125" s="4" t="s">
        <v>328</v>
      </c>
      <c r="F125" s="4">
        <v>29.5</v>
      </c>
      <c r="G125" s="4">
        <v>59</v>
      </c>
      <c r="H125" s="139" t="str">
        <f t="shared" si="42"/>
        <v>-</v>
      </c>
      <c r="I125" s="140" t="str">
        <f t="shared" si="43"/>
        <v>-</v>
      </c>
      <c r="J125" s="140" t="str">
        <f t="shared" si="44"/>
        <v>-</v>
      </c>
      <c r="K125" s="140" t="str">
        <f t="shared" si="45"/>
        <v>-</v>
      </c>
      <c r="L125" s="140" t="str">
        <f t="shared" si="46"/>
        <v>-</v>
      </c>
      <c r="M125" s="140" t="str">
        <f t="shared" si="47"/>
        <v>-</v>
      </c>
      <c r="N125" s="140" t="str">
        <f t="shared" si="48"/>
        <v>-</v>
      </c>
      <c r="O125" s="140" t="str">
        <f t="shared" si="49"/>
        <v>-</v>
      </c>
      <c r="P125" s="140" t="str">
        <f t="shared" si="50"/>
        <v>-</v>
      </c>
      <c r="Q125" s="140" t="str">
        <f t="shared" si="51"/>
        <v>-</v>
      </c>
      <c r="R125" s="140" t="str">
        <f t="shared" si="52"/>
        <v>-</v>
      </c>
      <c r="S125" s="140" t="str">
        <f t="shared" si="53"/>
        <v>-</v>
      </c>
      <c r="T125" s="141">
        <f t="shared" si="54"/>
        <v>0</v>
      </c>
      <c r="U125" s="142"/>
      <c r="V125" s="143"/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3</v>
      </c>
      <c r="AD125" s="4">
        <v>0</v>
      </c>
      <c r="AE125" s="4">
        <v>0</v>
      </c>
      <c r="AF125" s="4">
        <v>0</v>
      </c>
      <c r="AG125" s="4">
        <v>0</v>
      </c>
      <c r="AH125" s="4">
        <v>0</v>
      </c>
      <c r="AI125" s="4">
        <v>0</v>
      </c>
      <c r="AJ125" s="4">
        <v>0</v>
      </c>
      <c r="AK125" s="4">
        <v>0</v>
      </c>
      <c r="AL125" s="4">
        <v>0</v>
      </c>
      <c r="AM125" s="4">
        <v>0</v>
      </c>
      <c r="AN125" s="4">
        <v>0</v>
      </c>
      <c r="AO125" s="4">
        <v>0</v>
      </c>
      <c r="AP125" s="4">
        <v>0</v>
      </c>
      <c r="AQ125" s="4">
        <v>0</v>
      </c>
      <c r="AR125" s="4">
        <v>0</v>
      </c>
      <c r="AS125" s="4">
        <v>0</v>
      </c>
      <c r="AT125" s="4">
        <v>0</v>
      </c>
      <c r="AU125" s="144"/>
      <c r="AV125" s="145">
        <f t="shared" si="40"/>
        <v>3</v>
      </c>
      <c r="AW125" s="145">
        <f t="shared" si="41"/>
        <v>0</v>
      </c>
      <c r="AX125" s="14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M125" s="147"/>
      <c r="BN125" s="148"/>
    </row>
    <row r="126" spans="1:66" s="146" customFormat="1" ht="15">
      <c r="A126" s="137">
        <v>119</v>
      </c>
      <c r="B126" s="138">
        <v>6953156284258</v>
      </c>
      <c r="C126" s="4">
        <v>742247</v>
      </c>
      <c r="D126" s="4" t="s">
        <v>329</v>
      </c>
      <c r="E126" s="4" t="s">
        <v>330</v>
      </c>
      <c r="F126" s="4">
        <v>29.5</v>
      </c>
      <c r="G126" s="4">
        <v>59</v>
      </c>
      <c r="H126" s="139" t="str">
        <f t="shared" si="42"/>
        <v>-</v>
      </c>
      <c r="I126" s="140" t="str">
        <f t="shared" si="43"/>
        <v>-</v>
      </c>
      <c r="J126" s="140" t="str">
        <f t="shared" si="44"/>
        <v>-</v>
      </c>
      <c r="K126" s="140" t="str">
        <f t="shared" si="45"/>
        <v>-</v>
      </c>
      <c r="L126" s="140" t="str">
        <f t="shared" si="46"/>
        <v>-</v>
      </c>
      <c r="M126" s="140" t="str">
        <f t="shared" si="47"/>
        <v>-</v>
      </c>
      <c r="N126" s="140" t="str">
        <f t="shared" si="48"/>
        <v>-</v>
      </c>
      <c r="O126" s="140" t="str">
        <f t="shared" si="49"/>
        <v>-</v>
      </c>
      <c r="P126" s="140" t="str">
        <f t="shared" si="50"/>
        <v>-</v>
      </c>
      <c r="Q126" s="140" t="str">
        <f t="shared" si="51"/>
        <v>-</v>
      </c>
      <c r="R126" s="140" t="str">
        <f t="shared" si="52"/>
        <v>-</v>
      </c>
      <c r="S126" s="140" t="str">
        <f t="shared" si="53"/>
        <v>-</v>
      </c>
      <c r="T126" s="141">
        <f t="shared" si="54"/>
        <v>0</v>
      </c>
      <c r="U126" s="142"/>
      <c r="V126" s="143"/>
      <c r="W126" s="4">
        <v>4</v>
      </c>
      <c r="X126" s="4">
        <v>0</v>
      </c>
      <c r="Y126" s="4">
        <v>2</v>
      </c>
      <c r="Z126" s="4">
        <v>0</v>
      </c>
      <c r="AA126" s="4">
        <v>4</v>
      </c>
      <c r="AB126" s="4">
        <v>0</v>
      </c>
      <c r="AC126" s="4">
        <v>6</v>
      </c>
      <c r="AD126" s="4">
        <v>0</v>
      </c>
      <c r="AE126" s="4">
        <v>4</v>
      </c>
      <c r="AF126" s="4">
        <v>0</v>
      </c>
      <c r="AG126" s="4">
        <v>6</v>
      </c>
      <c r="AH126" s="4">
        <v>0</v>
      </c>
      <c r="AI126" s="4">
        <v>4</v>
      </c>
      <c r="AJ126" s="4">
        <v>0</v>
      </c>
      <c r="AK126" s="4">
        <v>4</v>
      </c>
      <c r="AL126" s="4">
        <v>0</v>
      </c>
      <c r="AM126" s="4">
        <v>6</v>
      </c>
      <c r="AN126" s="4">
        <v>0</v>
      </c>
      <c r="AO126" s="4">
        <v>2</v>
      </c>
      <c r="AP126" s="4">
        <v>0</v>
      </c>
      <c r="AQ126" s="4">
        <v>2</v>
      </c>
      <c r="AR126" s="4">
        <v>0</v>
      </c>
      <c r="AS126" s="4">
        <v>2</v>
      </c>
      <c r="AT126" s="4">
        <v>0</v>
      </c>
      <c r="AU126" s="144"/>
      <c r="AV126" s="145">
        <f t="shared" si="40"/>
        <v>46</v>
      </c>
      <c r="AW126" s="145">
        <f t="shared" si="41"/>
        <v>0</v>
      </c>
      <c r="AX126" s="14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M126" s="147"/>
      <c r="BN126" s="148"/>
    </row>
    <row r="127" spans="1:66" s="146" customFormat="1" ht="15">
      <c r="A127" s="137">
        <v>120</v>
      </c>
      <c r="B127" s="138">
        <v>6953156284630</v>
      </c>
      <c r="C127" s="4">
        <v>742248</v>
      </c>
      <c r="D127" s="4" t="s">
        <v>331</v>
      </c>
      <c r="E127" s="4" t="s">
        <v>332</v>
      </c>
      <c r="F127" s="4">
        <v>24.5</v>
      </c>
      <c r="G127" s="4">
        <v>49</v>
      </c>
      <c r="H127" s="139" t="str">
        <f t="shared" si="42"/>
        <v>-</v>
      </c>
      <c r="I127" s="140" t="str">
        <f t="shared" si="43"/>
        <v>-</v>
      </c>
      <c r="J127" s="140" t="str">
        <f t="shared" si="44"/>
        <v>-</v>
      </c>
      <c r="K127" s="140" t="str">
        <f t="shared" si="45"/>
        <v>-</v>
      </c>
      <c r="L127" s="140" t="str">
        <f t="shared" si="46"/>
        <v>-</v>
      </c>
      <c r="M127" s="140" t="str">
        <f t="shared" si="47"/>
        <v>-</v>
      </c>
      <c r="N127" s="140" t="str">
        <f t="shared" si="48"/>
        <v>-</v>
      </c>
      <c r="O127" s="140" t="str">
        <f t="shared" si="49"/>
        <v>-</v>
      </c>
      <c r="P127" s="140" t="str">
        <f t="shared" si="50"/>
        <v>-</v>
      </c>
      <c r="Q127" s="140" t="str">
        <f t="shared" si="51"/>
        <v>-</v>
      </c>
      <c r="R127" s="140" t="str">
        <f t="shared" si="52"/>
        <v>-</v>
      </c>
      <c r="S127" s="140" t="str">
        <f t="shared" si="53"/>
        <v>-</v>
      </c>
      <c r="T127" s="141">
        <f t="shared" si="54"/>
        <v>0</v>
      </c>
      <c r="U127" s="142"/>
      <c r="V127" s="143"/>
      <c r="W127" s="4">
        <v>4</v>
      </c>
      <c r="X127" s="4">
        <v>1</v>
      </c>
      <c r="Y127" s="4">
        <v>4</v>
      </c>
      <c r="Z127" s="4">
        <v>2</v>
      </c>
      <c r="AA127" s="4">
        <v>5</v>
      </c>
      <c r="AB127" s="4">
        <v>1</v>
      </c>
      <c r="AC127" s="4">
        <v>11</v>
      </c>
      <c r="AD127" s="4">
        <v>2</v>
      </c>
      <c r="AE127" s="4">
        <v>4</v>
      </c>
      <c r="AF127" s="4">
        <v>2</v>
      </c>
      <c r="AG127" s="4">
        <v>20</v>
      </c>
      <c r="AH127" s="4">
        <v>3</v>
      </c>
      <c r="AI127" s="4">
        <v>7</v>
      </c>
      <c r="AJ127" s="4">
        <v>2</v>
      </c>
      <c r="AK127" s="4">
        <v>6</v>
      </c>
      <c r="AL127" s="4">
        <v>2</v>
      </c>
      <c r="AM127" s="4">
        <v>14</v>
      </c>
      <c r="AN127" s="4">
        <v>4</v>
      </c>
      <c r="AO127" s="4">
        <v>3</v>
      </c>
      <c r="AP127" s="4">
        <v>0</v>
      </c>
      <c r="AQ127" s="4">
        <v>0</v>
      </c>
      <c r="AR127" s="4">
        <v>0</v>
      </c>
      <c r="AS127" s="4">
        <v>4</v>
      </c>
      <c r="AT127" s="4">
        <v>0</v>
      </c>
      <c r="AU127" s="144"/>
      <c r="AV127" s="145">
        <f t="shared" si="40"/>
        <v>82</v>
      </c>
      <c r="AW127" s="145">
        <f t="shared" si="41"/>
        <v>19</v>
      </c>
      <c r="AX127" s="14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M127" s="147"/>
      <c r="BN127" s="148"/>
    </row>
    <row r="128" spans="1:66" s="146" customFormat="1" ht="15">
      <c r="A128" s="137">
        <v>121</v>
      </c>
      <c r="B128" s="138">
        <v>6953156286603</v>
      </c>
      <c r="C128" s="4">
        <v>742249</v>
      </c>
      <c r="D128" s="4" t="s">
        <v>333</v>
      </c>
      <c r="E128" s="4" t="s">
        <v>334</v>
      </c>
      <c r="F128" s="4">
        <v>44.5</v>
      </c>
      <c r="G128" s="4">
        <v>99</v>
      </c>
      <c r="H128" s="139" t="str">
        <f t="shared" si="42"/>
        <v>-</v>
      </c>
      <c r="I128" s="140" t="str">
        <f t="shared" si="43"/>
        <v>-</v>
      </c>
      <c r="J128" s="140" t="str">
        <f t="shared" si="44"/>
        <v>-</v>
      </c>
      <c r="K128" s="140" t="str">
        <f t="shared" si="45"/>
        <v>-</v>
      </c>
      <c r="L128" s="140" t="str">
        <f t="shared" si="46"/>
        <v>-</v>
      </c>
      <c r="M128" s="140" t="str">
        <f t="shared" si="47"/>
        <v>-</v>
      </c>
      <c r="N128" s="140" t="str">
        <f t="shared" si="48"/>
        <v>-</v>
      </c>
      <c r="O128" s="140" t="str">
        <f t="shared" si="49"/>
        <v>-</v>
      </c>
      <c r="P128" s="140" t="str">
        <f t="shared" si="50"/>
        <v>-</v>
      </c>
      <c r="Q128" s="140" t="str">
        <f t="shared" si="51"/>
        <v>-</v>
      </c>
      <c r="R128" s="140" t="str">
        <f t="shared" si="52"/>
        <v>-</v>
      </c>
      <c r="S128" s="140" t="str">
        <f t="shared" si="53"/>
        <v>-</v>
      </c>
      <c r="T128" s="141">
        <f t="shared" si="54"/>
        <v>0</v>
      </c>
      <c r="U128" s="142"/>
      <c r="V128" s="143"/>
      <c r="W128" s="4">
        <v>7</v>
      </c>
      <c r="X128" s="4">
        <v>0</v>
      </c>
      <c r="Y128" s="4">
        <v>6</v>
      </c>
      <c r="Z128" s="4">
        <v>0</v>
      </c>
      <c r="AA128" s="4">
        <v>8</v>
      </c>
      <c r="AB128" s="4">
        <v>0</v>
      </c>
      <c r="AC128" s="4">
        <v>14</v>
      </c>
      <c r="AD128" s="4">
        <v>1</v>
      </c>
      <c r="AE128" s="4">
        <v>9</v>
      </c>
      <c r="AF128" s="4">
        <v>1</v>
      </c>
      <c r="AG128" s="4">
        <v>10</v>
      </c>
      <c r="AH128" s="4">
        <v>2</v>
      </c>
      <c r="AI128" s="4">
        <v>6</v>
      </c>
      <c r="AJ128" s="4">
        <v>0</v>
      </c>
      <c r="AK128" s="4">
        <v>8</v>
      </c>
      <c r="AL128" s="4">
        <v>0</v>
      </c>
      <c r="AM128" s="4">
        <v>9</v>
      </c>
      <c r="AN128" s="4">
        <v>0</v>
      </c>
      <c r="AO128" s="4">
        <v>3</v>
      </c>
      <c r="AP128" s="4">
        <v>0</v>
      </c>
      <c r="AQ128" s="4">
        <v>3</v>
      </c>
      <c r="AR128" s="4">
        <v>0</v>
      </c>
      <c r="AS128" s="4">
        <v>2</v>
      </c>
      <c r="AT128" s="4">
        <v>0</v>
      </c>
      <c r="AU128" s="144"/>
      <c r="AV128" s="145">
        <f t="shared" si="40"/>
        <v>85</v>
      </c>
      <c r="AW128" s="145">
        <f t="shared" si="41"/>
        <v>4</v>
      </c>
      <c r="AX128" s="14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M128" s="147"/>
      <c r="BN128" s="148"/>
    </row>
    <row r="129" spans="1:66" s="146" customFormat="1" ht="15">
      <c r="A129" s="137">
        <v>122</v>
      </c>
      <c r="B129" s="138">
        <v>6953156279650</v>
      </c>
      <c r="C129" s="4">
        <v>742292</v>
      </c>
      <c r="D129" s="4" t="s">
        <v>335</v>
      </c>
      <c r="E129" s="4" t="s">
        <v>336</v>
      </c>
      <c r="F129" s="4">
        <v>39.5</v>
      </c>
      <c r="G129" s="4">
        <v>79</v>
      </c>
      <c r="H129" s="139" t="str">
        <f t="shared" si="42"/>
        <v>-</v>
      </c>
      <c r="I129" s="140" t="str">
        <f t="shared" si="43"/>
        <v>-</v>
      </c>
      <c r="J129" s="140" t="str">
        <f t="shared" si="44"/>
        <v>-</v>
      </c>
      <c r="K129" s="140" t="str">
        <f t="shared" si="45"/>
        <v>-</v>
      </c>
      <c r="L129" s="140" t="str">
        <f t="shared" si="46"/>
        <v>-</v>
      </c>
      <c r="M129" s="140" t="str">
        <f t="shared" si="47"/>
        <v>-</v>
      </c>
      <c r="N129" s="140" t="str">
        <f t="shared" si="48"/>
        <v>-</v>
      </c>
      <c r="O129" s="140" t="str">
        <f t="shared" si="49"/>
        <v>-</v>
      </c>
      <c r="P129" s="140" t="str">
        <f t="shared" si="50"/>
        <v>-</v>
      </c>
      <c r="Q129" s="140" t="str">
        <f t="shared" si="51"/>
        <v>-</v>
      </c>
      <c r="R129" s="140" t="str">
        <f t="shared" si="52"/>
        <v>-</v>
      </c>
      <c r="S129" s="140" t="str">
        <f t="shared" si="53"/>
        <v>-</v>
      </c>
      <c r="T129" s="141">
        <f t="shared" si="54"/>
        <v>0</v>
      </c>
      <c r="U129" s="142"/>
      <c r="V129" s="143"/>
      <c r="W129" s="4">
        <v>4</v>
      </c>
      <c r="X129" s="4">
        <v>0</v>
      </c>
      <c r="Y129" s="4">
        <v>2</v>
      </c>
      <c r="Z129" s="4">
        <v>0</v>
      </c>
      <c r="AA129" s="4">
        <v>4</v>
      </c>
      <c r="AB129" s="4">
        <v>0</v>
      </c>
      <c r="AC129" s="4">
        <v>14</v>
      </c>
      <c r="AD129" s="4">
        <v>0</v>
      </c>
      <c r="AE129" s="4">
        <v>3</v>
      </c>
      <c r="AF129" s="4">
        <v>0</v>
      </c>
      <c r="AG129" s="4">
        <v>27</v>
      </c>
      <c r="AH129" s="4">
        <v>2</v>
      </c>
      <c r="AI129" s="4">
        <v>3</v>
      </c>
      <c r="AJ129" s="4">
        <v>0</v>
      </c>
      <c r="AK129" s="4">
        <v>4</v>
      </c>
      <c r="AL129" s="4">
        <v>0</v>
      </c>
      <c r="AM129" s="4">
        <v>6</v>
      </c>
      <c r="AN129" s="4">
        <v>0</v>
      </c>
      <c r="AO129" s="4">
        <v>2</v>
      </c>
      <c r="AP129" s="4">
        <v>0</v>
      </c>
      <c r="AQ129" s="4">
        <v>1</v>
      </c>
      <c r="AR129" s="4">
        <v>0</v>
      </c>
      <c r="AS129" s="4">
        <v>2</v>
      </c>
      <c r="AT129" s="4">
        <v>0</v>
      </c>
      <c r="AU129" s="144"/>
      <c r="AV129" s="145">
        <f t="shared" si="40"/>
        <v>72</v>
      </c>
      <c r="AW129" s="145">
        <f t="shared" si="41"/>
        <v>2</v>
      </c>
      <c r="AX129" s="14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M129" s="147"/>
      <c r="BN129" s="148"/>
    </row>
    <row r="130" spans="1:66" s="146" customFormat="1" ht="15">
      <c r="A130" s="137">
        <v>123</v>
      </c>
      <c r="B130" s="138">
        <v>6953156279667</v>
      </c>
      <c r="C130" s="4">
        <v>742293</v>
      </c>
      <c r="D130" s="4" t="s">
        <v>337</v>
      </c>
      <c r="E130" s="4" t="s">
        <v>338</v>
      </c>
      <c r="F130" s="4">
        <v>44.5</v>
      </c>
      <c r="G130" s="4">
        <v>89</v>
      </c>
      <c r="H130" s="139" t="str">
        <f t="shared" si="42"/>
        <v>-</v>
      </c>
      <c r="I130" s="140" t="str">
        <f t="shared" si="43"/>
        <v>-</v>
      </c>
      <c r="J130" s="140" t="str">
        <f t="shared" si="44"/>
        <v>-</v>
      </c>
      <c r="K130" s="140" t="str">
        <f t="shared" si="45"/>
        <v>-</v>
      </c>
      <c r="L130" s="140" t="str">
        <f t="shared" si="46"/>
        <v>-</v>
      </c>
      <c r="M130" s="140" t="str">
        <f t="shared" si="47"/>
        <v>-</v>
      </c>
      <c r="N130" s="140" t="str">
        <f t="shared" si="48"/>
        <v>-</v>
      </c>
      <c r="O130" s="140" t="str">
        <f t="shared" si="49"/>
        <v>-</v>
      </c>
      <c r="P130" s="140" t="str">
        <f t="shared" si="50"/>
        <v>-</v>
      </c>
      <c r="Q130" s="140" t="str">
        <f t="shared" si="51"/>
        <v>-</v>
      </c>
      <c r="R130" s="140" t="str">
        <f t="shared" si="52"/>
        <v>-</v>
      </c>
      <c r="S130" s="140" t="str">
        <f t="shared" si="53"/>
        <v>-</v>
      </c>
      <c r="T130" s="141">
        <f t="shared" si="54"/>
        <v>0</v>
      </c>
      <c r="U130" s="142"/>
      <c r="V130" s="143"/>
      <c r="W130" s="4">
        <v>4</v>
      </c>
      <c r="X130" s="4">
        <v>0</v>
      </c>
      <c r="Y130" s="4">
        <v>2</v>
      </c>
      <c r="Z130" s="4">
        <v>0</v>
      </c>
      <c r="AA130" s="4">
        <v>4</v>
      </c>
      <c r="AB130" s="4">
        <v>0</v>
      </c>
      <c r="AC130" s="4">
        <v>21</v>
      </c>
      <c r="AD130" s="4">
        <v>1</v>
      </c>
      <c r="AE130" s="4">
        <v>4</v>
      </c>
      <c r="AF130" s="4">
        <v>0</v>
      </c>
      <c r="AG130" s="4">
        <v>13</v>
      </c>
      <c r="AH130" s="4">
        <v>1</v>
      </c>
      <c r="AI130" s="4">
        <v>3</v>
      </c>
      <c r="AJ130" s="4">
        <v>0</v>
      </c>
      <c r="AK130" s="4">
        <v>4</v>
      </c>
      <c r="AL130" s="4">
        <v>0</v>
      </c>
      <c r="AM130" s="4">
        <v>6</v>
      </c>
      <c r="AN130" s="4">
        <v>0</v>
      </c>
      <c r="AO130" s="4">
        <v>2</v>
      </c>
      <c r="AP130" s="4">
        <v>0</v>
      </c>
      <c r="AQ130" s="4">
        <v>2</v>
      </c>
      <c r="AR130" s="4">
        <v>0</v>
      </c>
      <c r="AS130" s="4">
        <v>2</v>
      </c>
      <c r="AT130" s="4">
        <v>0</v>
      </c>
      <c r="AU130" s="144"/>
      <c r="AV130" s="145">
        <f t="shared" si="40"/>
        <v>67</v>
      </c>
      <c r="AW130" s="145">
        <f t="shared" si="41"/>
        <v>2</v>
      </c>
      <c r="AX130" s="14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M130" s="147"/>
      <c r="BN130" s="148"/>
    </row>
    <row r="131" spans="1:66" s="146" customFormat="1" ht="15">
      <c r="A131" s="137">
        <v>124</v>
      </c>
      <c r="B131" s="138">
        <v>6953156282100</v>
      </c>
      <c r="C131" s="4">
        <v>742294</v>
      </c>
      <c r="D131" s="4" t="s">
        <v>339</v>
      </c>
      <c r="E131" s="4" t="s">
        <v>340</v>
      </c>
      <c r="F131" s="4">
        <v>74.5</v>
      </c>
      <c r="G131" s="4">
        <v>159</v>
      </c>
      <c r="H131" s="139" t="str">
        <f t="shared" si="42"/>
        <v>-</v>
      </c>
      <c r="I131" s="140" t="str">
        <f t="shared" si="43"/>
        <v>-</v>
      </c>
      <c r="J131" s="140" t="str">
        <f t="shared" si="44"/>
        <v>-</v>
      </c>
      <c r="K131" s="140" t="str">
        <f t="shared" si="45"/>
        <v>-</v>
      </c>
      <c r="L131" s="140" t="str">
        <f t="shared" si="46"/>
        <v>-</v>
      </c>
      <c r="M131" s="140" t="str">
        <f t="shared" si="47"/>
        <v>-</v>
      </c>
      <c r="N131" s="140" t="str">
        <f t="shared" si="48"/>
        <v>-</v>
      </c>
      <c r="O131" s="140" t="str">
        <f t="shared" si="49"/>
        <v>-</v>
      </c>
      <c r="P131" s="140" t="str">
        <f t="shared" si="50"/>
        <v>-</v>
      </c>
      <c r="Q131" s="140" t="str">
        <f t="shared" si="51"/>
        <v>-</v>
      </c>
      <c r="R131" s="140" t="str">
        <f t="shared" si="52"/>
        <v>-</v>
      </c>
      <c r="S131" s="140" t="str">
        <f t="shared" si="53"/>
        <v>-</v>
      </c>
      <c r="T131" s="141">
        <f t="shared" si="54"/>
        <v>0</v>
      </c>
      <c r="U131" s="142"/>
      <c r="V131" s="143"/>
      <c r="W131" s="4">
        <v>2</v>
      </c>
      <c r="X131" s="4">
        <v>0</v>
      </c>
      <c r="Y131" s="4">
        <v>0</v>
      </c>
      <c r="Z131" s="4">
        <v>1</v>
      </c>
      <c r="AA131" s="4">
        <v>4</v>
      </c>
      <c r="AB131" s="4">
        <v>0</v>
      </c>
      <c r="AC131" s="4">
        <v>16</v>
      </c>
      <c r="AD131" s="4">
        <v>0</v>
      </c>
      <c r="AE131" s="4">
        <v>3</v>
      </c>
      <c r="AF131" s="4">
        <v>0</v>
      </c>
      <c r="AG131" s="4">
        <v>15</v>
      </c>
      <c r="AH131" s="4">
        <v>0</v>
      </c>
      <c r="AI131" s="4">
        <v>0</v>
      </c>
      <c r="AJ131" s="4">
        <v>2</v>
      </c>
      <c r="AK131" s="4">
        <v>3</v>
      </c>
      <c r="AL131" s="4">
        <v>1</v>
      </c>
      <c r="AM131" s="4">
        <v>9</v>
      </c>
      <c r="AN131" s="4">
        <v>0</v>
      </c>
      <c r="AO131" s="4">
        <v>2</v>
      </c>
      <c r="AP131" s="4">
        <v>0</v>
      </c>
      <c r="AQ131" s="4">
        <v>2</v>
      </c>
      <c r="AR131" s="4">
        <v>0</v>
      </c>
      <c r="AS131" s="4">
        <v>2</v>
      </c>
      <c r="AT131" s="4">
        <v>0</v>
      </c>
      <c r="AU131" s="144"/>
      <c r="AV131" s="145">
        <f t="shared" si="40"/>
        <v>58</v>
      </c>
      <c r="AW131" s="145">
        <f t="shared" si="41"/>
        <v>4</v>
      </c>
      <c r="AX131" s="14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M131" s="147"/>
      <c r="BN131" s="148"/>
    </row>
    <row r="132" spans="1:66" s="146" customFormat="1" ht="15">
      <c r="A132" s="137">
        <v>125</v>
      </c>
      <c r="B132" s="138">
        <v>6953156279155</v>
      </c>
      <c r="C132" s="4">
        <v>742295</v>
      </c>
      <c r="D132" s="4" t="s">
        <v>341</v>
      </c>
      <c r="E132" s="4" t="s">
        <v>342</v>
      </c>
      <c r="F132" s="4">
        <v>39.5</v>
      </c>
      <c r="G132" s="4">
        <v>79</v>
      </c>
      <c r="H132" s="139" t="str">
        <f t="shared" si="42"/>
        <v>-</v>
      </c>
      <c r="I132" s="140" t="str">
        <f t="shared" si="43"/>
        <v>-</v>
      </c>
      <c r="J132" s="140" t="str">
        <f t="shared" si="44"/>
        <v>-</v>
      </c>
      <c r="K132" s="140" t="str">
        <f t="shared" si="45"/>
        <v>-</v>
      </c>
      <c r="L132" s="140" t="str">
        <f t="shared" si="46"/>
        <v>-</v>
      </c>
      <c r="M132" s="140" t="str">
        <f t="shared" si="47"/>
        <v>-</v>
      </c>
      <c r="N132" s="140" t="str">
        <f t="shared" si="48"/>
        <v>-</v>
      </c>
      <c r="O132" s="140" t="str">
        <f t="shared" si="49"/>
        <v>-</v>
      </c>
      <c r="P132" s="140" t="str">
        <f t="shared" si="50"/>
        <v>-</v>
      </c>
      <c r="Q132" s="140" t="str">
        <f t="shared" si="51"/>
        <v>-</v>
      </c>
      <c r="R132" s="140" t="str">
        <f t="shared" si="52"/>
        <v>-</v>
      </c>
      <c r="S132" s="140" t="str">
        <f t="shared" si="53"/>
        <v>-</v>
      </c>
      <c r="T132" s="141">
        <f t="shared" si="54"/>
        <v>0</v>
      </c>
      <c r="U132" s="142"/>
      <c r="V132" s="143"/>
      <c r="W132" s="4">
        <v>4</v>
      </c>
      <c r="X132" s="4">
        <v>0</v>
      </c>
      <c r="Y132" s="4">
        <v>2</v>
      </c>
      <c r="Z132" s="4">
        <v>0</v>
      </c>
      <c r="AA132" s="4">
        <v>4</v>
      </c>
      <c r="AB132" s="4">
        <v>0</v>
      </c>
      <c r="AC132" s="4">
        <v>5</v>
      </c>
      <c r="AD132" s="4">
        <v>1</v>
      </c>
      <c r="AE132" s="4">
        <v>4</v>
      </c>
      <c r="AF132" s="4">
        <v>0</v>
      </c>
      <c r="AG132" s="4">
        <v>4</v>
      </c>
      <c r="AH132" s="4">
        <v>0</v>
      </c>
      <c r="AI132" s="4">
        <v>4</v>
      </c>
      <c r="AJ132" s="4">
        <v>0</v>
      </c>
      <c r="AK132" s="4">
        <v>4</v>
      </c>
      <c r="AL132" s="4">
        <v>0</v>
      </c>
      <c r="AM132" s="4">
        <v>4</v>
      </c>
      <c r="AN132" s="4">
        <v>0</v>
      </c>
      <c r="AO132" s="4">
        <v>2</v>
      </c>
      <c r="AP132" s="4">
        <v>0</v>
      </c>
      <c r="AQ132" s="4">
        <v>2</v>
      </c>
      <c r="AR132" s="4">
        <v>0</v>
      </c>
      <c r="AS132" s="4">
        <v>2</v>
      </c>
      <c r="AT132" s="4">
        <v>0</v>
      </c>
      <c r="AU132" s="144"/>
      <c r="AV132" s="145">
        <f t="shared" si="40"/>
        <v>41</v>
      </c>
      <c r="AW132" s="145">
        <f t="shared" si="41"/>
        <v>1</v>
      </c>
      <c r="AX132" s="14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M132" s="147"/>
      <c r="BN132" s="148"/>
    </row>
    <row r="133" spans="1:66" s="146" customFormat="1" ht="15">
      <c r="A133" s="137">
        <v>126</v>
      </c>
      <c r="B133" s="138">
        <v>6953156279148</v>
      </c>
      <c r="C133" s="4">
        <v>742296</v>
      </c>
      <c r="D133" s="4" t="s">
        <v>343</v>
      </c>
      <c r="E133" s="4" t="s">
        <v>344</v>
      </c>
      <c r="F133" s="4">
        <v>39.5</v>
      </c>
      <c r="G133" s="4">
        <v>79</v>
      </c>
      <c r="H133" s="139" t="str">
        <f t="shared" si="42"/>
        <v>-</v>
      </c>
      <c r="I133" s="140" t="str">
        <f t="shared" si="43"/>
        <v>-</v>
      </c>
      <c r="J133" s="140" t="str">
        <f t="shared" si="44"/>
        <v>-</v>
      </c>
      <c r="K133" s="140" t="str">
        <f t="shared" si="45"/>
        <v>-</v>
      </c>
      <c r="L133" s="140" t="str">
        <f t="shared" si="46"/>
        <v>-</v>
      </c>
      <c r="M133" s="140" t="str">
        <f t="shared" si="47"/>
        <v>-</v>
      </c>
      <c r="N133" s="140" t="str">
        <f t="shared" si="48"/>
        <v>-</v>
      </c>
      <c r="O133" s="140" t="str">
        <f t="shared" si="49"/>
        <v>-</v>
      </c>
      <c r="P133" s="140" t="str">
        <f t="shared" si="50"/>
        <v>-</v>
      </c>
      <c r="Q133" s="140" t="str">
        <f t="shared" si="51"/>
        <v>-</v>
      </c>
      <c r="R133" s="140" t="str">
        <f t="shared" si="52"/>
        <v>-</v>
      </c>
      <c r="S133" s="140" t="str">
        <f t="shared" si="53"/>
        <v>-</v>
      </c>
      <c r="T133" s="141">
        <f t="shared" si="54"/>
        <v>0</v>
      </c>
      <c r="U133" s="142"/>
      <c r="V133" s="143"/>
      <c r="W133" s="4">
        <v>3</v>
      </c>
      <c r="X133" s="4">
        <v>0</v>
      </c>
      <c r="Y133" s="4">
        <v>2</v>
      </c>
      <c r="Z133" s="4">
        <v>0</v>
      </c>
      <c r="AA133" s="4">
        <v>3</v>
      </c>
      <c r="AB133" s="4">
        <v>0</v>
      </c>
      <c r="AC133" s="4">
        <v>5</v>
      </c>
      <c r="AD133" s="4">
        <v>1</v>
      </c>
      <c r="AE133" s="4">
        <v>4</v>
      </c>
      <c r="AF133" s="4">
        <v>0</v>
      </c>
      <c r="AG133" s="4">
        <v>2</v>
      </c>
      <c r="AH133" s="4">
        <v>3</v>
      </c>
      <c r="AI133" s="4">
        <v>3</v>
      </c>
      <c r="AJ133" s="4">
        <v>0</v>
      </c>
      <c r="AK133" s="4">
        <v>4</v>
      </c>
      <c r="AL133" s="4">
        <v>0</v>
      </c>
      <c r="AM133" s="4">
        <v>5</v>
      </c>
      <c r="AN133" s="4">
        <v>0</v>
      </c>
      <c r="AO133" s="4">
        <v>2</v>
      </c>
      <c r="AP133" s="4">
        <v>0</v>
      </c>
      <c r="AQ133" s="4">
        <v>2</v>
      </c>
      <c r="AR133" s="4">
        <v>0</v>
      </c>
      <c r="AS133" s="4">
        <v>2</v>
      </c>
      <c r="AT133" s="4">
        <v>0</v>
      </c>
      <c r="AU133" s="144"/>
      <c r="AV133" s="145">
        <f t="shared" si="40"/>
        <v>37</v>
      </c>
      <c r="AW133" s="145">
        <f t="shared" si="41"/>
        <v>4</v>
      </c>
      <c r="AX133" s="14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M133" s="147"/>
      <c r="BN133" s="148"/>
    </row>
    <row r="134" spans="1:66" s="146" customFormat="1" ht="15">
      <c r="A134" s="137">
        <v>127</v>
      </c>
      <c r="B134" s="138">
        <v>6953156272668</v>
      </c>
      <c r="C134" s="4">
        <v>742297</v>
      </c>
      <c r="D134" s="4" t="s">
        <v>345</v>
      </c>
      <c r="E134" s="4" t="s">
        <v>346</v>
      </c>
      <c r="F134" s="4">
        <v>119.5</v>
      </c>
      <c r="G134" s="4">
        <v>249</v>
      </c>
      <c r="H134" s="139" t="str">
        <f t="shared" si="42"/>
        <v>-</v>
      </c>
      <c r="I134" s="140" t="str">
        <f t="shared" si="43"/>
        <v>-</v>
      </c>
      <c r="J134" s="140" t="str">
        <f t="shared" si="44"/>
        <v>-</v>
      </c>
      <c r="K134" s="140" t="str">
        <f t="shared" si="45"/>
        <v>-</v>
      </c>
      <c r="L134" s="140" t="str">
        <f t="shared" si="46"/>
        <v>-</v>
      </c>
      <c r="M134" s="140" t="str">
        <f t="shared" si="47"/>
        <v>-</v>
      </c>
      <c r="N134" s="140" t="str">
        <f t="shared" si="48"/>
        <v>-</v>
      </c>
      <c r="O134" s="140" t="str">
        <f t="shared" si="49"/>
        <v>-</v>
      </c>
      <c r="P134" s="140" t="str">
        <f t="shared" si="50"/>
        <v>-</v>
      </c>
      <c r="Q134" s="140" t="str">
        <f t="shared" si="51"/>
        <v>-</v>
      </c>
      <c r="R134" s="140" t="str">
        <f t="shared" si="52"/>
        <v>-</v>
      </c>
      <c r="S134" s="140" t="str">
        <f t="shared" si="53"/>
        <v>-</v>
      </c>
      <c r="T134" s="141">
        <f t="shared" si="54"/>
        <v>0</v>
      </c>
      <c r="U134" s="142"/>
      <c r="V134" s="143"/>
      <c r="W134" s="4">
        <v>2</v>
      </c>
      <c r="X134" s="4">
        <v>0</v>
      </c>
      <c r="Y134" s="4">
        <v>0</v>
      </c>
      <c r="Z134" s="4">
        <v>0</v>
      </c>
      <c r="AA134" s="4">
        <v>2</v>
      </c>
      <c r="AB134" s="4">
        <v>0</v>
      </c>
      <c r="AC134" s="4">
        <v>1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3</v>
      </c>
      <c r="AN134" s="4">
        <v>0</v>
      </c>
      <c r="AO134" s="4">
        <v>0</v>
      </c>
      <c r="AP134" s="4">
        <v>0</v>
      </c>
      <c r="AQ134" s="4">
        <v>1</v>
      </c>
      <c r="AR134" s="4">
        <v>0</v>
      </c>
      <c r="AS134" s="4">
        <v>2</v>
      </c>
      <c r="AT134" s="4">
        <v>0</v>
      </c>
      <c r="AU134" s="144"/>
      <c r="AV134" s="145">
        <f t="shared" si="40"/>
        <v>11</v>
      </c>
      <c r="AW134" s="145">
        <f t="shared" si="41"/>
        <v>0</v>
      </c>
      <c r="AX134" s="14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M134" s="147"/>
      <c r="BN134" s="148"/>
    </row>
    <row r="135" spans="1:66" s="146" customFormat="1" ht="15">
      <c r="A135" s="137">
        <v>128</v>
      </c>
      <c r="B135" s="138">
        <v>6953156270640</v>
      </c>
      <c r="C135" s="4">
        <v>742298</v>
      </c>
      <c r="D135" s="4" t="s">
        <v>347</v>
      </c>
      <c r="E135" s="4" t="s">
        <v>348</v>
      </c>
      <c r="F135" s="4">
        <v>89.5</v>
      </c>
      <c r="G135" s="4">
        <v>189</v>
      </c>
      <c r="H135" s="139" t="str">
        <f t="shared" si="42"/>
        <v>-</v>
      </c>
      <c r="I135" s="140" t="str">
        <f t="shared" si="43"/>
        <v>-</v>
      </c>
      <c r="J135" s="140" t="str">
        <f t="shared" si="44"/>
        <v>-</v>
      </c>
      <c r="K135" s="140" t="str">
        <f t="shared" si="45"/>
        <v>-</v>
      </c>
      <c r="L135" s="140" t="str">
        <f t="shared" si="46"/>
        <v>-</v>
      </c>
      <c r="M135" s="140" t="str">
        <f t="shared" si="47"/>
        <v>-</v>
      </c>
      <c r="N135" s="140" t="str">
        <f t="shared" si="48"/>
        <v>-</v>
      </c>
      <c r="O135" s="140" t="str">
        <f t="shared" si="49"/>
        <v>-</v>
      </c>
      <c r="P135" s="140" t="str">
        <f t="shared" si="50"/>
        <v>-</v>
      </c>
      <c r="Q135" s="140" t="str">
        <f t="shared" si="51"/>
        <v>-</v>
      </c>
      <c r="R135" s="140" t="str">
        <f t="shared" si="52"/>
        <v>-</v>
      </c>
      <c r="S135" s="140" t="str">
        <f t="shared" si="53"/>
        <v>-</v>
      </c>
      <c r="T135" s="141">
        <f t="shared" si="54"/>
        <v>0</v>
      </c>
      <c r="U135" s="142"/>
      <c r="V135" s="143"/>
      <c r="W135" s="4">
        <v>4</v>
      </c>
      <c r="X135" s="4">
        <v>0</v>
      </c>
      <c r="Y135" s="4">
        <v>0</v>
      </c>
      <c r="Z135" s="4">
        <v>0</v>
      </c>
      <c r="AA135" s="4">
        <v>3</v>
      </c>
      <c r="AB135" s="4">
        <v>0</v>
      </c>
      <c r="AC135" s="4">
        <v>5</v>
      </c>
      <c r="AD135" s="4">
        <v>0</v>
      </c>
      <c r="AE135" s="4">
        <v>4</v>
      </c>
      <c r="AF135" s="4">
        <v>0</v>
      </c>
      <c r="AG135" s="4">
        <v>8</v>
      </c>
      <c r="AH135" s="4">
        <v>1</v>
      </c>
      <c r="AI135" s="4">
        <v>3</v>
      </c>
      <c r="AJ135" s="4">
        <v>0</v>
      </c>
      <c r="AK135" s="4">
        <v>4</v>
      </c>
      <c r="AL135" s="4">
        <v>0</v>
      </c>
      <c r="AM135" s="4">
        <v>4</v>
      </c>
      <c r="AN135" s="4">
        <v>0</v>
      </c>
      <c r="AO135" s="4">
        <v>0</v>
      </c>
      <c r="AP135" s="4">
        <v>0</v>
      </c>
      <c r="AQ135" s="4">
        <v>2</v>
      </c>
      <c r="AR135" s="4">
        <v>0</v>
      </c>
      <c r="AS135" s="4">
        <v>2</v>
      </c>
      <c r="AT135" s="4">
        <v>0</v>
      </c>
      <c r="AU135" s="144"/>
      <c r="AV135" s="145">
        <f t="shared" si="40"/>
        <v>39</v>
      </c>
      <c r="AW135" s="145">
        <f t="shared" si="41"/>
        <v>1</v>
      </c>
      <c r="AX135" s="14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M135" s="147"/>
      <c r="BN135" s="148"/>
    </row>
    <row r="136" spans="1:66" s="146" customFormat="1" ht="15">
      <c r="A136" s="137">
        <v>129</v>
      </c>
      <c r="B136" s="138">
        <v>6953156284401</v>
      </c>
      <c r="C136" s="4">
        <v>742300</v>
      </c>
      <c r="D136" s="4" t="s">
        <v>349</v>
      </c>
      <c r="E136" s="4" t="s">
        <v>350</v>
      </c>
      <c r="F136" s="4">
        <v>29.5</v>
      </c>
      <c r="G136" s="4">
        <v>59</v>
      </c>
      <c r="H136" s="139" t="str">
        <f t="shared" ref="H136:H155" si="55">IF(AY136-W136&lt;1,"-",AY136-W136)</f>
        <v>-</v>
      </c>
      <c r="I136" s="140" t="str">
        <f t="shared" ref="I136:I155" si="56">IF(AZ136-Y136&lt;1,"-",AZ136-Y136)</f>
        <v>-</v>
      </c>
      <c r="J136" s="140" t="str">
        <f t="shared" ref="J136:J155" si="57">IF(BA136-AA136&lt;1,"-",BA136-AA136)</f>
        <v>-</v>
      </c>
      <c r="K136" s="140" t="str">
        <f t="shared" ref="K136:K155" si="58">IF(BB136-AC136&lt;1,"-",BB136-AC136)</f>
        <v>-</v>
      </c>
      <c r="L136" s="140" t="str">
        <f t="shared" ref="L136:L155" si="59">IF(BC136-AE136&lt;1,"-",BC136-AE136)</f>
        <v>-</v>
      </c>
      <c r="M136" s="140" t="str">
        <f t="shared" ref="M136:M155" si="60">IF(BD136-AG136&lt;1,"-",BD136-AG136)</f>
        <v>-</v>
      </c>
      <c r="N136" s="140" t="str">
        <f t="shared" ref="N136:N155" si="61">IF(BE136-AI136&lt;1,"-",BE136-AI136)</f>
        <v>-</v>
      </c>
      <c r="O136" s="140" t="str">
        <f t="shared" ref="O136:O155" si="62">IF(BF136-AK136&lt;1,"-",BF136-AK136)</f>
        <v>-</v>
      </c>
      <c r="P136" s="140" t="str">
        <f t="shared" ref="P136:P155" si="63">IF(BG136-AM136&lt;1,"-",BG136-AM136)</f>
        <v>-</v>
      </c>
      <c r="Q136" s="140" t="str">
        <f t="shared" ref="Q136:Q155" si="64">IF(BH136-AO136&lt;1,"-",BH136-AO136)</f>
        <v>-</v>
      </c>
      <c r="R136" s="140" t="str">
        <f t="shared" ref="R136:R155" si="65">IF(BI136-AQ136&lt;1,"-",BI136-AQ136)</f>
        <v>-</v>
      </c>
      <c r="S136" s="140" t="str">
        <f t="shared" ref="S136:S155" si="66">IF(BJ136-AS136&lt;1,"-",BJ136-AS136)</f>
        <v>-</v>
      </c>
      <c r="T136" s="141">
        <f t="shared" si="54"/>
        <v>0</v>
      </c>
      <c r="U136" s="142"/>
      <c r="V136" s="143"/>
      <c r="W136" s="4">
        <v>3</v>
      </c>
      <c r="X136" s="4">
        <v>0</v>
      </c>
      <c r="Y136" s="4">
        <v>0</v>
      </c>
      <c r="Z136" s="4">
        <v>0</v>
      </c>
      <c r="AA136" s="4">
        <v>3</v>
      </c>
      <c r="AB136" s="4">
        <v>0</v>
      </c>
      <c r="AC136" s="4">
        <v>5</v>
      </c>
      <c r="AD136" s="4">
        <v>1</v>
      </c>
      <c r="AE136" s="4">
        <v>2</v>
      </c>
      <c r="AF136" s="4">
        <v>1</v>
      </c>
      <c r="AG136" s="4">
        <v>0</v>
      </c>
      <c r="AH136" s="4">
        <v>4</v>
      </c>
      <c r="AI136" s="4">
        <v>1</v>
      </c>
      <c r="AJ136" s="4">
        <v>2</v>
      </c>
      <c r="AK136" s="4">
        <v>4</v>
      </c>
      <c r="AL136" s="4">
        <v>0</v>
      </c>
      <c r="AM136" s="4">
        <v>8</v>
      </c>
      <c r="AN136" s="4">
        <v>2</v>
      </c>
      <c r="AO136" s="4">
        <v>0</v>
      </c>
      <c r="AP136" s="4">
        <v>0</v>
      </c>
      <c r="AQ136" s="4">
        <v>1</v>
      </c>
      <c r="AR136" s="4">
        <v>0</v>
      </c>
      <c r="AS136" s="4">
        <v>2</v>
      </c>
      <c r="AT136" s="4">
        <v>0</v>
      </c>
      <c r="AU136" s="144"/>
      <c r="AV136" s="145">
        <f t="shared" si="40"/>
        <v>29</v>
      </c>
      <c r="AW136" s="145">
        <f t="shared" si="41"/>
        <v>10</v>
      </c>
      <c r="AX136" s="14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M136" s="147"/>
      <c r="BN136" s="148"/>
    </row>
    <row r="137" spans="1:66" s="146" customFormat="1" ht="15">
      <c r="A137" s="137">
        <v>130</v>
      </c>
      <c r="B137" s="138">
        <v>6958444961736</v>
      </c>
      <c r="C137" s="4">
        <v>742301</v>
      </c>
      <c r="D137" s="4" t="s">
        <v>351</v>
      </c>
      <c r="E137" s="4" t="s">
        <v>352</v>
      </c>
      <c r="F137" s="4">
        <v>94.5</v>
      </c>
      <c r="G137" s="4">
        <v>199</v>
      </c>
      <c r="H137" s="139" t="str">
        <f t="shared" si="55"/>
        <v>-</v>
      </c>
      <c r="I137" s="140" t="str">
        <f t="shared" si="56"/>
        <v>-</v>
      </c>
      <c r="J137" s="140" t="str">
        <f t="shared" si="57"/>
        <v>-</v>
      </c>
      <c r="K137" s="140" t="str">
        <f t="shared" si="58"/>
        <v>-</v>
      </c>
      <c r="L137" s="140" t="str">
        <f t="shared" si="59"/>
        <v>-</v>
      </c>
      <c r="M137" s="140" t="str">
        <f t="shared" si="60"/>
        <v>-</v>
      </c>
      <c r="N137" s="140" t="str">
        <f t="shared" si="61"/>
        <v>-</v>
      </c>
      <c r="O137" s="140" t="str">
        <f t="shared" si="62"/>
        <v>-</v>
      </c>
      <c r="P137" s="140" t="str">
        <f t="shared" si="63"/>
        <v>-</v>
      </c>
      <c r="Q137" s="140" t="str">
        <f t="shared" si="64"/>
        <v>-</v>
      </c>
      <c r="R137" s="140" t="str">
        <f t="shared" si="65"/>
        <v>-</v>
      </c>
      <c r="S137" s="140" t="str">
        <f t="shared" si="66"/>
        <v>-</v>
      </c>
      <c r="T137" s="141">
        <f t="shared" si="54"/>
        <v>0</v>
      </c>
      <c r="U137" s="142"/>
      <c r="V137" s="143"/>
      <c r="W137" s="4">
        <v>4</v>
      </c>
      <c r="X137" s="4">
        <v>0</v>
      </c>
      <c r="Y137" s="4">
        <v>0</v>
      </c>
      <c r="Z137" s="4">
        <v>0</v>
      </c>
      <c r="AA137" s="4">
        <v>4</v>
      </c>
      <c r="AB137" s="4">
        <v>-1</v>
      </c>
      <c r="AC137" s="4">
        <v>10</v>
      </c>
      <c r="AD137" s="4">
        <v>2</v>
      </c>
      <c r="AE137" s="4">
        <v>3</v>
      </c>
      <c r="AF137" s="4">
        <v>1</v>
      </c>
      <c r="AG137" s="4">
        <v>5</v>
      </c>
      <c r="AH137" s="4">
        <v>2</v>
      </c>
      <c r="AI137" s="4">
        <v>3</v>
      </c>
      <c r="AJ137" s="4">
        <v>0</v>
      </c>
      <c r="AK137" s="4">
        <v>4</v>
      </c>
      <c r="AL137" s="4">
        <v>0</v>
      </c>
      <c r="AM137" s="4">
        <v>2</v>
      </c>
      <c r="AN137" s="4">
        <v>4</v>
      </c>
      <c r="AO137" s="4">
        <v>0</v>
      </c>
      <c r="AP137" s="4">
        <v>0</v>
      </c>
      <c r="AQ137" s="4">
        <v>2</v>
      </c>
      <c r="AR137" s="4">
        <v>0</v>
      </c>
      <c r="AS137" s="4">
        <v>2</v>
      </c>
      <c r="AT137" s="4">
        <v>0</v>
      </c>
      <c r="AU137" s="144"/>
      <c r="AV137" s="145">
        <f t="shared" ref="AV137:AV155" si="67">SUM(AS137,AQ137,AO137,AM137,AK137,AI137,AG137,AE137,AC137,AA137,Y137,W137)</f>
        <v>39</v>
      </c>
      <c r="AW137" s="145">
        <f t="shared" ref="AW137:AW155" si="68">SUM(AT137,AR137,AP137,AN137,AL137,AJ137,AH137,AF137,AD137,AB137,Z137,X137)</f>
        <v>8</v>
      </c>
      <c r="AX137" s="14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M137" s="147"/>
      <c r="BN137" s="148"/>
    </row>
    <row r="138" spans="1:66" s="146" customFormat="1" ht="15">
      <c r="A138" s="137">
        <v>131</v>
      </c>
      <c r="B138" s="138">
        <v>6953156282247</v>
      </c>
      <c r="C138" s="4">
        <v>743939</v>
      </c>
      <c r="D138" s="4" t="s">
        <v>400</v>
      </c>
      <c r="E138" s="4" t="s">
        <v>401</v>
      </c>
      <c r="F138" s="4">
        <v>140</v>
      </c>
      <c r="G138" s="4">
        <v>289</v>
      </c>
      <c r="H138" s="139" t="str">
        <f t="shared" si="55"/>
        <v>-</v>
      </c>
      <c r="I138" s="140" t="str">
        <f t="shared" si="56"/>
        <v>-</v>
      </c>
      <c r="J138" s="140" t="str">
        <f t="shared" si="57"/>
        <v>-</v>
      </c>
      <c r="K138" s="140" t="str">
        <f t="shared" si="58"/>
        <v>-</v>
      </c>
      <c r="L138" s="140" t="str">
        <f t="shared" si="59"/>
        <v>-</v>
      </c>
      <c r="M138" s="140" t="str">
        <f t="shared" si="60"/>
        <v>-</v>
      </c>
      <c r="N138" s="140" t="str">
        <f t="shared" si="61"/>
        <v>-</v>
      </c>
      <c r="O138" s="140" t="str">
        <f t="shared" si="62"/>
        <v>-</v>
      </c>
      <c r="P138" s="140" t="str">
        <f t="shared" si="63"/>
        <v>-</v>
      </c>
      <c r="Q138" s="140" t="str">
        <f t="shared" si="64"/>
        <v>-</v>
      </c>
      <c r="R138" s="140" t="str">
        <f t="shared" si="65"/>
        <v>-</v>
      </c>
      <c r="S138" s="140" t="str">
        <f t="shared" si="66"/>
        <v>-</v>
      </c>
      <c r="T138" s="141">
        <f t="shared" si="54"/>
        <v>0</v>
      </c>
      <c r="U138" s="142"/>
      <c r="V138" s="143"/>
      <c r="W138" s="4">
        <v>10</v>
      </c>
      <c r="X138" s="4">
        <v>0</v>
      </c>
      <c r="Y138" s="4">
        <v>6</v>
      </c>
      <c r="Z138" s="4">
        <v>0</v>
      </c>
      <c r="AA138" s="4">
        <v>10</v>
      </c>
      <c r="AB138" s="4">
        <v>0</v>
      </c>
      <c r="AC138" s="4">
        <v>15</v>
      </c>
      <c r="AD138" s="4">
        <v>0</v>
      </c>
      <c r="AE138" s="4">
        <v>6</v>
      </c>
      <c r="AF138" s="4">
        <v>2</v>
      </c>
      <c r="AG138" s="4">
        <v>14</v>
      </c>
      <c r="AH138" s="4">
        <v>0</v>
      </c>
      <c r="AI138" s="4">
        <v>4</v>
      </c>
      <c r="AJ138" s="4">
        <v>0</v>
      </c>
      <c r="AK138" s="4">
        <v>6</v>
      </c>
      <c r="AL138" s="4">
        <v>0</v>
      </c>
      <c r="AM138" s="4">
        <v>8</v>
      </c>
      <c r="AN138" s="4">
        <v>2</v>
      </c>
      <c r="AO138" s="4">
        <v>3</v>
      </c>
      <c r="AP138" s="4">
        <v>0</v>
      </c>
      <c r="AQ138" s="4">
        <v>3</v>
      </c>
      <c r="AR138" s="4">
        <v>0</v>
      </c>
      <c r="AS138" s="4">
        <v>3</v>
      </c>
      <c r="AT138" s="4">
        <v>0</v>
      </c>
      <c r="AU138" s="144"/>
      <c r="AV138" s="145">
        <f t="shared" si="67"/>
        <v>88</v>
      </c>
      <c r="AW138" s="145">
        <f t="shared" si="68"/>
        <v>4</v>
      </c>
      <c r="AX138" s="14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M138" s="147"/>
      <c r="BN138" s="148"/>
    </row>
    <row r="139" spans="1:66" s="146" customFormat="1" ht="15">
      <c r="A139" s="137">
        <v>132</v>
      </c>
      <c r="B139" s="138">
        <v>6953156282254</v>
      </c>
      <c r="C139" s="4">
        <v>743940</v>
      </c>
      <c r="D139" s="4" t="s">
        <v>402</v>
      </c>
      <c r="E139" s="4" t="s">
        <v>403</v>
      </c>
      <c r="F139" s="4">
        <v>140</v>
      </c>
      <c r="G139" s="4">
        <v>289</v>
      </c>
      <c r="H139" s="139" t="str">
        <f t="shared" si="55"/>
        <v>-</v>
      </c>
      <c r="I139" s="140" t="str">
        <f t="shared" si="56"/>
        <v>-</v>
      </c>
      <c r="J139" s="140" t="str">
        <f t="shared" si="57"/>
        <v>-</v>
      </c>
      <c r="K139" s="140" t="str">
        <f t="shared" si="58"/>
        <v>-</v>
      </c>
      <c r="L139" s="140" t="str">
        <f t="shared" si="59"/>
        <v>-</v>
      </c>
      <c r="M139" s="140" t="str">
        <f t="shared" si="60"/>
        <v>-</v>
      </c>
      <c r="N139" s="140" t="str">
        <f t="shared" si="61"/>
        <v>-</v>
      </c>
      <c r="O139" s="140" t="str">
        <f t="shared" si="62"/>
        <v>-</v>
      </c>
      <c r="P139" s="140" t="str">
        <f t="shared" si="63"/>
        <v>-</v>
      </c>
      <c r="Q139" s="140" t="str">
        <f t="shared" si="64"/>
        <v>-</v>
      </c>
      <c r="R139" s="140" t="str">
        <f t="shared" si="65"/>
        <v>-</v>
      </c>
      <c r="S139" s="140" t="str">
        <f t="shared" si="66"/>
        <v>-</v>
      </c>
      <c r="T139" s="141">
        <f t="shared" si="54"/>
        <v>0</v>
      </c>
      <c r="U139" s="142"/>
      <c r="V139" s="143"/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144"/>
      <c r="AV139" s="145">
        <f t="shared" si="67"/>
        <v>0</v>
      </c>
      <c r="AW139" s="145">
        <f t="shared" si="68"/>
        <v>0</v>
      </c>
      <c r="AX139" s="14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M139" s="147"/>
      <c r="BN139" s="148"/>
    </row>
    <row r="140" spans="1:66" s="146" customFormat="1" ht="15">
      <c r="A140" s="137">
        <v>133</v>
      </c>
      <c r="B140" s="138">
        <v>6953156271357</v>
      </c>
      <c r="C140" s="4">
        <v>743943</v>
      </c>
      <c r="D140" s="4" t="s">
        <v>404</v>
      </c>
      <c r="E140" s="4" t="s">
        <v>405</v>
      </c>
      <c r="F140" s="4">
        <v>49.5</v>
      </c>
      <c r="G140" s="4">
        <v>99</v>
      </c>
      <c r="H140" s="139" t="str">
        <f t="shared" si="55"/>
        <v>-</v>
      </c>
      <c r="I140" s="140" t="str">
        <f t="shared" si="56"/>
        <v>-</v>
      </c>
      <c r="J140" s="140" t="str">
        <f t="shared" si="57"/>
        <v>-</v>
      </c>
      <c r="K140" s="140" t="str">
        <f t="shared" si="58"/>
        <v>-</v>
      </c>
      <c r="L140" s="140" t="str">
        <f t="shared" si="59"/>
        <v>-</v>
      </c>
      <c r="M140" s="140" t="str">
        <f t="shared" si="60"/>
        <v>-</v>
      </c>
      <c r="N140" s="140" t="str">
        <f t="shared" si="61"/>
        <v>-</v>
      </c>
      <c r="O140" s="140" t="str">
        <f t="shared" si="62"/>
        <v>-</v>
      </c>
      <c r="P140" s="140" t="str">
        <f t="shared" si="63"/>
        <v>-</v>
      </c>
      <c r="Q140" s="140" t="str">
        <f t="shared" si="64"/>
        <v>-</v>
      </c>
      <c r="R140" s="140" t="str">
        <f t="shared" si="65"/>
        <v>-</v>
      </c>
      <c r="S140" s="140" t="str">
        <f t="shared" si="66"/>
        <v>-</v>
      </c>
      <c r="T140" s="141">
        <f t="shared" si="54"/>
        <v>0</v>
      </c>
      <c r="U140" s="142"/>
      <c r="V140" s="143"/>
      <c r="W140" s="4">
        <v>3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4</v>
      </c>
      <c r="AD140" s="4">
        <v>1</v>
      </c>
      <c r="AE140" s="4">
        <v>3</v>
      </c>
      <c r="AF140" s="4">
        <v>0</v>
      </c>
      <c r="AG140" s="4">
        <v>5</v>
      </c>
      <c r="AH140" s="4">
        <v>0</v>
      </c>
      <c r="AI140" s="4">
        <v>0</v>
      </c>
      <c r="AJ140" s="4">
        <v>0</v>
      </c>
      <c r="AK140" s="4">
        <v>0</v>
      </c>
      <c r="AL140" s="4">
        <v>0</v>
      </c>
      <c r="AM140" s="4">
        <v>5</v>
      </c>
      <c r="AN140" s="4">
        <v>0</v>
      </c>
      <c r="AO140" s="4">
        <v>0</v>
      </c>
      <c r="AP140" s="4">
        <v>0</v>
      </c>
      <c r="AQ140" s="4">
        <v>0</v>
      </c>
      <c r="AR140" s="4">
        <v>0</v>
      </c>
      <c r="AS140" s="4">
        <v>0</v>
      </c>
      <c r="AT140" s="4">
        <v>0</v>
      </c>
      <c r="AU140" s="144"/>
      <c r="AV140" s="145">
        <f t="shared" si="67"/>
        <v>20</v>
      </c>
      <c r="AW140" s="145">
        <f t="shared" si="68"/>
        <v>1</v>
      </c>
      <c r="AX140" s="14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M140" s="147"/>
      <c r="BN140" s="148"/>
    </row>
    <row r="141" spans="1:66" s="146" customFormat="1" ht="15">
      <c r="A141" s="137">
        <v>134</v>
      </c>
      <c r="B141" s="138">
        <v>6953156271371</v>
      </c>
      <c r="C141" s="4">
        <v>743945</v>
      </c>
      <c r="D141" s="4" t="s">
        <v>406</v>
      </c>
      <c r="E141" s="4" t="s">
        <v>407</v>
      </c>
      <c r="F141" s="4">
        <v>49.5</v>
      </c>
      <c r="G141" s="4">
        <v>99</v>
      </c>
      <c r="H141" s="139" t="str">
        <f t="shared" si="55"/>
        <v>-</v>
      </c>
      <c r="I141" s="140" t="str">
        <f t="shared" si="56"/>
        <v>-</v>
      </c>
      <c r="J141" s="140" t="str">
        <f t="shared" si="57"/>
        <v>-</v>
      </c>
      <c r="K141" s="140" t="str">
        <f t="shared" si="58"/>
        <v>-</v>
      </c>
      <c r="L141" s="140" t="str">
        <f t="shared" si="59"/>
        <v>-</v>
      </c>
      <c r="M141" s="140" t="str">
        <f t="shared" si="60"/>
        <v>-</v>
      </c>
      <c r="N141" s="140" t="str">
        <f t="shared" si="61"/>
        <v>-</v>
      </c>
      <c r="O141" s="140" t="str">
        <f t="shared" si="62"/>
        <v>-</v>
      </c>
      <c r="P141" s="140" t="str">
        <f t="shared" si="63"/>
        <v>-</v>
      </c>
      <c r="Q141" s="140" t="str">
        <f t="shared" si="64"/>
        <v>-</v>
      </c>
      <c r="R141" s="140" t="str">
        <f t="shared" si="65"/>
        <v>-</v>
      </c>
      <c r="S141" s="140" t="str">
        <f t="shared" si="66"/>
        <v>-</v>
      </c>
      <c r="T141" s="141">
        <f t="shared" si="54"/>
        <v>0</v>
      </c>
      <c r="U141" s="142"/>
      <c r="V141" s="143"/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144"/>
      <c r="AV141" s="145">
        <f t="shared" si="67"/>
        <v>0</v>
      </c>
      <c r="AW141" s="145">
        <f t="shared" si="68"/>
        <v>0</v>
      </c>
      <c r="AX141" s="14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M141" s="147"/>
      <c r="BN141" s="148"/>
    </row>
    <row r="142" spans="1:66" s="146" customFormat="1" ht="15">
      <c r="A142" s="137">
        <v>135</v>
      </c>
      <c r="B142" s="138">
        <v>6953156271364</v>
      </c>
      <c r="C142" s="4">
        <v>743947</v>
      </c>
      <c r="D142" s="4" t="s">
        <v>408</v>
      </c>
      <c r="E142" s="4" t="s">
        <v>409</v>
      </c>
      <c r="F142" s="4">
        <v>49.5</v>
      </c>
      <c r="G142" s="4">
        <v>99</v>
      </c>
      <c r="H142" s="139" t="str">
        <f t="shared" si="55"/>
        <v>-</v>
      </c>
      <c r="I142" s="140" t="str">
        <f t="shared" si="56"/>
        <v>-</v>
      </c>
      <c r="J142" s="140" t="str">
        <f t="shared" si="57"/>
        <v>-</v>
      </c>
      <c r="K142" s="140" t="str">
        <f t="shared" si="58"/>
        <v>-</v>
      </c>
      <c r="L142" s="140" t="str">
        <f t="shared" si="59"/>
        <v>-</v>
      </c>
      <c r="M142" s="140" t="str">
        <f t="shared" si="60"/>
        <v>-</v>
      </c>
      <c r="N142" s="140" t="str">
        <f t="shared" si="61"/>
        <v>-</v>
      </c>
      <c r="O142" s="140" t="str">
        <f t="shared" si="62"/>
        <v>-</v>
      </c>
      <c r="P142" s="140" t="str">
        <f t="shared" si="63"/>
        <v>-</v>
      </c>
      <c r="Q142" s="140" t="str">
        <f t="shared" si="64"/>
        <v>-</v>
      </c>
      <c r="R142" s="140" t="str">
        <f t="shared" si="65"/>
        <v>-</v>
      </c>
      <c r="S142" s="140" t="str">
        <f t="shared" si="66"/>
        <v>-</v>
      </c>
      <c r="T142" s="141">
        <f t="shared" si="54"/>
        <v>0</v>
      </c>
      <c r="U142" s="142"/>
      <c r="V142" s="143"/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5</v>
      </c>
      <c r="AD142" s="4">
        <v>0</v>
      </c>
      <c r="AE142" s="4">
        <v>0</v>
      </c>
      <c r="AF142" s="4">
        <v>0</v>
      </c>
      <c r="AG142" s="4">
        <v>5</v>
      </c>
      <c r="AH142" s="4">
        <v>0</v>
      </c>
      <c r="AI142" s="4">
        <v>0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4">
        <v>0</v>
      </c>
      <c r="AQ142" s="4">
        <v>0</v>
      </c>
      <c r="AR142" s="4">
        <v>0</v>
      </c>
      <c r="AS142" s="4">
        <v>0</v>
      </c>
      <c r="AT142" s="4">
        <v>0</v>
      </c>
      <c r="AU142" s="144"/>
      <c r="AV142" s="145">
        <f t="shared" si="67"/>
        <v>10</v>
      </c>
      <c r="AW142" s="145">
        <f t="shared" si="68"/>
        <v>0</v>
      </c>
      <c r="AX142" s="14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M142" s="147"/>
      <c r="BN142" s="148"/>
    </row>
    <row r="143" spans="1:66" s="146" customFormat="1" ht="15">
      <c r="A143" s="137">
        <v>136</v>
      </c>
      <c r="B143" s="138">
        <v>6953156287372</v>
      </c>
      <c r="C143" s="4">
        <v>743948</v>
      </c>
      <c r="D143" s="4" t="s">
        <v>410</v>
      </c>
      <c r="E143" s="4" t="s">
        <v>411</v>
      </c>
      <c r="F143" s="4">
        <v>79.5</v>
      </c>
      <c r="G143" s="4">
        <v>169</v>
      </c>
      <c r="H143" s="139" t="str">
        <f t="shared" si="55"/>
        <v>-</v>
      </c>
      <c r="I143" s="140" t="str">
        <f t="shared" si="56"/>
        <v>-</v>
      </c>
      <c r="J143" s="140" t="str">
        <f t="shared" si="57"/>
        <v>-</v>
      </c>
      <c r="K143" s="140" t="str">
        <f t="shared" si="58"/>
        <v>-</v>
      </c>
      <c r="L143" s="140" t="str">
        <f t="shared" si="59"/>
        <v>-</v>
      </c>
      <c r="M143" s="140" t="str">
        <f t="shared" si="60"/>
        <v>-</v>
      </c>
      <c r="N143" s="140" t="str">
        <f t="shared" si="61"/>
        <v>-</v>
      </c>
      <c r="O143" s="140" t="str">
        <f t="shared" si="62"/>
        <v>-</v>
      </c>
      <c r="P143" s="140" t="str">
        <f t="shared" si="63"/>
        <v>-</v>
      </c>
      <c r="Q143" s="140" t="str">
        <f t="shared" si="64"/>
        <v>-</v>
      </c>
      <c r="R143" s="140" t="str">
        <f t="shared" si="65"/>
        <v>-</v>
      </c>
      <c r="S143" s="140" t="str">
        <f t="shared" si="66"/>
        <v>-</v>
      </c>
      <c r="T143" s="141">
        <f t="shared" si="54"/>
        <v>0</v>
      </c>
      <c r="U143" s="142"/>
      <c r="V143" s="143"/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J143" s="4">
        <v>0</v>
      </c>
      <c r="AK143" s="4">
        <v>0</v>
      </c>
      <c r="AL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U143" s="144"/>
      <c r="AV143" s="145">
        <f t="shared" si="67"/>
        <v>0</v>
      </c>
      <c r="AW143" s="145">
        <f t="shared" si="68"/>
        <v>0</v>
      </c>
      <c r="AX143" s="14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M143" s="147"/>
      <c r="BN143" s="148"/>
    </row>
    <row r="144" spans="1:66" s="146" customFormat="1" ht="15">
      <c r="A144" s="137">
        <v>137</v>
      </c>
      <c r="B144" s="138">
        <v>6953156284814</v>
      </c>
      <c r="C144" s="4">
        <v>743953</v>
      </c>
      <c r="D144" s="4" t="s">
        <v>412</v>
      </c>
      <c r="E144" s="4" t="s">
        <v>413</v>
      </c>
      <c r="F144" s="4">
        <v>34.5</v>
      </c>
      <c r="G144" s="4">
        <v>69</v>
      </c>
      <c r="H144" s="139" t="str">
        <f t="shared" si="55"/>
        <v>-</v>
      </c>
      <c r="I144" s="140" t="str">
        <f t="shared" si="56"/>
        <v>-</v>
      </c>
      <c r="J144" s="140" t="str">
        <f t="shared" si="57"/>
        <v>-</v>
      </c>
      <c r="K144" s="140" t="str">
        <f t="shared" si="58"/>
        <v>-</v>
      </c>
      <c r="L144" s="140" t="str">
        <f t="shared" si="59"/>
        <v>-</v>
      </c>
      <c r="M144" s="140" t="str">
        <f t="shared" si="60"/>
        <v>-</v>
      </c>
      <c r="N144" s="140" t="str">
        <f t="shared" si="61"/>
        <v>-</v>
      </c>
      <c r="O144" s="140" t="str">
        <f t="shared" si="62"/>
        <v>-</v>
      </c>
      <c r="P144" s="140" t="str">
        <f t="shared" si="63"/>
        <v>-</v>
      </c>
      <c r="Q144" s="140" t="str">
        <f t="shared" si="64"/>
        <v>-</v>
      </c>
      <c r="R144" s="140" t="str">
        <f t="shared" si="65"/>
        <v>-</v>
      </c>
      <c r="S144" s="140" t="str">
        <f t="shared" si="66"/>
        <v>-</v>
      </c>
      <c r="T144" s="141">
        <f t="shared" si="54"/>
        <v>0</v>
      </c>
      <c r="U144" s="142"/>
      <c r="V144" s="143"/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J144" s="4">
        <v>0</v>
      </c>
      <c r="AK144" s="4">
        <v>0</v>
      </c>
      <c r="AL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U144" s="144"/>
      <c r="AV144" s="145">
        <f t="shared" si="67"/>
        <v>0</v>
      </c>
      <c r="AW144" s="145">
        <f t="shared" si="68"/>
        <v>0</v>
      </c>
      <c r="AX144" s="14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M144" s="147"/>
      <c r="BN144" s="148"/>
    </row>
    <row r="145" spans="1:66" s="146" customFormat="1" ht="15">
      <c r="A145" s="137">
        <v>138</v>
      </c>
      <c r="B145" s="138">
        <v>6953156284821</v>
      </c>
      <c r="C145" s="4">
        <v>743955</v>
      </c>
      <c r="D145" s="4" t="s">
        <v>414</v>
      </c>
      <c r="E145" s="4" t="s">
        <v>415</v>
      </c>
      <c r="F145" s="4">
        <v>34.5</v>
      </c>
      <c r="G145" s="4">
        <v>69</v>
      </c>
      <c r="H145" s="139" t="str">
        <f t="shared" si="55"/>
        <v>-</v>
      </c>
      <c r="I145" s="140" t="str">
        <f t="shared" si="56"/>
        <v>-</v>
      </c>
      <c r="J145" s="140" t="str">
        <f t="shared" si="57"/>
        <v>-</v>
      </c>
      <c r="K145" s="140" t="str">
        <f t="shared" si="58"/>
        <v>-</v>
      </c>
      <c r="L145" s="140" t="str">
        <f t="shared" si="59"/>
        <v>-</v>
      </c>
      <c r="M145" s="140" t="str">
        <f t="shared" si="60"/>
        <v>-</v>
      </c>
      <c r="N145" s="140" t="str">
        <f t="shared" si="61"/>
        <v>-</v>
      </c>
      <c r="O145" s="140" t="str">
        <f t="shared" si="62"/>
        <v>-</v>
      </c>
      <c r="P145" s="140" t="str">
        <f t="shared" si="63"/>
        <v>-</v>
      </c>
      <c r="Q145" s="140" t="str">
        <f t="shared" si="64"/>
        <v>-</v>
      </c>
      <c r="R145" s="140" t="str">
        <f t="shared" si="65"/>
        <v>-</v>
      </c>
      <c r="S145" s="140" t="str">
        <f t="shared" si="66"/>
        <v>-</v>
      </c>
      <c r="T145" s="141">
        <f t="shared" si="54"/>
        <v>0</v>
      </c>
      <c r="U145" s="142"/>
      <c r="V145" s="143"/>
      <c r="W145" s="4">
        <v>4</v>
      </c>
      <c r="X145" s="4">
        <v>0</v>
      </c>
      <c r="Y145" s="4">
        <v>3</v>
      </c>
      <c r="Z145" s="4">
        <v>1</v>
      </c>
      <c r="AA145" s="4">
        <v>6</v>
      </c>
      <c r="AB145" s="4">
        <v>0</v>
      </c>
      <c r="AC145" s="4">
        <v>8</v>
      </c>
      <c r="AD145" s="4">
        <v>1</v>
      </c>
      <c r="AE145" s="4">
        <v>5</v>
      </c>
      <c r="AF145" s="4">
        <v>0</v>
      </c>
      <c r="AG145" s="4">
        <v>10</v>
      </c>
      <c r="AH145" s="4">
        <v>0</v>
      </c>
      <c r="AI145" s="4">
        <v>3</v>
      </c>
      <c r="AJ145" s="4">
        <v>0</v>
      </c>
      <c r="AK145" s="4">
        <v>4</v>
      </c>
      <c r="AL145" s="4">
        <v>0</v>
      </c>
      <c r="AM145" s="4">
        <v>6</v>
      </c>
      <c r="AN145" s="4">
        <v>0</v>
      </c>
      <c r="AO145" s="4">
        <v>2</v>
      </c>
      <c r="AP145" s="4">
        <v>0</v>
      </c>
      <c r="AQ145" s="4">
        <v>1</v>
      </c>
      <c r="AR145" s="4">
        <v>1</v>
      </c>
      <c r="AS145" s="4">
        <v>2</v>
      </c>
      <c r="AT145" s="4">
        <v>0</v>
      </c>
      <c r="AU145" s="144"/>
      <c r="AV145" s="145">
        <f t="shared" si="67"/>
        <v>54</v>
      </c>
      <c r="AW145" s="145">
        <f t="shared" si="68"/>
        <v>3</v>
      </c>
      <c r="AX145" s="14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M145" s="147"/>
      <c r="BN145" s="148"/>
    </row>
    <row r="146" spans="1:66" s="146" customFormat="1" ht="15">
      <c r="A146" s="137">
        <v>139</v>
      </c>
      <c r="B146" s="138">
        <v>6953156284838</v>
      </c>
      <c r="C146" s="4">
        <v>743956</v>
      </c>
      <c r="D146" s="4" t="s">
        <v>416</v>
      </c>
      <c r="E146" s="4" t="s">
        <v>417</v>
      </c>
      <c r="F146" s="4">
        <v>34.5</v>
      </c>
      <c r="G146" s="4">
        <v>69</v>
      </c>
      <c r="H146" s="139" t="str">
        <f t="shared" si="55"/>
        <v>-</v>
      </c>
      <c r="I146" s="140" t="str">
        <f t="shared" si="56"/>
        <v>-</v>
      </c>
      <c r="J146" s="140" t="str">
        <f t="shared" si="57"/>
        <v>-</v>
      </c>
      <c r="K146" s="140" t="str">
        <f t="shared" si="58"/>
        <v>-</v>
      </c>
      <c r="L146" s="140" t="str">
        <f t="shared" si="59"/>
        <v>-</v>
      </c>
      <c r="M146" s="140" t="str">
        <f t="shared" si="60"/>
        <v>-</v>
      </c>
      <c r="N146" s="140" t="str">
        <f t="shared" si="61"/>
        <v>-</v>
      </c>
      <c r="O146" s="140" t="str">
        <f t="shared" si="62"/>
        <v>-</v>
      </c>
      <c r="P146" s="140" t="str">
        <f t="shared" si="63"/>
        <v>-</v>
      </c>
      <c r="Q146" s="140" t="str">
        <f t="shared" si="64"/>
        <v>-</v>
      </c>
      <c r="R146" s="140" t="str">
        <f t="shared" si="65"/>
        <v>-</v>
      </c>
      <c r="S146" s="140" t="str">
        <f t="shared" si="66"/>
        <v>-</v>
      </c>
      <c r="T146" s="141">
        <f t="shared" si="54"/>
        <v>0</v>
      </c>
      <c r="U146" s="142"/>
      <c r="V146" s="143"/>
      <c r="W146" s="4">
        <v>6</v>
      </c>
      <c r="X146" s="4">
        <v>0</v>
      </c>
      <c r="Y146" s="4">
        <v>4</v>
      </c>
      <c r="Z146" s="4">
        <v>0</v>
      </c>
      <c r="AA146" s="4">
        <v>6</v>
      </c>
      <c r="AB146" s="4">
        <v>0</v>
      </c>
      <c r="AC146" s="4">
        <v>6</v>
      </c>
      <c r="AD146" s="4">
        <v>2</v>
      </c>
      <c r="AE146" s="4">
        <v>6</v>
      </c>
      <c r="AF146" s="4">
        <v>0</v>
      </c>
      <c r="AG146" s="4">
        <v>8</v>
      </c>
      <c r="AH146" s="4">
        <v>1</v>
      </c>
      <c r="AI146" s="4">
        <v>2</v>
      </c>
      <c r="AJ146" s="4">
        <v>1</v>
      </c>
      <c r="AK146" s="4">
        <v>4</v>
      </c>
      <c r="AL146" s="4">
        <v>0</v>
      </c>
      <c r="AM146" s="4">
        <v>6</v>
      </c>
      <c r="AN146" s="4">
        <v>0</v>
      </c>
      <c r="AO146" s="4">
        <v>2</v>
      </c>
      <c r="AP146" s="4">
        <v>0</v>
      </c>
      <c r="AQ146" s="4">
        <v>2</v>
      </c>
      <c r="AR146" s="4">
        <v>0</v>
      </c>
      <c r="AS146" s="4">
        <v>2</v>
      </c>
      <c r="AT146" s="4">
        <v>0</v>
      </c>
      <c r="AU146" s="144"/>
      <c r="AV146" s="145">
        <f t="shared" si="67"/>
        <v>54</v>
      </c>
      <c r="AW146" s="145">
        <f t="shared" si="68"/>
        <v>4</v>
      </c>
      <c r="AX146" s="14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M146" s="147"/>
      <c r="BN146" s="148"/>
    </row>
    <row r="147" spans="1:66" s="146" customFormat="1" ht="15">
      <c r="A147" s="137">
        <v>140</v>
      </c>
      <c r="B147" s="138">
        <v>6953156284845</v>
      </c>
      <c r="C147" s="4">
        <v>743958</v>
      </c>
      <c r="D147" s="4" t="s">
        <v>418</v>
      </c>
      <c r="E147" s="4" t="s">
        <v>419</v>
      </c>
      <c r="F147" s="4">
        <v>34.5</v>
      </c>
      <c r="G147" s="4">
        <v>69</v>
      </c>
      <c r="H147" s="139" t="str">
        <f t="shared" si="55"/>
        <v>-</v>
      </c>
      <c r="I147" s="140" t="str">
        <f t="shared" si="56"/>
        <v>-</v>
      </c>
      <c r="J147" s="140" t="str">
        <f t="shared" si="57"/>
        <v>-</v>
      </c>
      <c r="K147" s="140" t="str">
        <f t="shared" si="58"/>
        <v>-</v>
      </c>
      <c r="L147" s="140" t="str">
        <f t="shared" si="59"/>
        <v>-</v>
      </c>
      <c r="M147" s="140" t="str">
        <f t="shared" si="60"/>
        <v>-</v>
      </c>
      <c r="N147" s="140" t="str">
        <f t="shared" si="61"/>
        <v>-</v>
      </c>
      <c r="O147" s="140" t="str">
        <f t="shared" si="62"/>
        <v>-</v>
      </c>
      <c r="P147" s="140" t="str">
        <f t="shared" si="63"/>
        <v>-</v>
      </c>
      <c r="Q147" s="140" t="str">
        <f t="shared" si="64"/>
        <v>-</v>
      </c>
      <c r="R147" s="140" t="str">
        <f t="shared" si="65"/>
        <v>-</v>
      </c>
      <c r="S147" s="140" t="str">
        <f t="shared" si="66"/>
        <v>-</v>
      </c>
      <c r="T147" s="141">
        <f t="shared" si="54"/>
        <v>0</v>
      </c>
      <c r="U147" s="142"/>
      <c r="V147" s="143"/>
      <c r="W147" s="4">
        <v>6</v>
      </c>
      <c r="X147" s="4">
        <v>0</v>
      </c>
      <c r="Y147" s="4">
        <v>0</v>
      </c>
      <c r="Z147" s="4">
        <v>1</v>
      </c>
      <c r="AA147" s="4">
        <v>6</v>
      </c>
      <c r="AB147" s="4">
        <v>0</v>
      </c>
      <c r="AC147" s="4">
        <v>8</v>
      </c>
      <c r="AD147" s="4">
        <v>2</v>
      </c>
      <c r="AE147" s="4">
        <v>6</v>
      </c>
      <c r="AF147" s="4">
        <v>0</v>
      </c>
      <c r="AG147" s="4">
        <v>10</v>
      </c>
      <c r="AH147" s="4">
        <v>0</v>
      </c>
      <c r="AI147" s="4">
        <v>3</v>
      </c>
      <c r="AJ147" s="4">
        <v>0</v>
      </c>
      <c r="AK147" s="4">
        <v>4</v>
      </c>
      <c r="AL147" s="4">
        <v>0</v>
      </c>
      <c r="AM147" s="4">
        <v>6</v>
      </c>
      <c r="AN147" s="4">
        <v>0</v>
      </c>
      <c r="AO147" s="4">
        <v>2</v>
      </c>
      <c r="AP147" s="4">
        <v>0</v>
      </c>
      <c r="AQ147" s="4">
        <v>1</v>
      </c>
      <c r="AR147" s="4">
        <v>1</v>
      </c>
      <c r="AS147" s="4">
        <v>2</v>
      </c>
      <c r="AT147" s="4">
        <v>0</v>
      </c>
      <c r="AU147" s="144"/>
      <c r="AV147" s="145">
        <f t="shared" si="67"/>
        <v>54</v>
      </c>
      <c r="AW147" s="145">
        <f t="shared" si="68"/>
        <v>4</v>
      </c>
      <c r="AX147" s="14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M147" s="147"/>
      <c r="BN147" s="148"/>
    </row>
    <row r="148" spans="1:66" s="146" customFormat="1" ht="15">
      <c r="A148" s="137">
        <v>141</v>
      </c>
      <c r="B148" s="138">
        <v>6953156284890</v>
      </c>
      <c r="C148" s="4">
        <v>743960</v>
      </c>
      <c r="D148" s="4" t="s">
        <v>420</v>
      </c>
      <c r="E148" s="4" t="s">
        <v>421</v>
      </c>
      <c r="F148" s="4">
        <v>34.5</v>
      </c>
      <c r="G148" s="4">
        <v>69</v>
      </c>
      <c r="H148" s="139" t="str">
        <f t="shared" si="55"/>
        <v>-</v>
      </c>
      <c r="I148" s="140" t="str">
        <f t="shared" si="56"/>
        <v>-</v>
      </c>
      <c r="J148" s="140" t="str">
        <f t="shared" si="57"/>
        <v>-</v>
      </c>
      <c r="K148" s="140" t="str">
        <f t="shared" si="58"/>
        <v>-</v>
      </c>
      <c r="L148" s="140" t="str">
        <f t="shared" si="59"/>
        <v>-</v>
      </c>
      <c r="M148" s="140" t="str">
        <f t="shared" si="60"/>
        <v>-</v>
      </c>
      <c r="N148" s="140" t="str">
        <f t="shared" si="61"/>
        <v>-</v>
      </c>
      <c r="O148" s="140" t="str">
        <f t="shared" si="62"/>
        <v>-</v>
      </c>
      <c r="P148" s="140" t="str">
        <f t="shared" si="63"/>
        <v>-</v>
      </c>
      <c r="Q148" s="140" t="str">
        <f t="shared" si="64"/>
        <v>-</v>
      </c>
      <c r="R148" s="140" t="str">
        <f t="shared" si="65"/>
        <v>-</v>
      </c>
      <c r="S148" s="140" t="str">
        <f t="shared" si="66"/>
        <v>-</v>
      </c>
      <c r="T148" s="141">
        <f t="shared" si="54"/>
        <v>0</v>
      </c>
      <c r="U148" s="142"/>
      <c r="V148" s="143"/>
      <c r="W148" s="4">
        <v>5</v>
      </c>
      <c r="X148" s="4">
        <v>1</v>
      </c>
      <c r="Y148" s="4">
        <v>4</v>
      </c>
      <c r="Z148" s="4">
        <v>0</v>
      </c>
      <c r="AA148" s="4">
        <v>6</v>
      </c>
      <c r="AB148" s="4">
        <v>0</v>
      </c>
      <c r="AC148" s="4">
        <v>8</v>
      </c>
      <c r="AD148" s="4">
        <v>1</v>
      </c>
      <c r="AE148" s="4">
        <v>6</v>
      </c>
      <c r="AF148" s="4">
        <v>0</v>
      </c>
      <c r="AG148" s="4">
        <v>10</v>
      </c>
      <c r="AH148" s="4">
        <v>0</v>
      </c>
      <c r="AI148" s="4">
        <v>3</v>
      </c>
      <c r="AJ148" s="4">
        <v>0</v>
      </c>
      <c r="AK148" s="4">
        <v>4</v>
      </c>
      <c r="AL148" s="4">
        <v>0</v>
      </c>
      <c r="AM148" s="4">
        <v>4</v>
      </c>
      <c r="AN148" s="4">
        <v>2</v>
      </c>
      <c r="AO148" s="4">
        <v>2</v>
      </c>
      <c r="AP148" s="4">
        <v>0</v>
      </c>
      <c r="AQ148" s="4">
        <v>2</v>
      </c>
      <c r="AR148" s="4">
        <v>0</v>
      </c>
      <c r="AS148" s="4">
        <v>2</v>
      </c>
      <c r="AT148" s="4">
        <v>0</v>
      </c>
      <c r="AU148" s="144"/>
      <c r="AV148" s="145">
        <f t="shared" si="67"/>
        <v>56</v>
      </c>
      <c r="AW148" s="145">
        <f t="shared" si="68"/>
        <v>4</v>
      </c>
      <c r="AX148" s="14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M148" s="147"/>
      <c r="BN148" s="148"/>
    </row>
    <row r="149" spans="1:66" s="146" customFormat="1" ht="15">
      <c r="A149" s="137">
        <v>142</v>
      </c>
      <c r="B149" s="138">
        <v>6953156284906</v>
      </c>
      <c r="C149" s="4">
        <v>743961</v>
      </c>
      <c r="D149" s="4" t="s">
        <v>422</v>
      </c>
      <c r="E149" s="4" t="s">
        <v>423</v>
      </c>
      <c r="F149" s="4">
        <v>34.5</v>
      </c>
      <c r="G149" s="4">
        <v>69</v>
      </c>
      <c r="H149" s="139" t="str">
        <f t="shared" si="55"/>
        <v>-</v>
      </c>
      <c r="I149" s="140" t="str">
        <f t="shared" si="56"/>
        <v>-</v>
      </c>
      <c r="J149" s="140" t="str">
        <f t="shared" si="57"/>
        <v>-</v>
      </c>
      <c r="K149" s="140" t="str">
        <f t="shared" si="58"/>
        <v>-</v>
      </c>
      <c r="L149" s="140" t="str">
        <f t="shared" si="59"/>
        <v>-</v>
      </c>
      <c r="M149" s="140" t="str">
        <f t="shared" si="60"/>
        <v>-</v>
      </c>
      <c r="N149" s="140" t="str">
        <f t="shared" si="61"/>
        <v>-</v>
      </c>
      <c r="O149" s="140" t="str">
        <f t="shared" si="62"/>
        <v>-</v>
      </c>
      <c r="P149" s="140" t="str">
        <f t="shared" si="63"/>
        <v>-</v>
      </c>
      <c r="Q149" s="140" t="str">
        <f t="shared" si="64"/>
        <v>-</v>
      </c>
      <c r="R149" s="140" t="str">
        <f t="shared" si="65"/>
        <v>-</v>
      </c>
      <c r="S149" s="140" t="str">
        <f t="shared" si="66"/>
        <v>-</v>
      </c>
      <c r="T149" s="141">
        <f t="shared" si="54"/>
        <v>0</v>
      </c>
      <c r="U149" s="142"/>
      <c r="V149" s="143"/>
      <c r="W149" s="4">
        <v>6</v>
      </c>
      <c r="X149" s="4">
        <v>0</v>
      </c>
      <c r="Y149" s="4">
        <v>4</v>
      </c>
      <c r="Z149" s="4">
        <v>0</v>
      </c>
      <c r="AA149" s="4">
        <v>6</v>
      </c>
      <c r="AB149" s="4">
        <v>0</v>
      </c>
      <c r="AC149" s="4">
        <v>10</v>
      </c>
      <c r="AD149" s="4">
        <v>0</v>
      </c>
      <c r="AE149" s="4">
        <v>6</v>
      </c>
      <c r="AF149" s="4">
        <v>0</v>
      </c>
      <c r="AG149" s="4">
        <v>10</v>
      </c>
      <c r="AH149" s="4">
        <v>0</v>
      </c>
      <c r="AI149" s="4">
        <v>2</v>
      </c>
      <c r="AJ149" s="4">
        <v>0</v>
      </c>
      <c r="AK149" s="4">
        <v>4</v>
      </c>
      <c r="AL149" s="4">
        <v>0</v>
      </c>
      <c r="AM149" s="4">
        <v>6</v>
      </c>
      <c r="AN149" s="4">
        <v>0</v>
      </c>
      <c r="AO149" s="4">
        <v>2</v>
      </c>
      <c r="AP149" s="4">
        <v>0</v>
      </c>
      <c r="AQ149" s="4">
        <v>1</v>
      </c>
      <c r="AR149" s="4">
        <v>1</v>
      </c>
      <c r="AS149" s="4">
        <v>2</v>
      </c>
      <c r="AT149" s="4">
        <v>0</v>
      </c>
      <c r="AU149" s="144"/>
      <c r="AV149" s="145">
        <f t="shared" si="67"/>
        <v>59</v>
      </c>
      <c r="AW149" s="145">
        <f t="shared" si="68"/>
        <v>1</v>
      </c>
      <c r="AX149" s="14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M149" s="147"/>
      <c r="BN149" s="148"/>
    </row>
    <row r="150" spans="1:66" s="146" customFormat="1" ht="15">
      <c r="A150" s="137">
        <v>143</v>
      </c>
      <c r="B150" s="138">
        <v>6953156284913</v>
      </c>
      <c r="C150" s="4">
        <v>743963</v>
      </c>
      <c r="D150" s="4" t="s">
        <v>424</v>
      </c>
      <c r="E150" s="4" t="s">
        <v>425</v>
      </c>
      <c r="F150" s="4">
        <v>34.5</v>
      </c>
      <c r="G150" s="4">
        <v>69</v>
      </c>
      <c r="H150" s="139" t="str">
        <f t="shared" si="55"/>
        <v>-</v>
      </c>
      <c r="I150" s="140" t="str">
        <f t="shared" si="56"/>
        <v>-</v>
      </c>
      <c r="J150" s="140" t="str">
        <f t="shared" si="57"/>
        <v>-</v>
      </c>
      <c r="K150" s="140" t="str">
        <f t="shared" si="58"/>
        <v>-</v>
      </c>
      <c r="L150" s="140" t="str">
        <f t="shared" si="59"/>
        <v>-</v>
      </c>
      <c r="M150" s="140" t="str">
        <f t="shared" si="60"/>
        <v>-</v>
      </c>
      <c r="N150" s="140" t="str">
        <f t="shared" si="61"/>
        <v>-</v>
      </c>
      <c r="O150" s="140" t="str">
        <f t="shared" si="62"/>
        <v>-</v>
      </c>
      <c r="P150" s="140" t="str">
        <f t="shared" si="63"/>
        <v>-</v>
      </c>
      <c r="Q150" s="140" t="str">
        <f t="shared" si="64"/>
        <v>-</v>
      </c>
      <c r="R150" s="140" t="str">
        <f t="shared" si="65"/>
        <v>-</v>
      </c>
      <c r="S150" s="140" t="str">
        <f t="shared" si="66"/>
        <v>-</v>
      </c>
      <c r="T150" s="141">
        <f t="shared" si="54"/>
        <v>0</v>
      </c>
      <c r="U150" s="142"/>
      <c r="V150" s="143"/>
      <c r="W150" s="4">
        <v>6</v>
      </c>
      <c r="X150" s="4">
        <v>0</v>
      </c>
      <c r="Y150" s="4">
        <v>4</v>
      </c>
      <c r="Z150" s="4">
        <v>0</v>
      </c>
      <c r="AA150" s="4">
        <v>6</v>
      </c>
      <c r="AB150" s="4">
        <v>0</v>
      </c>
      <c r="AC150" s="4">
        <v>10</v>
      </c>
      <c r="AD150" s="4">
        <v>0</v>
      </c>
      <c r="AE150" s="4">
        <v>6</v>
      </c>
      <c r="AF150" s="4">
        <v>0</v>
      </c>
      <c r="AG150" s="4">
        <v>10</v>
      </c>
      <c r="AH150" s="4">
        <v>0</v>
      </c>
      <c r="AI150" s="4">
        <v>3</v>
      </c>
      <c r="AJ150" s="4">
        <v>0</v>
      </c>
      <c r="AK150" s="4">
        <v>4</v>
      </c>
      <c r="AL150" s="4">
        <v>0</v>
      </c>
      <c r="AM150" s="4">
        <v>5</v>
      </c>
      <c r="AN150" s="4">
        <v>0</v>
      </c>
      <c r="AO150" s="4">
        <v>2</v>
      </c>
      <c r="AP150" s="4">
        <v>0</v>
      </c>
      <c r="AQ150" s="4">
        <v>1</v>
      </c>
      <c r="AR150" s="4">
        <v>1</v>
      </c>
      <c r="AS150" s="4">
        <v>2</v>
      </c>
      <c r="AT150" s="4">
        <v>0</v>
      </c>
      <c r="AU150" s="144"/>
      <c r="AV150" s="145">
        <f t="shared" si="67"/>
        <v>59</v>
      </c>
      <c r="AW150" s="145">
        <f t="shared" si="68"/>
        <v>1</v>
      </c>
      <c r="AX150" s="14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M150" s="147"/>
      <c r="BN150" s="148"/>
    </row>
    <row r="151" spans="1:66" s="146" customFormat="1" ht="15">
      <c r="A151" s="137">
        <v>144</v>
      </c>
      <c r="B151" s="138">
        <v>6953156284920</v>
      </c>
      <c r="C151" s="4">
        <v>743965</v>
      </c>
      <c r="D151" s="4" t="s">
        <v>426</v>
      </c>
      <c r="E151" s="4" t="s">
        <v>427</v>
      </c>
      <c r="F151" s="4">
        <v>34.5</v>
      </c>
      <c r="G151" s="4">
        <v>69</v>
      </c>
      <c r="H151" s="139" t="str">
        <f t="shared" si="55"/>
        <v>-</v>
      </c>
      <c r="I151" s="140" t="str">
        <f t="shared" si="56"/>
        <v>-</v>
      </c>
      <c r="J151" s="140" t="str">
        <f t="shared" si="57"/>
        <v>-</v>
      </c>
      <c r="K151" s="140" t="str">
        <f t="shared" si="58"/>
        <v>-</v>
      </c>
      <c r="L151" s="140" t="str">
        <f t="shared" si="59"/>
        <v>-</v>
      </c>
      <c r="M151" s="140" t="str">
        <f t="shared" si="60"/>
        <v>-</v>
      </c>
      <c r="N151" s="140" t="str">
        <f t="shared" si="61"/>
        <v>-</v>
      </c>
      <c r="O151" s="140" t="str">
        <f t="shared" si="62"/>
        <v>-</v>
      </c>
      <c r="P151" s="140" t="str">
        <f t="shared" si="63"/>
        <v>-</v>
      </c>
      <c r="Q151" s="140" t="str">
        <f t="shared" si="64"/>
        <v>-</v>
      </c>
      <c r="R151" s="140" t="str">
        <f t="shared" si="65"/>
        <v>-</v>
      </c>
      <c r="S151" s="140" t="str">
        <f t="shared" si="66"/>
        <v>-</v>
      </c>
      <c r="T151" s="141">
        <f t="shared" si="54"/>
        <v>0</v>
      </c>
      <c r="U151" s="142"/>
      <c r="V151" s="143"/>
      <c r="W151" s="4">
        <v>6</v>
      </c>
      <c r="X151" s="4">
        <v>0</v>
      </c>
      <c r="Y151" s="4">
        <v>4</v>
      </c>
      <c r="Z151" s="4">
        <v>0</v>
      </c>
      <c r="AA151" s="4">
        <v>6</v>
      </c>
      <c r="AB151" s="4">
        <v>0</v>
      </c>
      <c r="AC151" s="4">
        <v>10</v>
      </c>
      <c r="AD151" s="4">
        <v>0</v>
      </c>
      <c r="AE151" s="4">
        <v>6</v>
      </c>
      <c r="AF151" s="4">
        <v>0</v>
      </c>
      <c r="AG151" s="4">
        <v>9</v>
      </c>
      <c r="AH151" s="4">
        <v>0</v>
      </c>
      <c r="AI151" s="4">
        <v>3</v>
      </c>
      <c r="AJ151" s="4">
        <v>0</v>
      </c>
      <c r="AK151" s="4">
        <v>4</v>
      </c>
      <c r="AL151" s="4">
        <v>0</v>
      </c>
      <c r="AM151" s="4">
        <v>6</v>
      </c>
      <c r="AN151" s="4">
        <v>0</v>
      </c>
      <c r="AO151" s="4">
        <v>2</v>
      </c>
      <c r="AP151" s="4">
        <v>0</v>
      </c>
      <c r="AQ151" s="4">
        <v>1</v>
      </c>
      <c r="AR151" s="4">
        <v>1</v>
      </c>
      <c r="AS151" s="4">
        <v>2</v>
      </c>
      <c r="AT151" s="4">
        <v>0</v>
      </c>
      <c r="AU151" s="144"/>
      <c r="AV151" s="145">
        <f t="shared" si="67"/>
        <v>59</v>
      </c>
      <c r="AW151" s="145">
        <f t="shared" si="68"/>
        <v>1</v>
      </c>
      <c r="AX151" s="14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M151" s="147"/>
      <c r="BN151" s="148"/>
    </row>
    <row r="152" spans="1:66" s="146" customFormat="1" ht="15">
      <c r="A152" s="137">
        <v>145</v>
      </c>
      <c r="B152" s="138">
        <v>6953156285798</v>
      </c>
      <c r="C152" s="4">
        <v>743966</v>
      </c>
      <c r="D152" s="4" t="s">
        <v>428</v>
      </c>
      <c r="E152" s="4" t="s">
        <v>429</v>
      </c>
      <c r="F152" s="4">
        <v>29.5</v>
      </c>
      <c r="G152" s="4">
        <v>59</v>
      </c>
      <c r="H152" s="139" t="str">
        <f t="shared" si="55"/>
        <v>-</v>
      </c>
      <c r="I152" s="140" t="str">
        <f t="shared" si="56"/>
        <v>-</v>
      </c>
      <c r="J152" s="140" t="str">
        <f t="shared" si="57"/>
        <v>-</v>
      </c>
      <c r="K152" s="140" t="str">
        <f t="shared" si="58"/>
        <v>-</v>
      </c>
      <c r="L152" s="140" t="str">
        <f t="shared" si="59"/>
        <v>-</v>
      </c>
      <c r="M152" s="140" t="str">
        <f t="shared" si="60"/>
        <v>-</v>
      </c>
      <c r="N152" s="140" t="str">
        <f t="shared" si="61"/>
        <v>-</v>
      </c>
      <c r="O152" s="140" t="str">
        <f t="shared" si="62"/>
        <v>-</v>
      </c>
      <c r="P152" s="140" t="str">
        <f t="shared" si="63"/>
        <v>-</v>
      </c>
      <c r="Q152" s="140" t="str">
        <f t="shared" si="64"/>
        <v>-</v>
      </c>
      <c r="R152" s="140" t="str">
        <f t="shared" si="65"/>
        <v>-</v>
      </c>
      <c r="S152" s="140" t="str">
        <f t="shared" si="66"/>
        <v>-</v>
      </c>
      <c r="T152" s="141">
        <f t="shared" si="54"/>
        <v>0</v>
      </c>
      <c r="U152" s="142"/>
      <c r="V152" s="143"/>
      <c r="W152" s="4">
        <v>6</v>
      </c>
      <c r="X152" s="4">
        <v>0</v>
      </c>
      <c r="Y152" s="4">
        <v>3</v>
      </c>
      <c r="Z152" s="4">
        <v>1</v>
      </c>
      <c r="AA152" s="4">
        <v>5</v>
      </c>
      <c r="AB152" s="4">
        <v>1</v>
      </c>
      <c r="AC152" s="4">
        <v>10</v>
      </c>
      <c r="AD152" s="4">
        <v>0</v>
      </c>
      <c r="AE152" s="4">
        <v>6</v>
      </c>
      <c r="AF152" s="4">
        <v>0</v>
      </c>
      <c r="AG152" s="4">
        <v>10</v>
      </c>
      <c r="AH152" s="4">
        <v>0</v>
      </c>
      <c r="AI152" s="4">
        <v>3</v>
      </c>
      <c r="AJ152" s="4">
        <v>0</v>
      </c>
      <c r="AK152" s="4">
        <v>4</v>
      </c>
      <c r="AL152" s="4">
        <v>0</v>
      </c>
      <c r="AM152" s="4">
        <v>6</v>
      </c>
      <c r="AN152" s="4">
        <v>0</v>
      </c>
      <c r="AO152" s="4">
        <v>2</v>
      </c>
      <c r="AP152" s="4">
        <v>0</v>
      </c>
      <c r="AQ152" s="4">
        <v>2</v>
      </c>
      <c r="AR152" s="4">
        <v>0</v>
      </c>
      <c r="AS152" s="4">
        <v>2</v>
      </c>
      <c r="AT152" s="4">
        <v>0</v>
      </c>
      <c r="AU152" s="144"/>
      <c r="AV152" s="145">
        <f t="shared" si="67"/>
        <v>59</v>
      </c>
      <c r="AW152" s="145">
        <f t="shared" si="68"/>
        <v>2</v>
      </c>
      <c r="AX152" s="14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M152" s="147"/>
      <c r="BN152" s="148"/>
    </row>
    <row r="153" spans="1:66" s="146" customFormat="1" ht="15">
      <c r="A153" s="137">
        <v>146</v>
      </c>
      <c r="B153" s="138">
        <v>6953156279025</v>
      </c>
      <c r="C153" s="4">
        <v>743968</v>
      </c>
      <c r="D153" s="4" t="s">
        <v>430</v>
      </c>
      <c r="E153" s="4" t="s">
        <v>431</v>
      </c>
      <c r="F153" s="4">
        <v>24.5</v>
      </c>
      <c r="G153" s="4">
        <v>49</v>
      </c>
      <c r="H153" s="139" t="str">
        <f t="shared" si="55"/>
        <v>-</v>
      </c>
      <c r="I153" s="140" t="str">
        <f t="shared" si="56"/>
        <v>-</v>
      </c>
      <c r="J153" s="140" t="str">
        <f t="shared" si="57"/>
        <v>-</v>
      </c>
      <c r="K153" s="140" t="str">
        <f t="shared" si="58"/>
        <v>-</v>
      </c>
      <c r="L153" s="140" t="str">
        <f t="shared" si="59"/>
        <v>-</v>
      </c>
      <c r="M153" s="140" t="str">
        <f t="shared" si="60"/>
        <v>-</v>
      </c>
      <c r="N153" s="140" t="str">
        <f t="shared" si="61"/>
        <v>-</v>
      </c>
      <c r="O153" s="140" t="str">
        <f t="shared" si="62"/>
        <v>-</v>
      </c>
      <c r="P153" s="140" t="str">
        <f t="shared" si="63"/>
        <v>-</v>
      </c>
      <c r="Q153" s="140" t="str">
        <f t="shared" si="64"/>
        <v>-</v>
      </c>
      <c r="R153" s="140" t="str">
        <f t="shared" si="65"/>
        <v>-</v>
      </c>
      <c r="S153" s="140" t="str">
        <f t="shared" si="66"/>
        <v>-</v>
      </c>
      <c r="T153" s="141">
        <f t="shared" si="54"/>
        <v>0</v>
      </c>
      <c r="U153" s="142"/>
      <c r="V153" s="143"/>
      <c r="W153" s="4">
        <v>9</v>
      </c>
      <c r="X153" s="4">
        <v>1</v>
      </c>
      <c r="Y153" s="4">
        <v>5</v>
      </c>
      <c r="Z153" s="4">
        <v>0</v>
      </c>
      <c r="AA153" s="4">
        <v>10</v>
      </c>
      <c r="AB153" s="4">
        <v>0</v>
      </c>
      <c r="AC153" s="4">
        <v>15</v>
      </c>
      <c r="AD153" s="4">
        <v>0</v>
      </c>
      <c r="AE153" s="4">
        <v>8</v>
      </c>
      <c r="AF153" s="4">
        <v>1</v>
      </c>
      <c r="AG153" s="4">
        <v>7</v>
      </c>
      <c r="AH153" s="4">
        <v>2</v>
      </c>
      <c r="AI153" s="4">
        <v>3</v>
      </c>
      <c r="AJ153" s="4">
        <v>0</v>
      </c>
      <c r="AK153" s="4">
        <v>5</v>
      </c>
      <c r="AL153" s="4">
        <v>0</v>
      </c>
      <c r="AM153" s="4">
        <v>8</v>
      </c>
      <c r="AN153" s="4">
        <v>2</v>
      </c>
      <c r="AO153" s="4">
        <v>3</v>
      </c>
      <c r="AP153" s="4">
        <v>0</v>
      </c>
      <c r="AQ153" s="4">
        <v>3</v>
      </c>
      <c r="AR153" s="4">
        <v>0</v>
      </c>
      <c r="AS153" s="4">
        <v>3</v>
      </c>
      <c r="AT153" s="4">
        <v>0</v>
      </c>
      <c r="AU153" s="144"/>
      <c r="AV153" s="145">
        <f t="shared" si="67"/>
        <v>79</v>
      </c>
      <c r="AW153" s="145">
        <f t="shared" si="68"/>
        <v>6</v>
      </c>
      <c r="AX153" s="14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M153" s="147"/>
      <c r="BN153" s="148"/>
    </row>
    <row r="154" spans="1:66" s="146" customFormat="1" ht="15">
      <c r="A154" s="137">
        <v>147</v>
      </c>
      <c r="B154" s="138">
        <v>6953156279018</v>
      </c>
      <c r="C154" s="4">
        <v>743975</v>
      </c>
      <c r="D154" s="4" t="s">
        <v>432</v>
      </c>
      <c r="E154" s="4" t="s">
        <v>433</v>
      </c>
      <c r="F154" s="4">
        <v>24.5</v>
      </c>
      <c r="G154" s="4">
        <v>49</v>
      </c>
      <c r="H154" s="139" t="str">
        <f t="shared" si="55"/>
        <v>-</v>
      </c>
      <c r="I154" s="140" t="str">
        <f t="shared" si="56"/>
        <v>-</v>
      </c>
      <c r="J154" s="140" t="str">
        <f t="shared" si="57"/>
        <v>-</v>
      </c>
      <c r="K154" s="140" t="str">
        <f t="shared" si="58"/>
        <v>-</v>
      </c>
      <c r="L154" s="140" t="str">
        <f t="shared" si="59"/>
        <v>-</v>
      </c>
      <c r="M154" s="140" t="str">
        <f t="shared" si="60"/>
        <v>-</v>
      </c>
      <c r="N154" s="140" t="str">
        <f t="shared" si="61"/>
        <v>-</v>
      </c>
      <c r="O154" s="140" t="str">
        <f t="shared" si="62"/>
        <v>-</v>
      </c>
      <c r="P154" s="140" t="str">
        <f t="shared" si="63"/>
        <v>-</v>
      </c>
      <c r="Q154" s="140" t="str">
        <f t="shared" si="64"/>
        <v>-</v>
      </c>
      <c r="R154" s="140" t="str">
        <f t="shared" si="65"/>
        <v>-</v>
      </c>
      <c r="S154" s="140" t="str">
        <f t="shared" si="66"/>
        <v>-</v>
      </c>
      <c r="T154" s="141">
        <f t="shared" si="54"/>
        <v>0</v>
      </c>
      <c r="U154" s="142"/>
      <c r="V154" s="143"/>
      <c r="W154" s="4">
        <v>8</v>
      </c>
      <c r="X154" s="4">
        <v>2</v>
      </c>
      <c r="Y154" s="4">
        <v>6</v>
      </c>
      <c r="Z154" s="4">
        <v>0</v>
      </c>
      <c r="AA154" s="4">
        <v>8</v>
      </c>
      <c r="AB154" s="4">
        <v>0</v>
      </c>
      <c r="AC154" s="4">
        <v>31</v>
      </c>
      <c r="AD154" s="4">
        <v>2</v>
      </c>
      <c r="AE154" s="4">
        <v>8</v>
      </c>
      <c r="AF154" s="4">
        <v>1</v>
      </c>
      <c r="AG154" s="4">
        <v>8</v>
      </c>
      <c r="AH154" s="4">
        <v>0</v>
      </c>
      <c r="AI154" s="4">
        <v>4</v>
      </c>
      <c r="AJ154" s="4">
        <v>0</v>
      </c>
      <c r="AK154" s="4">
        <v>5</v>
      </c>
      <c r="AL154" s="4">
        <v>1</v>
      </c>
      <c r="AM154" s="4">
        <v>8</v>
      </c>
      <c r="AN154" s="4">
        <v>2</v>
      </c>
      <c r="AO154" s="4">
        <v>3</v>
      </c>
      <c r="AP154" s="4">
        <v>0</v>
      </c>
      <c r="AQ154" s="4">
        <v>2</v>
      </c>
      <c r="AR154" s="4">
        <v>1</v>
      </c>
      <c r="AS154" s="4">
        <v>3</v>
      </c>
      <c r="AT154" s="4">
        <v>0</v>
      </c>
      <c r="AU154" s="144"/>
      <c r="AV154" s="145">
        <f t="shared" si="67"/>
        <v>94</v>
      </c>
      <c r="AW154" s="145">
        <f t="shared" si="68"/>
        <v>9</v>
      </c>
      <c r="AX154" s="14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M154" s="147"/>
      <c r="BN154" s="148"/>
    </row>
    <row r="155" spans="1:66" s="146" customFormat="1" ht="15">
      <c r="A155" s="137">
        <v>148</v>
      </c>
      <c r="B155" s="138">
        <v>6953156285804</v>
      </c>
      <c r="C155" s="4">
        <v>744168</v>
      </c>
      <c r="D155" s="4" t="s">
        <v>434</v>
      </c>
      <c r="E155" s="4" t="s">
        <v>435</v>
      </c>
      <c r="F155" s="4">
        <v>29.5</v>
      </c>
      <c r="G155" s="4">
        <v>59</v>
      </c>
      <c r="H155" s="139" t="str">
        <f t="shared" si="55"/>
        <v>-</v>
      </c>
      <c r="I155" s="140" t="str">
        <f t="shared" si="56"/>
        <v>-</v>
      </c>
      <c r="J155" s="140" t="str">
        <f t="shared" si="57"/>
        <v>-</v>
      </c>
      <c r="K155" s="140" t="str">
        <f t="shared" si="58"/>
        <v>-</v>
      </c>
      <c r="L155" s="140" t="str">
        <f t="shared" si="59"/>
        <v>-</v>
      </c>
      <c r="M155" s="140" t="str">
        <f t="shared" si="60"/>
        <v>-</v>
      </c>
      <c r="N155" s="140" t="str">
        <f t="shared" si="61"/>
        <v>-</v>
      </c>
      <c r="O155" s="140" t="str">
        <f t="shared" si="62"/>
        <v>-</v>
      </c>
      <c r="P155" s="140" t="str">
        <f t="shared" si="63"/>
        <v>-</v>
      </c>
      <c r="Q155" s="140" t="str">
        <f t="shared" si="64"/>
        <v>-</v>
      </c>
      <c r="R155" s="140" t="str">
        <f t="shared" si="65"/>
        <v>-</v>
      </c>
      <c r="S155" s="140" t="str">
        <f t="shared" si="66"/>
        <v>-</v>
      </c>
      <c r="T155" s="141">
        <f t="shared" si="54"/>
        <v>0</v>
      </c>
      <c r="U155" s="142"/>
      <c r="V155" s="143"/>
      <c r="W155" s="4">
        <v>6</v>
      </c>
      <c r="X155" s="4">
        <v>0</v>
      </c>
      <c r="Y155" s="4">
        <v>4</v>
      </c>
      <c r="Z155" s="4">
        <v>0</v>
      </c>
      <c r="AA155" s="4">
        <v>6</v>
      </c>
      <c r="AB155" s="4">
        <v>0</v>
      </c>
      <c r="AC155" s="4">
        <v>10</v>
      </c>
      <c r="AD155" s="4">
        <v>0</v>
      </c>
      <c r="AE155" s="4">
        <v>6</v>
      </c>
      <c r="AF155" s="4">
        <v>0</v>
      </c>
      <c r="AG155" s="4">
        <v>10</v>
      </c>
      <c r="AH155" s="4">
        <v>0</v>
      </c>
      <c r="AI155" s="4">
        <v>3</v>
      </c>
      <c r="AJ155" s="4">
        <v>0</v>
      </c>
      <c r="AK155" s="4">
        <v>4</v>
      </c>
      <c r="AL155" s="4">
        <v>0</v>
      </c>
      <c r="AM155" s="4">
        <v>6</v>
      </c>
      <c r="AN155" s="4">
        <v>0</v>
      </c>
      <c r="AO155" s="4">
        <v>2</v>
      </c>
      <c r="AP155" s="4">
        <v>0</v>
      </c>
      <c r="AQ155" s="4">
        <v>2</v>
      </c>
      <c r="AR155" s="4">
        <v>0</v>
      </c>
      <c r="AS155" s="4">
        <v>2</v>
      </c>
      <c r="AT155" s="4">
        <v>0</v>
      </c>
      <c r="AU155" s="144"/>
      <c r="AV155" s="145">
        <f t="shared" si="67"/>
        <v>61</v>
      </c>
      <c r="AW155" s="145">
        <f t="shared" si="68"/>
        <v>0</v>
      </c>
      <c r="AX155" s="14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M155" s="147"/>
      <c r="BN155" s="148"/>
    </row>
    <row r="156" spans="1:66" s="146" customFormat="1" ht="15">
      <c r="A156" s="137">
        <v>149</v>
      </c>
      <c r="B156" s="138">
        <v>6953156285460</v>
      </c>
      <c r="C156" s="446">
        <v>746545</v>
      </c>
      <c r="D156" s="4" t="s">
        <v>551</v>
      </c>
      <c r="E156" s="4" t="s">
        <v>552</v>
      </c>
      <c r="F156" s="4">
        <v>74.5</v>
      </c>
      <c r="G156" s="4">
        <v>159</v>
      </c>
      <c r="H156" s="139" t="str">
        <f t="shared" ref="H156:H160" si="69">IF(AY156-W156&lt;1,"-",AY156-W156)</f>
        <v>-</v>
      </c>
      <c r="I156" s="140" t="str">
        <f t="shared" ref="I156:I160" si="70">IF(AZ156-Y156&lt;1,"-",AZ156-Y156)</f>
        <v>-</v>
      </c>
      <c r="J156" s="140" t="str">
        <f t="shared" ref="J156:J160" si="71">IF(BA156-AA156&lt;1,"-",BA156-AA156)</f>
        <v>-</v>
      </c>
      <c r="K156" s="140" t="str">
        <f t="shared" ref="K156:K160" si="72">IF(BB156-AC156&lt;1,"-",BB156-AC156)</f>
        <v>-</v>
      </c>
      <c r="L156" s="140" t="str">
        <f t="shared" ref="L156:L160" si="73">IF(BC156-AE156&lt;1,"-",BC156-AE156)</f>
        <v>-</v>
      </c>
      <c r="M156" s="140" t="str">
        <f t="shared" ref="M156:M160" si="74">IF(BD156-AG156&lt;1,"-",BD156-AG156)</f>
        <v>-</v>
      </c>
      <c r="N156" s="140" t="str">
        <f t="shared" ref="N156:N160" si="75">IF(BE156-AI156&lt;1,"-",BE156-AI156)</f>
        <v>-</v>
      </c>
      <c r="O156" s="140" t="str">
        <f t="shared" ref="O156:O160" si="76">IF(BF156-AK156&lt;1,"-",BF156-AK156)</f>
        <v>-</v>
      </c>
      <c r="P156" s="140" t="str">
        <f t="shared" ref="P156:P160" si="77">IF(BG156-AM156&lt;1,"-",BG156-AM156)</f>
        <v>-</v>
      </c>
      <c r="Q156" s="140" t="str">
        <f t="shared" ref="Q156:Q160" si="78">IF(BH156-AO156&lt;1,"-",BH156-AO156)</f>
        <v>-</v>
      </c>
      <c r="R156" s="140" t="str">
        <f t="shared" ref="R156:R160" si="79">IF(BI156-AQ156&lt;1,"-",BI156-AQ156)</f>
        <v>-</v>
      </c>
      <c r="S156" s="140" t="str">
        <f t="shared" ref="S156:S160" si="80">IF(BJ156-AS156&lt;1,"-",BJ156-AS156)</f>
        <v>-</v>
      </c>
      <c r="T156" s="141">
        <f t="shared" si="54"/>
        <v>0</v>
      </c>
      <c r="U156" s="142"/>
      <c r="V156" s="143"/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4">
        <v>0</v>
      </c>
      <c r="AQ156" s="4">
        <v>0</v>
      </c>
      <c r="AR156" s="4">
        <v>0</v>
      </c>
      <c r="AS156" s="4">
        <v>0</v>
      </c>
      <c r="AT156" s="4">
        <v>0</v>
      </c>
      <c r="AU156" s="144"/>
      <c r="AV156" s="145">
        <f t="shared" ref="AV156:AV160" si="81">SUM(AS156,AQ156,AO156,AM156,AK156,AI156,AG156,AE156,AC156,AA156,Y156,W156)</f>
        <v>0</v>
      </c>
      <c r="AW156" s="145">
        <f t="shared" ref="AW156:AW160" si="82">SUM(AT156,AR156,AP156,AN156,AL156,AJ156,AH156,AF156,AD156,AB156,Z156,X156)</f>
        <v>0</v>
      </c>
      <c r="AX156" s="14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M156" s="147"/>
      <c r="BN156" s="148"/>
    </row>
    <row r="157" spans="1:66" s="146" customFormat="1" ht="15">
      <c r="A157" s="137">
        <v>150</v>
      </c>
      <c r="B157" s="138">
        <v>6953156279643</v>
      </c>
      <c r="C157" s="446">
        <v>746546</v>
      </c>
      <c r="D157" s="4" t="s">
        <v>553</v>
      </c>
      <c r="E157" s="4" t="s">
        <v>554</v>
      </c>
      <c r="F157" s="4">
        <v>44.5</v>
      </c>
      <c r="G157" s="4">
        <v>99</v>
      </c>
      <c r="H157" s="139" t="str">
        <f t="shared" si="69"/>
        <v>-</v>
      </c>
      <c r="I157" s="140" t="str">
        <f t="shared" si="70"/>
        <v>-</v>
      </c>
      <c r="J157" s="140" t="str">
        <f t="shared" si="71"/>
        <v>-</v>
      </c>
      <c r="K157" s="140" t="str">
        <f t="shared" si="72"/>
        <v>-</v>
      </c>
      <c r="L157" s="140" t="str">
        <f t="shared" si="73"/>
        <v>-</v>
      </c>
      <c r="M157" s="140" t="str">
        <f t="shared" si="74"/>
        <v>-</v>
      </c>
      <c r="N157" s="140" t="str">
        <f t="shared" si="75"/>
        <v>-</v>
      </c>
      <c r="O157" s="140" t="str">
        <f t="shared" si="76"/>
        <v>-</v>
      </c>
      <c r="P157" s="140" t="str">
        <f t="shared" si="77"/>
        <v>-</v>
      </c>
      <c r="Q157" s="140" t="str">
        <f t="shared" si="78"/>
        <v>-</v>
      </c>
      <c r="R157" s="140" t="str">
        <f t="shared" si="79"/>
        <v>-</v>
      </c>
      <c r="S157" s="140" t="str">
        <f t="shared" si="80"/>
        <v>-</v>
      </c>
      <c r="T157" s="141">
        <f t="shared" si="54"/>
        <v>0</v>
      </c>
      <c r="U157" s="142"/>
      <c r="V157" s="143"/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144"/>
      <c r="AV157" s="145">
        <f t="shared" si="81"/>
        <v>0</v>
      </c>
      <c r="AW157" s="145">
        <f t="shared" si="82"/>
        <v>0</v>
      </c>
      <c r="AX157" s="14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M157" s="147"/>
      <c r="BN157" s="148"/>
    </row>
    <row r="158" spans="1:66" s="146" customFormat="1" ht="15">
      <c r="A158" s="137">
        <v>151</v>
      </c>
      <c r="B158" s="138">
        <v>6953156282094</v>
      </c>
      <c r="C158" s="446">
        <v>746547</v>
      </c>
      <c r="D158" s="4" t="s">
        <v>555</v>
      </c>
      <c r="E158" s="4" t="s">
        <v>556</v>
      </c>
      <c r="F158" s="4">
        <v>74.5</v>
      </c>
      <c r="G158" s="4">
        <v>159</v>
      </c>
      <c r="H158" s="139" t="str">
        <f t="shared" si="69"/>
        <v>-</v>
      </c>
      <c r="I158" s="140" t="str">
        <f t="shared" si="70"/>
        <v>-</v>
      </c>
      <c r="J158" s="140" t="str">
        <f t="shared" si="71"/>
        <v>-</v>
      </c>
      <c r="K158" s="140" t="str">
        <f t="shared" si="72"/>
        <v>-</v>
      </c>
      <c r="L158" s="140" t="str">
        <f t="shared" si="73"/>
        <v>-</v>
      </c>
      <c r="M158" s="140" t="str">
        <f t="shared" si="74"/>
        <v>-</v>
      </c>
      <c r="N158" s="140" t="str">
        <f t="shared" si="75"/>
        <v>-</v>
      </c>
      <c r="O158" s="140" t="str">
        <f t="shared" si="76"/>
        <v>-</v>
      </c>
      <c r="P158" s="140" t="str">
        <f t="shared" si="77"/>
        <v>-</v>
      </c>
      <c r="Q158" s="140" t="str">
        <f t="shared" si="78"/>
        <v>-</v>
      </c>
      <c r="R158" s="140" t="str">
        <f t="shared" si="79"/>
        <v>-</v>
      </c>
      <c r="S158" s="140" t="str">
        <f t="shared" si="80"/>
        <v>-</v>
      </c>
      <c r="T158" s="141">
        <f t="shared" si="54"/>
        <v>0</v>
      </c>
      <c r="U158" s="142"/>
      <c r="V158" s="143"/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4">
        <v>0</v>
      </c>
      <c r="AQ158" s="4">
        <v>0</v>
      </c>
      <c r="AR158" s="4">
        <v>0</v>
      </c>
      <c r="AS158" s="4">
        <v>0</v>
      </c>
      <c r="AT158" s="4">
        <v>0</v>
      </c>
      <c r="AU158" s="144"/>
      <c r="AV158" s="145">
        <f t="shared" si="81"/>
        <v>0</v>
      </c>
      <c r="AW158" s="145">
        <f t="shared" si="82"/>
        <v>0</v>
      </c>
      <c r="AX158" s="14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M158" s="147"/>
      <c r="BN158" s="148"/>
    </row>
    <row r="159" spans="1:66" s="146" customFormat="1" ht="15">
      <c r="A159" s="137">
        <v>152</v>
      </c>
      <c r="B159" s="138">
        <v>6953156282117</v>
      </c>
      <c r="C159" s="446">
        <v>746548</v>
      </c>
      <c r="D159" s="4" t="s">
        <v>557</v>
      </c>
      <c r="E159" s="4" t="s">
        <v>558</v>
      </c>
      <c r="F159" s="4">
        <v>89.5</v>
      </c>
      <c r="G159" s="4">
        <v>189</v>
      </c>
      <c r="H159" s="139" t="str">
        <f t="shared" si="69"/>
        <v>-</v>
      </c>
      <c r="I159" s="140" t="str">
        <f t="shared" si="70"/>
        <v>-</v>
      </c>
      <c r="J159" s="140" t="str">
        <f t="shared" si="71"/>
        <v>-</v>
      </c>
      <c r="K159" s="140" t="str">
        <f t="shared" si="72"/>
        <v>-</v>
      </c>
      <c r="L159" s="140" t="str">
        <f t="shared" si="73"/>
        <v>-</v>
      </c>
      <c r="M159" s="140" t="str">
        <f t="shared" si="74"/>
        <v>-</v>
      </c>
      <c r="N159" s="140" t="str">
        <f t="shared" si="75"/>
        <v>-</v>
      </c>
      <c r="O159" s="140" t="str">
        <f t="shared" si="76"/>
        <v>-</v>
      </c>
      <c r="P159" s="140" t="str">
        <f t="shared" si="77"/>
        <v>-</v>
      </c>
      <c r="Q159" s="140" t="str">
        <f t="shared" si="78"/>
        <v>-</v>
      </c>
      <c r="R159" s="140" t="str">
        <f t="shared" si="79"/>
        <v>-</v>
      </c>
      <c r="S159" s="140" t="str">
        <f t="shared" si="80"/>
        <v>-</v>
      </c>
      <c r="T159" s="141">
        <f t="shared" si="54"/>
        <v>0</v>
      </c>
      <c r="U159" s="142"/>
      <c r="V159" s="143"/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J159" s="4">
        <v>0</v>
      </c>
      <c r="AK159" s="4">
        <v>0</v>
      </c>
      <c r="AL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U159" s="144"/>
      <c r="AV159" s="145">
        <f t="shared" si="81"/>
        <v>0</v>
      </c>
      <c r="AW159" s="145">
        <f t="shared" si="82"/>
        <v>0</v>
      </c>
      <c r="AX159" s="14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M159" s="147"/>
      <c r="BN159" s="148"/>
    </row>
    <row r="160" spans="1:66" s="146" customFormat="1" ht="15">
      <c r="A160" s="137">
        <v>153</v>
      </c>
      <c r="B160" s="138">
        <v>6953156282124</v>
      </c>
      <c r="C160" s="446">
        <v>746549</v>
      </c>
      <c r="D160" s="4" t="s">
        <v>559</v>
      </c>
      <c r="E160" s="4" t="s">
        <v>560</v>
      </c>
      <c r="F160" s="4">
        <v>89.5</v>
      </c>
      <c r="G160" s="4">
        <v>189</v>
      </c>
      <c r="H160" s="139" t="str">
        <f t="shared" si="69"/>
        <v>-</v>
      </c>
      <c r="I160" s="140" t="str">
        <f t="shared" si="70"/>
        <v>-</v>
      </c>
      <c r="J160" s="140" t="str">
        <f t="shared" si="71"/>
        <v>-</v>
      </c>
      <c r="K160" s="140" t="str">
        <f t="shared" si="72"/>
        <v>-</v>
      </c>
      <c r="L160" s="140" t="str">
        <f t="shared" si="73"/>
        <v>-</v>
      </c>
      <c r="M160" s="140" t="str">
        <f t="shared" si="74"/>
        <v>-</v>
      </c>
      <c r="N160" s="140" t="str">
        <f t="shared" si="75"/>
        <v>-</v>
      </c>
      <c r="O160" s="140" t="str">
        <f t="shared" si="76"/>
        <v>-</v>
      </c>
      <c r="P160" s="140" t="str">
        <f t="shared" si="77"/>
        <v>-</v>
      </c>
      <c r="Q160" s="140" t="str">
        <f t="shared" si="78"/>
        <v>-</v>
      </c>
      <c r="R160" s="140" t="str">
        <f t="shared" si="79"/>
        <v>-</v>
      </c>
      <c r="S160" s="140" t="str">
        <f t="shared" si="80"/>
        <v>-</v>
      </c>
      <c r="T160" s="141">
        <f t="shared" si="54"/>
        <v>0</v>
      </c>
      <c r="U160" s="142"/>
      <c r="V160" s="143"/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  <c r="AL160" s="4">
        <v>0</v>
      </c>
      <c r="AM160" s="4">
        <v>0</v>
      </c>
      <c r="AN160" s="4">
        <v>0</v>
      </c>
      <c r="AO160" s="4">
        <v>0</v>
      </c>
      <c r="AP160" s="4">
        <v>0</v>
      </c>
      <c r="AQ160" s="4">
        <v>0</v>
      </c>
      <c r="AR160" s="4">
        <v>0</v>
      </c>
      <c r="AS160" s="4">
        <v>0</v>
      </c>
      <c r="AT160" s="4">
        <v>0</v>
      </c>
      <c r="AU160" s="144"/>
      <c r="AV160" s="145">
        <f t="shared" si="81"/>
        <v>0</v>
      </c>
      <c r="AW160" s="145">
        <f t="shared" si="82"/>
        <v>0</v>
      </c>
      <c r="AX160" s="14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M160" s="147"/>
      <c r="BN160" s="148"/>
    </row>
    <row r="161" spans="1:117" s="146" customFormat="1" ht="15">
      <c r="A161" s="137"/>
      <c r="B161" s="138"/>
      <c r="C161" s="4"/>
      <c r="D161" s="4"/>
      <c r="E161" s="4"/>
      <c r="F161" s="4"/>
      <c r="G161" s="4"/>
      <c r="H161" s="139"/>
      <c r="I161" s="140"/>
      <c r="J161" s="140"/>
      <c r="K161" s="140"/>
      <c r="L161" s="140"/>
      <c r="M161" s="140"/>
      <c r="N161" s="140"/>
      <c r="O161" s="140"/>
      <c r="P161" s="140"/>
      <c r="Q161" s="140"/>
      <c r="R161" s="140"/>
      <c r="S161" s="140"/>
      <c r="T161" s="141"/>
      <c r="U161" s="142"/>
      <c r="V161" s="143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144"/>
      <c r="AV161" s="145"/>
      <c r="AW161" s="145"/>
      <c r="AX161" s="14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M161" s="147"/>
      <c r="BN161" s="148"/>
    </row>
    <row r="162" spans="1:117" s="146" customFormat="1" ht="15">
      <c r="A162" s="137"/>
      <c r="B162" s="138"/>
      <c r="C162" s="4"/>
      <c r="D162" s="4"/>
      <c r="E162" s="4"/>
      <c r="F162" s="4"/>
      <c r="G162" s="4"/>
      <c r="H162" s="139"/>
      <c r="I162" s="140"/>
      <c r="J162" s="140"/>
      <c r="K162" s="140"/>
      <c r="L162" s="140"/>
      <c r="M162" s="140"/>
      <c r="N162" s="140"/>
      <c r="O162" s="140"/>
      <c r="P162" s="140"/>
      <c r="Q162" s="140"/>
      <c r="R162" s="140"/>
      <c r="S162" s="140"/>
      <c r="T162" s="141"/>
      <c r="U162" s="142"/>
      <c r="V162" s="143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144"/>
      <c r="AV162" s="145"/>
      <c r="AW162" s="145"/>
      <c r="AX162" s="14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M162" s="147"/>
      <c r="BN162" s="148"/>
    </row>
    <row r="163" spans="1:117">
      <c r="A163" s="153"/>
      <c r="B163" s="149"/>
      <c r="C163" s="150"/>
      <c r="D163" s="151"/>
      <c r="E163" s="151"/>
      <c r="F163" s="151" t="s">
        <v>321</v>
      </c>
      <c r="G163" s="152"/>
      <c r="H163" s="157">
        <f t="shared" ref="H163:T163" si="83">SUM(H8:H162)</f>
        <v>49</v>
      </c>
      <c r="I163" s="157">
        <f t="shared" si="83"/>
        <v>25</v>
      </c>
      <c r="J163" s="157">
        <f t="shared" si="83"/>
        <v>55</v>
      </c>
      <c r="K163" s="157">
        <f t="shared" si="83"/>
        <v>82</v>
      </c>
      <c r="L163" s="157">
        <f t="shared" si="83"/>
        <v>87</v>
      </c>
      <c r="M163" s="157">
        <f t="shared" si="83"/>
        <v>92</v>
      </c>
      <c r="N163" s="157">
        <f t="shared" si="83"/>
        <v>23</v>
      </c>
      <c r="O163" s="157">
        <f t="shared" si="83"/>
        <v>47</v>
      </c>
      <c r="P163" s="157">
        <f t="shared" si="83"/>
        <v>123</v>
      </c>
      <c r="Q163" s="157">
        <f t="shared" si="83"/>
        <v>13</v>
      </c>
      <c r="R163" s="157">
        <f t="shared" si="83"/>
        <v>4</v>
      </c>
      <c r="S163" s="157">
        <f t="shared" si="83"/>
        <v>13</v>
      </c>
      <c r="T163" s="157">
        <f t="shared" si="83"/>
        <v>613</v>
      </c>
      <c r="U163" s="157">
        <f>SUM(U8:U162)</f>
        <v>187</v>
      </c>
      <c r="V163" s="155"/>
      <c r="W163" s="157">
        <f>SUM(W8:W162)</f>
        <v>347</v>
      </c>
      <c r="X163" s="157">
        <f>SUM(X8:X162)</f>
        <v>14</v>
      </c>
      <c r="Y163" s="157">
        <f>SUM(Y8:Y162)</f>
        <v>197</v>
      </c>
      <c r="Z163" s="157">
        <f>SUM(Z8:Z162)</f>
        <v>15</v>
      </c>
      <c r="AA163" s="157">
        <f t="shared" ref="AA163:AH163" si="84">SUM(AA8:AA162)</f>
        <v>318</v>
      </c>
      <c r="AB163" s="157">
        <f t="shared" si="84"/>
        <v>6</v>
      </c>
      <c r="AC163" s="157">
        <f t="shared" si="84"/>
        <v>869</v>
      </c>
      <c r="AD163" s="157">
        <f t="shared" si="84"/>
        <v>70</v>
      </c>
      <c r="AE163" s="157">
        <f t="shared" si="84"/>
        <v>432</v>
      </c>
      <c r="AF163" s="157">
        <f t="shared" si="84"/>
        <v>17</v>
      </c>
      <c r="AG163" s="157">
        <f t="shared" si="84"/>
        <v>784</v>
      </c>
      <c r="AH163" s="157">
        <f t="shared" si="84"/>
        <v>59</v>
      </c>
      <c r="AI163" s="157">
        <f t="shared" ref="AI163:AQ163" si="85">SUM(AI8:AI162)</f>
        <v>214</v>
      </c>
      <c r="AJ163" s="157">
        <f t="shared" si="85"/>
        <v>16</v>
      </c>
      <c r="AK163" s="157">
        <f t="shared" si="85"/>
        <v>395</v>
      </c>
      <c r="AL163" s="157">
        <f t="shared" si="85"/>
        <v>17</v>
      </c>
      <c r="AM163" s="157">
        <f t="shared" si="85"/>
        <v>599</v>
      </c>
      <c r="AN163" s="157">
        <f t="shared" si="85"/>
        <v>32</v>
      </c>
      <c r="AO163" s="157">
        <f t="shared" si="85"/>
        <v>113</v>
      </c>
      <c r="AP163" s="157">
        <f t="shared" si="85"/>
        <v>2</v>
      </c>
      <c r="AQ163" s="157">
        <f t="shared" si="85"/>
        <v>119</v>
      </c>
      <c r="AR163" s="157">
        <f>SUM(AR8:AR162)</f>
        <v>6</v>
      </c>
      <c r="AS163" s="157">
        <f>SUM(AS8:AS162)</f>
        <v>121</v>
      </c>
      <c r="AT163" s="157">
        <f>SUM(AT8:AT162)</f>
        <v>3</v>
      </c>
      <c r="AU163" s="156"/>
      <c r="AV163" s="157">
        <f>SUM(AV8:AV162)</f>
        <v>4508</v>
      </c>
      <c r="AW163" s="154">
        <f>SUM(AW8:AW162)</f>
        <v>257</v>
      </c>
      <c r="AX163" s="156"/>
      <c r="AY163" s="154">
        <f t="shared" ref="AY163:BJ163" si="86">SUM(AY8:AY162)</f>
        <v>239</v>
      </c>
      <c r="AZ163" s="154">
        <f t="shared" si="86"/>
        <v>138</v>
      </c>
      <c r="BA163" s="154">
        <f t="shared" si="86"/>
        <v>221</v>
      </c>
      <c r="BB163" s="154">
        <f t="shared" si="86"/>
        <v>571</v>
      </c>
      <c r="BC163" s="154">
        <f t="shared" si="86"/>
        <v>366</v>
      </c>
      <c r="BD163" s="154">
        <f t="shared" si="86"/>
        <v>570</v>
      </c>
      <c r="BE163" s="154">
        <f t="shared" si="86"/>
        <v>140</v>
      </c>
      <c r="BF163" s="154">
        <f t="shared" si="86"/>
        <v>324</v>
      </c>
      <c r="BG163" s="154">
        <f t="shared" si="86"/>
        <v>518</v>
      </c>
      <c r="BH163" s="154">
        <f t="shared" si="86"/>
        <v>71</v>
      </c>
      <c r="BI163" s="154">
        <f t="shared" si="86"/>
        <v>71</v>
      </c>
      <c r="BJ163" s="154">
        <f t="shared" si="86"/>
        <v>71</v>
      </c>
      <c r="BK163" s="158"/>
      <c r="BL163" s="125"/>
      <c r="BM163" s="125"/>
      <c r="BN163" s="125"/>
      <c r="BO163" s="125"/>
      <c r="BP163" s="125"/>
      <c r="BQ163" s="125"/>
      <c r="BR163" s="125"/>
      <c r="BS163" s="125"/>
      <c r="BT163" s="125"/>
      <c r="BU163" s="125"/>
      <c r="BV163" s="125"/>
      <c r="BW163" s="125"/>
      <c r="BX163" s="125"/>
      <c r="BY163" s="125"/>
      <c r="BZ163" s="125"/>
      <c r="CA163" s="125"/>
      <c r="CB163" s="125"/>
      <c r="CC163" s="125"/>
      <c r="CD163" s="125"/>
      <c r="CE163" s="125"/>
      <c r="CF163" s="125"/>
      <c r="CG163" s="125"/>
      <c r="CH163" s="125"/>
      <c r="CI163" s="125"/>
      <c r="CJ163" s="125"/>
      <c r="CK163" s="125"/>
      <c r="CL163" s="125"/>
      <c r="CM163" s="125"/>
      <c r="CN163" s="125"/>
      <c r="CO163" s="125"/>
      <c r="CP163" s="125"/>
      <c r="CQ163" s="125"/>
      <c r="CR163" s="125"/>
      <c r="CS163" s="125"/>
      <c r="CT163" s="125"/>
      <c r="CU163" s="125"/>
      <c r="CV163" s="125"/>
      <c r="CW163" s="125"/>
      <c r="CX163" s="125"/>
      <c r="CY163" s="125"/>
      <c r="CZ163" s="125"/>
      <c r="DA163" s="125"/>
      <c r="DB163" s="125"/>
      <c r="DC163" s="125"/>
      <c r="DD163" s="125"/>
      <c r="DE163" s="125"/>
      <c r="DF163" s="125"/>
      <c r="DG163" s="125"/>
      <c r="DH163" s="125"/>
      <c r="DI163" s="125"/>
      <c r="DJ163" s="125"/>
      <c r="DK163" s="125"/>
      <c r="DL163" s="125"/>
      <c r="DM163" s="125"/>
    </row>
    <row r="164" spans="1:117">
      <c r="F164" s="79"/>
    </row>
    <row r="165" spans="1:117">
      <c r="F165" s="79"/>
    </row>
    <row r="167" spans="1:117">
      <c r="AA167" s="77" t="s">
        <v>322</v>
      </c>
    </row>
  </sheetData>
  <autoFilter ref="A7:DS7">
    <sortState ref="A8:DO43">
      <sortCondition ref="B7"/>
    </sortState>
  </autoFilter>
  <mergeCells count="2">
    <mergeCell ref="W1:AS1"/>
    <mergeCell ref="B2:C2"/>
  </mergeCells>
  <pageMargins left="0.7" right="0.7" top="1.05" bottom="0.75" header="0.3" footer="0.3"/>
  <pageSetup paperSize="9" orientation="landscape" r:id="rId1"/>
  <colBreaks count="3" manualBreakCount="3">
    <brk id="21" max="19" man="1"/>
    <brk id="50" max="19" man="1"/>
    <brk id="62" max="21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E2" sqref="E2"/>
    </sheetView>
  </sheetViews>
  <sheetFormatPr defaultColWidth="14.5703125" defaultRowHeight="15"/>
  <cols>
    <col min="1" max="1" width="14.5703125" style="397"/>
    <col min="2" max="2" width="5.28515625" style="397" customWidth="1"/>
    <col min="3" max="9" width="12.7109375" style="397" customWidth="1"/>
    <col min="10" max="10" width="25.5703125" style="397" customWidth="1"/>
    <col min="11" max="11" width="1" style="397" customWidth="1"/>
    <col min="12" max="16384" width="14.5703125" style="397"/>
  </cols>
  <sheetData>
    <row r="1" spans="1:11" ht="31.5" customHeight="1" thickBot="1">
      <c r="A1" s="580" t="s">
        <v>535</v>
      </c>
      <c r="B1" s="581"/>
      <c r="C1" s="581"/>
      <c r="D1" s="581"/>
      <c r="E1" s="581"/>
      <c r="F1" s="581"/>
      <c r="G1" s="581"/>
      <c r="H1" s="581"/>
      <c r="I1" s="581"/>
      <c r="J1" s="582"/>
      <c r="K1" s="399"/>
    </row>
    <row r="2" spans="1:11" ht="8.25" customHeight="1" thickBot="1">
      <c r="A2" s="402"/>
      <c r="B2" s="422"/>
      <c r="C2" s="422"/>
      <c r="D2" s="422"/>
      <c r="E2" s="422"/>
      <c r="F2" s="422"/>
      <c r="G2" s="422"/>
      <c r="H2" s="422"/>
      <c r="I2" s="422"/>
      <c r="J2" s="422"/>
      <c r="K2" s="403"/>
    </row>
    <row r="3" spans="1:11">
      <c r="A3" s="398"/>
      <c r="B3" s="399"/>
      <c r="C3" s="400"/>
      <c r="D3" s="401"/>
      <c r="E3" s="401"/>
      <c r="F3" s="578" t="s">
        <v>528</v>
      </c>
      <c r="G3" s="579"/>
      <c r="H3" s="578" t="s">
        <v>529</v>
      </c>
      <c r="I3" s="583"/>
      <c r="J3" s="413"/>
      <c r="K3" s="403"/>
    </row>
    <row r="4" spans="1:11">
      <c r="A4" s="402"/>
      <c r="B4" s="403"/>
      <c r="C4" s="404" t="s">
        <v>538</v>
      </c>
      <c r="D4" s="405" t="s">
        <v>539</v>
      </c>
      <c r="E4" s="405" t="s">
        <v>542</v>
      </c>
      <c r="F4" s="405" t="s">
        <v>541</v>
      </c>
      <c r="G4" s="405" t="s">
        <v>543</v>
      </c>
      <c r="H4" s="405" t="s">
        <v>541</v>
      </c>
      <c r="I4" s="406" t="s">
        <v>543</v>
      </c>
      <c r="J4" s="413"/>
      <c r="K4" s="403"/>
    </row>
    <row r="5" spans="1:11">
      <c r="A5" s="402"/>
      <c r="B5" s="403"/>
      <c r="C5" s="393">
        <v>37</v>
      </c>
      <c r="D5" s="391" t="s">
        <v>540</v>
      </c>
      <c r="E5" s="391">
        <v>6</v>
      </c>
      <c r="F5" s="391">
        <v>0</v>
      </c>
      <c r="G5" s="391">
        <v>0</v>
      </c>
      <c r="H5" s="391">
        <v>3</v>
      </c>
      <c r="I5" s="394">
        <v>96</v>
      </c>
      <c r="J5" s="413"/>
      <c r="K5" s="403"/>
    </row>
    <row r="6" spans="1:11" ht="15.75" thickBot="1">
      <c r="A6" s="407"/>
      <c r="B6" s="408"/>
      <c r="C6" s="409"/>
      <c r="D6" s="410"/>
      <c r="E6" s="410"/>
      <c r="F6" s="410"/>
      <c r="G6" s="410"/>
      <c r="H6" s="410"/>
      <c r="I6" s="411"/>
      <c r="J6" s="413"/>
      <c r="K6" s="403"/>
    </row>
    <row r="7" spans="1:11">
      <c r="A7" s="398"/>
      <c r="B7" s="399"/>
      <c r="C7" s="400"/>
      <c r="D7" s="401"/>
      <c r="E7" s="401"/>
      <c r="F7" s="578" t="s">
        <v>528</v>
      </c>
      <c r="G7" s="579"/>
      <c r="H7" s="578" t="s">
        <v>529</v>
      </c>
      <c r="I7" s="583"/>
      <c r="J7" s="413"/>
      <c r="K7" s="403"/>
    </row>
    <row r="8" spans="1:11">
      <c r="A8" s="402"/>
      <c r="B8" s="403"/>
      <c r="C8" s="404" t="s">
        <v>538</v>
      </c>
      <c r="D8" s="405" t="s">
        <v>539</v>
      </c>
      <c r="E8" s="405" t="s">
        <v>542</v>
      </c>
      <c r="F8" s="405" t="s">
        <v>541</v>
      </c>
      <c r="G8" s="405" t="s">
        <v>543</v>
      </c>
      <c r="H8" s="405" t="s">
        <v>541</v>
      </c>
      <c r="I8" s="406" t="s">
        <v>543</v>
      </c>
      <c r="J8" s="413"/>
      <c r="K8" s="403"/>
    </row>
    <row r="9" spans="1:11">
      <c r="A9" s="402"/>
      <c r="B9" s="403"/>
      <c r="C9" s="393">
        <v>0</v>
      </c>
      <c r="D9" s="391">
        <v>310</v>
      </c>
      <c r="E9" s="391">
        <v>37</v>
      </c>
      <c r="F9" s="391">
        <v>0</v>
      </c>
      <c r="G9" s="391">
        <v>0</v>
      </c>
      <c r="H9" s="391">
        <v>0</v>
      </c>
      <c r="I9" s="394">
        <v>0</v>
      </c>
      <c r="J9" s="413"/>
      <c r="K9" s="403"/>
    </row>
    <row r="10" spans="1:11" ht="10.5" customHeight="1" thickBot="1">
      <c r="A10" s="407"/>
      <c r="B10" s="408"/>
      <c r="C10" s="412"/>
      <c r="D10" s="413"/>
      <c r="E10" s="413"/>
      <c r="F10" s="413"/>
      <c r="G10" s="413"/>
      <c r="H10" s="413"/>
      <c r="I10" s="414"/>
      <c r="J10" s="413"/>
      <c r="K10" s="403"/>
    </row>
    <row r="11" spans="1:11">
      <c r="A11" s="398"/>
      <c r="B11" s="399"/>
      <c r="C11" s="400"/>
      <c r="D11" s="401"/>
      <c r="E11" s="401"/>
      <c r="F11" s="578" t="s">
        <v>528</v>
      </c>
      <c r="G11" s="579"/>
      <c r="H11" s="578" t="s">
        <v>529</v>
      </c>
      <c r="I11" s="579"/>
      <c r="J11" s="415"/>
      <c r="K11" s="403"/>
    </row>
    <row r="12" spans="1:11">
      <c r="A12" s="402"/>
      <c r="B12" s="403"/>
      <c r="C12" s="404" t="s">
        <v>538</v>
      </c>
      <c r="D12" s="405" t="s">
        <v>539</v>
      </c>
      <c r="E12" s="405" t="s">
        <v>542</v>
      </c>
      <c r="F12" s="405" t="s">
        <v>541</v>
      </c>
      <c r="G12" s="405" t="s">
        <v>543</v>
      </c>
      <c r="H12" s="405" t="s">
        <v>541</v>
      </c>
      <c r="I12" s="416" t="s">
        <v>543</v>
      </c>
      <c r="J12" s="417" t="s">
        <v>536</v>
      </c>
      <c r="K12" s="403"/>
    </row>
    <row r="13" spans="1:11">
      <c r="A13" s="402"/>
      <c r="B13" s="403"/>
      <c r="C13" s="393">
        <v>0</v>
      </c>
      <c r="D13" s="391">
        <v>28</v>
      </c>
      <c r="E13" s="391">
        <v>0</v>
      </c>
      <c r="F13" s="391">
        <v>53</v>
      </c>
      <c r="G13" s="391">
        <v>647.87000000000012</v>
      </c>
      <c r="H13" s="391">
        <v>42</v>
      </c>
      <c r="I13" s="392">
        <v>818.71999999999969</v>
      </c>
      <c r="J13" s="396" t="s">
        <v>537</v>
      </c>
      <c r="K13" s="403"/>
    </row>
    <row r="14" spans="1:11" ht="15.75" thickBot="1">
      <c r="A14" s="407"/>
      <c r="B14" s="408"/>
      <c r="C14" s="418"/>
      <c r="D14" s="419"/>
      <c r="E14" s="419"/>
      <c r="F14" s="419"/>
      <c r="G14" s="419"/>
      <c r="H14" s="419"/>
      <c r="I14" s="419"/>
      <c r="J14" s="420"/>
      <c r="K14" s="403"/>
    </row>
    <row r="15" spans="1:11">
      <c r="A15" s="412"/>
      <c r="B15" s="413"/>
      <c r="C15" s="413"/>
      <c r="D15" s="413"/>
      <c r="E15" s="421" t="s">
        <v>311</v>
      </c>
      <c r="F15" s="395">
        <f>SUM(F5,F9,F13)</f>
        <v>53</v>
      </c>
      <c r="G15" s="395">
        <f>SUM(G5,G9,G13)</f>
        <v>647.87000000000012</v>
      </c>
      <c r="H15" s="395">
        <f>SUM(H5,H9,H13)</f>
        <v>45</v>
      </c>
      <c r="I15" s="395">
        <f>SUM(I5,I9,I13)</f>
        <v>914.71999999999969</v>
      </c>
      <c r="J15" s="413"/>
      <c r="K15" s="403"/>
    </row>
    <row r="16" spans="1:11" ht="15.75" thickBot="1">
      <c r="A16" s="407"/>
      <c r="B16" s="423"/>
      <c r="C16" s="423"/>
      <c r="D16" s="423"/>
      <c r="E16" s="423"/>
      <c r="F16" s="423"/>
      <c r="G16" s="423"/>
      <c r="H16" s="423"/>
      <c r="I16" s="423"/>
      <c r="J16" s="423"/>
      <c r="K16" s="408"/>
    </row>
  </sheetData>
  <mergeCells count="7">
    <mergeCell ref="F11:G11"/>
    <mergeCell ref="H11:I11"/>
    <mergeCell ref="A1:J1"/>
    <mergeCell ref="F3:G3"/>
    <mergeCell ref="H3:I3"/>
    <mergeCell ref="F7:G7"/>
    <mergeCell ref="H7:I7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72"/>
  <sheetViews>
    <sheetView zoomScale="80" zoomScaleNormal="80" workbookViewId="0">
      <pane ySplit="2" topLeftCell="A3" activePane="bottomLeft" state="frozen"/>
      <selection pane="bottomLeft" activeCell="C3" sqref="C3:C6"/>
    </sheetView>
  </sheetViews>
  <sheetFormatPr defaultRowHeight="15"/>
  <cols>
    <col min="1" max="1" width="1.5703125" style="5" customWidth="1"/>
    <col min="2" max="2" width="5.7109375" style="3" customWidth="1"/>
    <col min="3" max="3" width="37.5703125" style="315" customWidth="1"/>
    <col min="4" max="4" width="10.7109375" style="315" bestFit="1" customWidth="1"/>
    <col min="5" max="5" width="17.42578125" style="3" customWidth="1"/>
    <col min="6" max="6" width="20.5703125" style="3" customWidth="1"/>
    <col min="7" max="7" width="16.7109375" style="5" customWidth="1"/>
    <col min="8" max="8" width="14.5703125" style="5" customWidth="1"/>
    <col min="9" max="9" width="6.5703125" style="5" customWidth="1"/>
    <col min="10" max="10" width="5.7109375" style="3" customWidth="1"/>
    <col min="11" max="11" width="37.5703125" style="315" customWidth="1"/>
    <col min="12" max="12" width="10.7109375" style="315" bestFit="1" customWidth="1"/>
    <col min="13" max="13" width="17.42578125" style="3" customWidth="1"/>
    <col min="14" max="14" width="20.5703125" style="3" customWidth="1"/>
    <col min="15" max="15" width="16.7109375" style="5" customWidth="1"/>
    <col min="16" max="16" width="14.5703125" style="5" customWidth="1"/>
    <col min="17" max="16384" width="9.140625" style="5"/>
  </cols>
  <sheetData>
    <row r="1" spans="2:16" ht="75.75" customHeight="1" thickBot="1">
      <c r="C1" s="584"/>
      <c r="D1" s="584"/>
      <c r="E1" s="584"/>
      <c r="F1" s="584"/>
      <c r="G1" s="584"/>
      <c r="H1" s="584"/>
      <c r="K1" s="585"/>
      <c r="L1" s="585"/>
      <c r="M1" s="585"/>
      <c r="N1" s="585"/>
      <c r="O1" s="585"/>
      <c r="P1" s="585"/>
    </row>
    <row r="2" spans="2:16" ht="32.25" customHeight="1" thickBot="1">
      <c r="C2" s="353" t="s">
        <v>576</v>
      </c>
      <c r="D2" s="353" t="s">
        <v>579</v>
      </c>
      <c r="E2" s="353" t="s">
        <v>578</v>
      </c>
      <c r="F2" s="353" t="s">
        <v>577</v>
      </c>
      <c r="G2" s="353" t="s">
        <v>477</v>
      </c>
      <c r="H2" s="353" t="s">
        <v>478</v>
      </c>
      <c r="K2" s="449" t="s">
        <v>576</v>
      </c>
      <c r="L2" s="449" t="s">
        <v>579</v>
      </c>
      <c r="M2" s="449" t="s">
        <v>578</v>
      </c>
      <c r="N2" s="449" t="s">
        <v>577</v>
      </c>
      <c r="O2" s="449" t="s">
        <v>477</v>
      </c>
      <c r="P2" s="449" t="s">
        <v>478</v>
      </c>
    </row>
    <row r="3" spans="2:16">
      <c r="B3" s="3">
        <v>1</v>
      </c>
      <c r="C3" s="315" t="s">
        <v>575</v>
      </c>
      <c r="D3" s="315" t="s">
        <v>580</v>
      </c>
      <c r="E3" s="354" t="s">
        <v>479</v>
      </c>
      <c r="F3" s="354" t="s">
        <v>574</v>
      </c>
      <c r="G3" s="5">
        <v>5</v>
      </c>
      <c r="H3" s="363">
        <v>159.25</v>
      </c>
      <c r="J3" s="3">
        <v>1</v>
      </c>
      <c r="M3" s="354"/>
      <c r="N3" s="354"/>
      <c r="P3" s="363"/>
    </row>
    <row r="4" spans="2:16">
      <c r="B4" s="3">
        <v>2</v>
      </c>
      <c r="C4" s="315" t="s">
        <v>575</v>
      </c>
      <c r="D4" s="315" t="s">
        <v>581</v>
      </c>
      <c r="E4" s="354" t="s">
        <v>484</v>
      </c>
      <c r="F4" s="354" t="s">
        <v>520</v>
      </c>
      <c r="G4" s="5">
        <v>0</v>
      </c>
      <c r="H4" s="363">
        <v>0</v>
      </c>
      <c r="J4" s="3">
        <v>2</v>
      </c>
      <c r="M4" s="354"/>
      <c r="N4" s="354"/>
      <c r="P4" s="363"/>
    </row>
    <row r="5" spans="2:16">
      <c r="B5" s="3">
        <v>3</v>
      </c>
      <c r="C5" s="315" t="s">
        <v>575</v>
      </c>
      <c r="D5" s="315" t="s">
        <v>582</v>
      </c>
      <c r="E5" s="354" t="s">
        <v>487</v>
      </c>
      <c r="F5" s="354" t="s">
        <v>583</v>
      </c>
      <c r="G5" s="5">
        <v>0</v>
      </c>
      <c r="H5" s="363">
        <v>0</v>
      </c>
      <c r="J5" s="3">
        <v>3</v>
      </c>
      <c r="M5" s="354"/>
      <c r="N5" s="354"/>
      <c r="P5" s="363"/>
    </row>
    <row r="6" spans="2:16">
      <c r="B6" s="3">
        <v>4</v>
      </c>
      <c r="C6" s="315" t="s">
        <v>575</v>
      </c>
      <c r="D6" s="315" t="s">
        <v>584</v>
      </c>
      <c r="E6" s="354" t="s">
        <v>516</v>
      </c>
      <c r="F6" s="354" t="s">
        <v>519</v>
      </c>
      <c r="G6" s="5">
        <v>0</v>
      </c>
      <c r="H6" s="363">
        <v>0</v>
      </c>
      <c r="J6" s="3">
        <v>4</v>
      </c>
      <c r="M6" s="354"/>
      <c r="N6" s="354"/>
      <c r="P6" s="363"/>
    </row>
    <row r="7" spans="2:16">
      <c r="B7" s="3">
        <v>5</v>
      </c>
      <c r="E7" s="354"/>
      <c r="F7" s="354"/>
      <c r="H7" s="363"/>
      <c r="J7" s="3">
        <v>5</v>
      </c>
      <c r="M7" s="354"/>
      <c r="N7" s="354"/>
      <c r="P7" s="363"/>
    </row>
    <row r="8" spans="2:16">
      <c r="B8" s="3">
        <v>6</v>
      </c>
      <c r="E8" s="354"/>
      <c r="F8" s="354"/>
      <c r="H8" s="363"/>
      <c r="J8" s="3">
        <v>6</v>
      </c>
      <c r="M8" s="354"/>
      <c r="N8" s="354"/>
      <c r="P8" s="363"/>
    </row>
    <row r="9" spans="2:16">
      <c r="B9" s="3">
        <v>7</v>
      </c>
      <c r="E9" s="354"/>
      <c r="F9" s="354"/>
      <c r="H9" s="363"/>
      <c r="J9" s="3">
        <v>7</v>
      </c>
      <c r="M9" s="354"/>
      <c r="N9" s="354"/>
      <c r="P9" s="363"/>
    </row>
    <row r="10" spans="2:16">
      <c r="B10" s="3">
        <v>8</v>
      </c>
      <c r="E10" s="354"/>
      <c r="F10" s="354"/>
      <c r="H10" s="363"/>
      <c r="J10" s="3">
        <v>8</v>
      </c>
      <c r="M10" s="354"/>
      <c r="N10" s="354"/>
      <c r="P10" s="363"/>
    </row>
    <row r="11" spans="2:16">
      <c r="B11" s="3">
        <v>9</v>
      </c>
      <c r="E11" s="354"/>
      <c r="F11" s="354"/>
      <c r="H11" s="363"/>
      <c r="J11" s="3">
        <v>9</v>
      </c>
      <c r="M11" s="354"/>
      <c r="N11" s="354"/>
      <c r="P11" s="363"/>
    </row>
    <row r="12" spans="2:16">
      <c r="B12" s="3">
        <v>10</v>
      </c>
      <c r="E12" s="354"/>
      <c r="F12" s="354"/>
      <c r="H12" s="363"/>
      <c r="J12" s="3">
        <v>10</v>
      </c>
      <c r="M12" s="354"/>
      <c r="N12" s="354"/>
      <c r="P12" s="363"/>
    </row>
    <row r="13" spans="2:16">
      <c r="B13" s="3">
        <v>11</v>
      </c>
      <c r="E13" s="354"/>
      <c r="F13" s="354"/>
      <c r="H13" s="363"/>
      <c r="J13" s="3">
        <v>11</v>
      </c>
      <c r="M13" s="354"/>
      <c r="N13" s="354"/>
      <c r="P13" s="363"/>
    </row>
    <row r="14" spans="2:16">
      <c r="B14" s="3">
        <v>12</v>
      </c>
      <c r="E14" s="354"/>
      <c r="F14" s="354"/>
      <c r="H14" s="363"/>
      <c r="J14" s="3">
        <v>12</v>
      </c>
      <c r="M14" s="354"/>
      <c r="N14" s="354"/>
      <c r="P14" s="363"/>
    </row>
    <row r="15" spans="2:16">
      <c r="B15" s="3">
        <v>13</v>
      </c>
      <c r="E15" s="354"/>
      <c r="F15" s="354"/>
      <c r="H15" s="363"/>
      <c r="J15" s="3">
        <v>13</v>
      </c>
      <c r="M15" s="354"/>
      <c r="N15" s="354"/>
      <c r="P15" s="363"/>
    </row>
    <row r="16" spans="2:16">
      <c r="B16" s="3">
        <v>14</v>
      </c>
      <c r="E16" s="354"/>
      <c r="F16" s="354"/>
      <c r="H16" s="363"/>
      <c r="J16" s="3">
        <v>14</v>
      </c>
      <c r="M16" s="354"/>
      <c r="N16" s="354"/>
      <c r="P16" s="363"/>
    </row>
    <row r="17" spans="2:16">
      <c r="B17" s="3">
        <v>15</v>
      </c>
      <c r="E17" s="354"/>
      <c r="F17" s="354"/>
      <c r="H17" s="363"/>
      <c r="J17" s="3">
        <v>15</v>
      </c>
      <c r="M17" s="354"/>
      <c r="N17" s="354"/>
      <c r="P17" s="363"/>
    </row>
    <row r="18" spans="2:16">
      <c r="B18" s="3">
        <v>16</v>
      </c>
      <c r="E18" s="354"/>
      <c r="F18" s="354"/>
      <c r="H18" s="363"/>
      <c r="J18" s="3">
        <v>16</v>
      </c>
      <c r="M18" s="354"/>
      <c r="N18" s="354"/>
      <c r="P18" s="363"/>
    </row>
    <row r="19" spans="2:16">
      <c r="B19" s="3">
        <v>17</v>
      </c>
      <c r="E19" s="354"/>
      <c r="F19" s="354"/>
      <c r="H19" s="363"/>
      <c r="J19" s="3">
        <v>17</v>
      </c>
      <c r="M19" s="354"/>
      <c r="N19" s="354"/>
      <c r="P19" s="363"/>
    </row>
    <row r="20" spans="2:16">
      <c r="B20" s="3">
        <v>18</v>
      </c>
      <c r="E20" s="354"/>
      <c r="F20" s="354"/>
      <c r="H20" s="363"/>
      <c r="J20" s="3">
        <v>18</v>
      </c>
      <c r="M20" s="354"/>
      <c r="N20" s="354"/>
      <c r="P20" s="363"/>
    </row>
    <row r="21" spans="2:16">
      <c r="B21" s="3">
        <v>19</v>
      </c>
      <c r="E21" s="354"/>
      <c r="F21" s="354"/>
      <c r="H21" s="363"/>
      <c r="J21" s="3">
        <v>19</v>
      </c>
      <c r="M21" s="354"/>
      <c r="N21" s="354"/>
      <c r="P21" s="363"/>
    </row>
    <row r="22" spans="2:16">
      <c r="B22" s="3">
        <v>20</v>
      </c>
      <c r="E22" s="354"/>
      <c r="F22" s="354"/>
      <c r="H22" s="363"/>
      <c r="J22" s="3">
        <v>20</v>
      </c>
      <c r="M22" s="354"/>
      <c r="N22" s="354"/>
      <c r="P22" s="363"/>
    </row>
    <row r="23" spans="2:16">
      <c r="B23" s="3">
        <v>21</v>
      </c>
      <c r="E23" s="354"/>
      <c r="F23" s="354"/>
      <c r="H23" s="363"/>
      <c r="J23" s="3">
        <v>21</v>
      </c>
      <c r="M23" s="354"/>
      <c r="N23" s="354"/>
      <c r="P23" s="363"/>
    </row>
    <row r="24" spans="2:16">
      <c r="B24" s="3">
        <v>22</v>
      </c>
      <c r="E24" s="354"/>
      <c r="F24" s="354"/>
      <c r="H24" s="363"/>
      <c r="J24" s="3">
        <v>22</v>
      </c>
      <c r="M24" s="354"/>
      <c r="N24" s="354"/>
      <c r="P24" s="363"/>
    </row>
    <row r="25" spans="2:16">
      <c r="B25" s="3">
        <v>23</v>
      </c>
      <c r="E25" s="354"/>
      <c r="F25" s="354"/>
      <c r="H25" s="363"/>
      <c r="J25" s="3">
        <v>23</v>
      </c>
      <c r="M25" s="354"/>
      <c r="N25" s="354"/>
      <c r="P25" s="363"/>
    </row>
    <row r="26" spans="2:16">
      <c r="B26" s="3">
        <v>24</v>
      </c>
      <c r="E26" s="354"/>
      <c r="F26" s="354"/>
      <c r="H26" s="363"/>
      <c r="J26" s="3">
        <v>24</v>
      </c>
      <c r="M26" s="354"/>
      <c r="N26" s="354"/>
      <c r="P26" s="363"/>
    </row>
    <row r="27" spans="2:16">
      <c r="B27" s="3">
        <v>25</v>
      </c>
      <c r="E27" s="354"/>
      <c r="F27" s="354"/>
      <c r="H27" s="363"/>
      <c r="J27" s="3">
        <v>25</v>
      </c>
      <c r="M27" s="354"/>
      <c r="N27" s="354"/>
      <c r="P27" s="363"/>
    </row>
    <row r="28" spans="2:16">
      <c r="B28" s="3">
        <v>26</v>
      </c>
      <c r="E28" s="354"/>
      <c r="F28" s="354"/>
      <c r="H28" s="363"/>
      <c r="J28" s="3">
        <v>26</v>
      </c>
      <c r="M28" s="354"/>
      <c r="N28" s="354"/>
      <c r="P28" s="363"/>
    </row>
    <row r="29" spans="2:16">
      <c r="B29" s="3">
        <v>27</v>
      </c>
      <c r="E29" s="354"/>
      <c r="F29" s="354"/>
      <c r="H29" s="363"/>
      <c r="J29" s="3">
        <v>27</v>
      </c>
      <c r="M29" s="354"/>
      <c r="N29" s="354"/>
      <c r="P29" s="363"/>
    </row>
    <row r="30" spans="2:16">
      <c r="B30" s="3">
        <v>28</v>
      </c>
      <c r="E30" s="354"/>
      <c r="F30" s="354"/>
      <c r="H30" s="363"/>
      <c r="J30" s="3">
        <v>28</v>
      </c>
      <c r="M30" s="354"/>
      <c r="N30" s="354"/>
      <c r="P30" s="363"/>
    </row>
    <row r="31" spans="2:16">
      <c r="B31" s="3">
        <v>29</v>
      </c>
      <c r="E31" s="354"/>
      <c r="F31" s="354"/>
      <c r="H31" s="363"/>
      <c r="J31" s="3">
        <v>29</v>
      </c>
      <c r="M31" s="354"/>
      <c r="N31" s="354"/>
      <c r="P31" s="363"/>
    </row>
    <row r="32" spans="2:16">
      <c r="B32" s="3">
        <v>30</v>
      </c>
      <c r="E32" s="354"/>
      <c r="F32" s="354"/>
      <c r="H32" s="363"/>
      <c r="J32" s="3">
        <v>30</v>
      </c>
      <c r="M32" s="354"/>
      <c r="N32" s="354"/>
      <c r="P32" s="363"/>
    </row>
    <row r="33" spans="2:16">
      <c r="B33" s="3">
        <v>31</v>
      </c>
      <c r="E33" s="354"/>
      <c r="F33" s="354"/>
      <c r="H33" s="363"/>
      <c r="J33" s="3">
        <v>31</v>
      </c>
      <c r="M33" s="354"/>
      <c r="N33" s="354"/>
      <c r="P33" s="363"/>
    </row>
    <row r="34" spans="2:16">
      <c r="B34" s="3">
        <v>32</v>
      </c>
      <c r="E34" s="354"/>
      <c r="F34" s="354"/>
      <c r="H34" s="363"/>
      <c r="J34" s="3">
        <v>32</v>
      </c>
      <c r="M34" s="354"/>
      <c r="N34" s="354"/>
      <c r="P34" s="363"/>
    </row>
    <row r="35" spans="2:16">
      <c r="B35" s="3">
        <v>33</v>
      </c>
      <c r="E35" s="354"/>
      <c r="F35" s="354"/>
      <c r="H35" s="363"/>
      <c r="J35" s="3">
        <v>33</v>
      </c>
      <c r="M35" s="354"/>
      <c r="N35" s="354"/>
      <c r="P35" s="363"/>
    </row>
    <row r="36" spans="2:16">
      <c r="B36" s="3">
        <v>34</v>
      </c>
      <c r="E36" s="354"/>
      <c r="F36" s="354"/>
      <c r="H36" s="363"/>
      <c r="J36" s="3">
        <v>34</v>
      </c>
      <c r="M36" s="354"/>
      <c r="N36" s="354"/>
      <c r="P36" s="363"/>
    </row>
    <row r="37" spans="2:16">
      <c r="B37" s="3">
        <v>35</v>
      </c>
      <c r="E37" s="354"/>
      <c r="F37" s="354"/>
      <c r="H37" s="363"/>
      <c r="J37" s="3">
        <v>35</v>
      </c>
      <c r="M37" s="354"/>
      <c r="N37" s="354"/>
      <c r="P37" s="363"/>
    </row>
    <row r="38" spans="2:16">
      <c r="B38" s="3">
        <v>36</v>
      </c>
      <c r="E38" s="354"/>
      <c r="F38" s="354"/>
      <c r="H38" s="363"/>
      <c r="J38" s="3">
        <v>36</v>
      </c>
      <c r="M38" s="354"/>
      <c r="N38" s="354"/>
      <c r="P38" s="363"/>
    </row>
    <row r="39" spans="2:16">
      <c r="B39" s="3">
        <v>37</v>
      </c>
      <c r="E39" s="354"/>
      <c r="F39" s="354"/>
      <c r="H39" s="363"/>
      <c r="J39" s="3">
        <v>37</v>
      </c>
      <c r="M39" s="354"/>
      <c r="N39" s="354"/>
      <c r="P39" s="363"/>
    </row>
    <row r="40" spans="2:16">
      <c r="B40" s="3">
        <v>38</v>
      </c>
      <c r="E40" s="354"/>
      <c r="F40" s="354"/>
      <c r="H40" s="363"/>
      <c r="J40" s="3">
        <v>38</v>
      </c>
      <c r="M40" s="354"/>
      <c r="N40" s="354"/>
      <c r="P40" s="363"/>
    </row>
    <row r="41" spans="2:16">
      <c r="B41" s="3">
        <v>39</v>
      </c>
      <c r="E41" s="354"/>
      <c r="F41" s="354"/>
      <c r="H41" s="363"/>
      <c r="J41" s="3">
        <v>39</v>
      </c>
      <c r="M41" s="354"/>
      <c r="N41" s="354"/>
      <c r="P41" s="363"/>
    </row>
    <row r="42" spans="2:16">
      <c r="B42" s="3">
        <v>40</v>
      </c>
      <c r="E42" s="354"/>
      <c r="F42" s="354"/>
      <c r="H42" s="363"/>
      <c r="J42" s="3">
        <v>40</v>
      </c>
      <c r="M42" s="354"/>
      <c r="N42" s="354"/>
      <c r="P42" s="363"/>
    </row>
    <row r="43" spans="2:16">
      <c r="B43" s="3">
        <v>41</v>
      </c>
      <c r="E43" s="354"/>
      <c r="F43" s="354"/>
      <c r="H43" s="363"/>
      <c r="J43" s="3">
        <v>41</v>
      </c>
      <c r="M43" s="354"/>
      <c r="N43" s="354"/>
      <c r="P43" s="363"/>
    </row>
    <row r="44" spans="2:16">
      <c r="B44" s="3">
        <v>42</v>
      </c>
      <c r="E44" s="354"/>
      <c r="F44" s="354"/>
      <c r="H44" s="363"/>
      <c r="J44" s="3">
        <v>42</v>
      </c>
      <c r="M44" s="354"/>
      <c r="N44" s="354"/>
      <c r="P44" s="363"/>
    </row>
    <row r="45" spans="2:16">
      <c r="B45" s="3">
        <v>43</v>
      </c>
      <c r="E45" s="354"/>
      <c r="F45" s="354"/>
      <c r="H45" s="363"/>
      <c r="J45" s="3">
        <v>43</v>
      </c>
      <c r="M45" s="354"/>
      <c r="N45" s="354"/>
      <c r="P45" s="363"/>
    </row>
    <row r="46" spans="2:16">
      <c r="B46" s="3">
        <v>44</v>
      </c>
      <c r="E46" s="354"/>
      <c r="F46" s="354"/>
      <c r="H46" s="363"/>
      <c r="J46" s="3">
        <v>44</v>
      </c>
      <c r="M46" s="354"/>
      <c r="N46" s="354"/>
      <c r="P46" s="363"/>
    </row>
    <row r="47" spans="2:16">
      <c r="B47" s="3">
        <v>45</v>
      </c>
      <c r="E47" s="354"/>
      <c r="F47" s="354"/>
      <c r="H47" s="363"/>
      <c r="J47" s="3">
        <v>45</v>
      </c>
      <c r="M47" s="354"/>
      <c r="N47" s="354"/>
      <c r="P47" s="363"/>
    </row>
    <row r="48" spans="2:16">
      <c r="B48" s="3">
        <v>46</v>
      </c>
      <c r="E48" s="354"/>
      <c r="F48" s="354"/>
      <c r="H48" s="363"/>
      <c r="J48" s="3">
        <v>46</v>
      </c>
      <c r="M48" s="354"/>
      <c r="N48" s="354"/>
      <c r="P48" s="363"/>
    </row>
    <row r="49" spans="2:16">
      <c r="B49" s="3">
        <v>47</v>
      </c>
      <c r="E49" s="354"/>
      <c r="F49" s="354"/>
      <c r="H49" s="363"/>
      <c r="J49" s="3">
        <v>47</v>
      </c>
      <c r="M49" s="354"/>
      <c r="N49" s="354"/>
      <c r="P49" s="363"/>
    </row>
    <row r="50" spans="2:16">
      <c r="B50" s="3">
        <v>48</v>
      </c>
      <c r="E50" s="354"/>
      <c r="F50" s="354"/>
      <c r="H50" s="363"/>
      <c r="J50" s="3">
        <v>48</v>
      </c>
      <c r="M50" s="354"/>
      <c r="N50" s="354"/>
      <c r="P50" s="363"/>
    </row>
    <row r="51" spans="2:16">
      <c r="B51" s="3">
        <v>49</v>
      </c>
      <c r="E51" s="354"/>
      <c r="F51" s="354"/>
      <c r="H51" s="363"/>
      <c r="J51" s="3">
        <v>49</v>
      </c>
      <c r="M51" s="354"/>
      <c r="N51" s="354"/>
      <c r="P51" s="363"/>
    </row>
    <row r="52" spans="2:16">
      <c r="B52" s="3">
        <v>50</v>
      </c>
      <c r="E52" s="354"/>
      <c r="F52" s="354"/>
      <c r="H52" s="363"/>
      <c r="J52" s="3">
        <v>50</v>
      </c>
      <c r="M52" s="354"/>
      <c r="N52" s="354"/>
      <c r="P52" s="363"/>
    </row>
    <row r="53" spans="2:16">
      <c r="B53" s="3">
        <v>51</v>
      </c>
      <c r="E53" s="354"/>
      <c r="F53" s="354"/>
      <c r="H53" s="363"/>
      <c r="J53" s="3">
        <v>51</v>
      </c>
      <c r="M53" s="354"/>
      <c r="N53" s="354"/>
      <c r="P53" s="363"/>
    </row>
    <row r="54" spans="2:16">
      <c r="B54" s="3">
        <v>52</v>
      </c>
      <c r="E54" s="354"/>
      <c r="F54" s="354"/>
      <c r="H54" s="363"/>
      <c r="J54" s="3">
        <v>52</v>
      </c>
      <c r="M54" s="354"/>
      <c r="N54" s="354"/>
      <c r="P54" s="363"/>
    </row>
    <row r="55" spans="2:16">
      <c r="B55" s="3">
        <v>53</v>
      </c>
      <c r="E55" s="354"/>
      <c r="F55" s="354"/>
      <c r="H55" s="363"/>
      <c r="J55" s="3">
        <v>53</v>
      </c>
      <c r="M55" s="354"/>
      <c r="N55" s="354"/>
      <c r="P55" s="363"/>
    </row>
    <row r="56" spans="2:16">
      <c r="B56" s="3">
        <v>54</v>
      </c>
      <c r="E56" s="354"/>
      <c r="F56" s="354"/>
      <c r="H56" s="363"/>
      <c r="J56" s="3">
        <v>54</v>
      </c>
      <c r="M56" s="354"/>
      <c r="N56" s="354"/>
      <c r="P56" s="363"/>
    </row>
    <row r="57" spans="2:16">
      <c r="B57" s="3">
        <v>55</v>
      </c>
      <c r="E57" s="354"/>
      <c r="F57" s="354"/>
      <c r="H57" s="363"/>
      <c r="J57" s="3">
        <v>55</v>
      </c>
      <c r="M57" s="354"/>
      <c r="N57" s="354"/>
      <c r="P57" s="363"/>
    </row>
    <row r="58" spans="2:16">
      <c r="B58" s="3">
        <v>56</v>
      </c>
      <c r="E58" s="354"/>
      <c r="F58" s="354"/>
      <c r="H58" s="363"/>
      <c r="J58" s="3">
        <v>56</v>
      </c>
      <c r="M58" s="354"/>
      <c r="N58" s="354"/>
      <c r="P58" s="363"/>
    </row>
    <row r="59" spans="2:16">
      <c r="B59" s="3">
        <v>57</v>
      </c>
      <c r="E59" s="354"/>
      <c r="F59" s="354"/>
      <c r="H59" s="363"/>
      <c r="J59" s="3">
        <v>57</v>
      </c>
      <c r="M59" s="354"/>
      <c r="N59" s="354"/>
      <c r="P59" s="363"/>
    </row>
    <row r="60" spans="2:16">
      <c r="B60" s="3">
        <v>58</v>
      </c>
      <c r="E60" s="354"/>
      <c r="F60" s="354"/>
      <c r="H60" s="363"/>
      <c r="J60" s="3">
        <v>58</v>
      </c>
      <c r="M60" s="354"/>
      <c r="N60" s="354"/>
      <c r="P60" s="363"/>
    </row>
    <row r="61" spans="2:16">
      <c r="B61" s="3">
        <v>59</v>
      </c>
      <c r="E61" s="354"/>
      <c r="F61" s="354"/>
      <c r="H61" s="363"/>
      <c r="J61" s="3">
        <v>59</v>
      </c>
      <c r="M61" s="354"/>
      <c r="N61" s="354"/>
      <c r="P61" s="363"/>
    </row>
    <row r="62" spans="2:16">
      <c r="B62" s="3">
        <v>60</v>
      </c>
      <c r="E62" s="354"/>
      <c r="F62" s="354"/>
      <c r="H62" s="363"/>
      <c r="J62" s="3">
        <v>60</v>
      </c>
      <c r="M62" s="354"/>
      <c r="N62" s="354"/>
      <c r="P62" s="363"/>
    </row>
    <row r="63" spans="2:16">
      <c r="B63" s="3">
        <v>61</v>
      </c>
      <c r="E63" s="354"/>
      <c r="F63" s="354"/>
      <c r="H63" s="363"/>
      <c r="J63" s="3">
        <v>61</v>
      </c>
      <c r="M63" s="354"/>
      <c r="N63" s="354"/>
      <c r="P63" s="363"/>
    </row>
    <row r="64" spans="2:16">
      <c r="B64" s="3">
        <v>62</v>
      </c>
      <c r="E64" s="354"/>
      <c r="F64" s="354"/>
      <c r="H64" s="363"/>
      <c r="J64" s="3">
        <v>62</v>
      </c>
      <c r="M64" s="354"/>
      <c r="N64" s="354"/>
      <c r="P64" s="363"/>
    </row>
    <row r="65" spans="2:16">
      <c r="B65" s="3">
        <v>63</v>
      </c>
      <c r="E65" s="354"/>
      <c r="F65" s="354"/>
      <c r="H65" s="363"/>
      <c r="J65" s="3">
        <v>63</v>
      </c>
      <c r="M65" s="354"/>
      <c r="N65" s="354"/>
      <c r="P65" s="363"/>
    </row>
    <row r="66" spans="2:16">
      <c r="B66" s="3">
        <v>64</v>
      </c>
      <c r="E66" s="354"/>
      <c r="F66" s="354"/>
      <c r="H66" s="363"/>
      <c r="J66" s="3">
        <v>64</v>
      </c>
      <c r="M66" s="354"/>
      <c r="N66" s="354"/>
      <c r="P66" s="363"/>
    </row>
    <row r="67" spans="2:16">
      <c r="B67" s="3">
        <v>65</v>
      </c>
      <c r="E67" s="354"/>
      <c r="F67" s="354"/>
      <c r="H67" s="363"/>
      <c r="J67" s="3">
        <v>65</v>
      </c>
      <c r="M67" s="354"/>
      <c r="N67" s="354"/>
      <c r="P67" s="363"/>
    </row>
    <row r="68" spans="2:16">
      <c r="B68" s="3">
        <v>66</v>
      </c>
      <c r="E68" s="354"/>
      <c r="F68" s="354"/>
      <c r="H68" s="363"/>
      <c r="J68" s="3">
        <v>66</v>
      </c>
      <c r="M68" s="354"/>
      <c r="N68" s="354"/>
      <c r="P68" s="363"/>
    </row>
    <row r="69" spans="2:16">
      <c r="B69" s="3">
        <v>67</v>
      </c>
      <c r="E69" s="354"/>
      <c r="F69" s="354"/>
      <c r="H69" s="363"/>
      <c r="J69" s="3">
        <v>67</v>
      </c>
      <c r="M69" s="354"/>
      <c r="N69" s="354"/>
      <c r="P69" s="363"/>
    </row>
    <row r="70" spans="2:16">
      <c r="B70" s="3">
        <v>68</v>
      </c>
      <c r="E70" s="354"/>
      <c r="F70" s="354"/>
      <c r="H70" s="363"/>
      <c r="J70" s="3">
        <v>68</v>
      </c>
      <c r="M70" s="354"/>
      <c r="N70" s="354"/>
      <c r="P70" s="363"/>
    </row>
    <row r="71" spans="2:16">
      <c r="B71" s="3">
        <v>69</v>
      </c>
      <c r="E71" s="354"/>
      <c r="F71" s="354"/>
      <c r="H71" s="363"/>
      <c r="J71" s="3">
        <v>69</v>
      </c>
      <c r="M71" s="354"/>
      <c r="N71" s="354"/>
      <c r="P71" s="363"/>
    </row>
    <row r="72" spans="2:16">
      <c r="B72" s="3">
        <v>70</v>
      </c>
      <c r="E72" s="354"/>
      <c r="F72" s="354"/>
      <c r="H72" s="363"/>
      <c r="J72" s="3">
        <v>70</v>
      </c>
      <c r="M72" s="354"/>
      <c r="N72" s="354"/>
      <c r="P72" s="363"/>
    </row>
    <row r="73" spans="2:16">
      <c r="B73" s="3">
        <v>71</v>
      </c>
      <c r="E73" s="354"/>
      <c r="F73" s="354"/>
      <c r="H73" s="363"/>
      <c r="J73" s="3">
        <v>71</v>
      </c>
      <c r="M73" s="354"/>
      <c r="N73" s="354"/>
      <c r="P73" s="363"/>
    </row>
    <row r="74" spans="2:16">
      <c r="B74" s="3">
        <v>72</v>
      </c>
      <c r="E74" s="354"/>
      <c r="F74" s="354"/>
      <c r="H74" s="363"/>
      <c r="J74" s="3">
        <v>72</v>
      </c>
      <c r="M74" s="354"/>
      <c r="N74" s="354"/>
      <c r="P74" s="363"/>
    </row>
    <row r="75" spans="2:16">
      <c r="B75" s="3">
        <v>73</v>
      </c>
      <c r="E75" s="354"/>
      <c r="F75" s="354"/>
      <c r="H75" s="363"/>
      <c r="J75" s="3">
        <v>73</v>
      </c>
      <c r="M75" s="354"/>
      <c r="N75" s="354"/>
      <c r="P75" s="363"/>
    </row>
    <row r="76" spans="2:16">
      <c r="B76" s="3">
        <v>74</v>
      </c>
      <c r="E76" s="354"/>
      <c r="F76" s="354"/>
      <c r="H76" s="363"/>
      <c r="J76" s="3">
        <v>74</v>
      </c>
      <c r="M76" s="354"/>
      <c r="N76" s="354"/>
      <c r="P76" s="363"/>
    </row>
    <row r="77" spans="2:16">
      <c r="B77" s="3">
        <v>75</v>
      </c>
      <c r="E77" s="354"/>
      <c r="F77" s="354"/>
      <c r="H77" s="363"/>
      <c r="J77" s="3">
        <v>75</v>
      </c>
      <c r="M77" s="354"/>
      <c r="N77" s="354"/>
      <c r="P77" s="363"/>
    </row>
    <row r="78" spans="2:16">
      <c r="B78" s="3">
        <v>76</v>
      </c>
      <c r="E78" s="354"/>
      <c r="F78" s="354"/>
      <c r="H78" s="363"/>
      <c r="J78" s="3">
        <v>76</v>
      </c>
      <c r="M78" s="354"/>
      <c r="N78" s="354"/>
      <c r="P78" s="363"/>
    </row>
    <row r="79" spans="2:16">
      <c r="B79" s="3">
        <v>77</v>
      </c>
      <c r="E79" s="354"/>
      <c r="F79" s="354"/>
      <c r="H79" s="363"/>
      <c r="J79" s="3">
        <v>77</v>
      </c>
      <c r="M79" s="354"/>
      <c r="N79" s="354"/>
      <c r="P79" s="363"/>
    </row>
    <row r="80" spans="2:16">
      <c r="B80" s="3">
        <v>78</v>
      </c>
      <c r="E80" s="354"/>
      <c r="F80" s="354"/>
      <c r="H80" s="363"/>
      <c r="J80" s="3">
        <v>78</v>
      </c>
      <c r="M80" s="354"/>
      <c r="N80" s="354"/>
      <c r="P80" s="363"/>
    </row>
    <row r="81" spans="2:16">
      <c r="B81" s="3">
        <v>79</v>
      </c>
      <c r="E81" s="354"/>
      <c r="F81" s="354"/>
      <c r="H81" s="363"/>
      <c r="J81" s="3">
        <v>79</v>
      </c>
      <c r="M81" s="354"/>
      <c r="N81" s="354"/>
      <c r="P81" s="363"/>
    </row>
    <row r="82" spans="2:16">
      <c r="B82" s="3">
        <v>80</v>
      </c>
      <c r="E82" s="354"/>
      <c r="F82" s="354"/>
      <c r="H82" s="363"/>
      <c r="J82" s="3">
        <v>80</v>
      </c>
      <c r="M82" s="354"/>
      <c r="N82" s="354"/>
      <c r="P82" s="363"/>
    </row>
    <row r="83" spans="2:16">
      <c r="B83" s="3">
        <v>81</v>
      </c>
      <c r="E83" s="354"/>
      <c r="F83" s="354"/>
      <c r="H83" s="363"/>
      <c r="J83" s="3">
        <v>81</v>
      </c>
      <c r="M83" s="354"/>
      <c r="N83" s="354"/>
      <c r="P83" s="363"/>
    </row>
    <row r="84" spans="2:16">
      <c r="B84" s="3">
        <v>82</v>
      </c>
      <c r="E84" s="354"/>
      <c r="F84" s="354"/>
      <c r="H84" s="363"/>
      <c r="J84" s="3">
        <v>82</v>
      </c>
      <c r="M84" s="354"/>
      <c r="N84" s="354"/>
      <c r="P84" s="363"/>
    </row>
    <row r="85" spans="2:16">
      <c r="B85" s="3">
        <v>83</v>
      </c>
      <c r="E85" s="354"/>
      <c r="F85" s="354"/>
      <c r="H85" s="363"/>
      <c r="J85" s="3">
        <v>83</v>
      </c>
      <c r="M85" s="354"/>
      <c r="N85" s="354"/>
      <c r="P85" s="363"/>
    </row>
    <row r="86" spans="2:16">
      <c r="B86" s="3">
        <v>84</v>
      </c>
      <c r="E86" s="354"/>
      <c r="F86" s="354"/>
      <c r="H86" s="363"/>
      <c r="J86" s="3">
        <v>84</v>
      </c>
      <c r="M86" s="354"/>
      <c r="N86" s="354"/>
      <c r="P86" s="363"/>
    </row>
    <row r="87" spans="2:16">
      <c r="B87" s="3">
        <v>85</v>
      </c>
      <c r="E87" s="354"/>
      <c r="F87" s="354"/>
      <c r="H87" s="363"/>
      <c r="J87" s="3">
        <v>85</v>
      </c>
      <c r="M87" s="354"/>
      <c r="N87" s="354"/>
      <c r="P87" s="363"/>
    </row>
    <row r="88" spans="2:16">
      <c r="B88" s="3">
        <v>86</v>
      </c>
      <c r="E88" s="354"/>
      <c r="F88" s="354"/>
      <c r="H88" s="363"/>
      <c r="J88" s="3">
        <v>86</v>
      </c>
      <c r="M88" s="354"/>
      <c r="N88" s="354"/>
      <c r="P88" s="363"/>
    </row>
    <row r="89" spans="2:16">
      <c r="B89" s="3">
        <v>87</v>
      </c>
      <c r="E89" s="354"/>
      <c r="F89" s="354"/>
      <c r="H89" s="363"/>
      <c r="J89" s="3">
        <v>87</v>
      </c>
      <c r="M89" s="354"/>
      <c r="N89" s="354"/>
      <c r="P89" s="363"/>
    </row>
    <row r="90" spans="2:16">
      <c r="B90" s="3">
        <v>88</v>
      </c>
      <c r="E90" s="354"/>
      <c r="F90" s="354"/>
      <c r="H90" s="363"/>
      <c r="J90" s="3">
        <v>88</v>
      </c>
      <c r="M90" s="354"/>
      <c r="N90" s="354"/>
      <c r="P90" s="363"/>
    </row>
    <row r="91" spans="2:16">
      <c r="B91" s="3">
        <v>89</v>
      </c>
      <c r="E91" s="354"/>
      <c r="F91" s="354"/>
      <c r="H91" s="363"/>
      <c r="J91" s="3">
        <v>89</v>
      </c>
      <c r="M91" s="354"/>
      <c r="N91" s="354"/>
      <c r="P91" s="363"/>
    </row>
    <row r="92" spans="2:16">
      <c r="B92" s="3">
        <v>90</v>
      </c>
      <c r="E92" s="354"/>
      <c r="F92" s="354"/>
      <c r="H92" s="363"/>
      <c r="J92" s="3">
        <v>90</v>
      </c>
      <c r="M92" s="354"/>
      <c r="N92" s="354"/>
      <c r="P92" s="363"/>
    </row>
    <row r="93" spans="2:16">
      <c r="B93" s="3">
        <v>91</v>
      </c>
      <c r="E93" s="354"/>
      <c r="F93" s="354"/>
      <c r="H93" s="363"/>
      <c r="J93" s="3">
        <v>91</v>
      </c>
      <c r="M93" s="354"/>
      <c r="N93" s="354"/>
      <c r="P93" s="363"/>
    </row>
    <row r="94" spans="2:16">
      <c r="B94" s="3">
        <v>92</v>
      </c>
      <c r="E94" s="354"/>
      <c r="F94" s="354"/>
      <c r="H94" s="363"/>
      <c r="J94" s="3">
        <v>92</v>
      </c>
      <c r="M94" s="354"/>
      <c r="N94" s="354"/>
      <c r="P94" s="363"/>
    </row>
    <row r="95" spans="2:16">
      <c r="B95" s="3">
        <v>93</v>
      </c>
      <c r="E95" s="354"/>
      <c r="F95" s="354"/>
      <c r="H95" s="363"/>
      <c r="J95" s="3">
        <v>93</v>
      </c>
      <c r="M95" s="354"/>
      <c r="N95" s="354"/>
      <c r="P95" s="363"/>
    </row>
    <row r="96" spans="2:16">
      <c r="B96" s="3">
        <v>94</v>
      </c>
      <c r="E96" s="354"/>
      <c r="F96" s="354"/>
      <c r="H96" s="363"/>
      <c r="J96" s="3">
        <v>94</v>
      </c>
      <c r="M96" s="354"/>
      <c r="N96" s="354"/>
      <c r="P96" s="363"/>
    </row>
    <row r="97" spans="2:16">
      <c r="B97" s="3">
        <v>95</v>
      </c>
      <c r="E97" s="354"/>
      <c r="F97" s="354"/>
      <c r="H97" s="363"/>
      <c r="J97" s="3">
        <v>95</v>
      </c>
      <c r="M97" s="354"/>
      <c r="N97" s="354"/>
      <c r="P97" s="363"/>
    </row>
    <row r="98" spans="2:16">
      <c r="B98" s="3">
        <v>96</v>
      </c>
      <c r="E98" s="354"/>
      <c r="F98" s="354"/>
      <c r="H98" s="363"/>
      <c r="J98" s="3">
        <v>96</v>
      </c>
      <c r="M98" s="354"/>
      <c r="N98" s="354"/>
      <c r="P98" s="363"/>
    </row>
    <row r="99" spans="2:16">
      <c r="B99" s="3">
        <v>97</v>
      </c>
      <c r="E99" s="354"/>
      <c r="F99" s="354"/>
      <c r="H99" s="363"/>
      <c r="J99" s="3">
        <v>97</v>
      </c>
      <c r="M99" s="354"/>
      <c r="N99" s="354"/>
      <c r="P99" s="363"/>
    </row>
    <row r="100" spans="2:16">
      <c r="B100" s="3">
        <v>98</v>
      </c>
      <c r="E100" s="354"/>
      <c r="F100" s="354"/>
      <c r="H100" s="363"/>
      <c r="J100" s="3">
        <v>98</v>
      </c>
      <c r="M100" s="354"/>
      <c r="N100" s="354"/>
      <c r="P100" s="363"/>
    </row>
    <row r="101" spans="2:16">
      <c r="B101" s="3">
        <v>99</v>
      </c>
      <c r="E101" s="354"/>
      <c r="F101" s="354"/>
      <c r="H101" s="363"/>
      <c r="J101" s="3">
        <v>99</v>
      </c>
      <c r="M101" s="354"/>
      <c r="N101" s="354"/>
      <c r="P101" s="363"/>
    </row>
    <row r="102" spans="2:16">
      <c r="B102" s="3">
        <v>100</v>
      </c>
      <c r="E102" s="354"/>
      <c r="F102" s="354"/>
      <c r="H102" s="363"/>
      <c r="J102" s="3">
        <v>100</v>
      </c>
      <c r="M102" s="354"/>
      <c r="N102" s="354"/>
      <c r="P102" s="363"/>
    </row>
    <row r="103" spans="2:16">
      <c r="B103" s="3">
        <v>101</v>
      </c>
      <c r="E103" s="354"/>
      <c r="F103" s="354"/>
      <c r="H103" s="363"/>
      <c r="J103" s="3">
        <v>101</v>
      </c>
      <c r="M103" s="354"/>
      <c r="N103" s="354"/>
      <c r="P103" s="363"/>
    </row>
    <row r="104" spans="2:16">
      <c r="B104" s="3">
        <v>102</v>
      </c>
      <c r="E104" s="354"/>
      <c r="F104" s="354"/>
      <c r="H104" s="363"/>
      <c r="J104" s="3">
        <v>102</v>
      </c>
      <c r="M104" s="354"/>
      <c r="N104" s="354"/>
      <c r="P104" s="363"/>
    </row>
    <row r="105" spans="2:16">
      <c r="B105" s="3">
        <v>103</v>
      </c>
      <c r="E105" s="354"/>
      <c r="F105" s="354"/>
      <c r="H105" s="363"/>
      <c r="J105" s="3">
        <v>103</v>
      </c>
      <c r="M105" s="354"/>
      <c r="N105" s="354"/>
      <c r="P105" s="363"/>
    </row>
    <row r="106" spans="2:16">
      <c r="B106" s="3">
        <v>104</v>
      </c>
      <c r="E106" s="354"/>
      <c r="F106" s="354"/>
      <c r="H106" s="363"/>
      <c r="J106" s="3">
        <v>104</v>
      </c>
      <c r="M106" s="354"/>
      <c r="N106" s="354"/>
      <c r="P106" s="363"/>
    </row>
    <row r="107" spans="2:16">
      <c r="B107" s="3">
        <v>105</v>
      </c>
      <c r="E107" s="354"/>
      <c r="F107" s="354"/>
      <c r="H107" s="363"/>
      <c r="J107" s="3">
        <v>105</v>
      </c>
      <c r="M107" s="354"/>
      <c r="N107" s="354"/>
      <c r="P107" s="363"/>
    </row>
    <row r="108" spans="2:16">
      <c r="B108" s="3">
        <v>106</v>
      </c>
      <c r="E108" s="354"/>
      <c r="F108" s="354"/>
      <c r="H108" s="363"/>
      <c r="J108" s="3">
        <v>106</v>
      </c>
      <c r="M108" s="354"/>
      <c r="N108" s="354"/>
      <c r="P108" s="363"/>
    </row>
    <row r="109" spans="2:16">
      <c r="B109" s="3">
        <v>107</v>
      </c>
      <c r="E109" s="354"/>
      <c r="F109" s="354"/>
      <c r="H109" s="363"/>
      <c r="J109" s="3">
        <v>107</v>
      </c>
      <c r="M109" s="354"/>
      <c r="N109" s="354"/>
      <c r="P109" s="363"/>
    </row>
    <row r="110" spans="2:16">
      <c r="B110" s="3">
        <v>108</v>
      </c>
      <c r="E110" s="354"/>
      <c r="F110" s="354"/>
      <c r="H110" s="363"/>
      <c r="J110" s="3">
        <v>108</v>
      </c>
      <c r="M110" s="354"/>
      <c r="N110" s="354"/>
      <c r="P110" s="363"/>
    </row>
    <row r="111" spans="2:16">
      <c r="B111" s="3">
        <v>109</v>
      </c>
      <c r="E111" s="354"/>
      <c r="F111" s="354"/>
      <c r="H111" s="363"/>
      <c r="J111" s="3">
        <v>109</v>
      </c>
      <c r="M111" s="354"/>
      <c r="N111" s="354"/>
      <c r="P111" s="363"/>
    </row>
    <row r="112" spans="2:16">
      <c r="B112" s="3">
        <v>110</v>
      </c>
      <c r="E112" s="354"/>
      <c r="F112" s="354"/>
      <c r="H112" s="363"/>
      <c r="J112" s="3">
        <v>110</v>
      </c>
      <c r="M112" s="354"/>
      <c r="N112" s="354"/>
      <c r="P112" s="363"/>
    </row>
    <row r="113" spans="2:16">
      <c r="B113" s="3">
        <v>111</v>
      </c>
      <c r="E113" s="354"/>
      <c r="F113" s="354"/>
      <c r="H113" s="363"/>
      <c r="J113" s="3">
        <v>111</v>
      </c>
      <c r="M113" s="354"/>
      <c r="N113" s="354"/>
      <c r="P113" s="363"/>
    </row>
    <row r="114" spans="2:16">
      <c r="B114" s="3">
        <v>112</v>
      </c>
      <c r="E114" s="354"/>
      <c r="F114" s="354"/>
      <c r="H114" s="363"/>
      <c r="J114" s="3">
        <v>112</v>
      </c>
      <c r="M114" s="354"/>
      <c r="N114" s="354"/>
      <c r="P114" s="363"/>
    </row>
    <row r="115" spans="2:16">
      <c r="B115" s="3">
        <v>113</v>
      </c>
      <c r="E115" s="354"/>
      <c r="F115" s="354"/>
      <c r="H115" s="363"/>
      <c r="J115" s="3">
        <v>113</v>
      </c>
      <c r="M115" s="354"/>
      <c r="N115" s="354"/>
      <c r="P115" s="363"/>
    </row>
    <row r="116" spans="2:16">
      <c r="B116" s="3">
        <v>114</v>
      </c>
      <c r="E116" s="354"/>
      <c r="F116" s="354"/>
      <c r="H116" s="363"/>
      <c r="J116" s="3">
        <v>114</v>
      </c>
      <c r="M116" s="354"/>
      <c r="N116" s="354"/>
      <c r="P116" s="363"/>
    </row>
    <row r="117" spans="2:16">
      <c r="B117" s="3">
        <v>115</v>
      </c>
      <c r="E117" s="354"/>
      <c r="F117" s="354"/>
      <c r="H117" s="363"/>
      <c r="J117" s="3">
        <v>115</v>
      </c>
      <c r="M117" s="354"/>
      <c r="N117" s="354"/>
      <c r="P117" s="363"/>
    </row>
    <row r="118" spans="2:16">
      <c r="B118" s="3">
        <v>116</v>
      </c>
      <c r="E118" s="354"/>
      <c r="F118" s="354"/>
      <c r="H118" s="363"/>
      <c r="J118" s="3">
        <v>116</v>
      </c>
      <c r="M118" s="354"/>
      <c r="N118" s="354"/>
      <c r="P118" s="363"/>
    </row>
    <row r="119" spans="2:16">
      <c r="B119" s="3">
        <v>117</v>
      </c>
      <c r="E119" s="354"/>
      <c r="F119" s="354"/>
      <c r="H119" s="363"/>
      <c r="J119" s="3">
        <v>117</v>
      </c>
      <c r="M119" s="354"/>
      <c r="N119" s="354"/>
      <c r="P119" s="363"/>
    </row>
    <row r="120" spans="2:16">
      <c r="B120" s="3">
        <v>118</v>
      </c>
      <c r="E120" s="354"/>
      <c r="F120" s="354"/>
      <c r="H120" s="363"/>
      <c r="J120" s="3">
        <v>118</v>
      </c>
      <c r="M120" s="354"/>
      <c r="N120" s="354"/>
      <c r="P120" s="363"/>
    </row>
    <row r="121" spans="2:16">
      <c r="B121" s="3">
        <v>119</v>
      </c>
      <c r="E121" s="354"/>
      <c r="F121" s="354"/>
      <c r="H121" s="363"/>
      <c r="J121" s="3">
        <v>119</v>
      </c>
      <c r="M121" s="354"/>
      <c r="N121" s="354"/>
      <c r="P121" s="363"/>
    </row>
    <row r="122" spans="2:16">
      <c r="B122" s="3">
        <v>120</v>
      </c>
      <c r="E122" s="354"/>
      <c r="F122" s="354"/>
      <c r="H122" s="363"/>
      <c r="J122" s="3">
        <v>120</v>
      </c>
      <c r="M122" s="354"/>
      <c r="N122" s="354"/>
      <c r="P122" s="363"/>
    </row>
    <row r="123" spans="2:16">
      <c r="B123" s="3">
        <v>121</v>
      </c>
      <c r="E123" s="354"/>
      <c r="F123" s="354"/>
      <c r="H123" s="363"/>
      <c r="J123" s="3">
        <v>121</v>
      </c>
      <c r="M123" s="354"/>
      <c r="N123" s="354"/>
      <c r="P123" s="363"/>
    </row>
    <row r="124" spans="2:16">
      <c r="B124" s="3">
        <v>122</v>
      </c>
      <c r="E124" s="354"/>
      <c r="F124" s="354"/>
      <c r="H124" s="363"/>
      <c r="J124" s="3">
        <v>122</v>
      </c>
      <c r="M124" s="354"/>
      <c r="N124" s="354"/>
      <c r="P124" s="363"/>
    </row>
    <row r="125" spans="2:16">
      <c r="B125" s="3">
        <v>123</v>
      </c>
      <c r="E125" s="354"/>
      <c r="F125" s="354"/>
      <c r="H125" s="363"/>
      <c r="J125" s="3">
        <v>123</v>
      </c>
      <c r="M125" s="354"/>
      <c r="N125" s="354"/>
      <c r="P125" s="363"/>
    </row>
    <row r="126" spans="2:16">
      <c r="B126" s="3">
        <v>124</v>
      </c>
      <c r="E126" s="354"/>
      <c r="F126" s="354"/>
      <c r="H126" s="363"/>
      <c r="J126" s="3">
        <v>124</v>
      </c>
      <c r="M126" s="354"/>
      <c r="N126" s="354"/>
      <c r="P126" s="363"/>
    </row>
    <row r="127" spans="2:16">
      <c r="B127" s="3">
        <v>125</v>
      </c>
      <c r="E127" s="354"/>
      <c r="F127" s="354"/>
      <c r="H127" s="363"/>
      <c r="J127" s="3">
        <v>125</v>
      </c>
      <c r="M127" s="354"/>
      <c r="N127" s="354"/>
      <c r="P127" s="363"/>
    </row>
    <row r="128" spans="2:16">
      <c r="B128" s="3">
        <v>126</v>
      </c>
      <c r="E128" s="354"/>
      <c r="F128" s="354"/>
      <c r="H128" s="363"/>
      <c r="J128" s="3">
        <v>126</v>
      </c>
      <c r="M128" s="354"/>
      <c r="N128" s="354"/>
      <c r="P128" s="363"/>
    </row>
    <row r="129" spans="2:16">
      <c r="B129" s="3">
        <v>127</v>
      </c>
      <c r="E129" s="354"/>
      <c r="F129" s="354"/>
      <c r="H129" s="363"/>
      <c r="J129" s="3">
        <v>127</v>
      </c>
      <c r="M129" s="354"/>
      <c r="N129" s="354"/>
      <c r="P129" s="363"/>
    </row>
    <row r="130" spans="2:16">
      <c r="B130" s="3">
        <v>128</v>
      </c>
      <c r="E130" s="354"/>
      <c r="F130" s="354"/>
      <c r="H130" s="363"/>
      <c r="J130" s="3">
        <v>128</v>
      </c>
      <c r="M130" s="354"/>
      <c r="N130" s="354"/>
      <c r="P130" s="363"/>
    </row>
    <row r="131" spans="2:16">
      <c r="B131" s="3">
        <v>129</v>
      </c>
      <c r="E131" s="354"/>
      <c r="F131" s="354"/>
      <c r="H131" s="363"/>
      <c r="J131" s="3">
        <v>129</v>
      </c>
      <c r="M131" s="354"/>
      <c r="N131" s="354"/>
      <c r="P131" s="363"/>
    </row>
    <row r="132" spans="2:16">
      <c r="B132" s="3">
        <v>130</v>
      </c>
      <c r="E132" s="354"/>
      <c r="F132" s="354"/>
      <c r="H132" s="363"/>
      <c r="J132" s="3">
        <v>130</v>
      </c>
      <c r="M132" s="354"/>
      <c r="N132" s="354"/>
      <c r="P132" s="363"/>
    </row>
    <row r="133" spans="2:16">
      <c r="B133" s="3">
        <v>131</v>
      </c>
      <c r="E133" s="354"/>
      <c r="F133" s="354"/>
      <c r="H133" s="363"/>
      <c r="J133" s="3">
        <v>131</v>
      </c>
      <c r="M133" s="354"/>
      <c r="N133" s="354"/>
      <c r="P133" s="363"/>
    </row>
    <row r="134" spans="2:16">
      <c r="B134" s="3">
        <v>132</v>
      </c>
      <c r="E134" s="354"/>
      <c r="F134" s="354"/>
      <c r="H134" s="363"/>
      <c r="J134" s="3">
        <v>132</v>
      </c>
      <c r="M134" s="354"/>
      <c r="N134" s="354"/>
      <c r="P134" s="363"/>
    </row>
    <row r="135" spans="2:16">
      <c r="B135" s="3">
        <v>133</v>
      </c>
      <c r="E135" s="354"/>
      <c r="F135" s="354"/>
      <c r="H135" s="363"/>
      <c r="J135" s="3">
        <v>133</v>
      </c>
      <c r="M135" s="354"/>
      <c r="N135" s="354"/>
      <c r="P135" s="363"/>
    </row>
    <row r="136" spans="2:16">
      <c r="B136" s="3">
        <v>134</v>
      </c>
      <c r="E136" s="354"/>
      <c r="F136" s="354"/>
      <c r="H136" s="363"/>
      <c r="J136" s="3">
        <v>134</v>
      </c>
      <c r="M136" s="354"/>
      <c r="N136" s="354"/>
      <c r="P136" s="363"/>
    </row>
    <row r="137" spans="2:16">
      <c r="B137" s="3">
        <v>135</v>
      </c>
      <c r="E137" s="354"/>
      <c r="F137" s="354"/>
      <c r="H137" s="363"/>
      <c r="J137" s="3">
        <v>135</v>
      </c>
      <c r="M137" s="354"/>
      <c r="N137" s="354"/>
      <c r="P137" s="363"/>
    </row>
    <row r="138" spans="2:16">
      <c r="B138" s="3">
        <v>136</v>
      </c>
      <c r="E138" s="354"/>
      <c r="F138" s="354"/>
      <c r="H138" s="363"/>
      <c r="J138" s="3">
        <v>136</v>
      </c>
      <c r="M138" s="354"/>
      <c r="N138" s="354"/>
      <c r="P138" s="363"/>
    </row>
    <row r="139" spans="2:16">
      <c r="B139" s="3">
        <v>137</v>
      </c>
      <c r="E139" s="354"/>
      <c r="F139" s="354"/>
      <c r="H139" s="363"/>
      <c r="J139" s="3">
        <v>137</v>
      </c>
      <c r="M139" s="354"/>
      <c r="N139" s="354"/>
      <c r="P139" s="363"/>
    </row>
    <row r="140" spans="2:16">
      <c r="B140" s="3">
        <v>138</v>
      </c>
      <c r="E140" s="354"/>
      <c r="F140" s="354"/>
      <c r="H140" s="363"/>
      <c r="J140" s="3">
        <v>138</v>
      </c>
      <c r="M140" s="354"/>
      <c r="N140" s="354"/>
      <c r="P140" s="363"/>
    </row>
    <row r="141" spans="2:16">
      <c r="B141" s="3">
        <v>139</v>
      </c>
      <c r="E141" s="354"/>
      <c r="F141" s="354"/>
      <c r="H141" s="363"/>
      <c r="J141" s="3">
        <v>139</v>
      </c>
      <c r="M141" s="354"/>
      <c r="N141" s="354"/>
      <c r="P141" s="363"/>
    </row>
    <row r="142" spans="2:16">
      <c r="B142" s="3">
        <v>140</v>
      </c>
      <c r="E142" s="354"/>
      <c r="F142" s="354"/>
      <c r="H142" s="363"/>
      <c r="J142" s="3">
        <v>140</v>
      </c>
      <c r="M142" s="354"/>
      <c r="N142" s="354"/>
      <c r="P142" s="363"/>
    </row>
    <row r="143" spans="2:16">
      <c r="B143" s="3">
        <v>141</v>
      </c>
      <c r="E143" s="354"/>
      <c r="F143" s="354"/>
      <c r="H143" s="363"/>
      <c r="J143" s="3">
        <v>141</v>
      </c>
      <c r="M143" s="354"/>
      <c r="N143" s="354"/>
      <c r="P143" s="363"/>
    </row>
    <row r="144" spans="2:16">
      <c r="B144" s="3">
        <v>142</v>
      </c>
      <c r="E144" s="354"/>
      <c r="F144" s="354"/>
      <c r="H144" s="363"/>
      <c r="J144" s="3">
        <v>142</v>
      </c>
      <c r="M144" s="354"/>
      <c r="N144" s="354"/>
      <c r="P144" s="363"/>
    </row>
    <row r="145" spans="2:16">
      <c r="B145" s="3">
        <v>143</v>
      </c>
      <c r="E145" s="354"/>
      <c r="F145" s="354"/>
      <c r="H145" s="363"/>
      <c r="J145" s="3">
        <v>143</v>
      </c>
      <c r="M145" s="354"/>
      <c r="N145" s="354"/>
      <c r="P145" s="363"/>
    </row>
    <row r="146" spans="2:16">
      <c r="B146" s="3">
        <v>144</v>
      </c>
      <c r="E146" s="354"/>
      <c r="F146" s="354"/>
      <c r="H146" s="363"/>
      <c r="J146" s="3">
        <v>144</v>
      </c>
      <c r="M146" s="354"/>
      <c r="N146" s="354"/>
      <c r="P146" s="363"/>
    </row>
    <row r="147" spans="2:16">
      <c r="B147" s="3">
        <v>145</v>
      </c>
      <c r="E147" s="354"/>
      <c r="F147" s="354"/>
      <c r="H147" s="363"/>
      <c r="J147" s="3">
        <v>145</v>
      </c>
      <c r="M147" s="354"/>
      <c r="N147" s="354"/>
      <c r="P147" s="363"/>
    </row>
    <row r="148" spans="2:16">
      <c r="B148" s="3">
        <v>146</v>
      </c>
      <c r="E148" s="354"/>
      <c r="F148" s="354"/>
      <c r="H148" s="363"/>
      <c r="J148" s="3">
        <v>146</v>
      </c>
      <c r="M148" s="354"/>
      <c r="N148" s="354"/>
      <c r="P148" s="363"/>
    </row>
    <row r="149" spans="2:16">
      <c r="B149" s="3">
        <v>147</v>
      </c>
      <c r="E149" s="354"/>
      <c r="F149" s="354"/>
      <c r="H149" s="363"/>
      <c r="J149" s="3">
        <v>147</v>
      </c>
      <c r="M149" s="354"/>
      <c r="N149" s="354"/>
      <c r="P149" s="363"/>
    </row>
    <row r="150" spans="2:16">
      <c r="B150" s="3">
        <v>148</v>
      </c>
      <c r="E150" s="354"/>
      <c r="F150" s="354"/>
      <c r="H150" s="363"/>
      <c r="J150" s="3">
        <v>148</v>
      </c>
      <c r="M150" s="354"/>
      <c r="N150" s="354"/>
      <c r="P150" s="363"/>
    </row>
    <row r="151" spans="2:16">
      <c r="B151" s="3">
        <v>149</v>
      </c>
      <c r="E151" s="354"/>
      <c r="F151" s="354"/>
      <c r="H151" s="363"/>
      <c r="J151" s="3">
        <v>149</v>
      </c>
      <c r="M151" s="354"/>
      <c r="N151" s="354"/>
      <c r="P151" s="363"/>
    </row>
    <row r="152" spans="2:16">
      <c r="B152" s="3">
        <v>150</v>
      </c>
      <c r="E152" s="354"/>
      <c r="F152" s="354"/>
      <c r="H152" s="363"/>
      <c r="J152" s="3">
        <v>150</v>
      </c>
      <c r="M152" s="354"/>
      <c r="N152" s="354"/>
      <c r="P152" s="363"/>
    </row>
    <row r="153" spans="2:16">
      <c r="B153" s="3">
        <v>151</v>
      </c>
      <c r="E153" s="354"/>
      <c r="F153" s="354"/>
      <c r="H153" s="363"/>
      <c r="J153" s="3">
        <v>151</v>
      </c>
      <c r="M153" s="354"/>
      <c r="N153" s="354"/>
      <c r="P153" s="363"/>
    </row>
    <row r="154" spans="2:16">
      <c r="B154" s="3">
        <v>152</v>
      </c>
      <c r="E154" s="354"/>
      <c r="F154" s="354"/>
      <c r="H154" s="363"/>
      <c r="J154" s="3">
        <v>152</v>
      </c>
      <c r="M154" s="354"/>
      <c r="N154" s="354"/>
      <c r="P154" s="363"/>
    </row>
    <row r="155" spans="2:16">
      <c r="B155" s="3">
        <v>153</v>
      </c>
      <c r="E155" s="354"/>
      <c r="F155" s="354"/>
      <c r="H155" s="363"/>
      <c r="J155" s="3">
        <v>153</v>
      </c>
      <c r="M155" s="354"/>
      <c r="N155" s="354"/>
      <c r="P155" s="363"/>
    </row>
    <row r="156" spans="2:16">
      <c r="B156" s="3">
        <v>154</v>
      </c>
      <c r="E156" s="354"/>
      <c r="F156" s="354"/>
      <c r="H156" s="363"/>
      <c r="J156" s="3">
        <v>154</v>
      </c>
      <c r="M156" s="354"/>
      <c r="N156" s="354"/>
      <c r="P156" s="363"/>
    </row>
    <row r="157" spans="2:16">
      <c r="B157" s="3">
        <v>155</v>
      </c>
      <c r="E157" s="354"/>
      <c r="F157" s="354"/>
      <c r="H157" s="363"/>
      <c r="J157" s="3">
        <v>155</v>
      </c>
      <c r="M157" s="354"/>
      <c r="N157" s="354"/>
      <c r="P157" s="363"/>
    </row>
    <row r="158" spans="2:16">
      <c r="B158" s="3">
        <v>156</v>
      </c>
      <c r="E158" s="354"/>
      <c r="F158" s="354"/>
      <c r="H158" s="363"/>
      <c r="J158" s="3">
        <v>156</v>
      </c>
      <c r="M158" s="354"/>
      <c r="N158" s="354"/>
      <c r="P158" s="363"/>
    </row>
    <row r="159" spans="2:16">
      <c r="E159" s="354"/>
      <c r="F159" s="354"/>
      <c r="H159" s="363"/>
      <c r="M159" s="354"/>
      <c r="N159" s="354"/>
      <c r="P159" s="363"/>
    </row>
    <row r="160" spans="2:16" ht="15.75" thickBot="1">
      <c r="H160" s="363"/>
      <c r="P160" s="363"/>
    </row>
    <row r="161" spans="3:16" ht="30.75" customHeight="1" thickBot="1">
      <c r="C161" s="367"/>
      <c r="D161" s="367"/>
      <c r="E161" s="368"/>
      <c r="F161" s="365" t="s">
        <v>270</v>
      </c>
      <c r="G161" s="448">
        <f>SUM(G3:G160)</f>
        <v>5</v>
      </c>
      <c r="H161" s="366">
        <f>SUM(H3:H160)</f>
        <v>159.25</v>
      </c>
      <c r="K161" s="367"/>
      <c r="L161" s="367"/>
      <c r="M161" s="368"/>
      <c r="N161" s="365" t="s">
        <v>270</v>
      </c>
      <c r="O161" s="448">
        <f>SUM(O3:O160)</f>
        <v>0</v>
      </c>
      <c r="P161" s="366">
        <f>SUM(P3:P160)</f>
        <v>0</v>
      </c>
    </row>
    <row r="162" spans="3:16">
      <c r="H162" s="363"/>
      <c r="P162" s="363"/>
    </row>
    <row r="163" spans="3:16">
      <c r="H163" s="363"/>
      <c r="P163" s="363"/>
    </row>
    <row r="164" spans="3:16">
      <c r="H164" s="363"/>
      <c r="P164" s="363"/>
    </row>
    <row r="165" spans="3:16">
      <c r="H165" s="363"/>
      <c r="P165" s="363"/>
    </row>
    <row r="166" spans="3:16">
      <c r="H166" s="363"/>
      <c r="P166" s="363"/>
    </row>
    <row r="167" spans="3:16">
      <c r="H167" s="363"/>
      <c r="P167" s="363"/>
    </row>
    <row r="168" spans="3:16">
      <c r="H168" s="363"/>
      <c r="P168" s="363"/>
    </row>
    <row r="169" spans="3:16">
      <c r="H169" s="363"/>
      <c r="P169" s="363"/>
    </row>
    <row r="170" spans="3:16">
      <c r="H170" s="363"/>
      <c r="P170" s="363"/>
    </row>
    <row r="171" spans="3:16">
      <c r="H171" s="363"/>
      <c r="P171" s="363"/>
    </row>
    <row r="172" spans="3:16">
      <c r="H172" s="363"/>
      <c r="P172" s="363"/>
    </row>
    <row r="173" spans="3:16">
      <c r="H173" s="363"/>
      <c r="P173" s="363"/>
    </row>
    <row r="174" spans="3:16">
      <c r="H174" s="363"/>
      <c r="P174" s="363"/>
    </row>
    <row r="175" spans="3:16">
      <c r="H175" s="363"/>
      <c r="P175" s="363"/>
    </row>
    <row r="176" spans="3:16">
      <c r="H176" s="363"/>
      <c r="P176" s="363"/>
    </row>
    <row r="177" spans="8:16">
      <c r="H177" s="363"/>
      <c r="P177" s="363"/>
    </row>
    <row r="178" spans="8:16">
      <c r="H178" s="363"/>
      <c r="P178" s="363"/>
    </row>
    <row r="179" spans="8:16">
      <c r="H179" s="363"/>
      <c r="P179" s="363"/>
    </row>
    <row r="180" spans="8:16">
      <c r="H180" s="363"/>
      <c r="P180" s="363"/>
    </row>
    <row r="181" spans="8:16">
      <c r="H181" s="363"/>
      <c r="P181" s="363"/>
    </row>
    <row r="182" spans="8:16">
      <c r="H182" s="363"/>
      <c r="P182" s="363"/>
    </row>
    <row r="183" spans="8:16">
      <c r="H183" s="363"/>
      <c r="P183" s="363"/>
    </row>
    <row r="184" spans="8:16">
      <c r="H184" s="363"/>
      <c r="P184" s="363"/>
    </row>
    <row r="185" spans="8:16">
      <c r="H185" s="363"/>
      <c r="P185" s="363"/>
    </row>
    <row r="186" spans="8:16">
      <c r="H186" s="363"/>
      <c r="P186" s="363"/>
    </row>
    <row r="187" spans="8:16">
      <c r="H187" s="363"/>
      <c r="P187" s="363"/>
    </row>
    <row r="188" spans="8:16">
      <c r="H188" s="363"/>
      <c r="P188" s="363"/>
    </row>
    <row r="189" spans="8:16">
      <c r="H189" s="363"/>
      <c r="P189" s="363"/>
    </row>
    <row r="190" spans="8:16">
      <c r="H190" s="363"/>
      <c r="P190" s="363"/>
    </row>
    <row r="191" spans="8:16">
      <c r="H191" s="363"/>
      <c r="P191" s="363"/>
    </row>
    <row r="192" spans="8:16">
      <c r="H192" s="363"/>
      <c r="P192" s="363"/>
    </row>
    <row r="193" spans="8:16">
      <c r="H193" s="363"/>
      <c r="P193" s="363"/>
    </row>
    <row r="194" spans="8:16">
      <c r="H194" s="363"/>
      <c r="P194" s="363"/>
    </row>
    <row r="195" spans="8:16">
      <c r="H195" s="363"/>
      <c r="P195" s="363"/>
    </row>
    <row r="196" spans="8:16">
      <c r="H196" s="363"/>
      <c r="P196" s="363"/>
    </row>
    <row r="197" spans="8:16">
      <c r="H197" s="363"/>
      <c r="P197" s="363"/>
    </row>
    <row r="198" spans="8:16">
      <c r="H198" s="363"/>
      <c r="P198" s="363"/>
    </row>
    <row r="199" spans="8:16">
      <c r="H199" s="363"/>
      <c r="P199" s="363"/>
    </row>
    <row r="200" spans="8:16">
      <c r="H200" s="363"/>
      <c r="P200" s="363"/>
    </row>
    <row r="201" spans="8:16">
      <c r="H201" s="363"/>
      <c r="P201" s="363"/>
    </row>
    <row r="202" spans="8:16">
      <c r="H202" s="363"/>
      <c r="P202" s="363"/>
    </row>
    <row r="203" spans="8:16">
      <c r="H203" s="363"/>
      <c r="P203" s="363"/>
    </row>
    <row r="204" spans="8:16">
      <c r="H204" s="363"/>
      <c r="P204" s="363"/>
    </row>
    <row r="205" spans="8:16">
      <c r="H205" s="363"/>
      <c r="P205" s="363"/>
    </row>
    <row r="206" spans="8:16">
      <c r="H206" s="363"/>
      <c r="P206" s="363"/>
    </row>
    <row r="207" spans="8:16">
      <c r="H207" s="363"/>
      <c r="P207" s="363"/>
    </row>
    <row r="208" spans="8:16">
      <c r="H208" s="363"/>
      <c r="P208" s="363"/>
    </row>
    <row r="209" spans="8:16">
      <c r="H209" s="363"/>
      <c r="P209" s="363"/>
    </row>
    <row r="210" spans="8:16">
      <c r="H210" s="363"/>
      <c r="P210" s="363"/>
    </row>
    <row r="211" spans="8:16">
      <c r="H211" s="363"/>
      <c r="P211" s="363"/>
    </row>
    <row r="212" spans="8:16">
      <c r="H212" s="363"/>
      <c r="P212" s="363"/>
    </row>
    <row r="213" spans="8:16">
      <c r="H213" s="363"/>
      <c r="P213" s="363"/>
    </row>
    <row r="214" spans="8:16">
      <c r="H214" s="363"/>
      <c r="P214" s="363"/>
    </row>
    <row r="215" spans="8:16">
      <c r="H215" s="363"/>
      <c r="P215" s="363"/>
    </row>
    <row r="216" spans="8:16">
      <c r="H216" s="363"/>
      <c r="P216" s="363"/>
    </row>
    <row r="217" spans="8:16">
      <c r="H217" s="363"/>
      <c r="P217" s="363"/>
    </row>
    <row r="218" spans="8:16">
      <c r="H218" s="363"/>
      <c r="P218" s="363"/>
    </row>
    <row r="219" spans="8:16">
      <c r="H219" s="363"/>
      <c r="P219" s="363"/>
    </row>
    <row r="220" spans="8:16">
      <c r="H220" s="363"/>
      <c r="P220" s="363"/>
    </row>
    <row r="221" spans="8:16">
      <c r="H221" s="363"/>
      <c r="P221" s="363"/>
    </row>
    <row r="222" spans="8:16">
      <c r="H222" s="363"/>
      <c r="P222" s="363"/>
    </row>
    <row r="223" spans="8:16">
      <c r="H223" s="363"/>
      <c r="P223" s="363"/>
    </row>
    <row r="224" spans="8:16">
      <c r="H224" s="363"/>
      <c r="P224" s="363"/>
    </row>
    <row r="225" spans="8:16">
      <c r="H225" s="363"/>
      <c r="P225" s="363"/>
    </row>
    <row r="226" spans="8:16">
      <c r="H226" s="363"/>
      <c r="P226" s="363"/>
    </row>
    <row r="227" spans="8:16">
      <c r="H227" s="363"/>
      <c r="P227" s="363"/>
    </row>
    <row r="228" spans="8:16">
      <c r="H228" s="363"/>
      <c r="P228" s="363"/>
    </row>
    <row r="229" spans="8:16">
      <c r="H229" s="363"/>
      <c r="P229" s="363"/>
    </row>
    <row r="230" spans="8:16">
      <c r="H230" s="363"/>
      <c r="P230" s="363"/>
    </row>
    <row r="231" spans="8:16">
      <c r="H231" s="363"/>
      <c r="P231" s="363"/>
    </row>
    <row r="232" spans="8:16">
      <c r="H232" s="363"/>
      <c r="P232" s="363"/>
    </row>
    <row r="233" spans="8:16">
      <c r="H233" s="363"/>
      <c r="P233" s="363"/>
    </row>
    <row r="234" spans="8:16">
      <c r="H234" s="363"/>
      <c r="P234" s="363"/>
    </row>
    <row r="235" spans="8:16">
      <c r="H235" s="363"/>
      <c r="P235" s="363"/>
    </row>
    <row r="236" spans="8:16">
      <c r="H236" s="363"/>
      <c r="P236" s="363"/>
    </row>
    <row r="237" spans="8:16">
      <c r="H237" s="363"/>
      <c r="P237" s="363"/>
    </row>
    <row r="238" spans="8:16">
      <c r="H238" s="363"/>
      <c r="P238" s="363"/>
    </row>
    <row r="239" spans="8:16">
      <c r="H239" s="363"/>
      <c r="P239" s="363"/>
    </row>
    <row r="240" spans="8:16">
      <c r="H240" s="363"/>
      <c r="P240" s="363"/>
    </row>
    <row r="241" spans="8:16">
      <c r="H241" s="363"/>
      <c r="P241" s="363"/>
    </row>
    <row r="242" spans="8:16">
      <c r="H242" s="363"/>
      <c r="P242" s="363"/>
    </row>
    <row r="243" spans="8:16">
      <c r="H243" s="363"/>
      <c r="P243" s="363"/>
    </row>
    <row r="244" spans="8:16">
      <c r="H244" s="363"/>
      <c r="P244" s="363"/>
    </row>
    <row r="245" spans="8:16">
      <c r="H245" s="363"/>
      <c r="P245" s="363"/>
    </row>
    <row r="246" spans="8:16">
      <c r="H246" s="363"/>
      <c r="P246" s="363"/>
    </row>
    <row r="247" spans="8:16">
      <c r="H247" s="363"/>
      <c r="P247" s="363"/>
    </row>
    <row r="248" spans="8:16">
      <c r="H248" s="363"/>
      <c r="P248" s="363"/>
    </row>
    <row r="249" spans="8:16">
      <c r="H249" s="363"/>
      <c r="P249" s="363"/>
    </row>
    <row r="250" spans="8:16">
      <c r="H250" s="363"/>
      <c r="P250" s="363"/>
    </row>
    <row r="251" spans="8:16">
      <c r="H251" s="363"/>
      <c r="P251" s="363"/>
    </row>
    <row r="252" spans="8:16">
      <c r="H252" s="363"/>
      <c r="P252" s="363"/>
    </row>
    <row r="253" spans="8:16">
      <c r="H253" s="363"/>
      <c r="P253" s="363"/>
    </row>
    <row r="254" spans="8:16">
      <c r="H254" s="363"/>
      <c r="P254" s="363"/>
    </row>
    <row r="255" spans="8:16">
      <c r="H255" s="363"/>
      <c r="P255" s="363"/>
    </row>
    <row r="256" spans="8:16">
      <c r="H256" s="363"/>
      <c r="P256" s="363"/>
    </row>
    <row r="257" spans="8:16">
      <c r="H257" s="363"/>
      <c r="P257" s="363"/>
    </row>
    <row r="258" spans="8:16">
      <c r="H258" s="363"/>
      <c r="P258" s="363"/>
    </row>
    <row r="259" spans="8:16">
      <c r="H259" s="363"/>
      <c r="P259" s="363"/>
    </row>
    <row r="260" spans="8:16">
      <c r="H260" s="363"/>
      <c r="P260" s="363"/>
    </row>
    <row r="261" spans="8:16">
      <c r="H261" s="363"/>
      <c r="P261" s="363"/>
    </row>
    <row r="262" spans="8:16">
      <c r="H262" s="363"/>
      <c r="P262" s="363"/>
    </row>
    <row r="263" spans="8:16">
      <c r="H263" s="363"/>
      <c r="P263" s="363"/>
    </row>
    <row r="264" spans="8:16">
      <c r="H264" s="363"/>
      <c r="P264" s="363"/>
    </row>
    <row r="265" spans="8:16">
      <c r="H265" s="363"/>
      <c r="P265" s="363"/>
    </row>
    <row r="266" spans="8:16">
      <c r="H266" s="363"/>
      <c r="P266" s="363"/>
    </row>
    <row r="267" spans="8:16">
      <c r="H267" s="363"/>
      <c r="P267" s="363"/>
    </row>
    <row r="268" spans="8:16">
      <c r="H268" s="363"/>
      <c r="P268" s="363"/>
    </row>
    <row r="269" spans="8:16">
      <c r="H269" s="363"/>
      <c r="P269" s="363"/>
    </row>
    <row r="270" spans="8:16">
      <c r="H270" s="363"/>
      <c r="P270" s="363"/>
    </row>
    <row r="271" spans="8:16">
      <c r="H271" s="363"/>
      <c r="P271" s="363"/>
    </row>
    <row r="272" spans="8:16">
      <c r="H272" s="363"/>
      <c r="P272" s="363"/>
    </row>
    <row r="273" spans="8:16">
      <c r="H273" s="363"/>
      <c r="P273" s="363"/>
    </row>
    <row r="274" spans="8:16">
      <c r="H274" s="363"/>
      <c r="P274" s="363"/>
    </row>
    <row r="275" spans="8:16">
      <c r="H275" s="363"/>
      <c r="P275" s="363"/>
    </row>
    <row r="276" spans="8:16">
      <c r="H276" s="363"/>
      <c r="P276" s="363"/>
    </row>
    <row r="277" spans="8:16">
      <c r="H277" s="363"/>
      <c r="P277" s="363"/>
    </row>
    <row r="278" spans="8:16">
      <c r="H278" s="363"/>
      <c r="P278" s="363"/>
    </row>
    <row r="279" spans="8:16">
      <c r="H279" s="363"/>
      <c r="P279" s="363"/>
    </row>
    <row r="280" spans="8:16">
      <c r="H280" s="363"/>
      <c r="P280" s="363"/>
    </row>
    <row r="281" spans="8:16">
      <c r="H281" s="363"/>
      <c r="P281" s="363"/>
    </row>
    <row r="282" spans="8:16">
      <c r="H282" s="363"/>
      <c r="P282" s="363"/>
    </row>
    <row r="283" spans="8:16">
      <c r="H283" s="363"/>
      <c r="P283" s="363"/>
    </row>
    <row r="284" spans="8:16">
      <c r="H284" s="363"/>
      <c r="P284" s="363"/>
    </row>
    <row r="285" spans="8:16">
      <c r="H285" s="363"/>
      <c r="P285" s="363"/>
    </row>
    <row r="286" spans="8:16">
      <c r="H286" s="363"/>
      <c r="P286" s="363"/>
    </row>
    <row r="287" spans="8:16">
      <c r="H287" s="363"/>
      <c r="P287" s="363"/>
    </row>
    <row r="288" spans="8:16">
      <c r="H288" s="363"/>
      <c r="P288" s="363"/>
    </row>
    <row r="289" spans="8:16">
      <c r="H289" s="363"/>
      <c r="P289" s="363"/>
    </row>
    <row r="290" spans="8:16">
      <c r="H290" s="363"/>
      <c r="P290" s="363"/>
    </row>
    <row r="291" spans="8:16">
      <c r="H291" s="363"/>
      <c r="P291" s="363"/>
    </row>
    <row r="292" spans="8:16">
      <c r="H292" s="363"/>
      <c r="P292" s="363"/>
    </row>
    <row r="293" spans="8:16">
      <c r="H293" s="363"/>
      <c r="P293" s="363"/>
    </row>
    <row r="294" spans="8:16">
      <c r="H294" s="363"/>
      <c r="P294" s="363"/>
    </row>
    <row r="295" spans="8:16">
      <c r="H295" s="363"/>
      <c r="P295" s="363"/>
    </row>
    <row r="296" spans="8:16">
      <c r="H296" s="363"/>
      <c r="P296" s="363"/>
    </row>
    <row r="297" spans="8:16">
      <c r="H297" s="363"/>
      <c r="P297" s="363"/>
    </row>
    <row r="298" spans="8:16">
      <c r="H298" s="363"/>
      <c r="P298" s="363"/>
    </row>
    <row r="299" spans="8:16">
      <c r="H299" s="363"/>
      <c r="P299" s="363"/>
    </row>
    <row r="300" spans="8:16">
      <c r="H300" s="363"/>
      <c r="P300" s="363"/>
    </row>
    <row r="301" spans="8:16">
      <c r="H301" s="363"/>
      <c r="P301" s="363"/>
    </row>
    <row r="302" spans="8:16">
      <c r="H302" s="363"/>
      <c r="P302" s="363"/>
    </row>
    <row r="303" spans="8:16">
      <c r="H303" s="363"/>
      <c r="P303" s="363"/>
    </row>
    <row r="304" spans="8:16">
      <c r="H304" s="363"/>
      <c r="P304" s="363"/>
    </row>
    <row r="305" spans="8:16">
      <c r="H305" s="363"/>
      <c r="P305" s="363"/>
    </row>
    <row r="306" spans="8:16">
      <c r="H306" s="363"/>
      <c r="P306" s="363"/>
    </row>
    <row r="307" spans="8:16">
      <c r="H307" s="363"/>
      <c r="P307" s="363"/>
    </row>
    <row r="308" spans="8:16">
      <c r="H308" s="363"/>
      <c r="P308" s="363"/>
    </row>
    <row r="309" spans="8:16">
      <c r="H309" s="363"/>
      <c r="P309" s="363"/>
    </row>
    <row r="310" spans="8:16">
      <c r="H310" s="363"/>
      <c r="P310" s="363"/>
    </row>
    <row r="311" spans="8:16">
      <c r="H311" s="363"/>
      <c r="P311" s="363"/>
    </row>
    <row r="312" spans="8:16">
      <c r="H312" s="363"/>
      <c r="P312" s="363"/>
    </row>
    <row r="313" spans="8:16">
      <c r="H313" s="363"/>
      <c r="P313" s="363"/>
    </row>
    <row r="314" spans="8:16">
      <c r="H314" s="363"/>
      <c r="P314" s="363"/>
    </row>
    <row r="315" spans="8:16">
      <c r="H315" s="363"/>
      <c r="P315" s="363"/>
    </row>
    <row r="316" spans="8:16">
      <c r="H316" s="363"/>
      <c r="P316" s="363"/>
    </row>
    <row r="317" spans="8:16">
      <c r="H317" s="363"/>
      <c r="P317" s="363"/>
    </row>
    <row r="318" spans="8:16">
      <c r="H318" s="363"/>
      <c r="P318" s="363"/>
    </row>
    <row r="319" spans="8:16">
      <c r="H319" s="363"/>
      <c r="P319" s="363"/>
    </row>
    <row r="320" spans="8:16">
      <c r="H320" s="363"/>
      <c r="P320" s="363"/>
    </row>
    <row r="321" spans="8:16">
      <c r="H321" s="363"/>
      <c r="P321" s="363"/>
    </row>
    <row r="322" spans="8:16">
      <c r="H322" s="363"/>
      <c r="P322" s="363"/>
    </row>
    <row r="323" spans="8:16">
      <c r="H323" s="363"/>
      <c r="P323" s="363"/>
    </row>
    <row r="324" spans="8:16">
      <c r="H324" s="363"/>
      <c r="P324" s="363"/>
    </row>
    <row r="325" spans="8:16">
      <c r="H325" s="363"/>
      <c r="P325" s="363"/>
    </row>
    <row r="326" spans="8:16">
      <c r="H326" s="363"/>
      <c r="P326" s="363"/>
    </row>
    <row r="327" spans="8:16">
      <c r="H327" s="363"/>
      <c r="P327" s="363"/>
    </row>
    <row r="328" spans="8:16">
      <c r="H328" s="363"/>
      <c r="P328" s="363"/>
    </row>
    <row r="329" spans="8:16">
      <c r="H329" s="363"/>
      <c r="P329" s="363"/>
    </row>
    <row r="330" spans="8:16">
      <c r="H330" s="363"/>
      <c r="P330" s="363"/>
    </row>
    <row r="331" spans="8:16">
      <c r="H331" s="363"/>
      <c r="P331" s="363"/>
    </row>
    <row r="332" spans="8:16">
      <c r="H332" s="363"/>
      <c r="P332" s="363"/>
    </row>
    <row r="333" spans="8:16">
      <c r="H333" s="363"/>
      <c r="P333" s="363"/>
    </row>
    <row r="334" spans="8:16">
      <c r="H334" s="363"/>
      <c r="P334" s="363"/>
    </row>
    <row r="335" spans="8:16">
      <c r="H335" s="363"/>
      <c r="P335" s="363"/>
    </row>
    <row r="336" spans="8:16">
      <c r="H336" s="363"/>
      <c r="P336" s="363"/>
    </row>
    <row r="337" spans="8:16">
      <c r="H337" s="363"/>
      <c r="P337" s="363"/>
    </row>
    <row r="338" spans="8:16">
      <c r="H338" s="363"/>
      <c r="P338" s="363"/>
    </row>
    <row r="339" spans="8:16">
      <c r="H339" s="363"/>
      <c r="P339" s="363"/>
    </row>
    <row r="340" spans="8:16">
      <c r="H340" s="363"/>
      <c r="P340" s="363"/>
    </row>
    <row r="341" spans="8:16">
      <c r="H341" s="363"/>
      <c r="P341" s="363"/>
    </row>
    <row r="342" spans="8:16">
      <c r="H342" s="363"/>
      <c r="P342" s="363"/>
    </row>
    <row r="343" spans="8:16">
      <c r="H343" s="363"/>
      <c r="P343" s="363"/>
    </row>
    <row r="344" spans="8:16">
      <c r="H344" s="363"/>
      <c r="P344" s="363"/>
    </row>
    <row r="345" spans="8:16">
      <c r="H345" s="363"/>
      <c r="P345" s="363"/>
    </row>
    <row r="346" spans="8:16">
      <c r="H346" s="363"/>
      <c r="P346" s="363"/>
    </row>
    <row r="347" spans="8:16">
      <c r="H347" s="363"/>
      <c r="P347" s="363"/>
    </row>
    <row r="348" spans="8:16">
      <c r="H348" s="363"/>
      <c r="P348" s="363"/>
    </row>
    <row r="349" spans="8:16">
      <c r="H349" s="363"/>
      <c r="P349" s="363"/>
    </row>
    <row r="350" spans="8:16">
      <c r="H350" s="363"/>
      <c r="P350" s="363"/>
    </row>
    <row r="351" spans="8:16">
      <c r="H351" s="363"/>
      <c r="P351" s="363"/>
    </row>
    <row r="352" spans="8:16">
      <c r="H352" s="363"/>
      <c r="P352" s="363"/>
    </row>
    <row r="353" spans="8:16">
      <c r="H353" s="363"/>
      <c r="P353" s="363"/>
    </row>
    <row r="354" spans="8:16">
      <c r="H354" s="363"/>
      <c r="P354" s="363"/>
    </row>
    <row r="355" spans="8:16">
      <c r="H355" s="363"/>
      <c r="P355" s="363"/>
    </row>
    <row r="356" spans="8:16">
      <c r="H356" s="363"/>
      <c r="P356" s="363"/>
    </row>
    <row r="357" spans="8:16">
      <c r="H357" s="363"/>
      <c r="P357" s="363"/>
    </row>
    <row r="358" spans="8:16">
      <c r="H358" s="363"/>
      <c r="P358" s="363"/>
    </row>
    <row r="359" spans="8:16">
      <c r="H359" s="363"/>
      <c r="P359" s="363"/>
    </row>
    <row r="360" spans="8:16">
      <c r="H360" s="363"/>
      <c r="P360" s="363"/>
    </row>
    <row r="361" spans="8:16">
      <c r="H361" s="363"/>
      <c r="P361" s="363"/>
    </row>
    <row r="362" spans="8:16">
      <c r="H362" s="363"/>
      <c r="P362" s="363"/>
    </row>
    <row r="363" spans="8:16">
      <c r="H363" s="363"/>
      <c r="P363" s="363"/>
    </row>
    <row r="364" spans="8:16">
      <c r="H364" s="363"/>
      <c r="P364" s="363"/>
    </row>
    <row r="365" spans="8:16">
      <c r="H365" s="363"/>
      <c r="P365" s="363"/>
    </row>
    <row r="366" spans="8:16">
      <c r="H366" s="363"/>
      <c r="P366" s="363"/>
    </row>
    <row r="367" spans="8:16">
      <c r="H367" s="363"/>
      <c r="P367" s="363"/>
    </row>
    <row r="368" spans="8:16">
      <c r="H368" s="363"/>
      <c r="P368" s="363"/>
    </row>
    <row r="369" spans="8:16">
      <c r="H369" s="363"/>
      <c r="P369" s="363"/>
    </row>
    <row r="370" spans="8:16">
      <c r="H370" s="363"/>
      <c r="P370" s="363"/>
    </row>
    <row r="371" spans="8:16">
      <c r="H371" s="363"/>
      <c r="P371" s="363"/>
    </row>
    <row r="372" spans="8:16">
      <c r="H372" s="363"/>
      <c r="P372" s="363"/>
    </row>
    <row r="373" spans="8:16">
      <c r="H373" s="363"/>
      <c r="P373" s="363"/>
    </row>
    <row r="374" spans="8:16">
      <c r="H374" s="363"/>
      <c r="P374" s="363"/>
    </row>
    <row r="375" spans="8:16">
      <c r="H375" s="363"/>
      <c r="P375" s="363"/>
    </row>
    <row r="376" spans="8:16">
      <c r="H376" s="363"/>
      <c r="P376" s="363"/>
    </row>
    <row r="377" spans="8:16">
      <c r="H377" s="363"/>
      <c r="P377" s="363"/>
    </row>
    <row r="378" spans="8:16">
      <c r="H378" s="363"/>
      <c r="P378" s="363"/>
    </row>
    <row r="379" spans="8:16">
      <c r="H379" s="363"/>
      <c r="P379" s="363"/>
    </row>
    <row r="380" spans="8:16">
      <c r="H380" s="363"/>
      <c r="P380" s="363"/>
    </row>
    <row r="381" spans="8:16">
      <c r="H381" s="363"/>
      <c r="P381" s="363"/>
    </row>
    <row r="382" spans="8:16">
      <c r="H382" s="363"/>
      <c r="P382" s="363"/>
    </row>
    <row r="383" spans="8:16">
      <c r="H383" s="363"/>
      <c r="P383" s="363"/>
    </row>
    <row r="384" spans="8:16">
      <c r="H384" s="363"/>
      <c r="P384" s="363"/>
    </row>
    <row r="385" spans="8:16">
      <c r="H385" s="363"/>
      <c r="P385" s="363"/>
    </row>
    <row r="386" spans="8:16">
      <c r="H386" s="363"/>
      <c r="P386" s="363"/>
    </row>
    <row r="387" spans="8:16">
      <c r="H387" s="363"/>
      <c r="P387" s="363"/>
    </row>
    <row r="388" spans="8:16">
      <c r="H388" s="363"/>
      <c r="P388" s="363"/>
    </row>
    <row r="389" spans="8:16">
      <c r="H389" s="363"/>
      <c r="P389" s="363"/>
    </row>
    <row r="390" spans="8:16">
      <c r="H390" s="363"/>
      <c r="P390" s="363"/>
    </row>
    <row r="391" spans="8:16">
      <c r="H391" s="363"/>
      <c r="P391" s="363"/>
    </row>
    <row r="392" spans="8:16">
      <c r="H392" s="363"/>
      <c r="P392" s="363"/>
    </row>
    <row r="393" spans="8:16">
      <c r="H393" s="363"/>
      <c r="P393" s="363"/>
    </row>
    <row r="394" spans="8:16">
      <c r="H394" s="363"/>
      <c r="P394" s="363"/>
    </row>
    <row r="395" spans="8:16">
      <c r="H395" s="363"/>
      <c r="P395" s="363"/>
    </row>
    <row r="396" spans="8:16">
      <c r="H396" s="363"/>
      <c r="P396" s="363"/>
    </row>
    <row r="397" spans="8:16">
      <c r="H397" s="363"/>
      <c r="P397" s="363"/>
    </row>
    <row r="398" spans="8:16">
      <c r="H398" s="363"/>
      <c r="P398" s="363"/>
    </row>
    <row r="399" spans="8:16">
      <c r="H399" s="363"/>
      <c r="P399" s="363"/>
    </row>
    <row r="400" spans="8:16">
      <c r="H400" s="363"/>
      <c r="P400" s="363"/>
    </row>
    <row r="401" spans="8:16">
      <c r="H401" s="363"/>
      <c r="P401" s="363"/>
    </row>
    <row r="402" spans="8:16">
      <c r="H402" s="363"/>
      <c r="P402" s="363"/>
    </row>
    <row r="403" spans="8:16">
      <c r="H403" s="363"/>
      <c r="P403" s="363"/>
    </row>
    <row r="404" spans="8:16">
      <c r="H404" s="363"/>
      <c r="P404" s="363"/>
    </row>
    <row r="405" spans="8:16">
      <c r="H405" s="363"/>
      <c r="P405" s="363"/>
    </row>
    <row r="406" spans="8:16">
      <c r="H406" s="363"/>
      <c r="P406" s="363"/>
    </row>
    <row r="407" spans="8:16">
      <c r="H407" s="363"/>
      <c r="P407" s="363"/>
    </row>
    <row r="408" spans="8:16">
      <c r="H408" s="363"/>
      <c r="P408" s="363"/>
    </row>
    <row r="409" spans="8:16">
      <c r="H409" s="363"/>
      <c r="P409" s="363"/>
    </row>
    <row r="410" spans="8:16">
      <c r="H410" s="363"/>
      <c r="P410" s="363"/>
    </row>
    <row r="411" spans="8:16">
      <c r="H411" s="363"/>
      <c r="P411" s="363"/>
    </row>
    <row r="412" spans="8:16">
      <c r="H412" s="363"/>
      <c r="P412" s="363"/>
    </row>
    <row r="413" spans="8:16">
      <c r="H413" s="363"/>
      <c r="P413" s="363"/>
    </row>
    <row r="414" spans="8:16">
      <c r="H414" s="363"/>
      <c r="P414" s="363"/>
    </row>
    <row r="415" spans="8:16">
      <c r="H415" s="363"/>
      <c r="P415" s="363"/>
    </row>
    <row r="416" spans="8:16">
      <c r="H416" s="363"/>
      <c r="P416" s="363"/>
    </row>
    <row r="417" spans="8:16">
      <c r="H417" s="363"/>
      <c r="P417" s="363"/>
    </row>
    <row r="418" spans="8:16">
      <c r="H418" s="363"/>
      <c r="P418" s="363"/>
    </row>
    <row r="419" spans="8:16">
      <c r="H419" s="363"/>
      <c r="P419" s="363"/>
    </row>
    <row r="420" spans="8:16">
      <c r="H420" s="363"/>
      <c r="P420" s="363"/>
    </row>
    <row r="421" spans="8:16">
      <c r="H421" s="363"/>
      <c r="P421" s="363"/>
    </row>
    <row r="422" spans="8:16">
      <c r="H422" s="363"/>
      <c r="P422" s="363"/>
    </row>
    <row r="423" spans="8:16">
      <c r="H423" s="363"/>
      <c r="P423" s="363"/>
    </row>
    <row r="424" spans="8:16">
      <c r="H424" s="363"/>
      <c r="P424" s="363"/>
    </row>
    <row r="425" spans="8:16">
      <c r="H425" s="363"/>
      <c r="P425" s="363"/>
    </row>
    <row r="426" spans="8:16">
      <c r="H426" s="363"/>
      <c r="P426" s="363"/>
    </row>
    <row r="427" spans="8:16">
      <c r="H427" s="363"/>
      <c r="P427" s="363"/>
    </row>
    <row r="428" spans="8:16">
      <c r="H428" s="363"/>
      <c r="P428" s="363"/>
    </row>
    <row r="429" spans="8:16">
      <c r="H429" s="363"/>
      <c r="P429" s="363"/>
    </row>
    <row r="430" spans="8:16">
      <c r="H430" s="363"/>
      <c r="P430" s="363"/>
    </row>
    <row r="431" spans="8:16">
      <c r="H431" s="363"/>
      <c r="P431" s="363"/>
    </row>
    <row r="432" spans="8:16">
      <c r="H432" s="363"/>
      <c r="P432" s="363"/>
    </row>
    <row r="433" spans="8:16">
      <c r="H433" s="363"/>
      <c r="P433" s="363"/>
    </row>
    <row r="434" spans="8:16">
      <c r="H434" s="363"/>
      <c r="P434" s="363"/>
    </row>
    <row r="435" spans="8:16">
      <c r="H435" s="363"/>
      <c r="P435" s="363"/>
    </row>
    <row r="436" spans="8:16">
      <c r="H436" s="363"/>
      <c r="P436" s="363"/>
    </row>
    <row r="437" spans="8:16">
      <c r="H437" s="363"/>
      <c r="P437" s="363"/>
    </row>
    <row r="438" spans="8:16">
      <c r="H438" s="363"/>
      <c r="P438" s="363"/>
    </row>
    <row r="439" spans="8:16">
      <c r="H439" s="363"/>
      <c r="P439" s="363"/>
    </row>
    <row r="440" spans="8:16">
      <c r="H440" s="363"/>
      <c r="P440" s="363"/>
    </row>
    <row r="441" spans="8:16">
      <c r="H441" s="363"/>
      <c r="P441" s="363"/>
    </row>
    <row r="442" spans="8:16">
      <c r="H442" s="363"/>
      <c r="P442" s="363"/>
    </row>
    <row r="443" spans="8:16">
      <c r="H443" s="363"/>
      <c r="P443" s="363"/>
    </row>
    <row r="444" spans="8:16">
      <c r="H444" s="363"/>
      <c r="P444" s="363"/>
    </row>
    <row r="445" spans="8:16">
      <c r="H445" s="363"/>
      <c r="P445" s="363"/>
    </row>
    <row r="446" spans="8:16">
      <c r="H446" s="363"/>
      <c r="P446" s="363"/>
    </row>
    <row r="447" spans="8:16">
      <c r="H447" s="363"/>
      <c r="P447" s="363"/>
    </row>
    <row r="448" spans="8:16">
      <c r="H448" s="363"/>
      <c r="P448" s="363"/>
    </row>
    <row r="449" spans="8:16">
      <c r="H449" s="363"/>
      <c r="P449" s="363"/>
    </row>
    <row r="450" spans="8:16">
      <c r="H450" s="363"/>
      <c r="P450" s="363"/>
    </row>
    <row r="451" spans="8:16">
      <c r="H451" s="363"/>
      <c r="P451" s="363"/>
    </row>
    <row r="452" spans="8:16">
      <c r="H452" s="363"/>
      <c r="P452" s="363"/>
    </row>
    <row r="453" spans="8:16">
      <c r="H453" s="363"/>
      <c r="P453" s="363"/>
    </row>
    <row r="454" spans="8:16">
      <c r="H454" s="363"/>
      <c r="P454" s="363"/>
    </row>
    <row r="455" spans="8:16">
      <c r="H455" s="363"/>
      <c r="P455" s="363"/>
    </row>
    <row r="456" spans="8:16">
      <c r="H456" s="363"/>
      <c r="P456" s="363"/>
    </row>
    <row r="457" spans="8:16">
      <c r="H457" s="363"/>
      <c r="P457" s="363"/>
    </row>
    <row r="458" spans="8:16">
      <c r="H458" s="363"/>
      <c r="P458" s="363"/>
    </row>
    <row r="459" spans="8:16">
      <c r="H459" s="363"/>
      <c r="P459" s="363"/>
    </row>
    <row r="460" spans="8:16">
      <c r="H460" s="363"/>
      <c r="P460" s="363"/>
    </row>
    <row r="461" spans="8:16">
      <c r="H461" s="363"/>
      <c r="P461" s="363"/>
    </row>
    <row r="462" spans="8:16">
      <c r="H462" s="363"/>
      <c r="P462" s="363"/>
    </row>
    <row r="463" spans="8:16">
      <c r="H463" s="363"/>
      <c r="P463" s="363"/>
    </row>
    <row r="464" spans="8:16">
      <c r="H464" s="363"/>
      <c r="P464" s="363"/>
    </row>
    <row r="465" spans="8:16">
      <c r="H465" s="363"/>
      <c r="P465" s="363"/>
    </row>
    <row r="466" spans="8:16">
      <c r="H466" s="363"/>
      <c r="P466" s="363"/>
    </row>
    <row r="467" spans="8:16">
      <c r="H467" s="363"/>
      <c r="P467" s="363"/>
    </row>
    <row r="468" spans="8:16">
      <c r="H468" s="363"/>
      <c r="P468" s="363"/>
    </row>
    <row r="469" spans="8:16">
      <c r="H469" s="363"/>
      <c r="P469" s="363"/>
    </row>
    <row r="470" spans="8:16">
      <c r="H470" s="363"/>
      <c r="P470" s="363"/>
    </row>
    <row r="471" spans="8:16">
      <c r="H471" s="363"/>
      <c r="P471" s="363"/>
    </row>
    <row r="472" spans="8:16">
      <c r="H472" s="363"/>
      <c r="P472" s="363"/>
    </row>
  </sheetData>
  <autoFilter ref="A2:P2"/>
  <mergeCells count="2">
    <mergeCell ref="C1:H1"/>
    <mergeCell ref="K1:P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5"/>
  <sheetViews>
    <sheetView zoomScale="80" zoomScaleNormal="80" workbookViewId="0">
      <pane ySplit="2" topLeftCell="A159" activePane="bottomLeft" state="frozen"/>
      <selection pane="bottomLeft" activeCell="F167" sqref="F167"/>
    </sheetView>
  </sheetViews>
  <sheetFormatPr defaultRowHeight="15"/>
  <cols>
    <col min="1" max="1" width="1.5703125" style="5" customWidth="1"/>
    <col min="2" max="2" width="5.7109375" style="3" customWidth="1"/>
    <col min="3" max="3" width="37.5703125" style="315" customWidth="1"/>
    <col min="4" max="4" width="18.85546875" style="3" customWidth="1"/>
    <col min="5" max="5" width="20.5703125" style="3" customWidth="1"/>
    <col min="6" max="6" width="16.7109375" style="5" customWidth="1"/>
    <col min="7" max="7" width="14.5703125" style="5" customWidth="1"/>
    <col min="8" max="8" width="6.5703125" style="5" customWidth="1"/>
    <col min="9" max="9" width="5.7109375" style="3" customWidth="1"/>
    <col min="10" max="10" width="37.5703125" style="315" customWidth="1"/>
    <col min="11" max="11" width="18.85546875" style="3" customWidth="1"/>
    <col min="12" max="12" width="20.5703125" style="3" customWidth="1"/>
    <col min="13" max="13" width="16.7109375" style="5" customWidth="1"/>
    <col min="14" max="14" width="14.5703125" style="5" customWidth="1"/>
    <col min="15" max="16384" width="9.140625" style="5"/>
  </cols>
  <sheetData>
    <row r="1" spans="2:14" ht="75.75" customHeight="1" thickBot="1">
      <c r="C1" s="584"/>
      <c r="D1" s="584"/>
      <c r="E1" s="584"/>
      <c r="F1" s="584"/>
      <c r="G1" s="584"/>
      <c r="J1" s="585"/>
      <c r="K1" s="585"/>
      <c r="L1" s="585"/>
      <c r="M1" s="585"/>
      <c r="N1" s="585"/>
    </row>
    <row r="2" spans="2:14" ht="32.25" customHeight="1" thickBot="1">
      <c r="C2" s="353" t="s">
        <v>576</v>
      </c>
      <c r="D2" s="353" t="s">
        <v>475</v>
      </c>
      <c r="E2" s="353" t="s">
        <v>476</v>
      </c>
      <c r="F2" s="353" t="s">
        <v>477</v>
      </c>
      <c r="G2" s="353" t="s">
        <v>478</v>
      </c>
      <c r="J2" s="449" t="s">
        <v>576</v>
      </c>
      <c r="K2" s="449" t="s">
        <v>475</v>
      </c>
      <c r="L2" s="449" t="s">
        <v>476</v>
      </c>
      <c r="M2" s="449" t="s">
        <v>477</v>
      </c>
      <c r="N2" s="449" t="s">
        <v>478</v>
      </c>
    </row>
    <row r="3" spans="2:14">
      <c r="B3" s="3">
        <v>1</v>
      </c>
      <c r="C3" s="315" t="s">
        <v>483</v>
      </c>
      <c r="D3" s="354" t="s">
        <v>479</v>
      </c>
      <c r="E3" s="354" t="s">
        <v>480</v>
      </c>
      <c r="F3" s="5">
        <v>129</v>
      </c>
      <c r="G3" s="363">
        <v>6735.5</v>
      </c>
      <c r="I3" s="3">
        <v>1</v>
      </c>
      <c r="J3" s="315" t="s">
        <v>491</v>
      </c>
      <c r="K3" s="354" t="s">
        <v>568</v>
      </c>
      <c r="L3" s="354" t="s">
        <v>569</v>
      </c>
      <c r="M3" s="5">
        <v>8</v>
      </c>
      <c r="N3" s="363">
        <v>256</v>
      </c>
    </row>
    <row r="4" spans="2:14">
      <c r="B4" s="3">
        <v>2</v>
      </c>
      <c r="C4" s="315" t="s">
        <v>483</v>
      </c>
      <c r="D4" s="354" t="s">
        <v>481</v>
      </c>
      <c r="E4" s="354" t="s">
        <v>482</v>
      </c>
      <c r="F4" s="5">
        <v>5</v>
      </c>
      <c r="G4" s="363">
        <v>422.5</v>
      </c>
      <c r="I4" s="3">
        <v>2</v>
      </c>
      <c r="J4" s="315" t="s">
        <v>492</v>
      </c>
      <c r="K4" s="354" t="s">
        <v>568</v>
      </c>
      <c r="L4" s="354" t="s">
        <v>569</v>
      </c>
      <c r="M4" s="5">
        <v>4</v>
      </c>
      <c r="N4" s="363">
        <v>128</v>
      </c>
    </row>
    <row r="5" spans="2:14">
      <c r="B5" s="3">
        <v>3</v>
      </c>
      <c r="C5" s="315" t="s">
        <v>483</v>
      </c>
      <c r="D5" s="354" t="s">
        <v>484</v>
      </c>
      <c r="E5" s="354" t="s">
        <v>485</v>
      </c>
      <c r="F5" s="5">
        <v>20</v>
      </c>
      <c r="G5" s="363">
        <v>790</v>
      </c>
      <c r="I5" s="3">
        <v>3</v>
      </c>
      <c r="J5" s="315" t="s">
        <v>493</v>
      </c>
      <c r="K5" s="354" t="s">
        <v>568</v>
      </c>
      <c r="L5" s="354" t="s">
        <v>569</v>
      </c>
      <c r="M5" s="5">
        <v>8</v>
      </c>
      <c r="N5" s="363">
        <v>256</v>
      </c>
    </row>
    <row r="6" spans="2:14">
      <c r="B6" s="3">
        <v>4</v>
      </c>
      <c r="C6" s="315" t="s">
        <v>486</v>
      </c>
      <c r="D6" s="354" t="s">
        <v>484</v>
      </c>
      <c r="E6" s="354" t="s">
        <v>485</v>
      </c>
      <c r="F6" s="5">
        <v>12</v>
      </c>
      <c r="G6" s="363">
        <v>354</v>
      </c>
      <c r="I6" s="3">
        <v>4</v>
      </c>
      <c r="J6" s="315" t="s">
        <v>494</v>
      </c>
      <c r="K6" s="354" t="s">
        <v>568</v>
      </c>
      <c r="L6" s="354" t="s">
        <v>569</v>
      </c>
      <c r="M6" s="5">
        <v>12</v>
      </c>
      <c r="N6" s="363">
        <v>384</v>
      </c>
    </row>
    <row r="7" spans="2:14">
      <c r="B7" s="3">
        <v>5</v>
      </c>
      <c r="C7" s="315" t="s">
        <v>486</v>
      </c>
      <c r="D7" s="354" t="s">
        <v>479</v>
      </c>
      <c r="E7" s="354" t="s">
        <v>480</v>
      </c>
      <c r="F7" s="5">
        <v>74</v>
      </c>
      <c r="G7" s="363">
        <v>2463</v>
      </c>
      <c r="I7" s="3">
        <v>5</v>
      </c>
      <c r="J7" s="315" t="s">
        <v>495</v>
      </c>
      <c r="K7" s="354" t="s">
        <v>568</v>
      </c>
      <c r="L7" s="354" t="s">
        <v>569</v>
      </c>
      <c r="M7" s="5">
        <v>8</v>
      </c>
      <c r="N7" s="363">
        <v>256</v>
      </c>
    </row>
    <row r="8" spans="2:14">
      <c r="B8" s="3">
        <v>6</v>
      </c>
      <c r="C8" s="315" t="s">
        <v>486</v>
      </c>
      <c r="D8" s="354" t="s">
        <v>487</v>
      </c>
      <c r="E8" s="354" t="s">
        <v>488</v>
      </c>
      <c r="F8" s="5">
        <v>3</v>
      </c>
      <c r="G8" s="363">
        <v>148.5</v>
      </c>
      <c r="I8" s="3">
        <v>6</v>
      </c>
      <c r="J8" s="315" t="s">
        <v>483</v>
      </c>
      <c r="K8" s="354" t="s">
        <v>568</v>
      </c>
      <c r="L8" s="354" t="s">
        <v>569</v>
      </c>
      <c r="M8" s="5">
        <v>8</v>
      </c>
      <c r="N8" s="363">
        <v>256</v>
      </c>
    </row>
    <row r="9" spans="2:14">
      <c r="B9" s="3">
        <v>7</v>
      </c>
      <c r="C9" s="315" t="s">
        <v>483</v>
      </c>
      <c r="D9" s="354" t="s">
        <v>489</v>
      </c>
      <c r="E9" s="354" t="s">
        <v>490</v>
      </c>
      <c r="F9" s="5">
        <v>45</v>
      </c>
      <c r="G9" s="363">
        <v>1102.5</v>
      </c>
      <c r="I9" s="3">
        <v>7</v>
      </c>
      <c r="J9" s="315" t="s">
        <v>496</v>
      </c>
      <c r="K9" s="354" t="s">
        <v>568</v>
      </c>
      <c r="L9" s="354" t="s">
        <v>569</v>
      </c>
      <c r="M9" s="5">
        <v>4</v>
      </c>
      <c r="N9" s="363">
        <v>128</v>
      </c>
    </row>
    <row r="10" spans="2:14">
      <c r="B10" s="3">
        <v>8</v>
      </c>
      <c r="C10" s="315" t="s">
        <v>491</v>
      </c>
      <c r="D10" s="354" t="s">
        <v>484</v>
      </c>
      <c r="E10" s="354" t="s">
        <v>485</v>
      </c>
      <c r="F10" s="5">
        <v>6</v>
      </c>
      <c r="G10" s="363">
        <v>177</v>
      </c>
      <c r="I10" s="3">
        <v>8</v>
      </c>
      <c r="J10" s="315" t="s">
        <v>497</v>
      </c>
      <c r="K10" s="354" t="s">
        <v>568</v>
      </c>
      <c r="L10" s="354" t="s">
        <v>569</v>
      </c>
      <c r="M10" s="5">
        <v>8</v>
      </c>
      <c r="N10" s="363">
        <v>256</v>
      </c>
    </row>
    <row r="11" spans="2:14">
      <c r="B11" s="3">
        <v>9</v>
      </c>
      <c r="C11" s="315" t="s">
        <v>492</v>
      </c>
      <c r="D11" s="354" t="s">
        <v>484</v>
      </c>
      <c r="E11" s="354" t="s">
        <v>485</v>
      </c>
      <c r="F11" s="5">
        <v>4</v>
      </c>
      <c r="G11" s="363">
        <v>118</v>
      </c>
      <c r="I11" s="3">
        <v>9</v>
      </c>
      <c r="J11" s="315" t="s">
        <v>486</v>
      </c>
      <c r="K11" s="354" t="s">
        <v>568</v>
      </c>
      <c r="L11" s="354" t="s">
        <v>569</v>
      </c>
      <c r="M11" s="5">
        <v>12</v>
      </c>
      <c r="N11" s="363">
        <v>384</v>
      </c>
    </row>
    <row r="12" spans="2:14">
      <c r="B12" s="3">
        <v>10</v>
      </c>
      <c r="C12" s="315" t="s">
        <v>493</v>
      </c>
      <c r="D12" s="354" t="s">
        <v>484</v>
      </c>
      <c r="E12" s="354" t="s">
        <v>485</v>
      </c>
      <c r="F12" s="5">
        <v>6</v>
      </c>
      <c r="G12" s="363">
        <v>177</v>
      </c>
      <c r="I12" s="3">
        <v>10</v>
      </c>
      <c r="J12" s="315" t="s">
        <v>498</v>
      </c>
      <c r="K12" s="354" t="s">
        <v>568</v>
      </c>
      <c r="L12" s="354" t="s">
        <v>569</v>
      </c>
      <c r="M12" s="5">
        <v>4</v>
      </c>
      <c r="N12" s="363">
        <v>128</v>
      </c>
    </row>
    <row r="13" spans="2:14">
      <c r="B13" s="3">
        <v>11</v>
      </c>
      <c r="C13" s="315" t="s">
        <v>494</v>
      </c>
      <c r="D13" s="354" t="s">
        <v>484</v>
      </c>
      <c r="E13" s="354" t="s">
        <v>485</v>
      </c>
      <c r="F13" s="5">
        <v>10</v>
      </c>
      <c r="G13" s="363">
        <v>295</v>
      </c>
      <c r="I13" s="3">
        <v>11</v>
      </c>
      <c r="J13" s="315" t="s">
        <v>499</v>
      </c>
      <c r="K13" s="354" t="s">
        <v>568</v>
      </c>
      <c r="L13" s="354" t="s">
        <v>569</v>
      </c>
      <c r="M13" s="5">
        <v>4</v>
      </c>
      <c r="N13" s="363">
        <v>128</v>
      </c>
    </row>
    <row r="14" spans="2:14">
      <c r="B14" s="3">
        <v>12</v>
      </c>
      <c r="C14" s="315" t="s">
        <v>495</v>
      </c>
      <c r="D14" s="354" t="s">
        <v>484</v>
      </c>
      <c r="E14" s="354" t="s">
        <v>485</v>
      </c>
      <c r="F14" s="5">
        <v>6</v>
      </c>
      <c r="G14" s="363">
        <v>177</v>
      </c>
      <c r="I14" s="3">
        <v>12</v>
      </c>
      <c r="J14" s="315" t="s">
        <v>500</v>
      </c>
      <c r="K14" s="354" t="s">
        <v>568</v>
      </c>
      <c r="L14" s="354" t="s">
        <v>569</v>
      </c>
      <c r="M14" s="5">
        <v>4</v>
      </c>
      <c r="N14" s="363">
        <v>128</v>
      </c>
    </row>
    <row r="15" spans="2:14">
      <c r="B15" s="3">
        <v>13</v>
      </c>
      <c r="C15" s="315" t="s">
        <v>483</v>
      </c>
      <c r="D15" s="354" t="s">
        <v>484</v>
      </c>
      <c r="E15" s="354" t="s">
        <v>485</v>
      </c>
      <c r="F15" s="5">
        <v>10</v>
      </c>
      <c r="G15" s="363">
        <v>295</v>
      </c>
      <c r="I15" s="3">
        <v>13</v>
      </c>
      <c r="K15" s="354"/>
      <c r="L15" s="354"/>
      <c r="N15" s="363"/>
    </row>
    <row r="16" spans="2:14">
      <c r="B16" s="3">
        <v>14</v>
      </c>
      <c r="C16" s="315" t="s">
        <v>496</v>
      </c>
      <c r="D16" s="354" t="s">
        <v>484</v>
      </c>
      <c r="E16" s="354" t="s">
        <v>485</v>
      </c>
      <c r="F16" s="5">
        <v>3</v>
      </c>
      <c r="G16" s="363">
        <v>88.5</v>
      </c>
      <c r="I16" s="3">
        <v>14</v>
      </c>
      <c r="K16" s="354"/>
      <c r="L16" s="354"/>
      <c r="N16" s="363"/>
    </row>
    <row r="17" spans="2:14">
      <c r="B17" s="3">
        <v>15</v>
      </c>
      <c r="C17" s="315" t="s">
        <v>497</v>
      </c>
      <c r="D17" s="354" t="s">
        <v>484</v>
      </c>
      <c r="E17" s="354" t="s">
        <v>485</v>
      </c>
      <c r="F17" s="5">
        <v>4</v>
      </c>
      <c r="G17" s="363">
        <v>118</v>
      </c>
      <c r="I17" s="3">
        <v>15</v>
      </c>
      <c r="K17" s="354"/>
      <c r="L17" s="354"/>
      <c r="N17" s="363"/>
    </row>
    <row r="18" spans="2:14">
      <c r="B18" s="3">
        <v>16</v>
      </c>
      <c r="C18" s="315" t="s">
        <v>486</v>
      </c>
      <c r="D18" s="354" t="s">
        <v>484</v>
      </c>
      <c r="E18" s="354" t="s">
        <v>485</v>
      </c>
      <c r="F18" s="5">
        <v>6</v>
      </c>
      <c r="G18" s="363">
        <v>177</v>
      </c>
      <c r="I18" s="3">
        <v>16</v>
      </c>
      <c r="K18" s="354"/>
      <c r="L18" s="354"/>
      <c r="N18" s="363"/>
    </row>
    <row r="19" spans="2:14">
      <c r="B19" s="3">
        <v>17</v>
      </c>
      <c r="C19" s="315" t="s">
        <v>498</v>
      </c>
      <c r="D19" s="354" t="s">
        <v>484</v>
      </c>
      <c r="E19" s="354" t="s">
        <v>485</v>
      </c>
      <c r="F19" s="5">
        <v>2</v>
      </c>
      <c r="G19" s="363">
        <v>59</v>
      </c>
      <c r="I19" s="3">
        <v>17</v>
      </c>
      <c r="K19" s="354"/>
      <c r="L19" s="354"/>
      <c r="N19" s="363"/>
    </row>
    <row r="20" spans="2:14">
      <c r="B20" s="3">
        <v>18</v>
      </c>
      <c r="C20" s="315" t="s">
        <v>499</v>
      </c>
      <c r="D20" s="354" t="s">
        <v>484</v>
      </c>
      <c r="E20" s="354" t="s">
        <v>485</v>
      </c>
      <c r="F20" s="5">
        <v>2</v>
      </c>
      <c r="G20" s="363">
        <v>59</v>
      </c>
      <c r="I20" s="3">
        <v>18</v>
      </c>
      <c r="K20" s="354"/>
      <c r="L20" s="354"/>
      <c r="N20" s="363"/>
    </row>
    <row r="21" spans="2:14">
      <c r="B21" s="3">
        <v>19</v>
      </c>
      <c r="C21" s="315" t="s">
        <v>500</v>
      </c>
      <c r="D21" s="354" t="s">
        <v>484</v>
      </c>
      <c r="E21" s="354" t="s">
        <v>485</v>
      </c>
      <c r="F21" s="5">
        <v>2</v>
      </c>
      <c r="G21" s="363">
        <v>59</v>
      </c>
      <c r="I21" s="3">
        <v>19</v>
      </c>
      <c r="K21" s="354"/>
      <c r="L21" s="354"/>
      <c r="N21" s="363"/>
    </row>
    <row r="22" spans="2:14">
      <c r="B22" s="3">
        <v>20</v>
      </c>
      <c r="C22" s="315" t="s">
        <v>501</v>
      </c>
      <c r="D22" s="354" t="s">
        <v>484</v>
      </c>
      <c r="E22" s="354" t="s">
        <v>485</v>
      </c>
      <c r="F22" s="5">
        <v>2</v>
      </c>
      <c r="G22" s="363">
        <v>59</v>
      </c>
      <c r="I22" s="3">
        <v>20</v>
      </c>
      <c r="K22" s="354"/>
      <c r="L22" s="354"/>
      <c r="N22" s="363"/>
    </row>
    <row r="23" spans="2:14">
      <c r="B23" s="3">
        <v>21</v>
      </c>
      <c r="C23" s="315" t="s">
        <v>486</v>
      </c>
      <c r="D23" s="354" t="s">
        <v>502</v>
      </c>
      <c r="E23" s="354" t="s">
        <v>503</v>
      </c>
      <c r="F23" s="5">
        <v>25</v>
      </c>
      <c r="G23" s="363">
        <v>612.5</v>
      </c>
      <c r="I23" s="3">
        <v>21</v>
      </c>
      <c r="K23" s="354"/>
      <c r="L23" s="354"/>
      <c r="N23" s="363"/>
    </row>
    <row r="24" spans="2:14">
      <c r="B24" s="3">
        <v>22</v>
      </c>
      <c r="C24" s="315" t="s">
        <v>491</v>
      </c>
      <c r="D24" s="354" t="s">
        <v>504</v>
      </c>
      <c r="E24" s="354" t="s">
        <v>505</v>
      </c>
      <c r="F24" s="5">
        <v>10</v>
      </c>
      <c r="G24" s="363">
        <v>245</v>
      </c>
      <c r="I24" s="3">
        <v>22</v>
      </c>
      <c r="K24" s="354"/>
      <c r="L24" s="354"/>
      <c r="N24" s="363"/>
    </row>
    <row r="25" spans="2:14">
      <c r="B25" s="3">
        <v>23</v>
      </c>
      <c r="C25" s="315" t="s">
        <v>491</v>
      </c>
      <c r="D25" s="354" t="s">
        <v>484</v>
      </c>
      <c r="E25" s="354" t="s">
        <v>485</v>
      </c>
      <c r="F25" s="5">
        <v>28</v>
      </c>
      <c r="G25" s="363">
        <v>786</v>
      </c>
      <c r="I25" s="3">
        <v>23</v>
      </c>
      <c r="K25" s="354"/>
      <c r="L25" s="354"/>
      <c r="N25" s="363"/>
    </row>
    <row r="26" spans="2:14">
      <c r="B26" s="3">
        <v>24</v>
      </c>
      <c r="C26" s="315" t="s">
        <v>494</v>
      </c>
      <c r="D26" s="354" t="s">
        <v>506</v>
      </c>
      <c r="E26" s="354" t="s">
        <v>507</v>
      </c>
      <c r="F26" s="5">
        <v>35</v>
      </c>
      <c r="G26" s="363">
        <v>1032.5</v>
      </c>
      <c r="I26" s="3">
        <v>24</v>
      </c>
      <c r="K26" s="354"/>
      <c r="L26" s="354"/>
      <c r="N26" s="363"/>
    </row>
    <row r="27" spans="2:14">
      <c r="B27" s="3">
        <v>25</v>
      </c>
      <c r="C27" s="315" t="s">
        <v>494</v>
      </c>
      <c r="D27" s="354" t="s">
        <v>508</v>
      </c>
      <c r="E27" s="354" t="s">
        <v>509</v>
      </c>
      <c r="F27" s="5">
        <v>55</v>
      </c>
      <c r="G27" s="363">
        <v>1470</v>
      </c>
      <c r="I27" s="3">
        <v>25</v>
      </c>
      <c r="K27" s="354"/>
      <c r="L27" s="354"/>
      <c r="N27" s="363"/>
    </row>
    <row r="28" spans="2:14">
      <c r="B28" s="3">
        <v>26</v>
      </c>
      <c r="C28" s="315" t="s">
        <v>494</v>
      </c>
      <c r="D28" s="354" t="s">
        <v>510</v>
      </c>
      <c r="E28" s="354" t="s">
        <v>511</v>
      </c>
      <c r="F28" s="5">
        <v>30</v>
      </c>
      <c r="G28" s="363">
        <v>935</v>
      </c>
      <c r="I28" s="3">
        <v>26</v>
      </c>
      <c r="K28" s="354"/>
      <c r="L28" s="354"/>
      <c r="N28" s="363"/>
    </row>
    <row r="29" spans="2:14">
      <c r="B29" s="3">
        <v>27</v>
      </c>
      <c r="C29" s="315" t="s">
        <v>494</v>
      </c>
      <c r="D29" s="354" t="s">
        <v>512</v>
      </c>
      <c r="E29" s="354" t="s">
        <v>513</v>
      </c>
      <c r="F29" s="5">
        <v>70</v>
      </c>
      <c r="G29" s="363">
        <v>4915</v>
      </c>
      <c r="I29" s="3">
        <v>27</v>
      </c>
      <c r="K29" s="354"/>
      <c r="L29" s="354"/>
      <c r="N29" s="363"/>
    </row>
    <row r="30" spans="2:14">
      <c r="B30" s="3">
        <v>28</v>
      </c>
      <c r="C30" s="315" t="s">
        <v>496</v>
      </c>
      <c r="D30" s="354" t="s">
        <v>481</v>
      </c>
      <c r="E30" s="354" t="s">
        <v>482</v>
      </c>
      <c r="F30" s="5">
        <v>20</v>
      </c>
      <c r="G30" s="363">
        <v>490</v>
      </c>
      <c r="I30" s="3">
        <v>28</v>
      </c>
      <c r="K30" s="354"/>
      <c r="L30" s="354"/>
      <c r="N30" s="363"/>
    </row>
    <row r="31" spans="2:14">
      <c r="B31" s="3">
        <v>29</v>
      </c>
      <c r="C31" s="315" t="s">
        <v>491</v>
      </c>
      <c r="D31" s="354" t="s">
        <v>514</v>
      </c>
      <c r="E31" s="354" t="s">
        <v>370</v>
      </c>
      <c r="F31" s="5">
        <v>182</v>
      </c>
      <c r="G31" s="363">
        <v>11189</v>
      </c>
      <c r="I31" s="3">
        <v>29</v>
      </c>
      <c r="K31" s="354"/>
      <c r="L31" s="354"/>
      <c r="N31" s="363"/>
    </row>
    <row r="32" spans="2:14">
      <c r="B32" s="3">
        <v>30</v>
      </c>
      <c r="C32" s="315" t="s">
        <v>491</v>
      </c>
      <c r="D32" s="354" t="s">
        <v>515</v>
      </c>
      <c r="E32" s="354" t="s">
        <v>481</v>
      </c>
      <c r="F32" s="5">
        <v>57</v>
      </c>
      <c r="G32" s="363">
        <v>2696.5</v>
      </c>
      <c r="I32" s="3">
        <v>30</v>
      </c>
      <c r="K32" s="354"/>
      <c r="L32" s="354"/>
      <c r="N32" s="363"/>
    </row>
    <row r="33" spans="2:14">
      <c r="B33" s="3">
        <v>31</v>
      </c>
      <c r="C33" s="315" t="s">
        <v>491</v>
      </c>
      <c r="D33" s="354" t="s">
        <v>516</v>
      </c>
      <c r="E33" s="354" t="s">
        <v>517</v>
      </c>
      <c r="F33" s="5">
        <v>12</v>
      </c>
      <c r="G33" s="363">
        <v>534</v>
      </c>
      <c r="I33" s="3">
        <v>31</v>
      </c>
      <c r="K33" s="354"/>
      <c r="L33" s="354"/>
      <c r="N33" s="363"/>
    </row>
    <row r="34" spans="2:14">
      <c r="B34" s="3">
        <v>32</v>
      </c>
      <c r="C34" s="315" t="s">
        <v>491</v>
      </c>
      <c r="D34" s="354" t="s">
        <v>518</v>
      </c>
      <c r="E34" s="354" t="s">
        <v>368</v>
      </c>
      <c r="F34" s="5">
        <v>14</v>
      </c>
      <c r="G34" s="363">
        <v>418</v>
      </c>
      <c r="I34" s="3">
        <v>32</v>
      </c>
      <c r="K34" s="354"/>
      <c r="L34" s="354"/>
      <c r="N34" s="363"/>
    </row>
    <row r="35" spans="2:14">
      <c r="B35" s="3">
        <v>33</v>
      </c>
      <c r="C35" s="315" t="s">
        <v>491</v>
      </c>
      <c r="D35" s="354" t="s">
        <v>519</v>
      </c>
      <c r="E35" s="354" t="s">
        <v>520</v>
      </c>
      <c r="F35" s="5">
        <v>23</v>
      </c>
      <c r="G35" s="363">
        <v>633.5</v>
      </c>
      <c r="I35" s="3">
        <v>33</v>
      </c>
      <c r="K35" s="354"/>
      <c r="L35" s="354"/>
      <c r="N35" s="363"/>
    </row>
    <row r="36" spans="2:14">
      <c r="B36" s="3">
        <v>34</v>
      </c>
      <c r="C36" s="315" t="s">
        <v>491</v>
      </c>
      <c r="D36" s="354" t="s">
        <v>504</v>
      </c>
      <c r="E36" s="354" t="s">
        <v>505</v>
      </c>
      <c r="F36" s="5">
        <v>2</v>
      </c>
      <c r="G36" s="363">
        <v>69</v>
      </c>
      <c r="I36" s="3">
        <v>34</v>
      </c>
      <c r="K36" s="354"/>
      <c r="L36" s="354"/>
      <c r="N36" s="363"/>
    </row>
    <row r="37" spans="2:14">
      <c r="B37" s="3">
        <v>35</v>
      </c>
      <c r="C37" s="315" t="s">
        <v>491</v>
      </c>
      <c r="D37" s="354" t="s">
        <v>504</v>
      </c>
      <c r="E37" s="354" t="s">
        <v>505</v>
      </c>
      <c r="F37" s="5">
        <v>60</v>
      </c>
      <c r="G37" s="363">
        <v>3070</v>
      </c>
      <c r="I37" s="3">
        <v>35</v>
      </c>
      <c r="K37" s="354"/>
      <c r="L37" s="354"/>
      <c r="N37" s="363"/>
    </row>
    <row r="38" spans="2:14">
      <c r="B38" s="3">
        <v>36</v>
      </c>
      <c r="C38" s="315" t="s">
        <v>491</v>
      </c>
      <c r="D38" s="354" t="s">
        <v>521</v>
      </c>
      <c r="E38" s="354" t="s">
        <v>522</v>
      </c>
      <c r="F38" s="5">
        <v>16</v>
      </c>
      <c r="G38" s="363">
        <v>2240</v>
      </c>
      <c r="I38" s="3">
        <v>36</v>
      </c>
      <c r="K38" s="354"/>
      <c r="L38" s="354"/>
      <c r="N38" s="363"/>
    </row>
    <row r="39" spans="2:14">
      <c r="B39" s="3">
        <v>37</v>
      </c>
      <c r="C39" s="315" t="s">
        <v>491</v>
      </c>
      <c r="D39" s="354" t="s">
        <v>521</v>
      </c>
      <c r="E39" s="354" t="s">
        <v>522</v>
      </c>
      <c r="F39" s="5">
        <v>96</v>
      </c>
      <c r="G39" s="363">
        <v>3532</v>
      </c>
      <c r="I39" s="3">
        <v>37</v>
      </c>
      <c r="K39" s="354"/>
      <c r="L39" s="354"/>
      <c r="N39" s="363"/>
    </row>
    <row r="40" spans="2:14">
      <c r="B40" s="3">
        <v>38</v>
      </c>
      <c r="C40" s="315" t="s">
        <v>491</v>
      </c>
      <c r="D40" s="354" t="s">
        <v>520</v>
      </c>
      <c r="E40" s="354" t="s">
        <v>523</v>
      </c>
      <c r="F40" s="5">
        <v>6</v>
      </c>
      <c r="G40" s="363">
        <v>327</v>
      </c>
      <c r="I40" s="3">
        <v>38</v>
      </c>
      <c r="K40" s="354"/>
      <c r="L40" s="354"/>
      <c r="N40" s="363"/>
    </row>
    <row r="41" spans="2:14">
      <c r="B41" s="3">
        <v>39</v>
      </c>
      <c r="C41" s="315" t="s">
        <v>492</v>
      </c>
      <c r="D41" s="354" t="s">
        <v>514</v>
      </c>
      <c r="E41" s="354" t="s">
        <v>370</v>
      </c>
      <c r="F41" s="5">
        <v>102</v>
      </c>
      <c r="G41" s="363">
        <v>5909</v>
      </c>
      <c r="I41" s="3">
        <v>39</v>
      </c>
      <c r="K41" s="354"/>
      <c r="L41" s="354"/>
      <c r="N41" s="363"/>
    </row>
    <row r="42" spans="2:14">
      <c r="B42" s="3">
        <v>40</v>
      </c>
      <c r="C42" s="315" t="s">
        <v>492</v>
      </c>
      <c r="D42" s="354" t="s">
        <v>515</v>
      </c>
      <c r="E42" s="354" t="s">
        <v>481</v>
      </c>
      <c r="F42" s="5">
        <v>36</v>
      </c>
      <c r="G42" s="363">
        <v>1202</v>
      </c>
      <c r="I42" s="3">
        <v>40</v>
      </c>
      <c r="K42" s="354"/>
      <c r="L42" s="354"/>
      <c r="N42" s="363"/>
    </row>
    <row r="43" spans="2:14">
      <c r="B43" s="3">
        <v>41</v>
      </c>
      <c r="C43" s="315" t="s">
        <v>492</v>
      </c>
      <c r="D43" s="354" t="s">
        <v>516</v>
      </c>
      <c r="E43" s="354" t="s">
        <v>517</v>
      </c>
      <c r="F43" s="5">
        <v>8</v>
      </c>
      <c r="G43" s="363">
        <v>356</v>
      </c>
      <c r="I43" s="3">
        <v>41</v>
      </c>
      <c r="K43" s="354"/>
      <c r="L43" s="354"/>
      <c r="N43" s="363"/>
    </row>
    <row r="44" spans="2:14">
      <c r="B44" s="3">
        <v>42</v>
      </c>
      <c r="C44" s="315" t="s">
        <v>492</v>
      </c>
      <c r="D44" s="354" t="s">
        <v>518</v>
      </c>
      <c r="E44" s="354" t="s">
        <v>368</v>
      </c>
      <c r="F44" s="5">
        <v>8</v>
      </c>
      <c r="G44" s="363">
        <v>196</v>
      </c>
      <c r="I44" s="3">
        <v>42</v>
      </c>
      <c r="K44" s="354"/>
      <c r="L44" s="354"/>
      <c r="N44" s="363"/>
    </row>
    <row r="45" spans="2:14">
      <c r="B45" s="3">
        <v>43</v>
      </c>
      <c r="C45" s="315" t="s">
        <v>492</v>
      </c>
      <c r="D45" s="354" t="s">
        <v>519</v>
      </c>
      <c r="E45" s="354" t="s">
        <v>520</v>
      </c>
      <c r="F45" s="5">
        <v>15</v>
      </c>
      <c r="G45" s="363">
        <v>547.5</v>
      </c>
      <c r="I45" s="3">
        <v>43</v>
      </c>
      <c r="K45" s="354"/>
      <c r="L45" s="354"/>
      <c r="N45" s="363"/>
    </row>
    <row r="46" spans="2:14">
      <c r="B46" s="3">
        <v>44</v>
      </c>
      <c r="C46" s="315" t="s">
        <v>492</v>
      </c>
      <c r="D46" s="354" t="s">
        <v>504</v>
      </c>
      <c r="E46" s="354" t="s">
        <v>505</v>
      </c>
      <c r="F46" s="5">
        <v>28</v>
      </c>
      <c r="G46" s="363">
        <v>1246</v>
      </c>
      <c r="I46" s="3">
        <v>44</v>
      </c>
      <c r="K46" s="354"/>
      <c r="L46" s="354"/>
      <c r="N46" s="363"/>
    </row>
    <row r="47" spans="2:14">
      <c r="B47" s="3">
        <v>45</v>
      </c>
      <c r="C47" s="315" t="s">
        <v>492</v>
      </c>
      <c r="D47" s="354" t="s">
        <v>521</v>
      </c>
      <c r="E47" s="354" t="s">
        <v>522</v>
      </c>
      <c r="F47" s="5">
        <v>62</v>
      </c>
      <c r="G47" s="363">
        <v>2269</v>
      </c>
      <c r="I47" s="3">
        <v>45</v>
      </c>
      <c r="K47" s="354"/>
      <c r="L47" s="354"/>
      <c r="N47" s="363"/>
    </row>
    <row r="48" spans="2:14">
      <c r="B48" s="3">
        <v>46</v>
      </c>
      <c r="C48" s="315" t="s">
        <v>492</v>
      </c>
      <c r="D48" s="354" t="s">
        <v>521</v>
      </c>
      <c r="E48" s="354" t="s">
        <v>522</v>
      </c>
      <c r="F48" s="5">
        <v>10</v>
      </c>
      <c r="G48" s="363">
        <v>1400</v>
      </c>
      <c r="I48" s="3">
        <v>46</v>
      </c>
      <c r="K48" s="354"/>
      <c r="L48" s="354"/>
      <c r="N48" s="363"/>
    </row>
    <row r="49" spans="2:14">
      <c r="B49" s="3">
        <v>47</v>
      </c>
      <c r="C49" s="315" t="s">
        <v>492</v>
      </c>
      <c r="D49" s="354" t="s">
        <v>520</v>
      </c>
      <c r="E49" s="354" t="s">
        <v>523</v>
      </c>
      <c r="F49" s="5">
        <v>3</v>
      </c>
      <c r="G49" s="363">
        <v>253.5</v>
      </c>
      <c r="I49" s="3">
        <v>47</v>
      </c>
      <c r="K49" s="354"/>
      <c r="L49" s="354"/>
      <c r="N49" s="363"/>
    </row>
    <row r="50" spans="2:14">
      <c r="B50" s="3">
        <v>48</v>
      </c>
      <c r="C50" s="315" t="s">
        <v>493</v>
      </c>
      <c r="D50" s="354" t="s">
        <v>514</v>
      </c>
      <c r="E50" s="354" t="s">
        <v>370</v>
      </c>
      <c r="F50" s="5">
        <v>182</v>
      </c>
      <c r="G50" s="363">
        <v>11189</v>
      </c>
      <c r="I50" s="3">
        <v>48</v>
      </c>
      <c r="K50" s="354"/>
      <c r="L50" s="354"/>
      <c r="N50" s="363"/>
    </row>
    <row r="51" spans="2:14">
      <c r="B51" s="3">
        <v>49</v>
      </c>
      <c r="C51" s="315" t="s">
        <v>493</v>
      </c>
      <c r="D51" s="354" t="s">
        <v>515</v>
      </c>
      <c r="E51" s="354" t="s">
        <v>481</v>
      </c>
      <c r="F51" s="5">
        <v>39</v>
      </c>
      <c r="G51" s="363">
        <v>1275.5</v>
      </c>
      <c r="I51" s="3">
        <v>49</v>
      </c>
      <c r="K51" s="354"/>
      <c r="L51" s="354"/>
      <c r="N51" s="363"/>
    </row>
    <row r="52" spans="2:14">
      <c r="B52" s="3">
        <v>50</v>
      </c>
      <c r="C52" s="315" t="s">
        <v>493</v>
      </c>
      <c r="D52" s="354" t="s">
        <v>516</v>
      </c>
      <c r="E52" s="354" t="s">
        <v>517</v>
      </c>
      <c r="F52" s="5">
        <v>12</v>
      </c>
      <c r="G52" s="363">
        <v>534</v>
      </c>
      <c r="I52" s="3">
        <v>50</v>
      </c>
      <c r="K52" s="354"/>
      <c r="L52" s="354"/>
      <c r="N52" s="363"/>
    </row>
    <row r="53" spans="2:14">
      <c r="B53" s="3">
        <v>51</v>
      </c>
      <c r="C53" s="315" t="s">
        <v>493</v>
      </c>
      <c r="D53" s="354" t="s">
        <v>518</v>
      </c>
      <c r="E53" s="354" t="s">
        <v>368</v>
      </c>
      <c r="F53" s="5">
        <v>13</v>
      </c>
      <c r="G53" s="363">
        <v>368.5</v>
      </c>
      <c r="I53" s="3">
        <v>51</v>
      </c>
      <c r="K53" s="354"/>
      <c r="L53" s="354"/>
      <c r="N53" s="363"/>
    </row>
    <row r="54" spans="2:14">
      <c r="B54" s="3">
        <v>52</v>
      </c>
      <c r="C54" s="315" t="s">
        <v>493</v>
      </c>
      <c r="D54" s="354" t="s">
        <v>504</v>
      </c>
      <c r="E54" s="354" t="s">
        <v>505</v>
      </c>
      <c r="F54" s="5">
        <v>8</v>
      </c>
      <c r="G54" s="363">
        <v>196</v>
      </c>
      <c r="I54" s="3">
        <v>52</v>
      </c>
      <c r="K54" s="354"/>
      <c r="L54" s="354"/>
      <c r="N54" s="363"/>
    </row>
    <row r="55" spans="2:14">
      <c r="B55" s="3">
        <v>53</v>
      </c>
      <c r="C55" s="315" t="s">
        <v>493</v>
      </c>
      <c r="D55" s="354" t="s">
        <v>504</v>
      </c>
      <c r="E55" s="354" t="s">
        <v>505</v>
      </c>
      <c r="F55" s="5">
        <v>60</v>
      </c>
      <c r="G55" s="363">
        <v>3070</v>
      </c>
      <c r="I55" s="3">
        <v>53</v>
      </c>
      <c r="K55" s="354"/>
      <c r="L55" s="354"/>
      <c r="N55" s="363"/>
    </row>
    <row r="56" spans="2:14">
      <c r="B56" s="3">
        <v>54</v>
      </c>
      <c r="C56" s="315" t="s">
        <v>493</v>
      </c>
      <c r="D56" s="354" t="s">
        <v>521</v>
      </c>
      <c r="E56" s="354" t="s">
        <v>522</v>
      </c>
      <c r="F56" s="5">
        <v>96</v>
      </c>
      <c r="G56" s="363">
        <v>3532</v>
      </c>
      <c r="I56" s="3">
        <v>54</v>
      </c>
      <c r="K56" s="354"/>
      <c r="L56" s="354"/>
      <c r="N56" s="363"/>
    </row>
    <row r="57" spans="2:14">
      <c r="B57" s="3">
        <v>55</v>
      </c>
      <c r="C57" s="315" t="s">
        <v>493</v>
      </c>
      <c r="D57" s="354" t="s">
        <v>521</v>
      </c>
      <c r="E57" s="354" t="s">
        <v>522</v>
      </c>
      <c r="F57" s="5">
        <v>16</v>
      </c>
      <c r="G57" s="363">
        <v>2240</v>
      </c>
      <c r="I57" s="3">
        <v>55</v>
      </c>
      <c r="K57" s="354"/>
      <c r="L57" s="354"/>
      <c r="N57" s="363"/>
    </row>
    <row r="58" spans="2:14">
      <c r="B58" s="3">
        <v>56</v>
      </c>
      <c r="C58" s="315" t="s">
        <v>493</v>
      </c>
      <c r="D58" s="354" t="s">
        <v>520</v>
      </c>
      <c r="E58" s="354" t="s">
        <v>523</v>
      </c>
      <c r="F58" s="5">
        <v>4</v>
      </c>
      <c r="G58" s="363">
        <v>98</v>
      </c>
      <c r="I58" s="3">
        <v>56</v>
      </c>
      <c r="K58" s="354"/>
      <c r="L58" s="354"/>
      <c r="N58" s="363"/>
    </row>
    <row r="59" spans="2:14">
      <c r="B59" s="3">
        <v>57</v>
      </c>
      <c r="C59" s="315" t="s">
        <v>494</v>
      </c>
      <c r="D59" s="354" t="s">
        <v>514</v>
      </c>
      <c r="E59" s="354" t="s">
        <v>370</v>
      </c>
      <c r="F59" s="5">
        <v>468</v>
      </c>
      <c r="G59" s="363">
        <v>26418</v>
      </c>
      <c r="I59" s="3">
        <v>57</v>
      </c>
      <c r="K59" s="354"/>
      <c r="L59" s="354"/>
      <c r="N59" s="363"/>
    </row>
    <row r="60" spans="2:14">
      <c r="B60" s="3">
        <v>58</v>
      </c>
      <c r="C60" s="315" t="s">
        <v>494</v>
      </c>
      <c r="D60" s="354" t="s">
        <v>515</v>
      </c>
      <c r="E60" s="354" t="s">
        <v>481</v>
      </c>
      <c r="F60" s="5">
        <v>103</v>
      </c>
      <c r="G60" s="363">
        <v>5363.5</v>
      </c>
      <c r="I60" s="3">
        <v>58</v>
      </c>
      <c r="K60" s="354"/>
      <c r="L60" s="354"/>
      <c r="N60" s="363"/>
    </row>
    <row r="61" spans="2:14">
      <c r="B61" s="3">
        <v>59</v>
      </c>
      <c r="C61" s="315" t="s">
        <v>494</v>
      </c>
      <c r="D61" s="354" t="s">
        <v>516</v>
      </c>
      <c r="E61" s="354" t="s">
        <v>517</v>
      </c>
      <c r="F61" s="5">
        <v>30</v>
      </c>
      <c r="G61" s="363">
        <v>1335</v>
      </c>
      <c r="I61" s="3">
        <v>59</v>
      </c>
      <c r="K61" s="354"/>
      <c r="L61" s="354"/>
      <c r="N61" s="363"/>
    </row>
    <row r="62" spans="2:14">
      <c r="B62" s="3">
        <v>60</v>
      </c>
      <c r="C62" s="315" t="s">
        <v>494</v>
      </c>
      <c r="D62" s="354" t="s">
        <v>518</v>
      </c>
      <c r="E62" s="354" t="s">
        <v>368</v>
      </c>
      <c r="F62" s="5">
        <v>26</v>
      </c>
      <c r="G62" s="363">
        <v>787</v>
      </c>
      <c r="I62" s="3">
        <v>60</v>
      </c>
      <c r="K62" s="354"/>
      <c r="L62" s="354"/>
      <c r="N62" s="363"/>
    </row>
    <row r="63" spans="2:14">
      <c r="B63" s="3">
        <v>61</v>
      </c>
      <c r="C63" s="315" t="s">
        <v>494</v>
      </c>
      <c r="D63" s="354" t="s">
        <v>519</v>
      </c>
      <c r="E63" s="354" t="s">
        <v>520</v>
      </c>
      <c r="F63" s="5">
        <v>26</v>
      </c>
      <c r="G63" s="363">
        <v>2017</v>
      </c>
      <c r="I63" s="3">
        <v>61</v>
      </c>
      <c r="K63" s="354"/>
      <c r="L63" s="354"/>
      <c r="N63" s="363"/>
    </row>
    <row r="64" spans="2:14">
      <c r="B64" s="3">
        <v>62</v>
      </c>
      <c r="C64" s="315" t="s">
        <v>494</v>
      </c>
      <c r="D64" s="354" t="s">
        <v>508</v>
      </c>
      <c r="E64" s="354" t="s">
        <v>509</v>
      </c>
      <c r="F64" s="5">
        <v>50</v>
      </c>
      <c r="G64" s="363">
        <v>4225</v>
      </c>
      <c r="I64" s="3">
        <v>62</v>
      </c>
      <c r="K64" s="354"/>
      <c r="L64" s="354"/>
      <c r="N64" s="363"/>
    </row>
    <row r="65" spans="2:14">
      <c r="B65" s="3">
        <v>63</v>
      </c>
      <c r="C65" s="315" t="s">
        <v>494</v>
      </c>
      <c r="D65" s="354" t="s">
        <v>504</v>
      </c>
      <c r="E65" s="354" t="s">
        <v>505</v>
      </c>
      <c r="F65" s="5">
        <v>6</v>
      </c>
      <c r="G65" s="363">
        <v>282</v>
      </c>
      <c r="I65" s="3">
        <v>63</v>
      </c>
      <c r="K65" s="354"/>
      <c r="L65" s="354"/>
      <c r="N65" s="363"/>
    </row>
    <row r="66" spans="2:14">
      <c r="B66" s="3">
        <v>64</v>
      </c>
      <c r="C66" s="315" t="s">
        <v>494</v>
      </c>
      <c r="D66" s="354" t="s">
        <v>504</v>
      </c>
      <c r="E66" s="354" t="s">
        <v>505</v>
      </c>
      <c r="F66" s="5">
        <v>96</v>
      </c>
      <c r="G66" s="363">
        <v>4812</v>
      </c>
      <c r="I66" s="3">
        <v>64</v>
      </c>
      <c r="K66" s="354"/>
      <c r="L66" s="354"/>
      <c r="N66" s="363"/>
    </row>
    <row r="67" spans="2:14">
      <c r="B67" s="3">
        <v>65</v>
      </c>
      <c r="C67" s="315" t="s">
        <v>494</v>
      </c>
      <c r="D67" s="354" t="s">
        <v>521</v>
      </c>
      <c r="E67" s="354" t="s">
        <v>522</v>
      </c>
      <c r="F67" s="5">
        <v>156</v>
      </c>
      <c r="G67" s="363">
        <v>5752</v>
      </c>
      <c r="I67" s="3">
        <v>65</v>
      </c>
      <c r="K67" s="354"/>
      <c r="L67" s="354"/>
      <c r="N67" s="363"/>
    </row>
    <row r="68" spans="2:14">
      <c r="B68" s="3">
        <v>66</v>
      </c>
      <c r="C68" s="315" t="s">
        <v>494</v>
      </c>
      <c r="D68" s="354" t="s">
        <v>521</v>
      </c>
      <c r="E68" s="354" t="s">
        <v>522</v>
      </c>
      <c r="F68" s="5">
        <v>25</v>
      </c>
      <c r="G68" s="363">
        <v>3500</v>
      </c>
      <c r="I68" s="3">
        <v>66</v>
      </c>
      <c r="K68" s="354"/>
      <c r="L68" s="354"/>
      <c r="N68" s="363"/>
    </row>
    <row r="69" spans="2:14">
      <c r="B69" s="3">
        <v>67</v>
      </c>
      <c r="C69" s="315" t="s">
        <v>494</v>
      </c>
      <c r="D69" s="354" t="s">
        <v>520</v>
      </c>
      <c r="E69" s="354" t="s">
        <v>523</v>
      </c>
      <c r="F69" s="5">
        <v>19</v>
      </c>
      <c r="G69" s="363">
        <v>660.5</v>
      </c>
      <c r="I69" s="3">
        <v>67</v>
      </c>
      <c r="K69" s="354"/>
      <c r="L69" s="354"/>
      <c r="N69" s="363"/>
    </row>
    <row r="70" spans="2:14">
      <c r="B70" s="3">
        <v>68</v>
      </c>
      <c r="C70" s="315" t="s">
        <v>495</v>
      </c>
      <c r="D70" s="354" t="s">
        <v>514</v>
      </c>
      <c r="E70" s="354" t="s">
        <v>370</v>
      </c>
      <c r="F70" s="5">
        <v>304</v>
      </c>
      <c r="G70" s="363">
        <v>17416</v>
      </c>
      <c r="I70" s="3">
        <v>68</v>
      </c>
      <c r="K70" s="354"/>
      <c r="L70" s="354"/>
      <c r="N70" s="363"/>
    </row>
    <row r="71" spans="2:14">
      <c r="B71" s="3">
        <v>69</v>
      </c>
      <c r="C71" s="315" t="s">
        <v>495</v>
      </c>
      <c r="D71" s="354" t="s">
        <v>515</v>
      </c>
      <c r="E71" s="354" t="s">
        <v>481</v>
      </c>
      <c r="F71" s="5">
        <v>62</v>
      </c>
      <c r="G71" s="363">
        <v>2819</v>
      </c>
      <c r="I71" s="3">
        <v>69</v>
      </c>
      <c r="K71" s="354"/>
      <c r="L71" s="354"/>
      <c r="N71" s="363"/>
    </row>
    <row r="72" spans="2:14">
      <c r="B72" s="3">
        <v>70</v>
      </c>
      <c r="C72" s="315" t="s">
        <v>495</v>
      </c>
      <c r="D72" s="354" t="s">
        <v>516</v>
      </c>
      <c r="E72" s="354" t="s">
        <v>517</v>
      </c>
      <c r="F72" s="5">
        <v>12</v>
      </c>
      <c r="G72" s="363">
        <v>534</v>
      </c>
      <c r="I72" s="3">
        <v>70</v>
      </c>
      <c r="K72" s="354"/>
      <c r="L72" s="354"/>
      <c r="N72" s="363"/>
    </row>
    <row r="73" spans="2:14">
      <c r="B73" s="3">
        <v>71</v>
      </c>
      <c r="C73" s="315" t="s">
        <v>495</v>
      </c>
      <c r="D73" s="354" t="s">
        <v>518</v>
      </c>
      <c r="E73" s="354" t="s">
        <v>368</v>
      </c>
      <c r="F73" s="5">
        <v>15</v>
      </c>
      <c r="G73" s="363">
        <v>467.5</v>
      </c>
      <c r="I73" s="3">
        <v>71</v>
      </c>
      <c r="K73" s="354"/>
      <c r="L73" s="354"/>
      <c r="N73" s="363"/>
    </row>
    <row r="74" spans="2:14">
      <c r="B74" s="3">
        <v>72</v>
      </c>
      <c r="C74" s="315" t="s">
        <v>495</v>
      </c>
      <c r="D74" s="354" t="s">
        <v>519</v>
      </c>
      <c r="E74" s="354" t="s">
        <v>520</v>
      </c>
      <c r="F74" s="5">
        <v>2</v>
      </c>
      <c r="G74" s="363">
        <v>99</v>
      </c>
      <c r="I74" s="3">
        <v>72</v>
      </c>
      <c r="K74" s="354"/>
      <c r="L74" s="354"/>
      <c r="N74" s="363"/>
    </row>
    <row r="75" spans="2:14">
      <c r="B75" s="3">
        <v>73</v>
      </c>
      <c r="C75" s="315" t="s">
        <v>495</v>
      </c>
      <c r="D75" s="354" t="s">
        <v>504</v>
      </c>
      <c r="E75" s="354" t="s">
        <v>505</v>
      </c>
      <c r="F75" s="5">
        <v>6</v>
      </c>
      <c r="G75" s="363">
        <v>147</v>
      </c>
      <c r="I75" s="3">
        <v>73</v>
      </c>
      <c r="K75" s="354"/>
      <c r="L75" s="354"/>
      <c r="N75" s="363"/>
    </row>
    <row r="76" spans="2:14">
      <c r="B76" s="3">
        <v>74</v>
      </c>
      <c r="C76" s="315" t="s">
        <v>495</v>
      </c>
      <c r="D76" s="354" t="s">
        <v>504</v>
      </c>
      <c r="E76" s="354" t="s">
        <v>505</v>
      </c>
      <c r="F76" s="5">
        <v>64</v>
      </c>
      <c r="G76" s="363">
        <v>3208</v>
      </c>
      <c r="I76" s="3">
        <v>74</v>
      </c>
      <c r="K76" s="354"/>
      <c r="L76" s="354"/>
      <c r="N76" s="363"/>
    </row>
    <row r="77" spans="2:14">
      <c r="B77" s="3">
        <v>75</v>
      </c>
      <c r="C77" s="315" t="s">
        <v>495</v>
      </c>
      <c r="D77" s="354" t="s">
        <v>521</v>
      </c>
      <c r="E77" s="354" t="s">
        <v>522</v>
      </c>
      <c r="F77" s="5">
        <v>16</v>
      </c>
      <c r="G77" s="363">
        <v>2240</v>
      </c>
      <c r="I77" s="3">
        <v>75</v>
      </c>
      <c r="K77" s="354"/>
      <c r="L77" s="354"/>
      <c r="N77" s="363"/>
    </row>
    <row r="78" spans="2:14">
      <c r="B78" s="3">
        <v>76</v>
      </c>
      <c r="C78" s="315" t="s">
        <v>495</v>
      </c>
      <c r="D78" s="354" t="s">
        <v>521</v>
      </c>
      <c r="E78" s="354" t="s">
        <v>522</v>
      </c>
      <c r="F78" s="5">
        <v>96</v>
      </c>
      <c r="G78" s="363">
        <v>3532</v>
      </c>
      <c r="I78" s="3">
        <v>76</v>
      </c>
      <c r="K78" s="354"/>
      <c r="L78" s="354"/>
      <c r="N78" s="363"/>
    </row>
    <row r="79" spans="2:14">
      <c r="B79" s="3">
        <v>77</v>
      </c>
      <c r="C79" s="315" t="s">
        <v>495</v>
      </c>
      <c r="D79" s="354" t="s">
        <v>520</v>
      </c>
      <c r="E79" s="354" t="s">
        <v>523</v>
      </c>
      <c r="F79" s="5">
        <v>1</v>
      </c>
      <c r="G79" s="363">
        <v>344.5</v>
      </c>
      <c r="I79" s="3">
        <v>77</v>
      </c>
      <c r="K79" s="354"/>
      <c r="L79" s="354"/>
      <c r="N79" s="363"/>
    </row>
    <row r="80" spans="2:14">
      <c r="B80" s="3">
        <v>78</v>
      </c>
      <c r="C80" s="315" t="s">
        <v>483</v>
      </c>
      <c r="D80" s="354" t="s">
        <v>514</v>
      </c>
      <c r="E80" s="354" t="s">
        <v>370</v>
      </c>
      <c r="F80" s="5">
        <v>468</v>
      </c>
      <c r="G80" s="363">
        <v>26418</v>
      </c>
      <c r="I80" s="3">
        <v>78</v>
      </c>
      <c r="K80" s="354"/>
      <c r="L80" s="354"/>
      <c r="N80" s="363"/>
    </row>
    <row r="81" spans="2:14">
      <c r="B81" s="3">
        <v>79</v>
      </c>
      <c r="C81" s="315" t="s">
        <v>483</v>
      </c>
      <c r="D81" s="354" t="s">
        <v>515</v>
      </c>
      <c r="E81" s="354" t="s">
        <v>481</v>
      </c>
      <c r="F81" s="5">
        <v>103</v>
      </c>
      <c r="G81" s="363">
        <v>5363.5</v>
      </c>
      <c r="I81" s="3">
        <v>79</v>
      </c>
      <c r="K81" s="354"/>
      <c r="L81" s="354"/>
      <c r="N81" s="363"/>
    </row>
    <row r="82" spans="2:14">
      <c r="B82" s="3">
        <v>80</v>
      </c>
      <c r="C82" s="315" t="s">
        <v>483</v>
      </c>
      <c r="D82" s="354" t="s">
        <v>524</v>
      </c>
      <c r="E82" s="354" t="s">
        <v>525</v>
      </c>
      <c r="F82" s="5">
        <v>90</v>
      </c>
      <c r="G82" s="363">
        <v>2205</v>
      </c>
      <c r="I82" s="3">
        <v>80</v>
      </c>
      <c r="K82" s="354"/>
      <c r="L82" s="354"/>
      <c r="N82" s="363"/>
    </row>
    <row r="83" spans="2:14">
      <c r="B83" s="3">
        <v>81</v>
      </c>
      <c r="C83" s="315" t="s">
        <v>483</v>
      </c>
      <c r="D83" s="354" t="s">
        <v>516</v>
      </c>
      <c r="E83" s="354" t="s">
        <v>517</v>
      </c>
      <c r="F83" s="5">
        <v>30</v>
      </c>
      <c r="G83" s="363">
        <v>1335</v>
      </c>
      <c r="I83" s="3">
        <v>81</v>
      </c>
      <c r="K83" s="354"/>
      <c r="L83" s="354"/>
      <c r="N83" s="363"/>
    </row>
    <row r="84" spans="2:14">
      <c r="B84" s="3">
        <v>82</v>
      </c>
      <c r="C84" s="315" t="s">
        <v>483</v>
      </c>
      <c r="D84" s="354" t="s">
        <v>518</v>
      </c>
      <c r="E84" s="354" t="s">
        <v>368</v>
      </c>
      <c r="F84" s="5">
        <v>25</v>
      </c>
      <c r="G84" s="363">
        <v>762.5</v>
      </c>
      <c r="I84" s="3">
        <v>82</v>
      </c>
      <c r="K84" s="354"/>
      <c r="L84" s="354"/>
      <c r="N84" s="363"/>
    </row>
    <row r="85" spans="2:14">
      <c r="B85" s="3">
        <v>83</v>
      </c>
      <c r="C85" s="315" t="s">
        <v>483</v>
      </c>
      <c r="D85" s="354" t="s">
        <v>519</v>
      </c>
      <c r="E85" s="354" t="s">
        <v>520</v>
      </c>
      <c r="F85" s="5">
        <v>15</v>
      </c>
      <c r="G85" s="363">
        <v>417.5</v>
      </c>
      <c r="I85" s="3">
        <v>83</v>
      </c>
      <c r="K85" s="354"/>
      <c r="L85" s="354"/>
      <c r="N85" s="363"/>
    </row>
    <row r="86" spans="2:14">
      <c r="B86" s="3">
        <v>84</v>
      </c>
      <c r="C86" s="315" t="s">
        <v>483</v>
      </c>
      <c r="D86" s="354" t="s">
        <v>504</v>
      </c>
      <c r="E86" s="354" t="s">
        <v>505</v>
      </c>
      <c r="F86" s="5">
        <v>4</v>
      </c>
      <c r="G86" s="363">
        <v>118</v>
      </c>
      <c r="I86" s="3">
        <v>84</v>
      </c>
      <c r="K86" s="354"/>
      <c r="L86" s="354"/>
      <c r="N86" s="363"/>
    </row>
    <row r="87" spans="2:14">
      <c r="B87" s="3">
        <v>85</v>
      </c>
      <c r="C87" s="315" t="s">
        <v>483</v>
      </c>
      <c r="D87" s="354" t="s">
        <v>504</v>
      </c>
      <c r="E87" s="354" t="s">
        <v>505</v>
      </c>
      <c r="F87" s="5">
        <v>96</v>
      </c>
      <c r="G87" s="363">
        <v>4812</v>
      </c>
      <c r="I87" s="3">
        <v>85</v>
      </c>
      <c r="K87" s="354"/>
      <c r="L87" s="354"/>
      <c r="N87" s="363"/>
    </row>
    <row r="88" spans="2:14">
      <c r="B88" s="3">
        <v>86</v>
      </c>
      <c r="C88" s="315" t="s">
        <v>483</v>
      </c>
      <c r="D88" s="354" t="s">
        <v>521</v>
      </c>
      <c r="E88" s="354" t="s">
        <v>522</v>
      </c>
      <c r="F88" s="5">
        <v>25</v>
      </c>
      <c r="G88" s="363">
        <v>3500</v>
      </c>
      <c r="I88" s="3">
        <v>86</v>
      </c>
      <c r="K88" s="354"/>
      <c r="L88" s="354"/>
      <c r="N88" s="363"/>
    </row>
    <row r="89" spans="2:14">
      <c r="B89" s="3">
        <v>87</v>
      </c>
      <c r="C89" s="315" t="s">
        <v>483</v>
      </c>
      <c r="D89" s="354" t="s">
        <v>521</v>
      </c>
      <c r="E89" s="354" t="s">
        <v>522</v>
      </c>
      <c r="F89" s="5">
        <v>156</v>
      </c>
      <c r="G89" s="363">
        <v>5752</v>
      </c>
      <c r="I89" s="3">
        <v>87</v>
      </c>
      <c r="K89" s="354"/>
      <c r="L89" s="354"/>
      <c r="N89" s="363"/>
    </row>
    <row r="90" spans="2:14">
      <c r="B90" s="3">
        <v>88</v>
      </c>
      <c r="C90" s="315" t="s">
        <v>483</v>
      </c>
      <c r="D90" s="354" t="s">
        <v>520</v>
      </c>
      <c r="E90" s="354" t="s">
        <v>523</v>
      </c>
      <c r="F90" s="5">
        <v>13</v>
      </c>
      <c r="G90" s="363">
        <v>1183.5</v>
      </c>
      <c r="I90" s="3">
        <v>88</v>
      </c>
      <c r="K90" s="354"/>
      <c r="L90" s="354"/>
      <c r="N90" s="363"/>
    </row>
    <row r="91" spans="2:14">
      <c r="B91" s="3">
        <v>89</v>
      </c>
      <c r="C91" s="315" t="s">
        <v>496</v>
      </c>
      <c r="D91" s="354" t="s">
        <v>514</v>
      </c>
      <c r="E91" s="354" t="s">
        <v>370</v>
      </c>
      <c r="F91" s="5">
        <v>102</v>
      </c>
      <c r="G91" s="363">
        <v>5909</v>
      </c>
      <c r="I91" s="3">
        <v>89</v>
      </c>
      <c r="K91" s="354"/>
      <c r="L91" s="354"/>
      <c r="N91" s="363"/>
    </row>
    <row r="92" spans="2:14">
      <c r="B92" s="3">
        <v>90</v>
      </c>
      <c r="C92" s="315" t="s">
        <v>496</v>
      </c>
      <c r="D92" s="354" t="s">
        <v>515</v>
      </c>
      <c r="E92" s="354" t="s">
        <v>481</v>
      </c>
      <c r="F92" s="5">
        <v>36</v>
      </c>
      <c r="G92" s="363">
        <v>1202</v>
      </c>
      <c r="I92" s="3">
        <v>90</v>
      </c>
      <c r="K92" s="354"/>
      <c r="L92" s="354"/>
      <c r="N92" s="363"/>
    </row>
    <row r="93" spans="2:14">
      <c r="B93" s="3">
        <v>91</v>
      </c>
      <c r="C93" s="315" t="s">
        <v>496</v>
      </c>
      <c r="D93" s="354" t="s">
        <v>516</v>
      </c>
      <c r="E93" s="354" t="s">
        <v>517</v>
      </c>
      <c r="F93" s="5">
        <v>8</v>
      </c>
      <c r="G93" s="363">
        <v>356</v>
      </c>
      <c r="I93" s="3">
        <v>91</v>
      </c>
      <c r="K93" s="354"/>
      <c r="L93" s="354"/>
      <c r="N93" s="363"/>
    </row>
    <row r="94" spans="2:14">
      <c r="B94" s="3">
        <v>92</v>
      </c>
      <c r="C94" s="315" t="s">
        <v>496</v>
      </c>
      <c r="D94" s="354" t="s">
        <v>518</v>
      </c>
      <c r="E94" s="354" t="s">
        <v>368</v>
      </c>
      <c r="F94" s="5">
        <v>8</v>
      </c>
      <c r="G94" s="363">
        <v>196</v>
      </c>
      <c r="I94" s="3">
        <v>92</v>
      </c>
      <c r="K94" s="354"/>
      <c r="L94" s="354"/>
      <c r="N94" s="363"/>
    </row>
    <row r="95" spans="2:14">
      <c r="B95" s="3">
        <v>93</v>
      </c>
      <c r="C95" s="315" t="s">
        <v>496</v>
      </c>
      <c r="D95" s="354" t="s">
        <v>519</v>
      </c>
      <c r="E95" s="354" t="s">
        <v>520</v>
      </c>
      <c r="F95" s="5">
        <v>12</v>
      </c>
      <c r="G95" s="363">
        <v>339</v>
      </c>
      <c r="I95" s="3">
        <v>93</v>
      </c>
      <c r="K95" s="354"/>
      <c r="L95" s="354"/>
      <c r="N95" s="363"/>
    </row>
    <row r="96" spans="2:14">
      <c r="B96" s="3">
        <v>94</v>
      </c>
      <c r="C96" s="315" t="s">
        <v>496</v>
      </c>
      <c r="D96" s="354" t="s">
        <v>504</v>
      </c>
      <c r="E96" s="354" t="s">
        <v>505</v>
      </c>
      <c r="F96" s="5">
        <v>10</v>
      </c>
      <c r="G96" s="363">
        <v>315</v>
      </c>
      <c r="I96" s="3">
        <v>94</v>
      </c>
      <c r="K96" s="354"/>
      <c r="L96" s="354"/>
      <c r="N96" s="363"/>
    </row>
    <row r="97" spans="2:14">
      <c r="B97" s="3">
        <v>95</v>
      </c>
      <c r="C97" s="315" t="s">
        <v>496</v>
      </c>
      <c r="D97" s="354" t="s">
        <v>504</v>
      </c>
      <c r="E97" s="354" t="s">
        <v>505</v>
      </c>
      <c r="F97" s="5">
        <v>56</v>
      </c>
      <c r="G97" s="363">
        <v>2932</v>
      </c>
      <c r="I97" s="3">
        <v>95</v>
      </c>
      <c r="K97" s="354"/>
      <c r="L97" s="354"/>
      <c r="N97" s="363"/>
    </row>
    <row r="98" spans="2:14">
      <c r="B98" s="3">
        <v>96</v>
      </c>
      <c r="C98" s="315" t="s">
        <v>496</v>
      </c>
      <c r="D98" s="354" t="s">
        <v>521</v>
      </c>
      <c r="E98" s="354" t="s">
        <v>522</v>
      </c>
      <c r="F98" s="5">
        <v>46</v>
      </c>
      <c r="G98" s="363">
        <v>1717</v>
      </c>
      <c r="I98" s="3">
        <v>96</v>
      </c>
      <c r="K98" s="354"/>
      <c r="L98" s="354"/>
      <c r="N98" s="363"/>
    </row>
    <row r="99" spans="2:14">
      <c r="B99" s="3">
        <v>97</v>
      </c>
      <c r="C99" s="315" t="s">
        <v>496</v>
      </c>
      <c r="D99" s="354" t="s">
        <v>521</v>
      </c>
      <c r="E99" s="354" t="s">
        <v>522</v>
      </c>
      <c r="F99" s="5">
        <v>7</v>
      </c>
      <c r="G99" s="363">
        <v>980</v>
      </c>
      <c r="I99" s="3">
        <v>97</v>
      </c>
      <c r="K99" s="354"/>
      <c r="L99" s="354"/>
      <c r="N99" s="363"/>
    </row>
    <row r="100" spans="2:14">
      <c r="B100" s="3">
        <v>98</v>
      </c>
      <c r="C100" s="315" t="s">
        <v>496</v>
      </c>
      <c r="D100" s="354" t="s">
        <v>520</v>
      </c>
      <c r="E100" s="354" t="s">
        <v>523</v>
      </c>
      <c r="F100" s="5">
        <v>10</v>
      </c>
      <c r="G100" s="363">
        <v>385</v>
      </c>
      <c r="I100" s="3">
        <v>98</v>
      </c>
      <c r="K100" s="354"/>
      <c r="L100" s="354"/>
      <c r="N100" s="363"/>
    </row>
    <row r="101" spans="2:14">
      <c r="B101" s="3">
        <v>99</v>
      </c>
      <c r="C101" s="315" t="s">
        <v>497</v>
      </c>
      <c r="D101" s="354" t="s">
        <v>514</v>
      </c>
      <c r="E101" s="354" t="s">
        <v>370</v>
      </c>
      <c r="F101" s="5">
        <v>288</v>
      </c>
      <c r="G101" s="363">
        <v>17024</v>
      </c>
      <c r="I101" s="3">
        <v>99</v>
      </c>
      <c r="K101" s="354"/>
      <c r="L101" s="354"/>
      <c r="N101" s="363"/>
    </row>
    <row r="102" spans="2:14">
      <c r="B102" s="3">
        <v>100</v>
      </c>
      <c r="C102" s="315" t="s">
        <v>497</v>
      </c>
      <c r="D102" s="354" t="s">
        <v>515</v>
      </c>
      <c r="E102" s="354" t="s">
        <v>481</v>
      </c>
      <c r="F102" s="5">
        <v>36</v>
      </c>
      <c r="G102" s="363">
        <v>1202</v>
      </c>
      <c r="I102" s="3">
        <v>100</v>
      </c>
      <c r="K102" s="354"/>
      <c r="L102" s="354"/>
      <c r="N102" s="363"/>
    </row>
    <row r="103" spans="2:14">
      <c r="B103" s="3">
        <v>101</v>
      </c>
      <c r="C103" s="315" t="s">
        <v>497</v>
      </c>
      <c r="D103" s="354" t="s">
        <v>516</v>
      </c>
      <c r="E103" s="354" t="s">
        <v>517</v>
      </c>
      <c r="F103" s="5">
        <v>12</v>
      </c>
      <c r="G103" s="363">
        <v>534</v>
      </c>
      <c r="I103" s="3">
        <v>101</v>
      </c>
      <c r="K103" s="354"/>
      <c r="L103" s="354"/>
      <c r="N103" s="363"/>
    </row>
    <row r="104" spans="2:14">
      <c r="B104" s="3">
        <v>102</v>
      </c>
      <c r="C104" s="315" t="s">
        <v>497</v>
      </c>
      <c r="D104" s="354" t="s">
        <v>518</v>
      </c>
      <c r="E104" s="354" t="s">
        <v>368</v>
      </c>
      <c r="F104" s="5">
        <v>11</v>
      </c>
      <c r="G104" s="363">
        <v>269.5</v>
      </c>
      <c r="I104" s="3">
        <v>102</v>
      </c>
      <c r="K104" s="354"/>
      <c r="L104" s="354"/>
      <c r="N104" s="363"/>
    </row>
    <row r="105" spans="2:14">
      <c r="B105" s="3">
        <v>103</v>
      </c>
      <c r="C105" s="315" t="s">
        <v>497</v>
      </c>
      <c r="D105" s="354" t="s">
        <v>519</v>
      </c>
      <c r="E105" s="354" t="s">
        <v>520</v>
      </c>
      <c r="F105" s="5">
        <v>2</v>
      </c>
      <c r="G105" s="363">
        <v>69</v>
      </c>
      <c r="I105" s="3">
        <v>103</v>
      </c>
      <c r="K105" s="354"/>
      <c r="L105" s="354"/>
      <c r="N105" s="363"/>
    </row>
    <row r="106" spans="2:14">
      <c r="B106" s="3">
        <v>104</v>
      </c>
      <c r="C106" s="315" t="s">
        <v>497</v>
      </c>
      <c r="D106" s="354" t="s">
        <v>504</v>
      </c>
      <c r="E106" s="354" t="s">
        <v>505</v>
      </c>
      <c r="F106" s="5">
        <v>2</v>
      </c>
      <c r="G106" s="363">
        <v>49</v>
      </c>
      <c r="I106" s="3">
        <v>104</v>
      </c>
      <c r="K106" s="354"/>
      <c r="L106" s="354"/>
      <c r="N106" s="363"/>
    </row>
    <row r="107" spans="2:14">
      <c r="B107" s="3">
        <v>105</v>
      </c>
      <c r="C107" s="315" t="s">
        <v>497</v>
      </c>
      <c r="D107" s="354" t="s">
        <v>504</v>
      </c>
      <c r="E107" s="354" t="s">
        <v>505</v>
      </c>
      <c r="F107" s="5">
        <v>60</v>
      </c>
      <c r="G107" s="363">
        <v>3070</v>
      </c>
      <c r="I107" s="3">
        <v>105</v>
      </c>
      <c r="K107" s="354"/>
      <c r="L107" s="354"/>
      <c r="N107" s="363"/>
    </row>
    <row r="108" spans="2:14">
      <c r="B108" s="3">
        <v>106</v>
      </c>
      <c r="C108" s="315" t="s">
        <v>497</v>
      </c>
      <c r="D108" s="354" t="s">
        <v>521</v>
      </c>
      <c r="E108" s="354" t="s">
        <v>522</v>
      </c>
      <c r="F108" s="5">
        <v>64</v>
      </c>
      <c r="G108" s="363">
        <v>2428</v>
      </c>
      <c r="I108" s="3">
        <v>106</v>
      </c>
      <c r="K108" s="354"/>
      <c r="L108" s="354"/>
      <c r="N108" s="363"/>
    </row>
    <row r="109" spans="2:14">
      <c r="B109" s="3">
        <v>107</v>
      </c>
      <c r="C109" s="315" t="s">
        <v>497</v>
      </c>
      <c r="D109" s="354" t="s">
        <v>521</v>
      </c>
      <c r="E109" s="354" t="s">
        <v>522</v>
      </c>
      <c r="F109" s="5">
        <v>10</v>
      </c>
      <c r="G109" s="363">
        <v>1400</v>
      </c>
      <c r="I109" s="3">
        <v>107</v>
      </c>
      <c r="K109" s="354"/>
      <c r="L109" s="354"/>
      <c r="N109" s="363"/>
    </row>
    <row r="110" spans="2:14">
      <c r="B110" s="3">
        <v>108</v>
      </c>
      <c r="C110" s="315" t="s">
        <v>497</v>
      </c>
      <c r="D110" s="354" t="s">
        <v>520</v>
      </c>
      <c r="E110" s="354" t="s">
        <v>523</v>
      </c>
      <c r="F110" s="5">
        <v>2</v>
      </c>
      <c r="G110" s="363">
        <v>69</v>
      </c>
      <c r="I110" s="3">
        <v>108</v>
      </c>
      <c r="K110" s="354"/>
      <c r="L110" s="354"/>
      <c r="N110" s="363"/>
    </row>
    <row r="111" spans="2:14">
      <c r="B111" s="3">
        <v>109</v>
      </c>
      <c r="C111" s="315" t="s">
        <v>486</v>
      </c>
      <c r="D111" s="354" t="s">
        <v>514</v>
      </c>
      <c r="E111" s="354" t="s">
        <v>370</v>
      </c>
      <c r="F111" s="5">
        <v>444</v>
      </c>
      <c r="G111" s="363">
        <v>25830</v>
      </c>
      <c r="I111" s="3">
        <v>109</v>
      </c>
      <c r="K111" s="354"/>
      <c r="L111" s="354"/>
      <c r="N111" s="363"/>
    </row>
    <row r="112" spans="2:14">
      <c r="B112" s="3">
        <v>110</v>
      </c>
      <c r="C112" s="315" t="s">
        <v>486</v>
      </c>
      <c r="D112" s="354" t="s">
        <v>515</v>
      </c>
      <c r="E112" s="354" t="s">
        <v>481</v>
      </c>
      <c r="F112" s="5">
        <v>74</v>
      </c>
      <c r="G112" s="363">
        <v>3183</v>
      </c>
      <c r="I112" s="3">
        <v>110</v>
      </c>
      <c r="K112" s="354"/>
      <c r="L112" s="354"/>
      <c r="N112" s="363"/>
    </row>
    <row r="113" spans="2:14">
      <c r="B113" s="3">
        <v>111</v>
      </c>
      <c r="C113" s="315" t="s">
        <v>486</v>
      </c>
      <c r="D113" s="354" t="s">
        <v>516</v>
      </c>
      <c r="E113" s="354" t="s">
        <v>517</v>
      </c>
      <c r="F113" s="5">
        <v>20</v>
      </c>
      <c r="G113" s="363">
        <v>890</v>
      </c>
      <c r="I113" s="3">
        <v>111</v>
      </c>
      <c r="K113" s="354"/>
      <c r="L113" s="354"/>
      <c r="N113" s="363"/>
    </row>
    <row r="114" spans="2:14">
      <c r="B114" s="3">
        <v>112</v>
      </c>
      <c r="C114" s="315" t="s">
        <v>486</v>
      </c>
      <c r="D114" s="354" t="s">
        <v>518</v>
      </c>
      <c r="E114" s="354" t="s">
        <v>368</v>
      </c>
      <c r="F114" s="5">
        <v>15</v>
      </c>
      <c r="G114" s="363">
        <v>467.5</v>
      </c>
      <c r="I114" s="3">
        <v>112</v>
      </c>
      <c r="K114" s="354"/>
      <c r="L114" s="354"/>
      <c r="N114" s="363"/>
    </row>
    <row r="115" spans="2:14">
      <c r="B115" s="3">
        <v>113</v>
      </c>
      <c r="C115" s="315" t="s">
        <v>486</v>
      </c>
      <c r="D115" s="354" t="s">
        <v>519</v>
      </c>
      <c r="E115" s="354" t="s">
        <v>520</v>
      </c>
      <c r="F115" s="5">
        <v>47</v>
      </c>
      <c r="G115" s="363">
        <v>1511.5</v>
      </c>
      <c r="I115" s="3">
        <v>113</v>
      </c>
      <c r="K115" s="354"/>
      <c r="L115" s="354"/>
      <c r="N115" s="363"/>
    </row>
    <row r="116" spans="2:14">
      <c r="B116" s="3">
        <v>114</v>
      </c>
      <c r="C116" s="315" t="s">
        <v>486</v>
      </c>
      <c r="D116" s="354" t="s">
        <v>504</v>
      </c>
      <c r="E116" s="354" t="s">
        <v>505</v>
      </c>
      <c r="F116" s="5">
        <v>13</v>
      </c>
      <c r="G116" s="363">
        <v>778.5</v>
      </c>
      <c r="I116" s="3">
        <v>114</v>
      </c>
      <c r="K116" s="354"/>
      <c r="L116" s="354"/>
      <c r="N116" s="363"/>
    </row>
    <row r="117" spans="2:14">
      <c r="B117" s="3">
        <v>115</v>
      </c>
      <c r="C117" s="315" t="s">
        <v>486</v>
      </c>
      <c r="D117" s="354" t="s">
        <v>504</v>
      </c>
      <c r="E117" s="354" t="s">
        <v>505</v>
      </c>
      <c r="F117" s="5">
        <v>86</v>
      </c>
      <c r="G117" s="363">
        <v>4467</v>
      </c>
      <c r="I117" s="3">
        <v>115</v>
      </c>
      <c r="K117" s="354"/>
      <c r="L117" s="354"/>
      <c r="N117" s="363"/>
    </row>
    <row r="118" spans="2:14">
      <c r="B118" s="3">
        <v>116</v>
      </c>
      <c r="C118" s="315" t="s">
        <v>486</v>
      </c>
      <c r="D118" s="354" t="s">
        <v>521</v>
      </c>
      <c r="E118" s="354" t="s">
        <v>522</v>
      </c>
      <c r="F118" s="5">
        <v>96</v>
      </c>
      <c r="G118" s="363">
        <v>3532</v>
      </c>
      <c r="I118" s="3">
        <v>116</v>
      </c>
      <c r="K118" s="354"/>
      <c r="L118" s="354"/>
      <c r="N118" s="363"/>
    </row>
    <row r="119" spans="2:14">
      <c r="B119" s="3">
        <v>117</v>
      </c>
      <c r="C119" s="315" t="s">
        <v>486</v>
      </c>
      <c r="D119" s="354" t="s">
        <v>521</v>
      </c>
      <c r="E119" s="354" t="s">
        <v>522</v>
      </c>
      <c r="F119" s="5">
        <v>16</v>
      </c>
      <c r="G119" s="363">
        <v>2240</v>
      </c>
      <c r="I119" s="3">
        <v>117</v>
      </c>
      <c r="K119" s="354"/>
      <c r="L119" s="354"/>
      <c r="N119" s="363"/>
    </row>
    <row r="120" spans="2:14">
      <c r="B120" s="3">
        <v>118</v>
      </c>
      <c r="C120" s="315" t="s">
        <v>486</v>
      </c>
      <c r="D120" s="354" t="s">
        <v>520</v>
      </c>
      <c r="E120" s="354" t="s">
        <v>523</v>
      </c>
      <c r="F120" s="5">
        <v>10</v>
      </c>
      <c r="G120" s="363">
        <v>625</v>
      </c>
      <c r="I120" s="3">
        <v>118</v>
      </c>
      <c r="K120" s="354"/>
      <c r="L120" s="354"/>
      <c r="N120" s="363"/>
    </row>
    <row r="121" spans="2:14">
      <c r="B121" s="3">
        <v>119</v>
      </c>
      <c r="C121" s="315" t="s">
        <v>498</v>
      </c>
      <c r="D121" s="354" t="s">
        <v>514</v>
      </c>
      <c r="E121" s="354" t="s">
        <v>370</v>
      </c>
      <c r="F121" s="5">
        <v>57</v>
      </c>
      <c r="G121" s="363">
        <v>3236.5</v>
      </c>
      <c r="I121" s="3">
        <v>119</v>
      </c>
      <c r="K121" s="354"/>
      <c r="L121" s="354"/>
      <c r="N121" s="363"/>
    </row>
    <row r="122" spans="2:14">
      <c r="B122" s="3">
        <v>120</v>
      </c>
      <c r="C122" s="315" t="s">
        <v>498</v>
      </c>
      <c r="D122" s="354" t="s">
        <v>515</v>
      </c>
      <c r="E122" s="354" t="s">
        <v>481</v>
      </c>
      <c r="F122" s="5">
        <v>14</v>
      </c>
      <c r="G122" s="363">
        <v>413</v>
      </c>
      <c r="I122" s="3">
        <v>120</v>
      </c>
      <c r="K122" s="354"/>
      <c r="L122" s="354"/>
      <c r="N122" s="363"/>
    </row>
    <row r="123" spans="2:14">
      <c r="B123" s="3">
        <v>121</v>
      </c>
      <c r="C123" s="315" t="s">
        <v>498</v>
      </c>
      <c r="D123" s="354" t="s">
        <v>516</v>
      </c>
      <c r="E123" s="354" t="s">
        <v>517</v>
      </c>
      <c r="F123" s="5">
        <v>4</v>
      </c>
      <c r="G123" s="363">
        <v>178</v>
      </c>
      <c r="I123" s="3">
        <v>121</v>
      </c>
      <c r="K123" s="354"/>
      <c r="L123" s="354"/>
      <c r="N123" s="363"/>
    </row>
    <row r="124" spans="2:14">
      <c r="B124" s="3">
        <v>122</v>
      </c>
      <c r="C124" s="315" t="s">
        <v>498</v>
      </c>
      <c r="D124" s="354" t="s">
        <v>519</v>
      </c>
      <c r="E124" s="354" t="s">
        <v>520</v>
      </c>
      <c r="F124" s="5">
        <v>2</v>
      </c>
      <c r="G124" s="363">
        <v>49</v>
      </c>
      <c r="I124" s="3">
        <v>122</v>
      </c>
      <c r="K124" s="354"/>
      <c r="L124" s="354"/>
      <c r="N124" s="363"/>
    </row>
    <row r="125" spans="2:14">
      <c r="B125" s="3">
        <v>123</v>
      </c>
      <c r="C125" s="315" t="s">
        <v>498</v>
      </c>
      <c r="D125" s="354" t="s">
        <v>504</v>
      </c>
      <c r="E125" s="354" t="s">
        <v>505</v>
      </c>
      <c r="F125" s="5">
        <v>28</v>
      </c>
      <c r="G125" s="363">
        <v>1466</v>
      </c>
      <c r="I125" s="3">
        <v>123</v>
      </c>
      <c r="K125" s="354"/>
      <c r="L125" s="354"/>
      <c r="N125" s="363"/>
    </row>
    <row r="126" spans="2:14">
      <c r="B126" s="3">
        <v>124</v>
      </c>
      <c r="C126" s="315" t="s">
        <v>498</v>
      </c>
      <c r="D126" s="354" t="s">
        <v>521</v>
      </c>
      <c r="E126" s="354" t="s">
        <v>522</v>
      </c>
      <c r="F126" s="5">
        <v>31</v>
      </c>
      <c r="G126" s="363">
        <v>1134.5</v>
      </c>
      <c r="I126" s="3">
        <v>124</v>
      </c>
      <c r="K126" s="354"/>
      <c r="L126" s="354"/>
      <c r="N126" s="363"/>
    </row>
    <row r="127" spans="2:14">
      <c r="B127" s="3">
        <v>125</v>
      </c>
      <c r="C127" s="315" t="s">
        <v>498</v>
      </c>
      <c r="D127" s="354" t="s">
        <v>521</v>
      </c>
      <c r="E127" s="354" t="s">
        <v>522</v>
      </c>
      <c r="F127" s="5">
        <v>5</v>
      </c>
      <c r="G127" s="363">
        <v>700</v>
      </c>
      <c r="I127" s="3">
        <v>125</v>
      </c>
      <c r="K127" s="354"/>
      <c r="L127" s="354"/>
      <c r="N127" s="363"/>
    </row>
    <row r="128" spans="2:14">
      <c r="B128" s="3">
        <v>126</v>
      </c>
      <c r="C128" s="315" t="s">
        <v>498</v>
      </c>
      <c r="D128" s="354" t="s">
        <v>520</v>
      </c>
      <c r="E128" s="354" t="s">
        <v>523</v>
      </c>
      <c r="F128" s="5">
        <v>4</v>
      </c>
      <c r="G128" s="363">
        <v>98</v>
      </c>
      <c r="I128" s="3">
        <v>126</v>
      </c>
      <c r="K128" s="354"/>
      <c r="L128" s="354"/>
      <c r="N128" s="363"/>
    </row>
    <row r="129" spans="2:14">
      <c r="B129" s="3">
        <v>127</v>
      </c>
      <c r="C129" s="315" t="s">
        <v>499</v>
      </c>
      <c r="D129" s="354" t="s">
        <v>514</v>
      </c>
      <c r="E129" s="354" t="s">
        <v>370</v>
      </c>
      <c r="F129" s="5">
        <v>57</v>
      </c>
      <c r="G129" s="363">
        <v>3236.5</v>
      </c>
      <c r="I129" s="3">
        <v>127</v>
      </c>
      <c r="K129" s="354"/>
      <c r="L129" s="354"/>
      <c r="N129" s="363"/>
    </row>
    <row r="130" spans="2:14">
      <c r="B130" s="3">
        <v>128</v>
      </c>
      <c r="C130" s="315" t="s">
        <v>499</v>
      </c>
      <c r="D130" s="354" t="s">
        <v>515</v>
      </c>
      <c r="E130" s="354" t="s">
        <v>481</v>
      </c>
      <c r="F130" s="5">
        <v>14</v>
      </c>
      <c r="G130" s="363">
        <v>413</v>
      </c>
      <c r="I130" s="3">
        <v>128</v>
      </c>
      <c r="K130" s="354"/>
      <c r="L130" s="354"/>
      <c r="N130" s="363"/>
    </row>
    <row r="131" spans="2:14">
      <c r="B131" s="3">
        <v>129</v>
      </c>
      <c r="C131" s="315" t="s">
        <v>499</v>
      </c>
      <c r="D131" s="354" t="s">
        <v>516</v>
      </c>
      <c r="E131" s="354" t="s">
        <v>517</v>
      </c>
      <c r="F131" s="5">
        <v>4</v>
      </c>
      <c r="G131" s="363">
        <v>178</v>
      </c>
      <c r="I131" s="3">
        <v>129</v>
      </c>
      <c r="K131" s="354"/>
      <c r="L131" s="354"/>
      <c r="N131" s="363"/>
    </row>
    <row r="132" spans="2:14">
      <c r="B132" s="3">
        <v>130</v>
      </c>
      <c r="C132" s="315" t="s">
        <v>499</v>
      </c>
      <c r="D132" s="354" t="s">
        <v>519</v>
      </c>
      <c r="E132" s="354" t="s">
        <v>520</v>
      </c>
      <c r="F132" s="5">
        <v>2</v>
      </c>
      <c r="G132" s="363">
        <v>49</v>
      </c>
      <c r="I132" s="3">
        <v>130</v>
      </c>
      <c r="K132" s="354"/>
      <c r="L132" s="354"/>
      <c r="N132" s="363"/>
    </row>
    <row r="133" spans="2:14">
      <c r="B133" s="3">
        <v>131</v>
      </c>
      <c r="C133" s="315" t="s">
        <v>499</v>
      </c>
      <c r="D133" s="354" t="s">
        <v>504</v>
      </c>
      <c r="E133" s="354" t="s">
        <v>505</v>
      </c>
      <c r="F133" s="5">
        <v>28</v>
      </c>
      <c r="G133" s="363">
        <v>1466</v>
      </c>
      <c r="I133" s="3">
        <v>131</v>
      </c>
      <c r="K133" s="354"/>
      <c r="L133" s="354"/>
      <c r="N133" s="363"/>
    </row>
    <row r="134" spans="2:14">
      <c r="B134" s="3">
        <v>132</v>
      </c>
      <c r="C134" s="315" t="s">
        <v>499</v>
      </c>
      <c r="D134" s="354" t="s">
        <v>521</v>
      </c>
      <c r="E134" s="354" t="s">
        <v>522</v>
      </c>
      <c r="F134" s="5">
        <v>31</v>
      </c>
      <c r="G134" s="363">
        <v>1134.5</v>
      </c>
      <c r="I134" s="3">
        <v>132</v>
      </c>
      <c r="K134" s="354"/>
      <c r="L134" s="354"/>
      <c r="N134" s="363"/>
    </row>
    <row r="135" spans="2:14">
      <c r="B135" s="3">
        <v>133</v>
      </c>
      <c r="C135" s="315" t="s">
        <v>499</v>
      </c>
      <c r="D135" s="354" t="s">
        <v>521</v>
      </c>
      <c r="E135" s="354" t="s">
        <v>522</v>
      </c>
      <c r="F135" s="5">
        <v>5</v>
      </c>
      <c r="G135" s="363">
        <v>700</v>
      </c>
      <c r="I135" s="3">
        <v>133</v>
      </c>
      <c r="K135" s="354"/>
      <c r="L135" s="354"/>
      <c r="N135" s="363"/>
    </row>
    <row r="136" spans="2:14">
      <c r="B136" s="3">
        <v>134</v>
      </c>
      <c r="C136" s="315" t="s">
        <v>499</v>
      </c>
      <c r="D136" s="354" t="s">
        <v>520</v>
      </c>
      <c r="E136" s="354" t="s">
        <v>523</v>
      </c>
      <c r="F136" s="5">
        <v>12</v>
      </c>
      <c r="G136" s="363">
        <v>394</v>
      </c>
      <c r="I136" s="3">
        <v>134</v>
      </c>
      <c r="K136" s="354"/>
      <c r="L136" s="354"/>
      <c r="N136" s="363"/>
    </row>
    <row r="137" spans="2:14">
      <c r="B137" s="3">
        <v>135</v>
      </c>
      <c r="C137" s="315" t="s">
        <v>500</v>
      </c>
      <c r="D137" s="354" t="s">
        <v>514</v>
      </c>
      <c r="E137" s="354" t="s">
        <v>370</v>
      </c>
      <c r="F137" s="5">
        <v>57</v>
      </c>
      <c r="G137" s="363">
        <v>3236.5</v>
      </c>
      <c r="I137" s="3">
        <v>135</v>
      </c>
      <c r="K137" s="354"/>
      <c r="L137" s="354"/>
      <c r="N137" s="363"/>
    </row>
    <row r="138" spans="2:14">
      <c r="B138" s="3">
        <v>136</v>
      </c>
      <c r="C138" s="315" t="s">
        <v>500</v>
      </c>
      <c r="D138" s="354" t="s">
        <v>515</v>
      </c>
      <c r="E138" s="354" t="s">
        <v>481</v>
      </c>
      <c r="F138" s="5">
        <v>14</v>
      </c>
      <c r="G138" s="363">
        <v>413</v>
      </c>
      <c r="I138" s="3">
        <v>136</v>
      </c>
      <c r="K138" s="354"/>
      <c r="L138" s="354"/>
      <c r="N138" s="363"/>
    </row>
    <row r="139" spans="2:14">
      <c r="B139" s="3">
        <v>137</v>
      </c>
      <c r="C139" s="315" t="s">
        <v>500</v>
      </c>
      <c r="D139" s="354" t="s">
        <v>516</v>
      </c>
      <c r="E139" s="354" t="s">
        <v>517</v>
      </c>
      <c r="F139" s="5">
        <v>4</v>
      </c>
      <c r="G139" s="363">
        <v>178</v>
      </c>
      <c r="I139" s="3">
        <v>137</v>
      </c>
      <c r="K139" s="354"/>
      <c r="L139" s="354"/>
      <c r="N139" s="363"/>
    </row>
    <row r="140" spans="2:14">
      <c r="B140" s="3">
        <v>138</v>
      </c>
      <c r="C140" s="315" t="s">
        <v>500</v>
      </c>
      <c r="D140" s="354" t="s">
        <v>504</v>
      </c>
      <c r="E140" s="354" t="s">
        <v>505</v>
      </c>
      <c r="F140" s="5">
        <v>28</v>
      </c>
      <c r="G140" s="363">
        <v>1466</v>
      </c>
      <c r="I140" s="3">
        <v>138</v>
      </c>
      <c r="K140" s="354"/>
      <c r="L140" s="354"/>
      <c r="N140" s="363"/>
    </row>
    <row r="141" spans="2:14">
      <c r="B141" s="3">
        <v>139</v>
      </c>
      <c r="C141" s="315" t="s">
        <v>500</v>
      </c>
      <c r="D141" s="354" t="s">
        <v>521</v>
      </c>
      <c r="E141" s="354" t="s">
        <v>522</v>
      </c>
      <c r="F141" s="5">
        <v>5</v>
      </c>
      <c r="G141" s="363">
        <v>700</v>
      </c>
      <c r="I141" s="3">
        <v>139</v>
      </c>
      <c r="K141" s="354"/>
      <c r="L141" s="354"/>
      <c r="N141" s="363"/>
    </row>
    <row r="142" spans="2:14">
      <c r="B142" s="3">
        <v>140</v>
      </c>
      <c r="C142" s="315" t="s">
        <v>500</v>
      </c>
      <c r="D142" s="354" t="s">
        <v>521</v>
      </c>
      <c r="E142" s="354" t="s">
        <v>522</v>
      </c>
      <c r="F142" s="5">
        <v>31</v>
      </c>
      <c r="G142" s="363">
        <v>1134.5</v>
      </c>
      <c r="I142" s="3">
        <v>140</v>
      </c>
      <c r="K142" s="354"/>
      <c r="L142" s="354"/>
      <c r="N142" s="363"/>
    </row>
    <row r="143" spans="2:14">
      <c r="B143" s="3">
        <v>141</v>
      </c>
      <c r="C143" s="315" t="s">
        <v>500</v>
      </c>
      <c r="D143" s="354" t="s">
        <v>520</v>
      </c>
      <c r="E143" s="354" t="s">
        <v>523</v>
      </c>
      <c r="F143" s="5">
        <v>18</v>
      </c>
      <c r="G143" s="363">
        <v>441</v>
      </c>
      <c r="I143" s="3">
        <v>141</v>
      </c>
      <c r="K143" s="354"/>
      <c r="L143" s="354"/>
      <c r="N143" s="363"/>
    </row>
    <row r="144" spans="2:14">
      <c r="B144" s="3">
        <v>142</v>
      </c>
      <c r="C144" s="315" t="s">
        <v>501</v>
      </c>
      <c r="D144" s="354" t="s">
        <v>515</v>
      </c>
      <c r="E144" s="354" t="s">
        <v>481</v>
      </c>
      <c r="F144" s="5">
        <v>22</v>
      </c>
      <c r="G144" s="363">
        <v>789</v>
      </c>
      <c r="I144" s="3">
        <v>142</v>
      </c>
      <c r="K144" s="354"/>
      <c r="L144" s="354"/>
      <c r="N144" s="363"/>
    </row>
    <row r="145" spans="2:14">
      <c r="B145" s="3">
        <v>143</v>
      </c>
      <c r="C145" s="315" t="s">
        <v>501</v>
      </c>
      <c r="D145" s="354" t="s">
        <v>521</v>
      </c>
      <c r="E145" s="354" t="s">
        <v>522</v>
      </c>
      <c r="F145" s="5">
        <v>5</v>
      </c>
      <c r="G145" s="363">
        <v>700</v>
      </c>
      <c r="I145" s="3">
        <v>143</v>
      </c>
      <c r="K145" s="354"/>
      <c r="L145" s="354"/>
      <c r="N145" s="363"/>
    </row>
    <row r="146" spans="2:14">
      <c r="B146" s="3">
        <v>144</v>
      </c>
      <c r="C146" s="315" t="s">
        <v>501</v>
      </c>
      <c r="D146" s="354" t="s">
        <v>521</v>
      </c>
      <c r="E146" s="354" t="s">
        <v>522</v>
      </c>
      <c r="F146" s="5">
        <v>31</v>
      </c>
      <c r="G146" s="363">
        <v>1134.5</v>
      </c>
      <c r="I146" s="3">
        <v>144</v>
      </c>
      <c r="K146" s="354"/>
      <c r="L146" s="354"/>
      <c r="N146" s="363"/>
    </row>
    <row r="147" spans="2:14">
      <c r="B147" s="3">
        <v>145</v>
      </c>
      <c r="C147" s="315" t="s">
        <v>491</v>
      </c>
      <c r="D147" s="354" t="s">
        <v>488</v>
      </c>
      <c r="E147" s="354" t="s">
        <v>567</v>
      </c>
      <c r="F147" s="5">
        <v>16</v>
      </c>
      <c r="G147" s="363">
        <v>1192</v>
      </c>
      <c r="I147" s="3">
        <v>145</v>
      </c>
      <c r="K147" s="354"/>
      <c r="L147" s="354"/>
      <c r="N147" s="363"/>
    </row>
    <row r="148" spans="2:14">
      <c r="B148" s="3">
        <v>146</v>
      </c>
      <c r="C148" s="315" t="s">
        <v>492</v>
      </c>
      <c r="D148" s="354" t="s">
        <v>488</v>
      </c>
      <c r="E148" s="354" t="s">
        <v>567</v>
      </c>
      <c r="F148" s="5">
        <v>8</v>
      </c>
      <c r="G148" s="363">
        <v>596</v>
      </c>
      <c r="I148" s="3">
        <v>146</v>
      </c>
      <c r="K148" s="354"/>
      <c r="L148" s="354"/>
      <c r="N148" s="363"/>
    </row>
    <row r="149" spans="2:14">
      <c r="B149" s="3">
        <v>147</v>
      </c>
      <c r="C149" s="315" t="s">
        <v>493</v>
      </c>
      <c r="D149" s="354" t="s">
        <v>488</v>
      </c>
      <c r="E149" s="354" t="s">
        <v>567</v>
      </c>
      <c r="F149" s="5">
        <v>16</v>
      </c>
      <c r="G149" s="363">
        <v>1192</v>
      </c>
      <c r="I149" s="3">
        <v>147</v>
      </c>
      <c r="K149" s="354"/>
      <c r="L149" s="354"/>
      <c r="N149" s="363"/>
    </row>
    <row r="150" spans="2:14">
      <c r="B150" s="3">
        <v>148</v>
      </c>
      <c r="C150" s="315" t="s">
        <v>494</v>
      </c>
      <c r="D150" s="354" t="s">
        <v>488</v>
      </c>
      <c r="E150" s="354" t="s">
        <v>567</v>
      </c>
      <c r="F150" s="5">
        <v>24</v>
      </c>
      <c r="G150" s="363">
        <v>1788</v>
      </c>
      <c r="I150" s="3">
        <v>148</v>
      </c>
      <c r="K150" s="354"/>
      <c r="L150" s="354"/>
      <c r="N150" s="363"/>
    </row>
    <row r="151" spans="2:14">
      <c r="B151" s="3">
        <v>149</v>
      </c>
      <c r="C151" s="315" t="s">
        <v>495</v>
      </c>
      <c r="D151" s="354" t="s">
        <v>488</v>
      </c>
      <c r="E151" s="354" t="s">
        <v>567</v>
      </c>
      <c r="F151" s="5">
        <v>16</v>
      </c>
      <c r="G151" s="363">
        <v>1192</v>
      </c>
      <c r="I151" s="3">
        <v>149</v>
      </c>
      <c r="K151" s="354"/>
      <c r="L151" s="354"/>
      <c r="N151" s="363"/>
    </row>
    <row r="152" spans="2:14">
      <c r="B152" s="3">
        <v>150</v>
      </c>
      <c r="C152" s="315" t="s">
        <v>483</v>
      </c>
      <c r="D152" s="354" t="s">
        <v>488</v>
      </c>
      <c r="E152" s="354" t="s">
        <v>567</v>
      </c>
      <c r="F152" s="5">
        <v>24</v>
      </c>
      <c r="G152" s="363">
        <v>1788</v>
      </c>
      <c r="I152" s="3">
        <v>150</v>
      </c>
      <c r="K152" s="354"/>
      <c r="L152" s="354"/>
      <c r="N152" s="363"/>
    </row>
    <row r="153" spans="2:14">
      <c r="B153" s="3">
        <v>151</v>
      </c>
      <c r="C153" s="315" t="s">
        <v>496</v>
      </c>
      <c r="D153" s="354" t="s">
        <v>488</v>
      </c>
      <c r="E153" s="354" t="s">
        <v>567</v>
      </c>
      <c r="F153" s="5">
        <v>8</v>
      </c>
      <c r="G153" s="363">
        <v>596</v>
      </c>
      <c r="I153" s="3">
        <v>151</v>
      </c>
      <c r="K153" s="354"/>
      <c r="L153" s="354"/>
      <c r="N153" s="363"/>
    </row>
    <row r="154" spans="2:14">
      <c r="B154" s="3">
        <v>152</v>
      </c>
      <c r="C154" s="315" t="s">
        <v>497</v>
      </c>
      <c r="D154" s="354" t="s">
        <v>488</v>
      </c>
      <c r="E154" s="354" t="s">
        <v>567</v>
      </c>
      <c r="F154" s="5">
        <v>16</v>
      </c>
      <c r="G154" s="363">
        <v>1192</v>
      </c>
      <c r="I154" s="3">
        <v>152</v>
      </c>
      <c r="K154" s="354"/>
      <c r="L154" s="354"/>
      <c r="N154" s="363"/>
    </row>
    <row r="155" spans="2:14">
      <c r="B155" s="3">
        <v>153</v>
      </c>
      <c r="C155" s="315" t="s">
        <v>486</v>
      </c>
      <c r="D155" s="354" t="s">
        <v>488</v>
      </c>
      <c r="E155" s="354" t="s">
        <v>567</v>
      </c>
      <c r="F155" s="5">
        <v>24</v>
      </c>
      <c r="G155" s="363">
        <v>1788</v>
      </c>
      <c r="I155" s="3">
        <v>153</v>
      </c>
      <c r="K155" s="354"/>
      <c r="L155" s="354"/>
      <c r="N155" s="363"/>
    </row>
    <row r="156" spans="2:14">
      <c r="B156" s="3">
        <v>154</v>
      </c>
      <c r="C156" s="315" t="s">
        <v>498</v>
      </c>
      <c r="D156" s="354" t="s">
        <v>488</v>
      </c>
      <c r="E156" s="354" t="s">
        <v>567</v>
      </c>
      <c r="F156" s="5">
        <v>8</v>
      </c>
      <c r="G156" s="363">
        <v>596</v>
      </c>
      <c r="I156" s="3">
        <v>154</v>
      </c>
      <c r="K156" s="354"/>
      <c r="L156" s="354"/>
      <c r="N156" s="363"/>
    </row>
    <row r="157" spans="2:14">
      <c r="B157" s="3">
        <v>155</v>
      </c>
      <c r="C157" s="315" t="s">
        <v>499</v>
      </c>
      <c r="D157" s="354" t="s">
        <v>488</v>
      </c>
      <c r="E157" s="354" t="s">
        <v>567</v>
      </c>
      <c r="F157" s="5">
        <v>8</v>
      </c>
      <c r="G157" s="363">
        <v>596</v>
      </c>
      <c r="I157" s="3">
        <v>155</v>
      </c>
      <c r="K157" s="354"/>
      <c r="L157" s="354"/>
      <c r="N157" s="363"/>
    </row>
    <row r="158" spans="2:14">
      <c r="B158" s="3">
        <v>156</v>
      </c>
      <c r="C158" s="315" t="s">
        <v>500</v>
      </c>
      <c r="D158" s="354" t="s">
        <v>488</v>
      </c>
      <c r="E158" s="354" t="s">
        <v>567</v>
      </c>
      <c r="F158" s="5">
        <v>8</v>
      </c>
      <c r="G158" s="363">
        <v>596</v>
      </c>
      <c r="I158" s="3">
        <v>156</v>
      </c>
      <c r="K158" s="354"/>
      <c r="L158" s="354"/>
      <c r="N158" s="363"/>
    </row>
    <row r="159" spans="2:14">
      <c r="B159" s="3">
        <v>157</v>
      </c>
      <c r="C159" s="315" t="s">
        <v>483</v>
      </c>
      <c r="D159" s="354" t="s">
        <v>568</v>
      </c>
      <c r="E159" s="354" t="s">
        <v>569</v>
      </c>
      <c r="F159" s="5">
        <v>5</v>
      </c>
      <c r="G159" s="363">
        <v>322.5</v>
      </c>
      <c r="K159" s="354"/>
      <c r="L159" s="354"/>
      <c r="N159" s="363"/>
    </row>
    <row r="160" spans="2:14">
      <c r="B160" s="3">
        <v>158</v>
      </c>
      <c r="C160" s="315" t="s">
        <v>483</v>
      </c>
      <c r="D160" s="354" t="s">
        <v>586</v>
      </c>
      <c r="E160" s="354" t="s">
        <v>587</v>
      </c>
      <c r="F160" s="5">
        <v>40</v>
      </c>
      <c r="G160" s="363">
        <v>1752.5</v>
      </c>
      <c r="K160" s="354"/>
      <c r="L160" s="354"/>
      <c r="N160" s="363"/>
    </row>
    <row r="161" spans="2:14">
      <c r="B161" s="3">
        <v>159</v>
      </c>
      <c r="C161" s="315" t="s">
        <v>491</v>
      </c>
      <c r="D161" s="354" t="s">
        <v>588</v>
      </c>
      <c r="E161" s="354" t="s">
        <v>589</v>
      </c>
      <c r="F161" s="5">
        <v>12</v>
      </c>
      <c r="G161" s="363">
        <v>374</v>
      </c>
      <c r="K161" s="354"/>
      <c r="L161" s="354"/>
      <c r="N161" s="363"/>
    </row>
    <row r="162" spans="2:14">
      <c r="D162" s="354"/>
      <c r="E162" s="354"/>
      <c r="G162" s="363"/>
      <c r="K162" s="354"/>
      <c r="L162" s="354"/>
      <c r="N162" s="363"/>
    </row>
    <row r="163" spans="2:14" ht="15.75" thickBot="1">
      <c r="G163" s="363"/>
      <c r="N163" s="363"/>
    </row>
    <row r="164" spans="2:14" ht="30.75" customHeight="1" thickBot="1">
      <c r="C164" s="367"/>
      <c r="D164" s="368"/>
      <c r="E164" s="365" t="s">
        <v>270</v>
      </c>
      <c r="F164" s="448">
        <f>SUM(F3:F163)</f>
        <v>6751</v>
      </c>
      <c r="G164" s="366">
        <f>SUM(G3:G163)</f>
        <v>347347</v>
      </c>
      <c r="J164" s="367"/>
      <c r="K164" s="368"/>
      <c r="L164" s="365" t="s">
        <v>270</v>
      </c>
      <c r="M164" s="448">
        <f>SUM(M3:M163)</f>
        <v>84</v>
      </c>
      <c r="N164" s="366">
        <f>SUM(N3:N163)</f>
        <v>2688</v>
      </c>
    </row>
    <row r="165" spans="2:14" ht="19.5" customHeight="1">
      <c r="G165" s="363"/>
      <c r="N165" s="363"/>
    </row>
    <row r="166" spans="2:14" ht="36.75" customHeight="1" thickBot="1">
      <c r="C166" s="5"/>
      <c r="D166" s="5"/>
      <c r="G166" s="363"/>
      <c r="N166" s="363"/>
    </row>
    <row r="167" spans="2:14" ht="36.75" customHeight="1" thickBot="1">
      <c r="C167" s="687" t="s">
        <v>572</v>
      </c>
      <c r="D167" s="686">
        <f>G164+N164</f>
        <v>350035</v>
      </c>
      <c r="G167" s="363"/>
      <c r="N167" s="363"/>
    </row>
    <row r="168" spans="2:14" ht="36.75" customHeight="1" thickBot="1">
      <c r="C168" s="685" t="s">
        <v>573</v>
      </c>
      <c r="D168" s="688">
        <f>F164+M164</f>
        <v>6835</v>
      </c>
      <c r="G168" s="363"/>
      <c r="N168" s="363"/>
    </row>
    <row r="169" spans="2:14">
      <c r="G169" s="363"/>
      <c r="N169" s="363"/>
    </row>
    <row r="170" spans="2:14">
      <c r="G170" s="363"/>
      <c r="N170" s="363"/>
    </row>
    <row r="171" spans="2:14">
      <c r="G171" s="363"/>
      <c r="N171" s="363"/>
    </row>
    <row r="172" spans="2:14">
      <c r="G172" s="363"/>
      <c r="N172" s="363"/>
    </row>
    <row r="173" spans="2:14">
      <c r="G173" s="363"/>
      <c r="N173" s="363"/>
    </row>
    <row r="174" spans="2:14">
      <c r="G174" s="363"/>
      <c r="N174" s="363"/>
    </row>
    <row r="175" spans="2:14">
      <c r="G175" s="363"/>
      <c r="N175" s="363"/>
    </row>
    <row r="176" spans="2:14">
      <c r="G176" s="363"/>
      <c r="N176" s="363"/>
    </row>
    <row r="177" spans="7:14">
      <c r="G177" s="363"/>
      <c r="N177" s="363"/>
    </row>
    <row r="178" spans="7:14">
      <c r="G178" s="363"/>
      <c r="N178" s="363"/>
    </row>
    <row r="179" spans="7:14">
      <c r="G179" s="363"/>
      <c r="N179" s="363"/>
    </row>
    <row r="180" spans="7:14">
      <c r="G180" s="363"/>
      <c r="N180" s="363"/>
    </row>
    <row r="181" spans="7:14">
      <c r="G181" s="363"/>
      <c r="N181" s="363"/>
    </row>
    <row r="182" spans="7:14">
      <c r="G182" s="363"/>
      <c r="N182" s="363"/>
    </row>
    <row r="183" spans="7:14">
      <c r="G183" s="363"/>
      <c r="N183" s="363"/>
    </row>
    <row r="184" spans="7:14">
      <c r="G184" s="363"/>
      <c r="N184" s="363"/>
    </row>
    <row r="185" spans="7:14">
      <c r="G185" s="363"/>
      <c r="N185" s="363"/>
    </row>
    <row r="186" spans="7:14">
      <c r="G186" s="363"/>
      <c r="N186" s="363"/>
    </row>
    <row r="187" spans="7:14">
      <c r="G187" s="363"/>
      <c r="N187" s="363"/>
    </row>
    <row r="188" spans="7:14">
      <c r="G188" s="363"/>
      <c r="N188" s="363"/>
    </row>
    <row r="189" spans="7:14">
      <c r="G189" s="363"/>
      <c r="N189" s="363"/>
    </row>
    <row r="190" spans="7:14">
      <c r="G190" s="363"/>
      <c r="N190" s="363"/>
    </row>
    <row r="191" spans="7:14">
      <c r="G191" s="363"/>
      <c r="N191" s="363"/>
    </row>
    <row r="192" spans="7:14">
      <c r="G192" s="363"/>
      <c r="N192" s="363"/>
    </row>
    <row r="193" spans="7:14">
      <c r="G193" s="363"/>
      <c r="N193" s="363"/>
    </row>
    <row r="194" spans="7:14">
      <c r="G194" s="363"/>
      <c r="N194" s="363"/>
    </row>
    <row r="195" spans="7:14">
      <c r="G195" s="363"/>
      <c r="N195" s="363"/>
    </row>
    <row r="196" spans="7:14">
      <c r="G196" s="363"/>
      <c r="N196" s="363"/>
    </row>
    <row r="197" spans="7:14">
      <c r="G197" s="363"/>
      <c r="N197" s="363"/>
    </row>
    <row r="198" spans="7:14">
      <c r="G198" s="363"/>
      <c r="N198" s="363"/>
    </row>
    <row r="199" spans="7:14">
      <c r="G199" s="363"/>
      <c r="N199" s="363"/>
    </row>
    <row r="200" spans="7:14">
      <c r="G200" s="363"/>
      <c r="N200" s="363"/>
    </row>
    <row r="201" spans="7:14">
      <c r="G201" s="363"/>
      <c r="N201" s="363"/>
    </row>
    <row r="202" spans="7:14">
      <c r="G202" s="363"/>
      <c r="N202" s="363"/>
    </row>
    <row r="203" spans="7:14">
      <c r="G203" s="363"/>
      <c r="N203" s="363"/>
    </row>
    <row r="204" spans="7:14">
      <c r="G204" s="363"/>
      <c r="N204" s="363"/>
    </row>
    <row r="205" spans="7:14">
      <c r="G205" s="363"/>
      <c r="N205" s="363"/>
    </row>
    <row r="206" spans="7:14">
      <c r="G206" s="363"/>
      <c r="N206" s="363"/>
    </row>
    <row r="207" spans="7:14">
      <c r="G207" s="363"/>
      <c r="N207" s="363"/>
    </row>
    <row r="208" spans="7:14">
      <c r="G208" s="363"/>
      <c r="N208" s="363"/>
    </row>
    <row r="209" spans="7:14">
      <c r="G209" s="363"/>
      <c r="N209" s="363"/>
    </row>
    <row r="210" spans="7:14">
      <c r="G210" s="363"/>
      <c r="N210" s="363"/>
    </row>
    <row r="211" spans="7:14">
      <c r="G211" s="363"/>
      <c r="N211" s="363"/>
    </row>
    <row r="212" spans="7:14">
      <c r="G212" s="363"/>
      <c r="N212" s="363"/>
    </row>
    <row r="213" spans="7:14">
      <c r="G213" s="363"/>
      <c r="N213" s="363"/>
    </row>
    <row r="214" spans="7:14">
      <c r="G214" s="363"/>
      <c r="N214" s="363"/>
    </row>
    <row r="215" spans="7:14">
      <c r="G215" s="363"/>
      <c r="N215" s="363"/>
    </row>
    <row r="216" spans="7:14">
      <c r="G216" s="363"/>
      <c r="N216" s="363"/>
    </row>
    <row r="217" spans="7:14">
      <c r="G217" s="363"/>
      <c r="N217" s="363"/>
    </row>
    <row r="218" spans="7:14">
      <c r="G218" s="363"/>
      <c r="N218" s="363"/>
    </row>
    <row r="219" spans="7:14">
      <c r="G219" s="363"/>
      <c r="N219" s="363"/>
    </row>
    <row r="220" spans="7:14">
      <c r="G220" s="363"/>
      <c r="N220" s="363"/>
    </row>
    <row r="221" spans="7:14">
      <c r="G221" s="363"/>
      <c r="N221" s="363"/>
    </row>
    <row r="222" spans="7:14">
      <c r="G222" s="363"/>
      <c r="N222" s="363"/>
    </row>
    <row r="223" spans="7:14">
      <c r="G223" s="363"/>
      <c r="N223" s="363"/>
    </row>
    <row r="224" spans="7:14">
      <c r="G224" s="363"/>
      <c r="N224" s="363"/>
    </row>
    <row r="225" spans="7:14">
      <c r="G225" s="363"/>
      <c r="N225" s="363"/>
    </row>
    <row r="226" spans="7:14">
      <c r="G226" s="363"/>
      <c r="N226" s="363"/>
    </row>
    <row r="227" spans="7:14">
      <c r="G227" s="363"/>
      <c r="N227" s="363"/>
    </row>
    <row r="228" spans="7:14">
      <c r="G228" s="363"/>
      <c r="N228" s="363"/>
    </row>
    <row r="229" spans="7:14">
      <c r="G229" s="363"/>
      <c r="N229" s="363"/>
    </row>
    <row r="230" spans="7:14">
      <c r="G230" s="363"/>
      <c r="N230" s="363"/>
    </row>
    <row r="231" spans="7:14">
      <c r="G231" s="363"/>
      <c r="N231" s="363"/>
    </row>
    <row r="232" spans="7:14">
      <c r="G232" s="363"/>
      <c r="N232" s="363"/>
    </row>
    <row r="233" spans="7:14">
      <c r="G233" s="363"/>
      <c r="N233" s="363"/>
    </row>
    <row r="234" spans="7:14">
      <c r="G234" s="363"/>
      <c r="N234" s="363"/>
    </row>
    <row r="235" spans="7:14">
      <c r="G235" s="363"/>
      <c r="N235" s="363"/>
    </row>
    <row r="236" spans="7:14">
      <c r="G236" s="363"/>
      <c r="N236" s="363"/>
    </row>
    <row r="237" spans="7:14">
      <c r="G237" s="363"/>
      <c r="N237" s="363"/>
    </row>
    <row r="238" spans="7:14">
      <c r="G238" s="363"/>
      <c r="N238" s="363"/>
    </row>
    <row r="239" spans="7:14">
      <c r="G239" s="363"/>
      <c r="N239" s="363"/>
    </row>
    <row r="240" spans="7:14">
      <c r="G240" s="363"/>
      <c r="N240" s="363"/>
    </row>
    <row r="241" spans="7:14">
      <c r="G241" s="363"/>
      <c r="N241" s="363"/>
    </row>
    <row r="242" spans="7:14">
      <c r="G242" s="363"/>
      <c r="N242" s="363"/>
    </row>
    <row r="243" spans="7:14">
      <c r="G243" s="363"/>
      <c r="N243" s="363"/>
    </row>
    <row r="244" spans="7:14">
      <c r="G244" s="363"/>
      <c r="N244" s="363"/>
    </row>
    <row r="245" spans="7:14">
      <c r="G245" s="363"/>
      <c r="N245" s="363"/>
    </row>
    <row r="246" spans="7:14">
      <c r="G246" s="363"/>
      <c r="N246" s="363"/>
    </row>
    <row r="247" spans="7:14">
      <c r="G247" s="363"/>
      <c r="N247" s="363"/>
    </row>
    <row r="248" spans="7:14">
      <c r="G248" s="363"/>
      <c r="N248" s="363"/>
    </row>
    <row r="249" spans="7:14">
      <c r="G249" s="363"/>
      <c r="N249" s="363"/>
    </row>
    <row r="250" spans="7:14">
      <c r="G250" s="363"/>
      <c r="N250" s="363"/>
    </row>
    <row r="251" spans="7:14">
      <c r="G251" s="363"/>
      <c r="N251" s="363"/>
    </row>
    <row r="252" spans="7:14">
      <c r="G252" s="363"/>
      <c r="N252" s="363"/>
    </row>
    <row r="253" spans="7:14">
      <c r="G253" s="363"/>
      <c r="N253" s="363"/>
    </row>
    <row r="254" spans="7:14">
      <c r="G254" s="363"/>
      <c r="N254" s="363"/>
    </row>
    <row r="255" spans="7:14">
      <c r="G255" s="363"/>
      <c r="N255" s="363"/>
    </row>
    <row r="256" spans="7:14">
      <c r="G256" s="363"/>
      <c r="N256" s="363"/>
    </row>
    <row r="257" spans="7:14">
      <c r="G257" s="363"/>
      <c r="N257" s="363"/>
    </row>
    <row r="258" spans="7:14">
      <c r="G258" s="363"/>
      <c r="N258" s="363"/>
    </row>
    <row r="259" spans="7:14">
      <c r="G259" s="363"/>
      <c r="N259" s="363"/>
    </row>
    <row r="260" spans="7:14">
      <c r="G260" s="363"/>
      <c r="N260" s="363"/>
    </row>
    <row r="261" spans="7:14">
      <c r="G261" s="363"/>
      <c r="N261" s="363"/>
    </row>
    <row r="262" spans="7:14">
      <c r="G262" s="363"/>
      <c r="N262" s="363"/>
    </row>
    <row r="263" spans="7:14">
      <c r="G263" s="363"/>
      <c r="N263" s="363"/>
    </row>
    <row r="264" spans="7:14">
      <c r="G264" s="363"/>
      <c r="N264" s="363"/>
    </row>
    <row r="265" spans="7:14">
      <c r="G265" s="363"/>
      <c r="N265" s="363"/>
    </row>
    <row r="266" spans="7:14">
      <c r="G266" s="363"/>
      <c r="N266" s="363"/>
    </row>
    <row r="267" spans="7:14">
      <c r="G267" s="363"/>
      <c r="N267" s="363"/>
    </row>
    <row r="268" spans="7:14">
      <c r="G268" s="363"/>
      <c r="N268" s="363"/>
    </row>
    <row r="269" spans="7:14">
      <c r="G269" s="363"/>
      <c r="N269" s="363"/>
    </row>
    <row r="270" spans="7:14">
      <c r="G270" s="363"/>
      <c r="N270" s="363"/>
    </row>
    <row r="271" spans="7:14">
      <c r="G271" s="363"/>
      <c r="N271" s="363"/>
    </row>
    <row r="272" spans="7:14">
      <c r="G272" s="363"/>
      <c r="N272" s="363"/>
    </row>
    <row r="273" spans="7:14">
      <c r="G273" s="363"/>
      <c r="N273" s="363"/>
    </row>
    <row r="274" spans="7:14">
      <c r="G274" s="363"/>
      <c r="N274" s="363"/>
    </row>
    <row r="275" spans="7:14">
      <c r="G275" s="363"/>
      <c r="N275" s="363"/>
    </row>
    <row r="276" spans="7:14">
      <c r="G276" s="363"/>
      <c r="N276" s="363"/>
    </row>
    <row r="277" spans="7:14">
      <c r="G277" s="363"/>
      <c r="N277" s="363"/>
    </row>
    <row r="278" spans="7:14">
      <c r="G278" s="363"/>
      <c r="N278" s="363"/>
    </row>
    <row r="279" spans="7:14">
      <c r="G279" s="363"/>
      <c r="N279" s="363"/>
    </row>
    <row r="280" spans="7:14">
      <c r="G280" s="363"/>
      <c r="N280" s="363"/>
    </row>
    <row r="281" spans="7:14">
      <c r="G281" s="363"/>
      <c r="N281" s="363"/>
    </row>
    <row r="282" spans="7:14">
      <c r="G282" s="363"/>
      <c r="N282" s="363"/>
    </row>
    <row r="283" spans="7:14">
      <c r="G283" s="363"/>
      <c r="N283" s="363"/>
    </row>
    <row r="284" spans="7:14">
      <c r="G284" s="363"/>
      <c r="N284" s="363"/>
    </row>
    <row r="285" spans="7:14">
      <c r="G285" s="363"/>
      <c r="N285" s="363"/>
    </row>
    <row r="286" spans="7:14">
      <c r="G286" s="363"/>
      <c r="N286" s="363"/>
    </row>
    <row r="287" spans="7:14">
      <c r="G287" s="363"/>
      <c r="N287" s="363"/>
    </row>
    <row r="288" spans="7:14">
      <c r="G288" s="363"/>
      <c r="N288" s="363"/>
    </row>
    <row r="289" spans="7:14">
      <c r="G289" s="363"/>
      <c r="N289" s="363"/>
    </row>
    <row r="290" spans="7:14">
      <c r="G290" s="363"/>
      <c r="N290" s="363"/>
    </row>
    <row r="291" spans="7:14">
      <c r="G291" s="363"/>
      <c r="N291" s="363"/>
    </row>
    <row r="292" spans="7:14">
      <c r="G292" s="363"/>
      <c r="N292" s="363"/>
    </row>
    <row r="293" spans="7:14">
      <c r="G293" s="363"/>
      <c r="N293" s="363"/>
    </row>
    <row r="294" spans="7:14">
      <c r="G294" s="363"/>
      <c r="N294" s="363"/>
    </row>
    <row r="295" spans="7:14">
      <c r="G295" s="363"/>
      <c r="N295" s="363"/>
    </row>
    <row r="296" spans="7:14">
      <c r="G296" s="363"/>
      <c r="N296" s="363"/>
    </row>
    <row r="297" spans="7:14">
      <c r="G297" s="363"/>
      <c r="N297" s="363"/>
    </row>
    <row r="298" spans="7:14">
      <c r="G298" s="363"/>
      <c r="N298" s="363"/>
    </row>
    <row r="299" spans="7:14">
      <c r="G299" s="363"/>
      <c r="N299" s="363"/>
    </row>
    <row r="300" spans="7:14">
      <c r="G300" s="363"/>
      <c r="N300" s="363"/>
    </row>
    <row r="301" spans="7:14">
      <c r="G301" s="363"/>
      <c r="N301" s="363"/>
    </row>
    <row r="302" spans="7:14">
      <c r="G302" s="363"/>
      <c r="N302" s="363"/>
    </row>
    <row r="303" spans="7:14">
      <c r="G303" s="363"/>
      <c r="N303" s="363"/>
    </row>
    <row r="304" spans="7:14">
      <c r="G304" s="363"/>
      <c r="N304" s="363"/>
    </row>
    <row r="305" spans="7:14">
      <c r="G305" s="363"/>
      <c r="N305" s="363"/>
    </row>
    <row r="306" spans="7:14">
      <c r="G306" s="363"/>
      <c r="N306" s="363"/>
    </row>
    <row r="307" spans="7:14">
      <c r="G307" s="363"/>
      <c r="N307" s="363"/>
    </row>
    <row r="308" spans="7:14">
      <c r="G308" s="363"/>
      <c r="N308" s="363"/>
    </row>
    <row r="309" spans="7:14">
      <c r="G309" s="363"/>
      <c r="N309" s="363"/>
    </row>
    <row r="310" spans="7:14">
      <c r="G310" s="363"/>
      <c r="N310" s="363"/>
    </row>
    <row r="311" spans="7:14">
      <c r="G311" s="363"/>
      <c r="N311" s="363"/>
    </row>
    <row r="312" spans="7:14">
      <c r="G312" s="363"/>
      <c r="N312" s="363"/>
    </row>
    <row r="313" spans="7:14">
      <c r="G313" s="363"/>
      <c r="N313" s="363"/>
    </row>
    <row r="314" spans="7:14">
      <c r="G314" s="363"/>
      <c r="N314" s="363"/>
    </row>
    <row r="315" spans="7:14">
      <c r="G315" s="363"/>
      <c r="N315" s="363"/>
    </row>
    <row r="316" spans="7:14">
      <c r="G316" s="363"/>
      <c r="N316" s="363"/>
    </row>
    <row r="317" spans="7:14">
      <c r="G317" s="363"/>
      <c r="N317" s="363"/>
    </row>
    <row r="318" spans="7:14">
      <c r="G318" s="363"/>
      <c r="N318" s="363"/>
    </row>
    <row r="319" spans="7:14">
      <c r="G319" s="363"/>
      <c r="N319" s="363"/>
    </row>
    <row r="320" spans="7:14">
      <c r="G320" s="363"/>
      <c r="N320" s="363"/>
    </row>
    <row r="321" spans="7:14">
      <c r="G321" s="363"/>
      <c r="N321" s="363"/>
    </row>
    <row r="322" spans="7:14">
      <c r="G322" s="363"/>
      <c r="N322" s="363"/>
    </row>
    <row r="323" spans="7:14">
      <c r="G323" s="363"/>
      <c r="N323" s="363"/>
    </row>
    <row r="324" spans="7:14">
      <c r="G324" s="363"/>
      <c r="N324" s="363"/>
    </row>
    <row r="325" spans="7:14">
      <c r="G325" s="363"/>
      <c r="N325" s="363"/>
    </row>
    <row r="326" spans="7:14">
      <c r="G326" s="363"/>
      <c r="N326" s="363"/>
    </row>
    <row r="327" spans="7:14">
      <c r="G327" s="363"/>
      <c r="N327" s="363"/>
    </row>
    <row r="328" spans="7:14">
      <c r="G328" s="363"/>
      <c r="N328" s="363"/>
    </row>
    <row r="329" spans="7:14">
      <c r="G329" s="363"/>
      <c r="N329" s="363"/>
    </row>
    <row r="330" spans="7:14">
      <c r="G330" s="363"/>
      <c r="N330" s="363"/>
    </row>
    <row r="331" spans="7:14">
      <c r="G331" s="363"/>
      <c r="N331" s="363"/>
    </row>
    <row r="332" spans="7:14">
      <c r="G332" s="363"/>
      <c r="N332" s="363"/>
    </row>
    <row r="333" spans="7:14">
      <c r="G333" s="363"/>
      <c r="N333" s="363"/>
    </row>
    <row r="334" spans="7:14">
      <c r="G334" s="363"/>
      <c r="N334" s="363"/>
    </row>
    <row r="335" spans="7:14">
      <c r="G335" s="363"/>
      <c r="N335" s="363"/>
    </row>
    <row r="336" spans="7:14">
      <c r="G336" s="363"/>
      <c r="N336" s="363"/>
    </row>
    <row r="337" spans="7:14">
      <c r="G337" s="363"/>
      <c r="N337" s="363"/>
    </row>
    <row r="338" spans="7:14">
      <c r="G338" s="363"/>
      <c r="N338" s="363"/>
    </row>
    <row r="339" spans="7:14">
      <c r="G339" s="363"/>
      <c r="N339" s="363"/>
    </row>
    <row r="340" spans="7:14">
      <c r="G340" s="363"/>
      <c r="N340" s="363"/>
    </row>
    <row r="341" spans="7:14">
      <c r="G341" s="363"/>
      <c r="N341" s="363"/>
    </row>
    <row r="342" spans="7:14">
      <c r="G342" s="363"/>
      <c r="N342" s="363"/>
    </row>
    <row r="343" spans="7:14">
      <c r="G343" s="363"/>
      <c r="N343" s="363"/>
    </row>
    <row r="344" spans="7:14">
      <c r="G344" s="363"/>
      <c r="N344" s="363"/>
    </row>
    <row r="345" spans="7:14">
      <c r="G345" s="363"/>
      <c r="N345" s="363"/>
    </row>
    <row r="346" spans="7:14">
      <c r="G346" s="363"/>
      <c r="N346" s="363"/>
    </row>
    <row r="347" spans="7:14">
      <c r="G347" s="363"/>
      <c r="N347" s="363"/>
    </row>
    <row r="348" spans="7:14">
      <c r="G348" s="363"/>
      <c r="N348" s="363"/>
    </row>
    <row r="349" spans="7:14">
      <c r="G349" s="363"/>
      <c r="N349" s="363"/>
    </row>
    <row r="350" spans="7:14">
      <c r="G350" s="363"/>
      <c r="N350" s="363"/>
    </row>
    <row r="351" spans="7:14">
      <c r="G351" s="363"/>
      <c r="N351" s="363"/>
    </row>
    <row r="352" spans="7:14">
      <c r="G352" s="363"/>
      <c r="N352" s="363"/>
    </row>
    <row r="353" spans="7:14">
      <c r="G353" s="363"/>
      <c r="N353" s="363"/>
    </row>
    <row r="354" spans="7:14">
      <c r="G354" s="363"/>
      <c r="N354" s="363"/>
    </row>
    <row r="355" spans="7:14">
      <c r="G355" s="363"/>
      <c r="N355" s="363"/>
    </row>
    <row r="356" spans="7:14">
      <c r="G356" s="363"/>
      <c r="N356" s="363"/>
    </row>
    <row r="357" spans="7:14">
      <c r="G357" s="363"/>
      <c r="N357" s="363"/>
    </row>
    <row r="358" spans="7:14">
      <c r="G358" s="363"/>
      <c r="N358" s="363"/>
    </row>
    <row r="359" spans="7:14">
      <c r="G359" s="363"/>
      <c r="N359" s="363"/>
    </row>
    <row r="360" spans="7:14">
      <c r="G360" s="363"/>
      <c r="N360" s="363"/>
    </row>
    <row r="361" spans="7:14">
      <c r="G361" s="363"/>
      <c r="N361" s="363"/>
    </row>
    <row r="362" spans="7:14">
      <c r="G362" s="363"/>
      <c r="N362" s="363"/>
    </row>
    <row r="363" spans="7:14">
      <c r="G363" s="363"/>
      <c r="N363" s="363"/>
    </row>
    <row r="364" spans="7:14">
      <c r="G364" s="363"/>
      <c r="N364" s="363"/>
    </row>
    <row r="365" spans="7:14">
      <c r="G365" s="363"/>
      <c r="N365" s="363"/>
    </row>
    <row r="366" spans="7:14">
      <c r="G366" s="363"/>
      <c r="N366" s="363"/>
    </row>
    <row r="367" spans="7:14">
      <c r="G367" s="363"/>
      <c r="N367" s="363"/>
    </row>
    <row r="368" spans="7:14">
      <c r="G368" s="363"/>
      <c r="N368" s="363"/>
    </row>
    <row r="369" spans="7:14">
      <c r="G369" s="363"/>
      <c r="N369" s="363"/>
    </row>
    <row r="370" spans="7:14">
      <c r="G370" s="363"/>
      <c r="N370" s="363"/>
    </row>
    <row r="371" spans="7:14">
      <c r="G371" s="363"/>
      <c r="N371" s="363"/>
    </row>
    <row r="372" spans="7:14">
      <c r="G372" s="363"/>
      <c r="N372" s="363"/>
    </row>
    <row r="373" spans="7:14">
      <c r="G373" s="363"/>
      <c r="N373" s="363"/>
    </row>
    <row r="374" spans="7:14">
      <c r="G374" s="363"/>
      <c r="N374" s="363"/>
    </row>
    <row r="375" spans="7:14">
      <c r="G375" s="363"/>
      <c r="N375" s="363"/>
    </row>
    <row r="376" spans="7:14">
      <c r="G376" s="363"/>
      <c r="N376" s="363"/>
    </row>
    <row r="377" spans="7:14">
      <c r="G377" s="363"/>
      <c r="N377" s="363"/>
    </row>
    <row r="378" spans="7:14">
      <c r="G378" s="363"/>
      <c r="N378" s="363"/>
    </row>
    <row r="379" spans="7:14">
      <c r="G379" s="363"/>
      <c r="N379" s="363"/>
    </row>
    <row r="380" spans="7:14">
      <c r="G380" s="363"/>
      <c r="N380" s="363"/>
    </row>
    <row r="381" spans="7:14">
      <c r="G381" s="363"/>
      <c r="N381" s="363"/>
    </row>
    <row r="382" spans="7:14">
      <c r="G382" s="363"/>
      <c r="N382" s="363"/>
    </row>
    <row r="383" spans="7:14">
      <c r="G383" s="363"/>
      <c r="N383" s="363"/>
    </row>
    <row r="384" spans="7:14">
      <c r="G384" s="363"/>
      <c r="N384" s="363"/>
    </row>
    <row r="385" spans="7:14">
      <c r="G385" s="363"/>
      <c r="N385" s="363"/>
    </row>
    <row r="386" spans="7:14">
      <c r="G386" s="363"/>
      <c r="N386" s="363"/>
    </row>
    <row r="387" spans="7:14">
      <c r="G387" s="363"/>
      <c r="N387" s="363"/>
    </row>
    <row r="388" spans="7:14">
      <c r="G388" s="363"/>
      <c r="N388" s="363"/>
    </row>
    <row r="389" spans="7:14">
      <c r="G389" s="363"/>
      <c r="N389" s="363"/>
    </row>
    <row r="390" spans="7:14">
      <c r="G390" s="363"/>
      <c r="N390" s="363"/>
    </row>
    <row r="391" spans="7:14">
      <c r="G391" s="363"/>
      <c r="N391" s="363"/>
    </row>
    <row r="392" spans="7:14">
      <c r="G392" s="363"/>
      <c r="N392" s="363"/>
    </row>
    <row r="393" spans="7:14">
      <c r="G393" s="363"/>
      <c r="N393" s="363"/>
    </row>
    <row r="394" spans="7:14">
      <c r="G394" s="363"/>
      <c r="N394" s="363"/>
    </row>
    <row r="395" spans="7:14">
      <c r="G395" s="363"/>
      <c r="N395" s="363"/>
    </row>
    <row r="396" spans="7:14">
      <c r="G396" s="363"/>
      <c r="N396" s="363"/>
    </row>
    <row r="397" spans="7:14">
      <c r="G397" s="363"/>
      <c r="N397" s="363"/>
    </row>
    <row r="398" spans="7:14">
      <c r="G398" s="363"/>
      <c r="N398" s="363"/>
    </row>
    <row r="399" spans="7:14">
      <c r="G399" s="363"/>
      <c r="N399" s="363"/>
    </row>
    <row r="400" spans="7:14">
      <c r="G400" s="363"/>
      <c r="N400" s="363"/>
    </row>
    <row r="401" spans="7:14">
      <c r="G401" s="363"/>
      <c r="N401" s="363"/>
    </row>
    <row r="402" spans="7:14">
      <c r="G402" s="363"/>
      <c r="N402" s="363"/>
    </row>
    <row r="403" spans="7:14">
      <c r="G403" s="363"/>
      <c r="N403" s="363"/>
    </row>
    <row r="404" spans="7:14">
      <c r="G404" s="363"/>
      <c r="N404" s="363"/>
    </row>
    <row r="405" spans="7:14">
      <c r="G405" s="363"/>
      <c r="N405" s="363"/>
    </row>
    <row r="406" spans="7:14">
      <c r="G406" s="363"/>
      <c r="N406" s="363"/>
    </row>
    <row r="407" spans="7:14">
      <c r="G407" s="363"/>
      <c r="N407" s="363"/>
    </row>
    <row r="408" spans="7:14">
      <c r="G408" s="363"/>
      <c r="N408" s="363"/>
    </row>
    <row r="409" spans="7:14">
      <c r="G409" s="363"/>
      <c r="N409" s="363"/>
    </row>
    <row r="410" spans="7:14">
      <c r="G410" s="363"/>
      <c r="N410" s="363"/>
    </row>
    <row r="411" spans="7:14">
      <c r="G411" s="363"/>
      <c r="N411" s="363"/>
    </row>
    <row r="412" spans="7:14">
      <c r="G412" s="363"/>
      <c r="N412" s="363"/>
    </row>
    <row r="413" spans="7:14">
      <c r="G413" s="363"/>
      <c r="N413" s="363"/>
    </row>
    <row r="414" spans="7:14">
      <c r="G414" s="363"/>
      <c r="N414" s="363"/>
    </row>
    <row r="415" spans="7:14">
      <c r="G415" s="363"/>
      <c r="N415" s="363"/>
    </row>
    <row r="416" spans="7:14">
      <c r="G416" s="363"/>
      <c r="N416" s="363"/>
    </row>
    <row r="417" spans="7:14">
      <c r="G417" s="363"/>
      <c r="N417" s="363"/>
    </row>
    <row r="418" spans="7:14">
      <c r="G418" s="363"/>
      <c r="N418" s="363"/>
    </row>
    <row r="419" spans="7:14">
      <c r="G419" s="363"/>
      <c r="N419" s="363"/>
    </row>
    <row r="420" spans="7:14">
      <c r="G420" s="363"/>
      <c r="N420" s="363"/>
    </row>
    <row r="421" spans="7:14">
      <c r="G421" s="363"/>
      <c r="N421" s="363"/>
    </row>
    <row r="422" spans="7:14">
      <c r="G422" s="363"/>
      <c r="N422" s="363"/>
    </row>
    <row r="423" spans="7:14">
      <c r="G423" s="363"/>
      <c r="N423" s="363"/>
    </row>
    <row r="424" spans="7:14">
      <c r="G424" s="363"/>
      <c r="N424" s="363"/>
    </row>
    <row r="425" spans="7:14">
      <c r="G425" s="363"/>
      <c r="N425" s="363"/>
    </row>
    <row r="426" spans="7:14">
      <c r="G426" s="363"/>
      <c r="N426" s="363"/>
    </row>
    <row r="427" spans="7:14">
      <c r="G427" s="363"/>
      <c r="N427" s="363"/>
    </row>
    <row r="428" spans="7:14">
      <c r="G428" s="363"/>
      <c r="N428" s="363"/>
    </row>
    <row r="429" spans="7:14">
      <c r="G429" s="363"/>
      <c r="N429" s="363"/>
    </row>
    <row r="430" spans="7:14">
      <c r="G430" s="363"/>
      <c r="N430" s="363"/>
    </row>
    <row r="431" spans="7:14">
      <c r="G431" s="363"/>
      <c r="N431" s="363"/>
    </row>
    <row r="432" spans="7:14">
      <c r="G432" s="363"/>
      <c r="N432" s="363"/>
    </row>
    <row r="433" spans="7:14">
      <c r="G433" s="363"/>
      <c r="N433" s="363"/>
    </row>
    <row r="434" spans="7:14">
      <c r="G434" s="363"/>
      <c r="N434" s="363"/>
    </row>
    <row r="435" spans="7:14">
      <c r="G435" s="363"/>
      <c r="N435" s="363"/>
    </row>
    <row r="436" spans="7:14">
      <c r="G436" s="363"/>
      <c r="N436" s="363"/>
    </row>
    <row r="437" spans="7:14">
      <c r="G437" s="363"/>
      <c r="N437" s="363"/>
    </row>
    <row r="438" spans="7:14">
      <c r="G438" s="363"/>
      <c r="N438" s="363"/>
    </row>
    <row r="439" spans="7:14">
      <c r="G439" s="363"/>
      <c r="N439" s="363"/>
    </row>
    <row r="440" spans="7:14">
      <c r="G440" s="363"/>
      <c r="N440" s="363"/>
    </row>
    <row r="441" spans="7:14">
      <c r="G441" s="363"/>
      <c r="N441" s="363"/>
    </row>
    <row r="442" spans="7:14">
      <c r="G442" s="363"/>
      <c r="N442" s="363"/>
    </row>
    <row r="443" spans="7:14">
      <c r="G443" s="363"/>
      <c r="N443" s="363"/>
    </row>
    <row r="444" spans="7:14">
      <c r="G444" s="363"/>
      <c r="N444" s="363"/>
    </row>
    <row r="445" spans="7:14">
      <c r="G445" s="363"/>
      <c r="N445" s="363"/>
    </row>
    <row r="446" spans="7:14">
      <c r="G446" s="363"/>
      <c r="N446" s="363"/>
    </row>
    <row r="447" spans="7:14">
      <c r="G447" s="363"/>
      <c r="N447" s="363"/>
    </row>
    <row r="448" spans="7:14">
      <c r="G448" s="363"/>
      <c r="N448" s="363"/>
    </row>
    <row r="449" spans="7:14">
      <c r="G449" s="363"/>
      <c r="N449" s="363"/>
    </row>
    <row r="450" spans="7:14">
      <c r="G450" s="363"/>
      <c r="N450" s="363"/>
    </row>
    <row r="451" spans="7:14">
      <c r="G451" s="363"/>
      <c r="N451" s="363"/>
    </row>
    <row r="452" spans="7:14">
      <c r="G452" s="363"/>
      <c r="N452" s="363"/>
    </row>
    <row r="453" spans="7:14">
      <c r="G453" s="363"/>
      <c r="N453" s="363"/>
    </row>
    <row r="454" spans="7:14">
      <c r="G454" s="363"/>
      <c r="N454" s="363"/>
    </row>
    <row r="455" spans="7:14">
      <c r="G455" s="363"/>
      <c r="N455" s="363"/>
    </row>
    <row r="456" spans="7:14">
      <c r="G456" s="363"/>
      <c r="N456" s="363"/>
    </row>
    <row r="457" spans="7:14">
      <c r="G457" s="363"/>
      <c r="N457" s="363"/>
    </row>
    <row r="458" spans="7:14">
      <c r="G458" s="363"/>
      <c r="N458" s="363"/>
    </row>
    <row r="459" spans="7:14">
      <c r="G459" s="363"/>
      <c r="N459" s="363"/>
    </row>
    <row r="460" spans="7:14">
      <c r="G460" s="363"/>
      <c r="N460" s="363"/>
    </row>
    <row r="461" spans="7:14">
      <c r="G461" s="363"/>
      <c r="N461" s="363"/>
    </row>
    <row r="462" spans="7:14">
      <c r="G462" s="363"/>
      <c r="N462" s="363"/>
    </row>
    <row r="463" spans="7:14">
      <c r="G463" s="363"/>
      <c r="N463" s="363"/>
    </row>
    <row r="464" spans="7:14">
      <c r="G464" s="363"/>
      <c r="N464" s="363"/>
    </row>
    <row r="465" spans="7:14">
      <c r="G465" s="363"/>
      <c r="N465" s="363"/>
    </row>
    <row r="466" spans="7:14">
      <c r="G466" s="363"/>
      <c r="N466" s="363"/>
    </row>
    <row r="467" spans="7:14">
      <c r="G467" s="363"/>
      <c r="N467" s="363"/>
    </row>
    <row r="468" spans="7:14">
      <c r="G468" s="363"/>
      <c r="N468" s="363"/>
    </row>
    <row r="469" spans="7:14">
      <c r="G469" s="363"/>
      <c r="N469" s="363"/>
    </row>
    <row r="470" spans="7:14">
      <c r="G470" s="363"/>
      <c r="N470" s="363"/>
    </row>
    <row r="471" spans="7:14">
      <c r="G471" s="363"/>
      <c r="N471" s="363"/>
    </row>
    <row r="472" spans="7:14">
      <c r="G472" s="363"/>
      <c r="N472" s="363"/>
    </row>
    <row r="473" spans="7:14">
      <c r="G473" s="363"/>
      <c r="N473" s="363"/>
    </row>
    <row r="474" spans="7:14">
      <c r="G474" s="363"/>
      <c r="N474" s="363"/>
    </row>
    <row r="475" spans="7:14">
      <c r="G475" s="363"/>
      <c r="N475" s="363"/>
    </row>
  </sheetData>
  <autoFilter ref="A2:N2"/>
  <mergeCells count="2">
    <mergeCell ref="C1:G1"/>
    <mergeCell ref="J1:N1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0"/>
  <sheetViews>
    <sheetView tabSelected="1" topLeftCell="Q1" zoomScale="85" zoomScaleNormal="85" zoomScaleSheetLayoutView="80" workbookViewId="0">
      <selection activeCell="AD6" sqref="AD6"/>
    </sheetView>
  </sheetViews>
  <sheetFormatPr defaultRowHeight="15"/>
  <cols>
    <col min="1" max="1" width="15.140625" style="315" customWidth="1"/>
    <col min="2" max="3" width="9.140625" style="315" customWidth="1"/>
    <col min="4" max="30" width="9.140625" style="5"/>
    <col min="31" max="31" width="10.28515625" style="5" customWidth="1"/>
    <col min="32" max="32" width="10.7109375" style="5" customWidth="1"/>
    <col min="33" max="33" width="13.140625" style="364" customWidth="1"/>
    <col min="34" max="16384" width="9.140625" style="5"/>
  </cols>
  <sheetData>
    <row r="1" spans="1:33" ht="15.75" thickBot="1"/>
    <row r="2" spans="1:33" ht="36.75" customHeight="1" thickBot="1">
      <c r="B2" s="587" t="s">
        <v>449</v>
      </c>
      <c r="C2" s="588"/>
      <c r="D2" s="588"/>
      <c r="E2" s="588"/>
      <c r="F2" s="588"/>
      <c r="G2" s="588"/>
      <c r="H2" s="588"/>
      <c r="I2" s="588"/>
      <c r="J2" s="588"/>
      <c r="K2" s="588"/>
      <c r="L2" s="588"/>
      <c r="M2" s="588"/>
      <c r="N2" s="588"/>
      <c r="O2" s="588"/>
      <c r="P2" s="588"/>
      <c r="Q2" s="588"/>
      <c r="R2" s="588"/>
      <c r="S2" s="588"/>
      <c r="T2" s="588"/>
      <c r="U2" s="588"/>
      <c r="V2" s="588"/>
      <c r="W2" s="588"/>
      <c r="X2" s="588"/>
      <c r="Y2" s="588"/>
      <c r="Z2" s="588"/>
      <c r="AA2" s="588"/>
      <c r="AB2" s="588"/>
      <c r="AC2" s="588"/>
      <c r="AD2" s="588"/>
      <c r="AE2" s="589"/>
    </row>
    <row r="3" spans="1:33" ht="16.5" customHeight="1" thickBot="1">
      <c r="B3" s="586" t="s">
        <v>585</v>
      </c>
      <c r="C3" s="586"/>
      <c r="D3" s="586"/>
      <c r="E3" s="586"/>
      <c r="F3" s="586"/>
      <c r="G3" s="586"/>
      <c r="H3" s="586"/>
      <c r="I3" s="586"/>
      <c r="J3" s="586"/>
      <c r="K3" s="586"/>
      <c r="L3" s="586"/>
      <c r="M3" s="586"/>
      <c r="N3" s="586"/>
      <c r="O3" s="586"/>
      <c r="P3" s="586"/>
      <c r="Q3" s="586"/>
      <c r="R3" s="586"/>
      <c r="S3" s="586"/>
      <c r="T3" s="586"/>
      <c r="U3" s="586"/>
      <c r="V3" s="586"/>
      <c r="W3" s="586"/>
      <c r="X3" s="586"/>
      <c r="Y3" s="586"/>
      <c r="Z3" s="586"/>
      <c r="AA3" s="586"/>
      <c r="AB3" s="586"/>
      <c r="AC3" s="586"/>
      <c r="AD3" s="590" t="s">
        <v>575</v>
      </c>
      <c r="AE3" s="591"/>
    </row>
    <row r="4" spans="1:33" ht="26.25" customHeight="1" thickBot="1">
      <c r="A4" s="315" t="s">
        <v>450</v>
      </c>
      <c r="B4" s="604" t="s">
        <v>474</v>
      </c>
      <c r="C4" s="605"/>
      <c r="D4" s="606" t="s">
        <v>462</v>
      </c>
      <c r="E4" s="607"/>
      <c r="F4" s="608" t="s">
        <v>463</v>
      </c>
      <c r="G4" s="608"/>
      <c r="H4" s="609" t="s">
        <v>464</v>
      </c>
      <c r="I4" s="610"/>
      <c r="J4" s="611" t="s">
        <v>465</v>
      </c>
      <c r="K4" s="611"/>
      <c r="L4" s="612" t="s">
        <v>466</v>
      </c>
      <c r="M4" s="613"/>
      <c r="N4" s="614" t="s">
        <v>467</v>
      </c>
      <c r="O4" s="614"/>
      <c r="P4" s="615" t="s">
        <v>468</v>
      </c>
      <c r="Q4" s="616"/>
      <c r="R4" s="617" t="s">
        <v>469</v>
      </c>
      <c r="S4" s="617"/>
      <c r="T4" s="594" t="s">
        <v>470</v>
      </c>
      <c r="U4" s="595"/>
      <c r="V4" s="596" t="s">
        <v>308</v>
      </c>
      <c r="W4" s="596"/>
      <c r="X4" s="597" t="s">
        <v>471</v>
      </c>
      <c r="Y4" s="598"/>
      <c r="Z4" s="599" t="s">
        <v>472</v>
      </c>
      <c r="AA4" s="599"/>
      <c r="AB4" s="600" t="s">
        <v>473</v>
      </c>
      <c r="AC4" s="601"/>
      <c r="AD4" s="592"/>
      <c r="AE4" s="593"/>
    </row>
    <row r="5" spans="1:33" ht="21.75" customHeight="1" thickBot="1">
      <c r="A5" s="316"/>
      <c r="B5" s="337" t="s">
        <v>320</v>
      </c>
      <c r="C5" s="338" t="s">
        <v>451</v>
      </c>
      <c r="D5" s="337" t="s">
        <v>320</v>
      </c>
      <c r="E5" s="338" t="s">
        <v>451</v>
      </c>
      <c r="F5" s="347" t="s">
        <v>320</v>
      </c>
      <c r="G5" s="347" t="s">
        <v>451</v>
      </c>
      <c r="H5" s="337" t="s">
        <v>320</v>
      </c>
      <c r="I5" s="338" t="s">
        <v>451</v>
      </c>
      <c r="J5" s="347" t="s">
        <v>320</v>
      </c>
      <c r="K5" s="347" t="s">
        <v>451</v>
      </c>
      <c r="L5" s="337" t="s">
        <v>320</v>
      </c>
      <c r="M5" s="338" t="s">
        <v>451</v>
      </c>
      <c r="N5" s="347" t="s">
        <v>320</v>
      </c>
      <c r="O5" s="347" t="s">
        <v>451</v>
      </c>
      <c r="P5" s="337" t="s">
        <v>320</v>
      </c>
      <c r="Q5" s="338" t="s">
        <v>451</v>
      </c>
      <c r="R5" s="347" t="s">
        <v>320</v>
      </c>
      <c r="S5" s="347" t="s">
        <v>451</v>
      </c>
      <c r="T5" s="337" t="s">
        <v>320</v>
      </c>
      <c r="U5" s="338" t="s">
        <v>451</v>
      </c>
      <c r="V5" s="347" t="s">
        <v>320</v>
      </c>
      <c r="W5" s="347" t="s">
        <v>451</v>
      </c>
      <c r="X5" s="337" t="s">
        <v>320</v>
      </c>
      <c r="Y5" s="338" t="s">
        <v>451</v>
      </c>
      <c r="Z5" s="347" t="s">
        <v>320</v>
      </c>
      <c r="AA5" s="347" t="s">
        <v>451</v>
      </c>
      <c r="AB5" s="337" t="s">
        <v>320</v>
      </c>
      <c r="AC5" s="347" t="s">
        <v>451</v>
      </c>
      <c r="AD5" s="337" t="s">
        <v>320</v>
      </c>
      <c r="AE5" s="561" t="s">
        <v>451</v>
      </c>
      <c r="AF5" s="602" t="s">
        <v>452</v>
      </c>
      <c r="AG5" s="603"/>
    </row>
    <row r="6" spans="1:33" s="360" customFormat="1">
      <c r="A6" s="350">
        <v>43398</v>
      </c>
      <c r="B6" s="339">
        <v>0</v>
      </c>
      <c r="C6" s="340">
        <v>0</v>
      </c>
      <c r="D6" s="345">
        <v>134</v>
      </c>
      <c r="E6" s="346">
        <v>8663</v>
      </c>
      <c r="F6" s="348">
        <v>74</v>
      </c>
      <c r="G6" s="348">
        <v>4523</v>
      </c>
      <c r="H6" s="345">
        <v>129</v>
      </c>
      <c r="I6" s="346">
        <v>8155.5</v>
      </c>
      <c r="J6" s="348">
        <v>405</v>
      </c>
      <c r="K6" s="348">
        <v>22159.5</v>
      </c>
      <c r="L6" s="345">
        <v>253</v>
      </c>
      <c r="M6" s="346">
        <v>14356.5</v>
      </c>
      <c r="N6" s="348">
        <v>405</v>
      </c>
      <c r="O6" s="348">
        <v>22159.5</v>
      </c>
      <c r="P6" s="345">
        <v>72</v>
      </c>
      <c r="Q6" s="346">
        <v>4304</v>
      </c>
      <c r="R6" s="348">
        <v>236</v>
      </c>
      <c r="S6" s="348">
        <v>13940</v>
      </c>
      <c r="T6" s="345">
        <v>365</v>
      </c>
      <c r="U6" s="346">
        <v>21179.5</v>
      </c>
      <c r="V6" s="348">
        <v>39</v>
      </c>
      <c r="W6" s="348">
        <v>2370.5</v>
      </c>
      <c r="X6" s="345">
        <v>37</v>
      </c>
      <c r="Y6" s="346">
        <v>2321.5</v>
      </c>
      <c r="Z6" s="348">
        <v>36</v>
      </c>
      <c r="AA6" s="348">
        <v>2262</v>
      </c>
      <c r="AB6" s="345">
        <v>0</v>
      </c>
      <c r="AC6" s="348">
        <v>0</v>
      </c>
      <c r="AD6" s="349"/>
      <c r="AE6" s="562"/>
      <c r="AF6" s="559">
        <f>SUM(Z6,X6,V6,T6,R6,P6,N6,L6,J6,H6,F6,D6,AB6,B6,AD6)</f>
        <v>2185</v>
      </c>
      <c r="AG6" s="557">
        <f>SUM(AA6,Y6,W6,U6,S6,Q6,O6,M6,K6,I6,G6,E6,AC6,C6,AE6)</f>
        <v>126394.5</v>
      </c>
    </row>
    <row r="7" spans="1:33" s="360" customFormat="1">
      <c r="A7" s="355">
        <v>43402</v>
      </c>
      <c r="B7" s="361"/>
      <c r="C7" s="362"/>
      <c r="D7" s="356">
        <v>54</v>
      </c>
      <c r="E7" s="357">
        <v>2563</v>
      </c>
      <c r="F7" s="358">
        <v>34</v>
      </c>
      <c r="G7" s="358">
        <v>1113</v>
      </c>
      <c r="H7" s="356">
        <v>37</v>
      </c>
      <c r="I7" s="357">
        <v>1186.5</v>
      </c>
      <c r="J7" s="358">
        <v>97</v>
      </c>
      <c r="K7" s="358">
        <v>5066.5</v>
      </c>
      <c r="L7" s="356">
        <v>57</v>
      </c>
      <c r="M7" s="357">
        <v>2566.5</v>
      </c>
      <c r="N7" s="358">
        <v>99</v>
      </c>
      <c r="O7" s="358">
        <v>5185.5</v>
      </c>
      <c r="P7" s="356">
        <v>32</v>
      </c>
      <c r="Q7" s="357">
        <v>994</v>
      </c>
      <c r="R7" s="358">
        <v>32</v>
      </c>
      <c r="S7" s="358">
        <v>994</v>
      </c>
      <c r="T7" s="356">
        <v>71</v>
      </c>
      <c r="U7" s="357">
        <v>3049.5</v>
      </c>
      <c r="V7" s="358">
        <v>14</v>
      </c>
      <c r="W7" s="358">
        <v>413</v>
      </c>
      <c r="X7" s="356">
        <v>13</v>
      </c>
      <c r="Y7" s="357">
        <v>353.5</v>
      </c>
      <c r="Z7" s="358">
        <v>13</v>
      </c>
      <c r="AA7" s="358">
        <v>353.5</v>
      </c>
      <c r="AB7" s="356">
        <v>19</v>
      </c>
      <c r="AC7" s="358">
        <v>640.5</v>
      </c>
      <c r="AD7" s="359"/>
      <c r="AE7" s="563"/>
      <c r="AF7" s="560">
        <f>SUM(Z7,X7,V7,T7,R7,P7,N7,L7,J7,H7,F7,D7,AB7,B7,AD7)</f>
        <v>572</v>
      </c>
      <c r="AG7" s="558">
        <f>SUM(AA7,Y7,W7,U7,S7,Q7,O7,M7,K7,I7,G7,E7,AC7,C7,AE7)</f>
        <v>24479</v>
      </c>
    </row>
    <row r="8" spans="1:33" s="360" customFormat="1">
      <c r="A8" s="352">
        <v>43405</v>
      </c>
      <c r="B8" s="339"/>
      <c r="C8" s="340"/>
      <c r="D8" s="345"/>
      <c r="E8" s="346"/>
      <c r="F8" s="348"/>
      <c r="G8" s="348"/>
      <c r="H8" s="345"/>
      <c r="I8" s="346"/>
      <c r="J8" s="348"/>
      <c r="K8" s="348"/>
      <c r="L8" s="345"/>
      <c r="M8" s="346"/>
      <c r="N8" s="348">
        <v>90</v>
      </c>
      <c r="O8" s="348">
        <v>2205</v>
      </c>
      <c r="P8" s="345"/>
      <c r="Q8" s="346"/>
      <c r="R8" s="348"/>
      <c r="S8" s="348"/>
      <c r="T8" s="345"/>
      <c r="U8" s="346"/>
      <c r="V8" s="348"/>
      <c r="W8" s="348"/>
      <c r="X8" s="345"/>
      <c r="Y8" s="346"/>
      <c r="Z8" s="348"/>
      <c r="AA8" s="348"/>
      <c r="AB8" s="345"/>
      <c r="AC8" s="348"/>
      <c r="AD8" s="349"/>
      <c r="AE8" s="562"/>
      <c r="AF8" s="560">
        <f t="shared" ref="AF8:AF49" si="0">SUM(Z8,X8,V8,T8,R8,P8,N8,L8,J8,H8,F8,D8,AB8,B8,AD8)</f>
        <v>90</v>
      </c>
      <c r="AG8" s="558">
        <f t="shared" ref="AG8:AG49" si="1">SUM(AA8,Y8,W8,U8,S8,Q8,O8,M8,K8,I8,G8,E8,AC8,C8,AE8)</f>
        <v>2205</v>
      </c>
    </row>
    <row r="9" spans="1:33" s="360" customFormat="1">
      <c r="A9" s="355">
        <v>43415</v>
      </c>
      <c r="B9" s="361"/>
      <c r="C9" s="362"/>
      <c r="D9" s="356">
        <v>17</v>
      </c>
      <c r="E9" s="357">
        <v>416.5</v>
      </c>
      <c r="F9" s="358">
        <v>13</v>
      </c>
      <c r="G9" s="358">
        <v>498.5</v>
      </c>
      <c r="H9" s="356"/>
      <c r="I9" s="357"/>
      <c r="J9" s="358">
        <v>18</v>
      </c>
      <c r="K9" s="358">
        <v>1821</v>
      </c>
      <c r="L9" s="356">
        <v>2</v>
      </c>
      <c r="M9" s="357">
        <v>99</v>
      </c>
      <c r="N9" s="358">
        <v>15</v>
      </c>
      <c r="O9" s="358">
        <v>417.5</v>
      </c>
      <c r="P9" s="356">
        <v>10</v>
      </c>
      <c r="Q9" s="357">
        <v>290</v>
      </c>
      <c r="R9" s="358">
        <v>2</v>
      </c>
      <c r="S9" s="358">
        <v>69</v>
      </c>
      <c r="T9" s="356">
        <v>33</v>
      </c>
      <c r="U9" s="357">
        <v>1108.5</v>
      </c>
      <c r="V9" s="358">
        <v>2</v>
      </c>
      <c r="W9" s="358">
        <v>49</v>
      </c>
      <c r="X9" s="356">
        <v>2</v>
      </c>
      <c r="Y9" s="357">
        <v>49</v>
      </c>
      <c r="Z9" s="358"/>
      <c r="AA9" s="358"/>
      <c r="AB9" s="356"/>
      <c r="AC9" s="358"/>
      <c r="AD9" s="359"/>
      <c r="AE9" s="563"/>
      <c r="AF9" s="560">
        <f t="shared" si="0"/>
        <v>114</v>
      </c>
      <c r="AG9" s="558">
        <f t="shared" si="1"/>
        <v>4818</v>
      </c>
    </row>
    <row r="10" spans="1:33" s="360" customFormat="1">
      <c r="A10" s="352">
        <v>43441</v>
      </c>
      <c r="B10" s="339"/>
      <c r="C10" s="340"/>
      <c r="D10" s="345">
        <v>12</v>
      </c>
      <c r="E10" s="346">
        <v>534</v>
      </c>
      <c r="F10" s="348">
        <v>8</v>
      </c>
      <c r="G10" s="348">
        <v>356</v>
      </c>
      <c r="H10" s="345">
        <v>12</v>
      </c>
      <c r="I10" s="346">
        <v>534</v>
      </c>
      <c r="J10" s="348">
        <v>30</v>
      </c>
      <c r="K10" s="348">
        <v>1335</v>
      </c>
      <c r="L10" s="345">
        <v>12</v>
      </c>
      <c r="M10" s="346">
        <v>534</v>
      </c>
      <c r="N10" s="348">
        <v>30</v>
      </c>
      <c r="O10" s="348">
        <v>0</v>
      </c>
      <c r="P10" s="345">
        <v>8</v>
      </c>
      <c r="Q10" s="346">
        <v>356</v>
      </c>
      <c r="R10" s="348">
        <v>12</v>
      </c>
      <c r="S10" s="348">
        <v>534</v>
      </c>
      <c r="T10" s="345">
        <v>20</v>
      </c>
      <c r="U10" s="346">
        <v>890</v>
      </c>
      <c r="V10" s="348">
        <v>4</v>
      </c>
      <c r="W10" s="348">
        <v>178</v>
      </c>
      <c r="X10" s="345">
        <v>4</v>
      </c>
      <c r="Y10" s="346">
        <v>178</v>
      </c>
      <c r="Z10" s="348">
        <v>4</v>
      </c>
      <c r="AA10" s="348">
        <v>178</v>
      </c>
      <c r="AB10" s="345">
        <v>0</v>
      </c>
      <c r="AC10" s="348">
        <v>0</v>
      </c>
      <c r="AD10" s="349"/>
      <c r="AE10" s="562"/>
      <c r="AF10" s="560">
        <f t="shared" si="0"/>
        <v>156</v>
      </c>
      <c r="AG10" s="558">
        <f t="shared" si="1"/>
        <v>5607</v>
      </c>
    </row>
    <row r="11" spans="1:33" s="360" customFormat="1">
      <c r="A11" s="355">
        <v>43442</v>
      </c>
      <c r="B11" s="361"/>
      <c r="C11" s="362"/>
      <c r="D11" s="356">
        <v>11</v>
      </c>
      <c r="E11" s="357">
        <v>269.5</v>
      </c>
      <c r="F11" s="358">
        <v>8</v>
      </c>
      <c r="G11" s="358">
        <v>196</v>
      </c>
      <c r="H11" s="356">
        <v>11</v>
      </c>
      <c r="I11" s="357">
        <v>269.5</v>
      </c>
      <c r="J11" s="358">
        <v>20</v>
      </c>
      <c r="K11" s="358">
        <v>490</v>
      </c>
      <c r="L11" s="356">
        <v>11</v>
      </c>
      <c r="M11" s="357">
        <v>269.5</v>
      </c>
      <c r="N11" s="358">
        <v>19</v>
      </c>
      <c r="O11" s="358">
        <v>465.5</v>
      </c>
      <c r="P11" s="356">
        <v>8</v>
      </c>
      <c r="Q11" s="357">
        <v>196</v>
      </c>
      <c r="R11" s="358">
        <v>11</v>
      </c>
      <c r="S11" s="358">
        <v>269.5</v>
      </c>
      <c r="T11" s="356">
        <v>11</v>
      </c>
      <c r="U11" s="357">
        <v>269.5</v>
      </c>
      <c r="V11" s="358">
        <v>0</v>
      </c>
      <c r="W11" s="358">
        <v>0</v>
      </c>
      <c r="X11" s="356">
        <v>0</v>
      </c>
      <c r="Y11" s="357">
        <v>0</v>
      </c>
      <c r="Z11" s="358">
        <v>0</v>
      </c>
      <c r="AA11" s="358">
        <v>0</v>
      </c>
      <c r="AB11" s="356">
        <v>0</v>
      </c>
      <c r="AC11" s="358">
        <v>0</v>
      </c>
      <c r="AD11" s="359"/>
      <c r="AE11" s="563"/>
      <c r="AF11" s="560">
        <f t="shared" si="0"/>
        <v>110</v>
      </c>
      <c r="AG11" s="558">
        <f t="shared" si="1"/>
        <v>2695</v>
      </c>
    </row>
    <row r="12" spans="1:33" s="360" customFormat="1">
      <c r="A12" s="352">
        <v>43442</v>
      </c>
      <c r="B12" s="339"/>
      <c r="C12" s="340"/>
      <c r="D12" s="345">
        <v>3</v>
      </c>
      <c r="E12" s="346">
        <v>148.5</v>
      </c>
      <c r="F12" s="348">
        <v>0</v>
      </c>
      <c r="G12" s="348">
        <v>0</v>
      </c>
      <c r="H12" s="345">
        <v>2</v>
      </c>
      <c r="I12" s="346">
        <v>99</v>
      </c>
      <c r="J12" s="348">
        <v>6</v>
      </c>
      <c r="K12" s="348">
        <v>297</v>
      </c>
      <c r="L12" s="345">
        <v>4</v>
      </c>
      <c r="M12" s="346">
        <v>198</v>
      </c>
      <c r="N12" s="348">
        <v>6</v>
      </c>
      <c r="O12" s="348">
        <v>297</v>
      </c>
      <c r="P12" s="345">
        <v>0</v>
      </c>
      <c r="Q12" s="346">
        <v>0</v>
      </c>
      <c r="R12" s="348">
        <v>0</v>
      </c>
      <c r="S12" s="348">
        <v>0</v>
      </c>
      <c r="T12" s="345">
        <v>4</v>
      </c>
      <c r="U12" s="346">
        <v>198</v>
      </c>
      <c r="V12" s="348">
        <v>0</v>
      </c>
      <c r="W12" s="348">
        <v>0</v>
      </c>
      <c r="X12" s="345">
        <v>0</v>
      </c>
      <c r="Y12" s="346">
        <v>0</v>
      </c>
      <c r="Z12" s="348">
        <v>0</v>
      </c>
      <c r="AA12" s="348">
        <v>0</v>
      </c>
      <c r="AB12" s="345">
        <v>0</v>
      </c>
      <c r="AC12" s="348">
        <v>0</v>
      </c>
      <c r="AD12" s="349"/>
      <c r="AE12" s="562"/>
      <c r="AF12" s="560">
        <f t="shared" si="0"/>
        <v>25</v>
      </c>
      <c r="AG12" s="558">
        <f t="shared" si="1"/>
        <v>1237.5</v>
      </c>
    </row>
    <row r="13" spans="1:33" s="360" customFormat="1">
      <c r="A13" s="355" t="s">
        <v>443</v>
      </c>
      <c r="B13" s="361">
        <v>36</v>
      </c>
      <c r="C13" s="362">
        <v>1707</v>
      </c>
      <c r="D13" s="356"/>
      <c r="E13" s="357"/>
      <c r="F13" s="358"/>
      <c r="G13" s="358"/>
      <c r="H13" s="356"/>
      <c r="I13" s="357"/>
      <c r="J13" s="358"/>
      <c r="K13" s="358"/>
      <c r="L13" s="356"/>
      <c r="M13" s="357"/>
      <c r="N13" s="358"/>
      <c r="O13" s="358"/>
      <c r="P13" s="356"/>
      <c r="Q13" s="357"/>
      <c r="R13" s="358"/>
      <c r="S13" s="358"/>
      <c r="T13" s="356"/>
      <c r="U13" s="357"/>
      <c r="V13" s="358"/>
      <c r="W13" s="358"/>
      <c r="X13" s="356"/>
      <c r="Y13" s="357"/>
      <c r="Z13" s="358"/>
      <c r="AA13" s="358"/>
      <c r="AB13" s="356"/>
      <c r="AC13" s="358"/>
      <c r="AD13" s="359"/>
      <c r="AE13" s="563"/>
      <c r="AF13" s="560">
        <f t="shared" si="0"/>
        <v>36</v>
      </c>
      <c r="AG13" s="558">
        <f t="shared" si="1"/>
        <v>1707</v>
      </c>
    </row>
    <row r="14" spans="1:33" s="360" customFormat="1">
      <c r="A14" s="352" t="s">
        <v>443</v>
      </c>
      <c r="B14" s="339">
        <v>528</v>
      </c>
      <c r="C14" s="340">
        <v>30776</v>
      </c>
      <c r="D14" s="345"/>
      <c r="E14" s="346"/>
      <c r="F14" s="348"/>
      <c r="G14" s="348"/>
      <c r="H14" s="345"/>
      <c r="I14" s="346"/>
      <c r="J14" s="348"/>
      <c r="K14" s="348"/>
      <c r="L14" s="345"/>
      <c r="M14" s="346"/>
      <c r="N14" s="348"/>
      <c r="O14" s="348"/>
      <c r="P14" s="345"/>
      <c r="Q14" s="346"/>
      <c r="R14" s="348"/>
      <c r="S14" s="348"/>
      <c r="T14" s="345"/>
      <c r="U14" s="346"/>
      <c r="V14" s="348"/>
      <c r="W14" s="348"/>
      <c r="X14" s="345"/>
      <c r="Y14" s="346"/>
      <c r="Z14" s="348"/>
      <c r="AA14" s="348"/>
      <c r="AB14" s="345"/>
      <c r="AC14" s="348"/>
      <c r="AD14" s="349"/>
      <c r="AE14" s="562"/>
      <c r="AF14" s="560">
        <f t="shared" si="0"/>
        <v>528</v>
      </c>
      <c r="AG14" s="558">
        <f t="shared" si="1"/>
        <v>30776</v>
      </c>
    </row>
    <row r="15" spans="1:33" s="360" customFormat="1">
      <c r="A15" s="355" t="s">
        <v>443</v>
      </c>
      <c r="B15" s="361"/>
      <c r="C15" s="362"/>
      <c r="D15" s="356"/>
      <c r="E15" s="357"/>
      <c r="F15" s="358"/>
      <c r="G15" s="358"/>
      <c r="H15" s="356"/>
      <c r="I15" s="357"/>
      <c r="J15" s="358"/>
      <c r="K15" s="358"/>
      <c r="L15" s="356"/>
      <c r="M15" s="357"/>
      <c r="N15" s="358"/>
      <c r="O15" s="358"/>
      <c r="P15" s="356"/>
      <c r="Q15" s="357"/>
      <c r="R15" s="358"/>
      <c r="S15" s="358"/>
      <c r="T15" s="356">
        <v>25</v>
      </c>
      <c r="U15" s="357">
        <v>612.5</v>
      </c>
      <c r="V15" s="358"/>
      <c r="W15" s="358"/>
      <c r="X15" s="356"/>
      <c r="Y15" s="357"/>
      <c r="Z15" s="358"/>
      <c r="AA15" s="358"/>
      <c r="AB15" s="356"/>
      <c r="AC15" s="358"/>
      <c r="AD15" s="359"/>
      <c r="AE15" s="563"/>
      <c r="AF15" s="560">
        <f t="shared" si="0"/>
        <v>25</v>
      </c>
      <c r="AG15" s="558">
        <f t="shared" si="1"/>
        <v>612.5</v>
      </c>
    </row>
    <row r="16" spans="1:33" s="360" customFormat="1">
      <c r="A16" s="352" t="s">
        <v>443</v>
      </c>
      <c r="B16" s="339"/>
      <c r="C16" s="340"/>
      <c r="D16" s="345"/>
      <c r="E16" s="346"/>
      <c r="F16" s="348"/>
      <c r="G16" s="348"/>
      <c r="H16" s="345"/>
      <c r="I16" s="346"/>
      <c r="J16" s="348">
        <v>20</v>
      </c>
      <c r="K16" s="348">
        <v>1690</v>
      </c>
      <c r="L16" s="345"/>
      <c r="M16" s="346"/>
      <c r="N16" s="348"/>
      <c r="O16" s="348"/>
      <c r="P16" s="345"/>
      <c r="Q16" s="346"/>
      <c r="R16" s="348"/>
      <c r="S16" s="348"/>
      <c r="T16" s="345"/>
      <c r="U16" s="346"/>
      <c r="V16" s="348"/>
      <c r="W16" s="348"/>
      <c r="X16" s="345"/>
      <c r="Y16" s="346"/>
      <c r="Z16" s="348"/>
      <c r="AA16" s="348"/>
      <c r="AB16" s="345"/>
      <c r="AC16" s="348"/>
      <c r="AD16" s="349"/>
      <c r="AE16" s="562"/>
      <c r="AF16" s="560">
        <f t="shared" si="0"/>
        <v>20</v>
      </c>
      <c r="AG16" s="558">
        <f t="shared" si="1"/>
        <v>1690</v>
      </c>
    </row>
    <row r="17" spans="1:33">
      <c r="A17" s="351" t="s">
        <v>443</v>
      </c>
      <c r="B17" s="341"/>
      <c r="C17" s="342"/>
      <c r="D17" s="343"/>
      <c r="E17" s="344"/>
      <c r="F17" s="318"/>
      <c r="G17" s="318"/>
      <c r="H17" s="343"/>
      <c r="I17" s="344"/>
      <c r="J17" s="318">
        <v>55</v>
      </c>
      <c r="K17" s="318">
        <v>1470</v>
      </c>
      <c r="L17" s="343"/>
      <c r="M17" s="344"/>
      <c r="N17" s="318"/>
      <c r="O17" s="318"/>
      <c r="P17" s="343"/>
      <c r="Q17" s="344"/>
      <c r="R17" s="318"/>
      <c r="S17" s="318"/>
      <c r="T17" s="343"/>
      <c r="U17" s="344"/>
      <c r="V17" s="318"/>
      <c r="W17" s="318"/>
      <c r="X17" s="343"/>
      <c r="Y17" s="344"/>
      <c r="Z17" s="318"/>
      <c r="AA17" s="318"/>
      <c r="AB17" s="343"/>
      <c r="AC17" s="318"/>
      <c r="AD17" s="317"/>
      <c r="AE17" s="564"/>
      <c r="AF17" s="560">
        <f t="shared" si="0"/>
        <v>55</v>
      </c>
      <c r="AG17" s="558">
        <f t="shared" si="1"/>
        <v>1470</v>
      </c>
    </row>
    <row r="18" spans="1:33" s="360" customFormat="1">
      <c r="A18" s="352" t="s">
        <v>443</v>
      </c>
      <c r="B18" s="339"/>
      <c r="C18" s="340"/>
      <c r="D18" s="345">
        <v>3</v>
      </c>
      <c r="E18" s="346">
        <v>148.5</v>
      </c>
      <c r="F18" s="348"/>
      <c r="G18" s="348"/>
      <c r="H18" s="345">
        <v>2</v>
      </c>
      <c r="I18" s="346">
        <v>99</v>
      </c>
      <c r="J18" s="348">
        <v>6</v>
      </c>
      <c r="K18" s="348">
        <v>297</v>
      </c>
      <c r="L18" s="345">
        <v>4</v>
      </c>
      <c r="M18" s="346">
        <v>198</v>
      </c>
      <c r="N18" s="348">
        <v>6</v>
      </c>
      <c r="O18" s="348">
        <v>297</v>
      </c>
      <c r="P18" s="345"/>
      <c r="Q18" s="346"/>
      <c r="R18" s="348"/>
      <c r="S18" s="348"/>
      <c r="T18" s="345">
        <v>7</v>
      </c>
      <c r="U18" s="346">
        <v>346.5</v>
      </c>
      <c r="V18" s="348"/>
      <c r="W18" s="348"/>
      <c r="X18" s="345"/>
      <c r="Y18" s="346"/>
      <c r="Z18" s="348"/>
      <c r="AA18" s="348"/>
      <c r="AB18" s="345"/>
      <c r="AC18" s="348"/>
      <c r="AD18" s="349"/>
      <c r="AE18" s="562"/>
      <c r="AF18" s="560">
        <f t="shared" si="0"/>
        <v>28</v>
      </c>
      <c r="AG18" s="558">
        <f t="shared" si="1"/>
        <v>1386</v>
      </c>
    </row>
    <row r="19" spans="1:33" s="360" customFormat="1">
      <c r="A19" s="355" t="s">
        <v>443</v>
      </c>
      <c r="B19" s="361"/>
      <c r="C19" s="362"/>
      <c r="D19" s="356"/>
      <c r="E19" s="357"/>
      <c r="F19" s="358"/>
      <c r="G19" s="358"/>
      <c r="H19" s="356"/>
      <c r="I19" s="357"/>
      <c r="J19" s="358">
        <v>35</v>
      </c>
      <c r="K19" s="358">
        <v>1032.5</v>
      </c>
      <c r="L19" s="356"/>
      <c r="M19" s="357"/>
      <c r="N19" s="358"/>
      <c r="O19" s="358"/>
      <c r="P19" s="356"/>
      <c r="Q19" s="357"/>
      <c r="R19" s="358"/>
      <c r="S19" s="358"/>
      <c r="T19" s="356"/>
      <c r="U19" s="357"/>
      <c r="V19" s="358"/>
      <c r="W19" s="358"/>
      <c r="X19" s="356"/>
      <c r="Y19" s="357"/>
      <c r="Z19" s="358"/>
      <c r="AA19" s="358"/>
      <c r="AB19" s="356"/>
      <c r="AC19" s="358"/>
      <c r="AD19" s="359"/>
      <c r="AE19" s="563"/>
      <c r="AF19" s="560">
        <f t="shared" si="0"/>
        <v>35</v>
      </c>
      <c r="AG19" s="558">
        <f t="shared" si="1"/>
        <v>1032.5</v>
      </c>
    </row>
    <row r="20" spans="1:33" s="360" customFormat="1">
      <c r="A20" s="352" t="s">
        <v>443</v>
      </c>
      <c r="B20" s="345"/>
      <c r="C20" s="346"/>
      <c r="D20" s="345">
        <v>2</v>
      </c>
      <c r="E20" s="346">
        <v>69</v>
      </c>
      <c r="F20" s="348"/>
      <c r="G20" s="348"/>
      <c r="H20" s="345">
        <v>8</v>
      </c>
      <c r="I20" s="346">
        <v>196</v>
      </c>
      <c r="J20" s="348">
        <v>6</v>
      </c>
      <c r="K20" s="348">
        <v>282</v>
      </c>
      <c r="L20" s="345">
        <v>0</v>
      </c>
      <c r="M20" s="346">
        <v>0</v>
      </c>
      <c r="N20" s="348">
        <v>2</v>
      </c>
      <c r="O20" s="348">
        <v>69</v>
      </c>
      <c r="P20" s="345">
        <v>10</v>
      </c>
      <c r="Q20" s="346">
        <v>315</v>
      </c>
      <c r="R20" s="348">
        <v>0</v>
      </c>
      <c r="S20" s="348">
        <v>0</v>
      </c>
      <c r="T20" s="345">
        <v>9</v>
      </c>
      <c r="U20" s="346">
        <v>680.5</v>
      </c>
      <c r="V20" s="348"/>
      <c r="W20" s="348"/>
      <c r="X20" s="345"/>
      <c r="Y20" s="346"/>
      <c r="Z20" s="348"/>
      <c r="AA20" s="348"/>
      <c r="AB20" s="345"/>
      <c r="AC20" s="348"/>
      <c r="AD20" s="349"/>
      <c r="AE20" s="562"/>
      <c r="AF20" s="560">
        <f t="shared" si="0"/>
        <v>37</v>
      </c>
      <c r="AG20" s="558">
        <f t="shared" si="1"/>
        <v>1611.5</v>
      </c>
    </row>
    <row r="21" spans="1:33" s="360" customFormat="1">
      <c r="A21" s="355" t="s">
        <v>443</v>
      </c>
      <c r="B21" s="356"/>
      <c r="C21" s="357"/>
      <c r="D21" s="356">
        <v>60</v>
      </c>
      <c r="E21" s="357">
        <v>3070</v>
      </c>
      <c r="F21" s="358">
        <v>28</v>
      </c>
      <c r="G21" s="358">
        <v>1246</v>
      </c>
      <c r="H21" s="356">
        <v>58</v>
      </c>
      <c r="I21" s="357">
        <v>2831</v>
      </c>
      <c r="J21" s="358">
        <v>92</v>
      </c>
      <c r="K21" s="358">
        <v>4334</v>
      </c>
      <c r="L21" s="356">
        <v>60</v>
      </c>
      <c r="M21" s="357">
        <v>2730</v>
      </c>
      <c r="N21" s="358">
        <v>90</v>
      </c>
      <c r="O21" s="358">
        <v>4095</v>
      </c>
      <c r="P21" s="356">
        <v>46</v>
      </c>
      <c r="Q21" s="357">
        <v>2187</v>
      </c>
      <c r="R21" s="358">
        <v>56</v>
      </c>
      <c r="S21" s="358">
        <v>2592</v>
      </c>
      <c r="T21" s="356">
        <v>83</v>
      </c>
      <c r="U21" s="357">
        <v>4108.5</v>
      </c>
      <c r="V21" s="358">
        <v>26</v>
      </c>
      <c r="W21" s="358">
        <v>1227</v>
      </c>
      <c r="X21" s="356">
        <v>27</v>
      </c>
      <c r="Y21" s="357">
        <v>1346.5</v>
      </c>
      <c r="Z21" s="358">
        <v>28</v>
      </c>
      <c r="AA21" s="358">
        <v>1466</v>
      </c>
      <c r="AB21" s="356"/>
      <c r="AC21" s="358"/>
      <c r="AD21" s="359"/>
      <c r="AE21" s="563"/>
      <c r="AF21" s="560">
        <f t="shared" si="0"/>
        <v>654</v>
      </c>
      <c r="AG21" s="558">
        <f t="shared" si="1"/>
        <v>31233</v>
      </c>
    </row>
    <row r="22" spans="1:33" s="360" customFormat="1">
      <c r="A22" s="352">
        <v>43431</v>
      </c>
      <c r="B22" s="345"/>
      <c r="C22" s="346"/>
      <c r="D22" s="345">
        <v>10</v>
      </c>
      <c r="E22" s="346">
        <v>245</v>
      </c>
      <c r="F22" s="348"/>
      <c r="G22" s="348"/>
      <c r="H22" s="345"/>
      <c r="I22" s="346"/>
      <c r="J22" s="348"/>
      <c r="K22" s="348"/>
      <c r="L22" s="345"/>
      <c r="M22" s="346"/>
      <c r="N22" s="348"/>
      <c r="O22" s="348"/>
      <c r="P22" s="345"/>
      <c r="Q22" s="346"/>
      <c r="R22" s="348"/>
      <c r="S22" s="348"/>
      <c r="T22" s="345"/>
      <c r="U22" s="346"/>
      <c r="V22" s="348"/>
      <c r="W22" s="348"/>
      <c r="X22" s="345"/>
      <c r="Y22" s="346"/>
      <c r="Z22" s="348"/>
      <c r="AA22" s="348"/>
      <c r="AB22" s="345"/>
      <c r="AC22" s="348"/>
      <c r="AD22" s="349"/>
      <c r="AE22" s="562"/>
      <c r="AF22" s="560">
        <f t="shared" si="0"/>
        <v>10</v>
      </c>
      <c r="AG22" s="558">
        <f t="shared" si="1"/>
        <v>245</v>
      </c>
    </row>
    <row r="23" spans="1:33" s="360" customFormat="1">
      <c r="A23" s="355">
        <v>43431</v>
      </c>
      <c r="B23" s="356"/>
      <c r="C23" s="357"/>
      <c r="D23" s="356"/>
      <c r="E23" s="357"/>
      <c r="F23" s="358"/>
      <c r="G23" s="358"/>
      <c r="H23" s="356"/>
      <c r="I23" s="357"/>
      <c r="J23" s="358">
        <v>30</v>
      </c>
      <c r="K23" s="358">
        <v>935</v>
      </c>
      <c r="L23" s="356"/>
      <c r="M23" s="357"/>
      <c r="N23" s="358"/>
      <c r="O23" s="358"/>
      <c r="P23" s="356"/>
      <c r="Q23" s="357"/>
      <c r="R23" s="358"/>
      <c r="S23" s="358"/>
      <c r="T23" s="356"/>
      <c r="U23" s="357"/>
      <c r="V23" s="358"/>
      <c r="W23" s="358"/>
      <c r="X23" s="356"/>
      <c r="Y23" s="357"/>
      <c r="Z23" s="358"/>
      <c r="AA23" s="358"/>
      <c r="AB23" s="356"/>
      <c r="AC23" s="358"/>
      <c r="AD23" s="359"/>
      <c r="AE23" s="563"/>
      <c r="AF23" s="560">
        <f t="shared" si="0"/>
        <v>30</v>
      </c>
      <c r="AG23" s="558">
        <f t="shared" si="1"/>
        <v>935</v>
      </c>
    </row>
    <row r="24" spans="1:33" s="360" customFormat="1">
      <c r="A24" s="352">
        <v>43432</v>
      </c>
      <c r="B24" s="345"/>
      <c r="C24" s="346"/>
      <c r="D24" s="345"/>
      <c r="E24" s="346"/>
      <c r="F24" s="348"/>
      <c r="G24" s="348"/>
      <c r="H24" s="345"/>
      <c r="I24" s="346"/>
      <c r="J24" s="348"/>
      <c r="K24" s="348"/>
      <c r="L24" s="345"/>
      <c r="M24" s="346"/>
      <c r="N24" s="348"/>
      <c r="O24" s="348"/>
      <c r="P24" s="345">
        <v>20</v>
      </c>
      <c r="Q24" s="346">
        <v>490</v>
      </c>
      <c r="R24" s="348"/>
      <c r="S24" s="348"/>
      <c r="T24" s="345"/>
      <c r="U24" s="346"/>
      <c r="V24" s="348"/>
      <c r="W24" s="348"/>
      <c r="X24" s="345"/>
      <c r="Y24" s="346"/>
      <c r="Z24" s="348"/>
      <c r="AA24" s="348"/>
      <c r="AB24" s="345"/>
      <c r="AC24" s="348"/>
      <c r="AD24" s="349"/>
      <c r="AE24" s="562"/>
      <c r="AF24" s="560">
        <f t="shared" si="0"/>
        <v>20</v>
      </c>
      <c r="AG24" s="558">
        <f t="shared" si="1"/>
        <v>490</v>
      </c>
    </row>
    <row r="25" spans="1:33" s="360" customFormat="1">
      <c r="A25" s="355" t="s">
        <v>443</v>
      </c>
      <c r="B25" s="356"/>
      <c r="C25" s="357"/>
      <c r="D25" s="356"/>
      <c r="E25" s="357"/>
      <c r="F25" s="358"/>
      <c r="G25" s="358"/>
      <c r="H25" s="356"/>
      <c r="I25" s="357"/>
      <c r="J25" s="358">
        <v>65</v>
      </c>
      <c r="K25" s="358">
        <v>4792.5</v>
      </c>
      <c r="L25" s="356"/>
      <c r="M25" s="357"/>
      <c r="N25" s="358"/>
      <c r="O25" s="358"/>
      <c r="P25" s="356"/>
      <c r="Q25" s="357"/>
      <c r="R25" s="358"/>
      <c r="S25" s="358"/>
      <c r="T25" s="356"/>
      <c r="U25" s="357"/>
      <c r="V25" s="358"/>
      <c r="W25" s="358"/>
      <c r="X25" s="356"/>
      <c r="Y25" s="357"/>
      <c r="Z25" s="358"/>
      <c r="AA25" s="358"/>
      <c r="AB25" s="356"/>
      <c r="AC25" s="358"/>
      <c r="AD25" s="359"/>
      <c r="AE25" s="563"/>
      <c r="AF25" s="560">
        <f t="shared" si="0"/>
        <v>65</v>
      </c>
      <c r="AG25" s="558">
        <f t="shared" si="1"/>
        <v>4792.5</v>
      </c>
    </row>
    <row r="26" spans="1:33" s="360" customFormat="1">
      <c r="A26" s="352" t="s">
        <v>443</v>
      </c>
      <c r="B26" s="345"/>
      <c r="C26" s="346"/>
      <c r="D26" s="345"/>
      <c r="E26" s="346"/>
      <c r="F26" s="348"/>
      <c r="G26" s="348"/>
      <c r="H26" s="345"/>
      <c r="I26" s="346"/>
      <c r="J26" s="348"/>
      <c r="K26" s="348"/>
      <c r="L26" s="345"/>
      <c r="M26" s="346"/>
      <c r="N26" s="348">
        <v>5</v>
      </c>
      <c r="O26" s="348">
        <v>422.5</v>
      </c>
      <c r="P26" s="345"/>
      <c r="Q26" s="346"/>
      <c r="R26" s="348"/>
      <c r="S26" s="348"/>
      <c r="T26" s="345"/>
      <c r="U26" s="346"/>
      <c r="V26" s="348"/>
      <c r="W26" s="348"/>
      <c r="X26" s="345"/>
      <c r="Y26" s="346"/>
      <c r="Z26" s="348"/>
      <c r="AA26" s="348"/>
      <c r="AB26" s="345"/>
      <c r="AC26" s="348"/>
      <c r="AD26" s="349"/>
      <c r="AE26" s="562"/>
      <c r="AF26" s="560">
        <f t="shared" si="0"/>
        <v>5</v>
      </c>
      <c r="AG26" s="558">
        <f t="shared" si="1"/>
        <v>422.5</v>
      </c>
    </row>
    <row r="27" spans="1:33" s="360" customFormat="1">
      <c r="A27" s="355" t="s">
        <v>443</v>
      </c>
      <c r="B27" s="356"/>
      <c r="C27" s="357"/>
      <c r="D27" s="356"/>
      <c r="E27" s="357"/>
      <c r="F27" s="358"/>
      <c r="G27" s="358"/>
      <c r="H27" s="356"/>
      <c r="I27" s="357"/>
      <c r="J27" s="358"/>
      <c r="K27" s="358"/>
      <c r="L27" s="356"/>
      <c r="M27" s="357"/>
      <c r="N27" s="358">
        <v>114</v>
      </c>
      <c r="O27" s="358">
        <v>5618</v>
      </c>
      <c r="P27" s="356"/>
      <c r="Q27" s="357"/>
      <c r="R27" s="358"/>
      <c r="S27" s="358"/>
      <c r="T27" s="356"/>
      <c r="U27" s="357"/>
      <c r="V27" s="358"/>
      <c r="W27" s="358"/>
      <c r="X27" s="356"/>
      <c r="Y27" s="357"/>
      <c r="Z27" s="358"/>
      <c r="AA27" s="358"/>
      <c r="AB27" s="356"/>
      <c r="AC27" s="358"/>
      <c r="AD27" s="359"/>
      <c r="AE27" s="563"/>
      <c r="AF27" s="560">
        <f t="shared" si="0"/>
        <v>114</v>
      </c>
      <c r="AG27" s="558">
        <f t="shared" si="1"/>
        <v>5618</v>
      </c>
    </row>
    <row r="28" spans="1:33" s="360" customFormat="1">
      <c r="A28" s="352" t="s">
        <v>443</v>
      </c>
      <c r="B28" s="345"/>
      <c r="C28" s="346"/>
      <c r="D28" s="345"/>
      <c r="E28" s="346"/>
      <c r="F28" s="348"/>
      <c r="G28" s="348"/>
      <c r="H28" s="345"/>
      <c r="I28" s="346"/>
      <c r="J28" s="348"/>
      <c r="K28" s="348"/>
      <c r="L28" s="345"/>
      <c r="M28" s="346"/>
      <c r="N28" s="348"/>
      <c r="O28" s="348"/>
      <c r="P28" s="345"/>
      <c r="Q28" s="346"/>
      <c r="R28" s="348"/>
      <c r="S28" s="348"/>
      <c r="T28" s="345">
        <v>68</v>
      </c>
      <c r="U28" s="346">
        <v>2016</v>
      </c>
      <c r="V28" s="348"/>
      <c r="W28" s="348"/>
      <c r="X28" s="345"/>
      <c r="Y28" s="346"/>
      <c r="Z28" s="348"/>
      <c r="AA28" s="348"/>
      <c r="AB28" s="345"/>
      <c r="AC28" s="348"/>
      <c r="AD28" s="349"/>
      <c r="AE28" s="562"/>
      <c r="AF28" s="560">
        <f t="shared" si="0"/>
        <v>68</v>
      </c>
      <c r="AG28" s="558">
        <f t="shared" si="1"/>
        <v>2016</v>
      </c>
    </row>
    <row r="29" spans="1:33" s="360" customFormat="1">
      <c r="A29" s="355" t="s">
        <v>443</v>
      </c>
      <c r="B29" s="356"/>
      <c r="C29" s="357"/>
      <c r="D29" s="356">
        <v>10</v>
      </c>
      <c r="E29" s="357">
        <v>1400</v>
      </c>
      <c r="F29" s="358">
        <v>6</v>
      </c>
      <c r="G29" s="358">
        <v>840</v>
      </c>
      <c r="H29" s="356">
        <v>10</v>
      </c>
      <c r="I29" s="357">
        <v>1400</v>
      </c>
      <c r="J29" s="358">
        <v>15</v>
      </c>
      <c r="K29" s="358">
        <v>2100</v>
      </c>
      <c r="L29" s="356">
        <v>10</v>
      </c>
      <c r="M29" s="357">
        <v>1400</v>
      </c>
      <c r="N29" s="358">
        <v>15</v>
      </c>
      <c r="O29" s="358">
        <v>2100</v>
      </c>
      <c r="P29" s="356">
        <v>4</v>
      </c>
      <c r="Q29" s="357">
        <v>560</v>
      </c>
      <c r="R29" s="358">
        <v>6</v>
      </c>
      <c r="S29" s="358">
        <v>840</v>
      </c>
      <c r="T29" s="356">
        <v>10</v>
      </c>
      <c r="U29" s="357">
        <v>1400</v>
      </c>
      <c r="V29" s="358">
        <v>3</v>
      </c>
      <c r="W29" s="358">
        <v>420</v>
      </c>
      <c r="X29" s="356">
        <v>3</v>
      </c>
      <c r="Y29" s="357">
        <v>420</v>
      </c>
      <c r="Z29" s="358">
        <v>3</v>
      </c>
      <c r="AA29" s="358">
        <v>420</v>
      </c>
      <c r="AB29" s="356">
        <v>3</v>
      </c>
      <c r="AC29" s="358">
        <v>420</v>
      </c>
      <c r="AD29" s="359"/>
      <c r="AE29" s="563"/>
      <c r="AF29" s="560">
        <f t="shared" si="0"/>
        <v>98</v>
      </c>
      <c r="AG29" s="558">
        <f t="shared" si="1"/>
        <v>13720</v>
      </c>
    </row>
    <row r="30" spans="1:33" s="360" customFormat="1">
      <c r="A30" s="352" t="s">
        <v>443</v>
      </c>
      <c r="B30" s="345"/>
      <c r="C30" s="346"/>
      <c r="D30" s="345">
        <v>12</v>
      </c>
      <c r="E30" s="346">
        <v>2124</v>
      </c>
      <c r="F30" s="348"/>
      <c r="G30" s="348"/>
      <c r="H30" s="345"/>
      <c r="I30" s="346"/>
      <c r="J30" s="348"/>
      <c r="K30" s="348"/>
      <c r="L30" s="345"/>
      <c r="M30" s="346"/>
      <c r="N30" s="348"/>
      <c r="O30" s="348"/>
      <c r="P30" s="345"/>
      <c r="Q30" s="346"/>
      <c r="R30" s="348"/>
      <c r="S30" s="348"/>
      <c r="T30" s="345"/>
      <c r="U30" s="346"/>
      <c r="V30" s="348"/>
      <c r="W30" s="348"/>
      <c r="X30" s="345"/>
      <c r="Y30" s="346"/>
      <c r="Z30" s="348"/>
      <c r="AA30" s="348"/>
      <c r="AB30" s="345"/>
      <c r="AC30" s="348"/>
      <c r="AD30" s="349"/>
      <c r="AE30" s="562"/>
      <c r="AF30" s="560">
        <f t="shared" si="0"/>
        <v>12</v>
      </c>
      <c r="AG30" s="558">
        <f t="shared" si="1"/>
        <v>2124</v>
      </c>
    </row>
    <row r="31" spans="1:33" s="360" customFormat="1">
      <c r="A31" s="355">
        <v>43446</v>
      </c>
      <c r="B31" s="356"/>
      <c r="C31" s="357"/>
      <c r="D31" s="356">
        <v>62</v>
      </c>
      <c r="E31" s="357">
        <v>1939</v>
      </c>
      <c r="F31" s="358">
        <v>37</v>
      </c>
      <c r="G31" s="358">
        <v>1156.5</v>
      </c>
      <c r="H31" s="356">
        <v>62</v>
      </c>
      <c r="I31" s="357">
        <v>1939</v>
      </c>
      <c r="J31" s="358">
        <v>100</v>
      </c>
      <c r="K31" s="358">
        <v>3150</v>
      </c>
      <c r="L31" s="356">
        <v>61</v>
      </c>
      <c r="M31" s="357">
        <v>1904.5</v>
      </c>
      <c r="N31" s="358">
        <v>90</v>
      </c>
      <c r="O31" s="358">
        <v>2905</v>
      </c>
      <c r="P31" s="356">
        <v>29</v>
      </c>
      <c r="Q31" s="357">
        <v>920.5</v>
      </c>
      <c r="R31" s="358">
        <v>40</v>
      </c>
      <c r="S31" s="358">
        <v>1260</v>
      </c>
      <c r="T31" s="356">
        <v>62</v>
      </c>
      <c r="U31" s="357">
        <v>1939</v>
      </c>
      <c r="V31" s="358">
        <v>20</v>
      </c>
      <c r="W31" s="358">
        <v>630</v>
      </c>
      <c r="X31" s="356">
        <v>20</v>
      </c>
      <c r="Y31" s="357">
        <v>630</v>
      </c>
      <c r="Z31" s="358">
        <v>20</v>
      </c>
      <c r="AA31" s="358">
        <v>630</v>
      </c>
      <c r="AB31" s="356">
        <v>20</v>
      </c>
      <c r="AC31" s="358">
        <v>630</v>
      </c>
      <c r="AD31" s="359"/>
      <c r="AE31" s="563"/>
      <c r="AF31" s="560">
        <f t="shared" si="0"/>
        <v>623</v>
      </c>
      <c r="AG31" s="558">
        <f t="shared" si="1"/>
        <v>19633.5</v>
      </c>
    </row>
    <row r="32" spans="1:33" s="360" customFormat="1">
      <c r="A32" s="352">
        <v>43446</v>
      </c>
      <c r="B32" s="345"/>
      <c r="C32" s="346"/>
      <c r="D32" s="345">
        <v>32</v>
      </c>
      <c r="E32" s="346">
        <v>964</v>
      </c>
      <c r="F32" s="348">
        <v>1</v>
      </c>
      <c r="G32" s="348">
        <v>104.5</v>
      </c>
      <c r="H32" s="345">
        <v>4</v>
      </c>
      <c r="I32" s="346">
        <v>98</v>
      </c>
      <c r="J32" s="348">
        <v>15</v>
      </c>
      <c r="K32" s="348">
        <v>542.5</v>
      </c>
      <c r="L32" s="345">
        <v>1</v>
      </c>
      <c r="M32" s="346">
        <v>344.5</v>
      </c>
      <c r="N32" s="348">
        <v>7</v>
      </c>
      <c r="O32" s="348">
        <v>1006.5</v>
      </c>
      <c r="P32" s="345">
        <v>8</v>
      </c>
      <c r="Q32" s="346">
        <v>236</v>
      </c>
      <c r="R32" s="348">
        <v>2</v>
      </c>
      <c r="S32" s="348">
        <v>69</v>
      </c>
      <c r="T32" s="345">
        <v>10</v>
      </c>
      <c r="U32" s="346">
        <v>625</v>
      </c>
      <c r="V32" s="348">
        <v>4</v>
      </c>
      <c r="W32" s="348">
        <v>98</v>
      </c>
      <c r="X32" s="345">
        <v>10</v>
      </c>
      <c r="Y32" s="346">
        <v>240.5</v>
      </c>
      <c r="Z32" s="348">
        <v>18</v>
      </c>
      <c r="AA32" s="348">
        <v>441</v>
      </c>
      <c r="AB32" s="345"/>
      <c r="AC32" s="348"/>
      <c r="AD32" s="349"/>
      <c r="AE32" s="562"/>
      <c r="AF32" s="560">
        <f t="shared" si="0"/>
        <v>112</v>
      </c>
      <c r="AG32" s="558">
        <f t="shared" si="1"/>
        <v>4769.5</v>
      </c>
    </row>
    <row r="33" spans="1:33" s="360" customFormat="1">
      <c r="A33" s="355" t="s">
        <v>443</v>
      </c>
      <c r="B33" s="356"/>
      <c r="C33" s="357"/>
      <c r="D33" s="356">
        <v>5</v>
      </c>
      <c r="E33" s="357">
        <v>132.5</v>
      </c>
      <c r="F33" s="358"/>
      <c r="G33" s="358"/>
      <c r="H33" s="356"/>
      <c r="I33" s="357"/>
      <c r="J33" s="358">
        <v>110</v>
      </c>
      <c r="K33" s="358">
        <v>4995</v>
      </c>
      <c r="L33" s="356">
        <v>6</v>
      </c>
      <c r="M33" s="357">
        <v>147</v>
      </c>
      <c r="N33" s="358">
        <v>42</v>
      </c>
      <c r="O33" s="358">
        <v>3049</v>
      </c>
      <c r="P33" s="356">
        <v>6</v>
      </c>
      <c r="Q33" s="357">
        <v>267</v>
      </c>
      <c r="R33" s="358"/>
      <c r="S33" s="358"/>
      <c r="T33" s="356">
        <v>6</v>
      </c>
      <c r="U33" s="357">
        <v>447</v>
      </c>
      <c r="V33" s="358"/>
      <c r="W33" s="358"/>
      <c r="X33" s="356"/>
      <c r="Y33" s="357"/>
      <c r="Z33" s="358"/>
      <c r="AA33" s="358"/>
      <c r="AB33" s="356"/>
      <c r="AC33" s="358"/>
      <c r="AD33" s="359"/>
      <c r="AE33" s="563"/>
      <c r="AF33" s="560">
        <f t="shared" si="0"/>
        <v>175</v>
      </c>
      <c r="AG33" s="558">
        <f t="shared" si="1"/>
        <v>9037.5</v>
      </c>
    </row>
    <row r="34" spans="1:33" s="360" customFormat="1">
      <c r="A34" s="352" t="s">
        <v>443</v>
      </c>
      <c r="B34" s="345"/>
      <c r="C34" s="346"/>
      <c r="D34" s="345">
        <v>6</v>
      </c>
      <c r="E34" s="346">
        <v>177</v>
      </c>
      <c r="F34" s="348">
        <v>4</v>
      </c>
      <c r="G34" s="348">
        <v>118</v>
      </c>
      <c r="H34" s="345">
        <v>6</v>
      </c>
      <c r="I34" s="346">
        <v>177</v>
      </c>
      <c r="J34" s="348">
        <v>10</v>
      </c>
      <c r="K34" s="348">
        <v>295</v>
      </c>
      <c r="L34" s="345">
        <v>6</v>
      </c>
      <c r="M34" s="346">
        <v>177</v>
      </c>
      <c r="N34" s="348">
        <v>10</v>
      </c>
      <c r="O34" s="348">
        <v>295</v>
      </c>
      <c r="P34" s="345">
        <v>3</v>
      </c>
      <c r="Q34" s="346">
        <v>88.5</v>
      </c>
      <c r="R34" s="348">
        <v>4</v>
      </c>
      <c r="S34" s="348">
        <v>118</v>
      </c>
      <c r="T34" s="345">
        <v>6</v>
      </c>
      <c r="U34" s="346">
        <v>177</v>
      </c>
      <c r="V34" s="348">
        <v>2</v>
      </c>
      <c r="W34" s="348">
        <v>59</v>
      </c>
      <c r="X34" s="345">
        <v>2</v>
      </c>
      <c r="Y34" s="346">
        <v>59</v>
      </c>
      <c r="Z34" s="348">
        <v>2</v>
      </c>
      <c r="AA34" s="348">
        <v>59</v>
      </c>
      <c r="AB34" s="345">
        <v>2</v>
      </c>
      <c r="AC34" s="348">
        <v>59</v>
      </c>
      <c r="AD34" s="349"/>
      <c r="AE34" s="562"/>
      <c r="AF34" s="560">
        <f t="shared" si="0"/>
        <v>63</v>
      </c>
      <c r="AG34" s="558">
        <f t="shared" si="1"/>
        <v>1858.5</v>
      </c>
    </row>
    <row r="35" spans="1:33" s="360" customFormat="1">
      <c r="A35" s="355" t="s">
        <v>443</v>
      </c>
      <c r="B35" s="356"/>
      <c r="C35" s="357"/>
      <c r="D35" s="356">
        <v>9</v>
      </c>
      <c r="E35" s="357">
        <v>325.5</v>
      </c>
      <c r="F35" s="358">
        <v>4</v>
      </c>
      <c r="G35" s="358">
        <v>118</v>
      </c>
      <c r="H35" s="356">
        <v>6</v>
      </c>
      <c r="I35" s="357">
        <v>177</v>
      </c>
      <c r="J35" s="358">
        <v>20</v>
      </c>
      <c r="K35" s="358">
        <v>790</v>
      </c>
      <c r="L35" s="356">
        <v>9</v>
      </c>
      <c r="M35" s="357">
        <v>325.5</v>
      </c>
      <c r="N35" s="358">
        <v>20</v>
      </c>
      <c r="O35" s="358">
        <v>790</v>
      </c>
      <c r="P35" s="356">
        <v>3</v>
      </c>
      <c r="Q35" s="357">
        <v>88.5</v>
      </c>
      <c r="R35" s="358">
        <v>4</v>
      </c>
      <c r="S35" s="358">
        <v>118</v>
      </c>
      <c r="T35" s="356">
        <v>11</v>
      </c>
      <c r="U35" s="357">
        <v>424.5</v>
      </c>
      <c r="V35" s="358">
        <v>2</v>
      </c>
      <c r="W35" s="358">
        <v>59</v>
      </c>
      <c r="X35" s="356">
        <v>2</v>
      </c>
      <c r="Y35" s="357">
        <v>59</v>
      </c>
      <c r="Z35" s="358">
        <v>2</v>
      </c>
      <c r="AA35" s="358">
        <v>59</v>
      </c>
      <c r="AB35" s="356">
        <v>2</v>
      </c>
      <c r="AC35" s="358">
        <v>59</v>
      </c>
      <c r="AD35" s="359"/>
      <c r="AE35" s="563"/>
      <c r="AF35" s="560">
        <f t="shared" si="0"/>
        <v>94</v>
      </c>
      <c r="AG35" s="558">
        <f t="shared" si="1"/>
        <v>3393</v>
      </c>
    </row>
    <row r="36" spans="1:33" s="360" customFormat="1">
      <c r="A36" s="352" t="s">
        <v>443</v>
      </c>
      <c r="B36" s="345"/>
      <c r="C36" s="346"/>
      <c r="D36" s="345">
        <v>16</v>
      </c>
      <c r="E36" s="346">
        <v>1192</v>
      </c>
      <c r="F36" s="348">
        <v>8</v>
      </c>
      <c r="G36" s="348">
        <v>596</v>
      </c>
      <c r="H36" s="345">
        <v>16</v>
      </c>
      <c r="I36" s="346">
        <v>1192</v>
      </c>
      <c r="J36" s="348">
        <v>24</v>
      </c>
      <c r="K36" s="348">
        <v>1788</v>
      </c>
      <c r="L36" s="345">
        <v>16</v>
      </c>
      <c r="M36" s="346">
        <v>1192</v>
      </c>
      <c r="N36" s="348">
        <v>24</v>
      </c>
      <c r="O36" s="348">
        <v>1788</v>
      </c>
      <c r="P36" s="345">
        <v>8</v>
      </c>
      <c r="Q36" s="346">
        <v>596</v>
      </c>
      <c r="R36" s="348">
        <v>16</v>
      </c>
      <c r="S36" s="348">
        <v>1192</v>
      </c>
      <c r="T36" s="345">
        <v>24</v>
      </c>
      <c r="U36" s="346">
        <v>1788</v>
      </c>
      <c r="V36" s="348">
        <v>8</v>
      </c>
      <c r="W36" s="348">
        <v>596</v>
      </c>
      <c r="X36" s="345">
        <v>8</v>
      </c>
      <c r="Y36" s="346">
        <v>596</v>
      </c>
      <c r="Z36" s="348">
        <v>8</v>
      </c>
      <c r="AA36" s="348">
        <v>596</v>
      </c>
      <c r="AB36" s="345"/>
      <c r="AC36" s="348"/>
      <c r="AD36" s="349"/>
      <c r="AE36" s="562"/>
      <c r="AF36" s="560">
        <f t="shared" si="0"/>
        <v>176</v>
      </c>
      <c r="AG36" s="558">
        <f t="shared" si="1"/>
        <v>13112</v>
      </c>
    </row>
    <row r="37" spans="1:33" s="360" customFormat="1">
      <c r="A37" s="355" t="s">
        <v>443</v>
      </c>
      <c r="B37" s="356"/>
      <c r="C37" s="357"/>
      <c r="D37" s="356"/>
      <c r="E37" s="357"/>
      <c r="F37" s="358"/>
      <c r="G37" s="358"/>
      <c r="H37" s="356"/>
      <c r="I37" s="357"/>
      <c r="J37" s="358">
        <v>10</v>
      </c>
      <c r="K37" s="358">
        <v>245</v>
      </c>
      <c r="L37" s="356"/>
      <c r="M37" s="357"/>
      <c r="N37" s="358"/>
      <c r="O37" s="358"/>
      <c r="P37" s="356"/>
      <c r="Q37" s="357"/>
      <c r="R37" s="358"/>
      <c r="S37" s="358"/>
      <c r="T37" s="356"/>
      <c r="U37" s="357"/>
      <c r="V37" s="358"/>
      <c r="W37" s="358"/>
      <c r="X37" s="356"/>
      <c r="Y37" s="357"/>
      <c r="Z37" s="358"/>
      <c r="AA37" s="358"/>
      <c r="AB37" s="356"/>
      <c r="AC37" s="358"/>
      <c r="AD37" s="359"/>
      <c r="AE37" s="563"/>
      <c r="AF37" s="560">
        <f t="shared" si="0"/>
        <v>10</v>
      </c>
      <c r="AG37" s="558">
        <f t="shared" si="1"/>
        <v>245</v>
      </c>
    </row>
    <row r="38" spans="1:33" s="360" customFormat="1">
      <c r="A38" s="352">
        <v>43453</v>
      </c>
      <c r="B38" s="345"/>
      <c r="C38" s="346"/>
      <c r="D38" s="345"/>
      <c r="E38" s="346"/>
      <c r="F38" s="348"/>
      <c r="G38" s="348"/>
      <c r="H38" s="345"/>
      <c r="I38" s="346"/>
      <c r="J38" s="348"/>
      <c r="K38" s="348"/>
      <c r="L38" s="345"/>
      <c r="M38" s="346"/>
      <c r="N38" s="348"/>
      <c r="O38" s="348"/>
      <c r="P38" s="345"/>
      <c r="Q38" s="346"/>
      <c r="R38" s="348"/>
      <c r="S38" s="348"/>
      <c r="T38" s="345"/>
      <c r="U38" s="346"/>
      <c r="V38" s="348"/>
      <c r="W38" s="348"/>
      <c r="X38" s="345"/>
      <c r="Y38" s="346"/>
      <c r="Z38" s="348"/>
      <c r="AA38" s="348"/>
      <c r="AB38" s="345"/>
      <c r="AC38" s="348"/>
      <c r="AD38" s="349">
        <v>2</v>
      </c>
      <c r="AE38" s="562"/>
      <c r="AF38" s="560">
        <f t="shared" si="0"/>
        <v>2</v>
      </c>
      <c r="AG38" s="558">
        <f t="shared" si="1"/>
        <v>0</v>
      </c>
    </row>
    <row r="39" spans="1:33" s="360" customFormat="1">
      <c r="A39" s="355"/>
      <c r="B39" s="356"/>
      <c r="C39" s="357"/>
      <c r="D39" s="356"/>
      <c r="E39" s="357"/>
      <c r="F39" s="358"/>
      <c r="G39" s="358"/>
      <c r="H39" s="356"/>
      <c r="I39" s="357"/>
      <c r="J39" s="358"/>
      <c r="K39" s="358"/>
      <c r="L39" s="356"/>
      <c r="M39" s="357"/>
      <c r="N39" s="358"/>
      <c r="O39" s="358"/>
      <c r="P39" s="356"/>
      <c r="Q39" s="357"/>
      <c r="R39" s="358"/>
      <c r="S39" s="358"/>
      <c r="T39" s="356"/>
      <c r="U39" s="357"/>
      <c r="V39" s="358"/>
      <c r="W39" s="358"/>
      <c r="X39" s="356"/>
      <c r="Y39" s="357"/>
      <c r="Z39" s="358"/>
      <c r="AA39" s="358"/>
      <c r="AB39" s="356"/>
      <c r="AC39" s="358"/>
      <c r="AD39" s="359"/>
      <c r="AE39" s="563"/>
      <c r="AF39" s="560">
        <f t="shared" ref="AF39:AF47" si="2">SUM(Z39,X39,V39,T39,R39,P39,N39,L39,J39,H39,F39,D39,AB39,B39,AD39)</f>
        <v>0</v>
      </c>
      <c r="AG39" s="558">
        <f t="shared" ref="AG39:AG47" si="3">SUM(AA39,Y39,W39,U39,S39,Q39,O39,M39,K39,I39,G39,E39,AC39,C39,AE39)</f>
        <v>0</v>
      </c>
    </row>
    <row r="40" spans="1:33" s="360" customFormat="1">
      <c r="A40" s="352"/>
      <c r="B40" s="345"/>
      <c r="C40" s="346"/>
      <c r="D40" s="345"/>
      <c r="E40" s="346"/>
      <c r="F40" s="348"/>
      <c r="G40" s="348"/>
      <c r="H40" s="345"/>
      <c r="I40" s="346"/>
      <c r="J40" s="348"/>
      <c r="K40" s="348"/>
      <c r="L40" s="345"/>
      <c r="M40" s="346"/>
      <c r="N40" s="348"/>
      <c r="O40" s="348"/>
      <c r="P40" s="345"/>
      <c r="Q40" s="346"/>
      <c r="R40" s="348"/>
      <c r="S40" s="348"/>
      <c r="T40" s="345"/>
      <c r="U40" s="346"/>
      <c r="V40" s="348"/>
      <c r="W40" s="348"/>
      <c r="X40" s="345"/>
      <c r="Y40" s="346"/>
      <c r="Z40" s="348"/>
      <c r="AA40" s="348"/>
      <c r="AB40" s="345"/>
      <c r="AC40" s="348"/>
      <c r="AD40" s="349"/>
      <c r="AE40" s="562"/>
      <c r="AF40" s="560">
        <f t="shared" si="2"/>
        <v>0</v>
      </c>
      <c r="AG40" s="558">
        <f t="shared" si="3"/>
        <v>0</v>
      </c>
    </row>
    <row r="41" spans="1:33" s="360" customFormat="1">
      <c r="A41" s="355"/>
      <c r="B41" s="356"/>
      <c r="C41" s="357"/>
      <c r="D41" s="356"/>
      <c r="E41" s="357"/>
      <c r="F41" s="358"/>
      <c r="G41" s="358"/>
      <c r="H41" s="356"/>
      <c r="I41" s="357"/>
      <c r="J41" s="358"/>
      <c r="K41" s="358"/>
      <c r="L41" s="356"/>
      <c r="M41" s="357"/>
      <c r="N41" s="358"/>
      <c r="O41" s="358"/>
      <c r="P41" s="356"/>
      <c r="Q41" s="357"/>
      <c r="R41" s="358"/>
      <c r="S41" s="358"/>
      <c r="T41" s="356"/>
      <c r="U41" s="357"/>
      <c r="V41" s="358"/>
      <c r="W41" s="358"/>
      <c r="X41" s="356"/>
      <c r="Y41" s="357"/>
      <c r="Z41" s="358"/>
      <c r="AA41" s="358"/>
      <c r="AB41" s="356"/>
      <c r="AC41" s="358"/>
      <c r="AD41" s="359"/>
      <c r="AE41" s="563"/>
      <c r="AF41" s="560">
        <f t="shared" si="2"/>
        <v>0</v>
      </c>
      <c r="AG41" s="558">
        <f t="shared" si="3"/>
        <v>0</v>
      </c>
    </row>
    <row r="42" spans="1:33" s="360" customFormat="1">
      <c r="A42" s="352"/>
      <c r="B42" s="345"/>
      <c r="C42" s="346"/>
      <c r="D42" s="345"/>
      <c r="E42" s="346"/>
      <c r="F42" s="348"/>
      <c r="G42" s="348"/>
      <c r="H42" s="345"/>
      <c r="I42" s="346"/>
      <c r="J42" s="348"/>
      <c r="K42" s="348"/>
      <c r="L42" s="345"/>
      <c r="M42" s="346"/>
      <c r="N42" s="348"/>
      <c r="O42" s="348"/>
      <c r="P42" s="345"/>
      <c r="Q42" s="346"/>
      <c r="R42" s="348"/>
      <c r="S42" s="348"/>
      <c r="T42" s="345"/>
      <c r="U42" s="346"/>
      <c r="V42" s="348"/>
      <c r="W42" s="348"/>
      <c r="X42" s="345"/>
      <c r="Y42" s="346"/>
      <c r="Z42" s="348"/>
      <c r="AA42" s="348"/>
      <c r="AB42" s="345"/>
      <c r="AC42" s="348"/>
      <c r="AD42" s="349"/>
      <c r="AE42" s="562"/>
      <c r="AF42" s="560">
        <f t="shared" si="2"/>
        <v>0</v>
      </c>
      <c r="AG42" s="558">
        <f t="shared" si="3"/>
        <v>0</v>
      </c>
    </row>
    <row r="43" spans="1:33" s="360" customFormat="1">
      <c r="A43" s="355"/>
      <c r="B43" s="356"/>
      <c r="C43" s="357"/>
      <c r="D43" s="356"/>
      <c r="E43" s="357"/>
      <c r="F43" s="358"/>
      <c r="G43" s="358"/>
      <c r="H43" s="356"/>
      <c r="I43" s="357"/>
      <c r="J43" s="358"/>
      <c r="K43" s="358"/>
      <c r="L43" s="356"/>
      <c r="M43" s="357"/>
      <c r="N43" s="358"/>
      <c r="O43" s="358"/>
      <c r="P43" s="356"/>
      <c r="Q43" s="357"/>
      <c r="R43" s="358"/>
      <c r="S43" s="358"/>
      <c r="T43" s="356"/>
      <c r="U43" s="357"/>
      <c r="V43" s="358"/>
      <c r="W43" s="358"/>
      <c r="X43" s="356"/>
      <c r="Y43" s="357"/>
      <c r="Z43" s="358"/>
      <c r="AA43" s="358"/>
      <c r="AB43" s="356"/>
      <c r="AC43" s="358"/>
      <c r="AD43" s="359"/>
      <c r="AE43" s="563"/>
      <c r="AF43" s="560">
        <f t="shared" si="2"/>
        <v>0</v>
      </c>
      <c r="AG43" s="558">
        <f t="shared" si="3"/>
        <v>0</v>
      </c>
    </row>
    <row r="44" spans="1:33" s="360" customFormat="1">
      <c r="A44" s="352"/>
      <c r="B44" s="345"/>
      <c r="C44" s="346"/>
      <c r="D44" s="345"/>
      <c r="E44" s="346"/>
      <c r="F44" s="348"/>
      <c r="G44" s="348"/>
      <c r="H44" s="345"/>
      <c r="I44" s="346"/>
      <c r="J44" s="348"/>
      <c r="K44" s="348"/>
      <c r="L44" s="345"/>
      <c r="M44" s="346"/>
      <c r="N44" s="348"/>
      <c r="O44" s="348"/>
      <c r="P44" s="345"/>
      <c r="Q44" s="346"/>
      <c r="R44" s="348"/>
      <c r="S44" s="348"/>
      <c r="T44" s="345"/>
      <c r="U44" s="346"/>
      <c r="V44" s="348"/>
      <c r="W44" s="348"/>
      <c r="X44" s="345"/>
      <c r="Y44" s="346"/>
      <c r="Z44" s="348"/>
      <c r="AA44" s="348"/>
      <c r="AB44" s="345"/>
      <c r="AC44" s="348"/>
      <c r="AD44" s="349"/>
      <c r="AE44" s="562"/>
      <c r="AF44" s="560">
        <f t="shared" si="2"/>
        <v>0</v>
      </c>
      <c r="AG44" s="558">
        <f t="shared" si="3"/>
        <v>0</v>
      </c>
    </row>
    <row r="45" spans="1:33" s="360" customFormat="1">
      <c r="A45" s="355"/>
      <c r="B45" s="356"/>
      <c r="C45" s="357"/>
      <c r="D45" s="356"/>
      <c r="E45" s="357"/>
      <c r="F45" s="358"/>
      <c r="G45" s="358"/>
      <c r="H45" s="356"/>
      <c r="I45" s="357"/>
      <c r="J45" s="358"/>
      <c r="K45" s="358"/>
      <c r="L45" s="356"/>
      <c r="M45" s="357"/>
      <c r="N45" s="358"/>
      <c r="O45" s="358"/>
      <c r="P45" s="356"/>
      <c r="Q45" s="357"/>
      <c r="R45" s="358"/>
      <c r="S45" s="358"/>
      <c r="T45" s="356"/>
      <c r="U45" s="357"/>
      <c r="V45" s="358"/>
      <c r="W45" s="358"/>
      <c r="X45" s="356"/>
      <c r="Y45" s="357"/>
      <c r="Z45" s="358"/>
      <c r="AA45" s="358"/>
      <c r="AB45" s="356"/>
      <c r="AC45" s="358"/>
      <c r="AD45" s="359"/>
      <c r="AE45" s="563"/>
      <c r="AF45" s="560">
        <f t="shared" si="2"/>
        <v>0</v>
      </c>
      <c r="AG45" s="558">
        <f t="shared" si="3"/>
        <v>0</v>
      </c>
    </row>
    <row r="46" spans="1:33" s="360" customFormat="1">
      <c r="A46" s="352"/>
      <c r="B46" s="345"/>
      <c r="C46" s="346"/>
      <c r="D46" s="345"/>
      <c r="E46" s="346"/>
      <c r="F46" s="348"/>
      <c r="G46" s="348"/>
      <c r="H46" s="345"/>
      <c r="I46" s="346"/>
      <c r="J46" s="348"/>
      <c r="K46" s="348"/>
      <c r="L46" s="345"/>
      <c r="M46" s="346"/>
      <c r="N46" s="348"/>
      <c r="O46" s="348"/>
      <c r="P46" s="345"/>
      <c r="Q46" s="346"/>
      <c r="R46" s="348"/>
      <c r="S46" s="348"/>
      <c r="T46" s="345"/>
      <c r="U46" s="346"/>
      <c r="V46" s="348"/>
      <c r="W46" s="348"/>
      <c r="X46" s="345"/>
      <c r="Y46" s="346"/>
      <c r="Z46" s="348"/>
      <c r="AA46" s="348"/>
      <c r="AB46" s="345"/>
      <c r="AC46" s="348"/>
      <c r="AD46" s="349"/>
      <c r="AE46" s="562"/>
      <c r="AF46" s="560">
        <f t="shared" si="2"/>
        <v>0</v>
      </c>
      <c r="AG46" s="558">
        <f t="shared" si="3"/>
        <v>0</v>
      </c>
    </row>
    <row r="47" spans="1:33" s="360" customFormat="1">
      <c r="A47" s="355"/>
      <c r="B47" s="356"/>
      <c r="C47" s="357"/>
      <c r="D47" s="356"/>
      <c r="E47" s="357"/>
      <c r="F47" s="358"/>
      <c r="G47" s="358"/>
      <c r="H47" s="356"/>
      <c r="I47" s="357"/>
      <c r="J47" s="358"/>
      <c r="K47" s="358"/>
      <c r="L47" s="356"/>
      <c r="M47" s="357"/>
      <c r="N47" s="358"/>
      <c r="O47" s="358"/>
      <c r="P47" s="356"/>
      <c r="Q47" s="357"/>
      <c r="R47" s="358"/>
      <c r="S47" s="358"/>
      <c r="T47" s="356"/>
      <c r="U47" s="357"/>
      <c r="V47" s="358"/>
      <c r="W47" s="358"/>
      <c r="X47" s="356"/>
      <c r="Y47" s="357"/>
      <c r="Z47" s="358"/>
      <c r="AA47" s="358"/>
      <c r="AB47" s="356"/>
      <c r="AC47" s="358"/>
      <c r="AD47" s="359"/>
      <c r="AE47" s="563"/>
      <c r="AF47" s="560">
        <f t="shared" si="2"/>
        <v>0</v>
      </c>
      <c r="AG47" s="558">
        <f t="shared" si="3"/>
        <v>0</v>
      </c>
    </row>
    <row r="48" spans="1:33" s="360" customFormat="1">
      <c r="A48" s="352"/>
      <c r="B48" s="345"/>
      <c r="C48" s="346"/>
      <c r="D48" s="345"/>
      <c r="E48" s="346"/>
      <c r="F48" s="348"/>
      <c r="G48" s="348"/>
      <c r="H48" s="345"/>
      <c r="I48" s="346"/>
      <c r="J48" s="348"/>
      <c r="K48" s="348"/>
      <c r="L48" s="345"/>
      <c r="M48" s="346"/>
      <c r="N48" s="348"/>
      <c r="O48" s="348"/>
      <c r="P48" s="345"/>
      <c r="Q48" s="346"/>
      <c r="R48" s="348"/>
      <c r="S48" s="348"/>
      <c r="T48" s="345"/>
      <c r="U48" s="346"/>
      <c r="V48" s="348"/>
      <c r="W48" s="348"/>
      <c r="X48" s="345"/>
      <c r="Y48" s="346"/>
      <c r="Z48" s="348"/>
      <c r="AA48" s="348"/>
      <c r="AB48" s="345"/>
      <c r="AC48" s="348"/>
      <c r="AD48" s="349"/>
      <c r="AE48" s="562"/>
      <c r="AF48" s="560">
        <f t="shared" si="0"/>
        <v>0</v>
      </c>
      <c r="AG48" s="558">
        <f t="shared" si="1"/>
        <v>0</v>
      </c>
    </row>
    <row r="49" spans="1:33" s="360" customFormat="1" ht="15.75" thickBot="1">
      <c r="A49" s="355"/>
      <c r="B49" s="356"/>
      <c r="C49" s="357"/>
      <c r="D49" s="356"/>
      <c r="E49" s="357"/>
      <c r="F49" s="358"/>
      <c r="G49" s="358"/>
      <c r="H49" s="356"/>
      <c r="I49" s="357"/>
      <c r="J49" s="358"/>
      <c r="K49" s="358"/>
      <c r="L49" s="356"/>
      <c r="M49" s="357"/>
      <c r="N49" s="358"/>
      <c r="O49" s="358"/>
      <c r="P49" s="356"/>
      <c r="Q49" s="357"/>
      <c r="R49" s="358"/>
      <c r="S49" s="358"/>
      <c r="T49" s="356"/>
      <c r="U49" s="357"/>
      <c r="V49" s="358"/>
      <c r="W49" s="358"/>
      <c r="X49" s="356"/>
      <c r="Y49" s="357"/>
      <c r="Z49" s="358"/>
      <c r="AA49" s="358"/>
      <c r="AB49" s="356"/>
      <c r="AC49" s="358"/>
      <c r="AD49" s="565"/>
      <c r="AE49" s="566"/>
      <c r="AF49" s="560">
        <f t="shared" si="0"/>
        <v>0</v>
      </c>
      <c r="AG49" s="558">
        <f t="shared" si="1"/>
        <v>0</v>
      </c>
    </row>
    <row r="50" spans="1:33" s="360" customFormat="1" ht="15.75" thickBot="1">
      <c r="A50" s="554" t="s">
        <v>311</v>
      </c>
      <c r="B50" s="555">
        <f t="shared" ref="B50:J50" si="4">SUM(B6:B49)</f>
        <v>564</v>
      </c>
      <c r="C50" s="555">
        <f t="shared" si="4"/>
        <v>32483</v>
      </c>
      <c r="D50" s="555">
        <f t="shared" si="4"/>
        <v>458</v>
      </c>
      <c r="E50" s="555">
        <f t="shared" si="4"/>
        <v>24381</v>
      </c>
      <c r="F50" s="555">
        <f t="shared" si="4"/>
        <v>225</v>
      </c>
      <c r="G50" s="555">
        <f t="shared" si="4"/>
        <v>10865.5</v>
      </c>
      <c r="H50" s="555">
        <f t="shared" si="4"/>
        <v>363</v>
      </c>
      <c r="I50" s="555">
        <f t="shared" si="4"/>
        <v>18353.5</v>
      </c>
      <c r="J50" s="555">
        <f t="shared" si="4"/>
        <v>1189</v>
      </c>
      <c r="K50" s="555">
        <f t="shared" ref="K50:AG50" si="5">SUM(K6:K49)</f>
        <v>59907.5</v>
      </c>
      <c r="L50" s="555">
        <f t="shared" si="5"/>
        <v>512</v>
      </c>
      <c r="M50" s="555">
        <f t="shared" si="5"/>
        <v>26442</v>
      </c>
      <c r="N50" s="555">
        <f t="shared" si="5"/>
        <v>1089</v>
      </c>
      <c r="O50" s="555">
        <f t="shared" si="5"/>
        <v>53165</v>
      </c>
      <c r="P50" s="555">
        <f t="shared" si="5"/>
        <v>267</v>
      </c>
      <c r="Q50" s="555">
        <f t="shared" si="5"/>
        <v>11888.5</v>
      </c>
      <c r="R50" s="555">
        <f t="shared" si="5"/>
        <v>421</v>
      </c>
      <c r="S50" s="555">
        <f t="shared" si="5"/>
        <v>21995.5</v>
      </c>
      <c r="T50" s="555">
        <f t="shared" si="5"/>
        <v>825</v>
      </c>
      <c r="U50" s="555">
        <f t="shared" si="5"/>
        <v>41259.5</v>
      </c>
      <c r="V50" s="555">
        <f t="shared" si="5"/>
        <v>124</v>
      </c>
      <c r="W50" s="555">
        <f t="shared" si="5"/>
        <v>6099.5</v>
      </c>
      <c r="X50" s="555">
        <f t="shared" si="5"/>
        <v>128</v>
      </c>
      <c r="Y50" s="555">
        <f t="shared" si="5"/>
        <v>6253</v>
      </c>
      <c r="Z50" s="555">
        <f t="shared" si="5"/>
        <v>134</v>
      </c>
      <c r="AA50" s="555">
        <f t="shared" si="5"/>
        <v>6464.5</v>
      </c>
      <c r="AB50" s="555">
        <f t="shared" si="5"/>
        <v>46</v>
      </c>
      <c r="AC50" s="555">
        <f t="shared" si="5"/>
        <v>1808.5</v>
      </c>
      <c r="AD50" s="555">
        <f t="shared" si="5"/>
        <v>2</v>
      </c>
      <c r="AE50" s="555">
        <f t="shared" si="5"/>
        <v>0</v>
      </c>
      <c r="AF50" s="555">
        <f t="shared" si="5"/>
        <v>6347</v>
      </c>
      <c r="AG50" s="556">
        <f t="shared" si="5"/>
        <v>321366.5</v>
      </c>
    </row>
  </sheetData>
  <mergeCells count="18">
    <mergeCell ref="AF5:AG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B3:AC3"/>
    <mergeCell ref="B2:AE2"/>
    <mergeCell ref="AD3:AE4"/>
    <mergeCell ref="T4:U4"/>
    <mergeCell ref="V4:W4"/>
    <mergeCell ref="X4:Y4"/>
    <mergeCell ref="Z4:AA4"/>
    <mergeCell ref="AB4:AC4"/>
  </mergeCells>
  <pageMargins left="0.7" right="0.7" top="0.75" bottom="0.75" header="0.3" footer="0.3"/>
  <pageSetup scale="3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"/>
  <sheetViews>
    <sheetView zoomScale="85" zoomScaleNormal="85" workbookViewId="0">
      <pane xSplit="3" topLeftCell="AC1" activePane="topRight" state="frozen"/>
      <selection pane="topRight" activeCell="E6" sqref="E6"/>
    </sheetView>
  </sheetViews>
  <sheetFormatPr defaultRowHeight="15"/>
  <cols>
    <col min="1" max="2" width="9.140625" style="5"/>
    <col min="3" max="3" width="14.28515625" style="5" bestFit="1" customWidth="1"/>
    <col min="4" max="4" width="16.7109375" style="5" bestFit="1" customWidth="1"/>
    <col min="5" max="5" width="10.85546875" style="5" customWidth="1"/>
    <col min="6" max="7" width="10.85546875" style="5" bestFit="1" customWidth="1"/>
    <col min="8" max="8" width="10.85546875" style="5" customWidth="1"/>
    <col min="9" max="10" width="10.85546875" style="5" bestFit="1" customWidth="1"/>
    <col min="11" max="11" width="10.85546875" style="5" customWidth="1"/>
    <col min="12" max="13" width="9.140625" style="5"/>
    <col min="14" max="14" width="10.85546875" style="5" customWidth="1"/>
    <col min="15" max="16" width="9.140625" style="5"/>
    <col min="17" max="17" width="10.85546875" style="5" customWidth="1"/>
    <col min="18" max="18" width="10.85546875" style="5" bestFit="1" customWidth="1"/>
    <col min="19" max="19" width="9.140625" style="5"/>
    <col min="20" max="20" width="10.85546875" style="5" customWidth="1"/>
    <col min="21" max="21" width="10.85546875" style="5" bestFit="1" customWidth="1"/>
    <col min="22" max="22" width="9.140625" style="5"/>
    <col min="23" max="23" width="10.85546875" style="5" customWidth="1"/>
    <col min="24" max="24" width="10.85546875" style="5" bestFit="1" customWidth="1"/>
    <col min="25" max="25" width="9.140625" style="5"/>
    <col min="26" max="26" width="10.85546875" style="5" customWidth="1"/>
    <col min="27" max="28" width="9.140625" style="5"/>
    <col min="29" max="29" width="10.85546875" style="5" customWidth="1"/>
    <col min="30" max="31" width="9.140625" style="5"/>
    <col min="32" max="32" width="10.85546875" style="5" customWidth="1"/>
    <col min="33" max="34" width="9.140625" style="5"/>
    <col min="35" max="35" width="8.7109375" style="5" customWidth="1"/>
    <col min="36" max="38" width="9.140625" style="5"/>
    <col min="39" max="39" width="8.140625" style="5" customWidth="1"/>
    <col min="40" max="40" width="10.5703125" style="5" bestFit="1" customWidth="1"/>
    <col min="41" max="41" width="12.7109375" style="5" bestFit="1" customWidth="1"/>
    <col min="42" max="47" width="9.140625" style="5"/>
    <col min="48" max="57" width="9" style="5" customWidth="1"/>
    <col min="58" max="16384" width="9.140625" style="5"/>
  </cols>
  <sheetData>
    <row r="1" spans="1:56" ht="20.25">
      <c r="A1" s="452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1"/>
      <c r="AW1" s="225" t="s">
        <v>369</v>
      </c>
      <c r="AX1" s="225" t="s">
        <v>370</v>
      </c>
      <c r="AY1" s="225" t="s">
        <v>21</v>
      </c>
      <c r="AZ1" s="225" t="s">
        <v>22</v>
      </c>
      <c r="BA1" s="225" t="s">
        <v>367</v>
      </c>
      <c r="BB1" s="225" t="s">
        <v>368</v>
      </c>
      <c r="BC1" s="225" t="s">
        <v>563</v>
      </c>
      <c r="BD1" s="225" t="s">
        <v>23</v>
      </c>
    </row>
    <row r="2" spans="1:56" ht="20.25">
      <c r="A2" s="452" t="s">
        <v>380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56" ht="45" customHeight="1" thickBot="1">
      <c r="E3" s="618">
        <v>43407</v>
      </c>
      <c r="F3" s="619"/>
      <c r="G3" s="620"/>
      <c r="H3" s="618">
        <v>43414</v>
      </c>
      <c r="I3" s="619"/>
      <c r="J3" s="620"/>
      <c r="K3" s="618" t="s">
        <v>21</v>
      </c>
      <c r="L3" s="619"/>
      <c r="M3" s="620"/>
      <c r="N3" s="618" t="s">
        <v>22</v>
      </c>
      <c r="O3" s="619"/>
      <c r="P3" s="620"/>
      <c r="Q3" s="618">
        <v>43435</v>
      </c>
      <c r="R3" s="619"/>
      <c r="S3" s="620"/>
      <c r="T3" s="618">
        <v>43442</v>
      </c>
      <c r="U3" s="619"/>
      <c r="V3" s="620"/>
      <c r="W3" s="618">
        <v>43449</v>
      </c>
      <c r="X3" s="619"/>
      <c r="Y3" s="620"/>
      <c r="Z3" s="618" t="s">
        <v>23</v>
      </c>
      <c r="AA3" s="619"/>
      <c r="AB3" s="620"/>
      <c r="AC3" s="618">
        <v>43463</v>
      </c>
      <c r="AD3" s="619"/>
      <c r="AE3" s="620"/>
      <c r="AF3" s="621" t="s">
        <v>570</v>
      </c>
      <c r="AG3" s="619"/>
      <c r="AH3" s="620"/>
      <c r="AI3" s="622"/>
      <c r="AJ3" s="623"/>
      <c r="AK3" s="624"/>
    </row>
    <row r="4" spans="1:56" ht="30.75" thickBot="1">
      <c r="A4" s="61" t="s">
        <v>15</v>
      </c>
      <c r="B4" s="450" t="s">
        <v>1</v>
      </c>
      <c r="C4" s="451" t="s">
        <v>2</v>
      </c>
      <c r="D4" s="451" t="s">
        <v>298</v>
      </c>
      <c r="E4" s="234" t="s">
        <v>362</v>
      </c>
      <c r="F4" s="61" t="s">
        <v>17</v>
      </c>
      <c r="G4" s="62" t="s">
        <v>18</v>
      </c>
      <c r="H4" s="234" t="s">
        <v>362</v>
      </c>
      <c r="I4" s="61" t="s">
        <v>17</v>
      </c>
      <c r="J4" s="62" t="s">
        <v>18</v>
      </c>
      <c r="K4" s="234" t="s">
        <v>362</v>
      </c>
      <c r="L4" s="61" t="s">
        <v>17</v>
      </c>
      <c r="M4" s="62" t="s">
        <v>18</v>
      </c>
      <c r="N4" s="234" t="s">
        <v>362</v>
      </c>
      <c r="O4" s="61" t="s">
        <v>17</v>
      </c>
      <c r="P4" s="62" t="s">
        <v>18</v>
      </c>
      <c r="Q4" s="234" t="s">
        <v>362</v>
      </c>
      <c r="R4" s="61" t="s">
        <v>17</v>
      </c>
      <c r="S4" s="62" t="s">
        <v>18</v>
      </c>
      <c r="T4" s="234" t="s">
        <v>362</v>
      </c>
      <c r="U4" s="61" t="s">
        <v>17</v>
      </c>
      <c r="V4" s="62" t="s">
        <v>18</v>
      </c>
      <c r="W4" s="234" t="s">
        <v>362</v>
      </c>
      <c r="X4" s="61" t="s">
        <v>17</v>
      </c>
      <c r="Y4" s="62" t="s">
        <v>18</v>
      </c>
      <c r="Z4" s="234" t="s">
        <v>362</v>
      </c>
      <c r="AA4" s="61" t="s">
        <v>17</v>
      </c>
      <c r="AB4" s="62" t="s">
        <v>18</v>
      </c>
      <c r="AC4" s="234" t="s">
        <v>362</v>
      </c>
      <c r="AD4" s="61" t="s">
        <v>17</v>
      </c>
      <c r="AE4" s="62" t="s">
        <v>18</v>
      </c>
      <c r="AF4" s="234" t="s">
        <v>362</v>
      </c>
      <c r="AG4" s="61" t="s">
        <v>17</v>
      </c>
      <c r="AH4" s="62" t="s">
        <v>18</v>
      </c>
      <c r="AI4" s="234" t="s">
        <v>374</v>
      </c>
      <c r="AJ4" s="61" t="s">
        <v>19</v>
      </c>
      <c r="AK4" s="62" t="s">
        <v>20</v>
      </c>
      <c r="AL4" s="63" t="s">
        <v>360</v>
      </c>
      <c r="AM4" s="63" t="s">
        <v>371</v>
      </c>
      <c r="AN4" s="63" t="s">
        <v>372</v>
      </c>
      <c r="AO4" s="63" t="s">
        <v>373</v>
      </c>
    </row>
    <row r="5" spans="1:56" ht="15.75" thickBot="1">
      <c r="A5" s="61">
        <v>401</v>
      </c>
      <c r="B5" s="235">
        <v>1</v>
      </c>
      <c r="C5" s="236" t="s">
        <v>3</v>
      </c>
      <c r="D5" s="235">
        <v>239</v>
      </c>
      <c r="E5" s="235">
        <v>167</v>
      </c>
      <c r="F5" s="235">
        <v>14</v>
      </c>
      <c r="G5" s="236">
        <v>836</v>
      </c>
      <c r="H5" s="236">
        <v>160</v>
      </c>
      <c r="I5" s="236">
        <v>28</v>
      </c>
      <c r="J5" s="236">
        <v>2652</v>
      </c>
      <c r="K5" s="236">
        <v>241</v>
      </c>
      <c r="L5" s="236">
        <v>6</v>
      </c>
      <c r="M5" s="236">
        <v>564</v>
      </c>
      <c r="N5" s="236">
        <v>235</v>
      </c>
      <c r="O5" s="236">
        <v>7</v>
      </c>
      <c r="P5" s="236">
        <v>443</v>
      </c>
      <c r="Q5" s="236">
        <v>285</v>
      </c>
      <c r="R5" s="236">
        <v>13</v>
      </c>
      <c r="S5" s="236">
        <v>797</v>
      </c>
      <c r="T5" s="236">
        <v>260</v>
      </c>
      <c r="U5" s="236">
        <v>25</v>
      </c>
      <c r="V5" s="236">
        <v>1785</v>
      </c>
      <c r="W5" s="236">
        <v>346</v>
      </c>
      <c r="X5" s="236">
        <v>13</v>
      </c>
      <c r="Y5" s="236">
        <v>827</v>
      </c>
      <c r="Z5" s="236">
        <v>347</v>
      </c>
      <c r="AA5" s="236">
        <v>14</v>
      </c>
      <c r="AB5" s="236">
        <v>806</v>
      </c>
      <c r="AC5" s="237"/>
      <c r="AD5" s="237"/>
      <c r="AE5" s="237"/>
      <c r="AF5" s="237"/>
      <c r="AG5" s="237"/>
      <c r="AH5" s="237"/>
      <c r="AI5" s="236">
        <f>SUM(AF5+AC5+Z5+W5+T5+Q5+N5+K5+H5+E5)</f>
        <v>2041</v>
      </c>
      <c r="AJ5" s="236">
        <f>SUM(AG5+AD5+AA5+X5+U5+R5+O5+L5+I5+F5)</f>
        <v>120</v>
      </c>
      <c r="AK5" s="236">
        <f>SUM(AH5+AE5+AB5+Y5+V5+S5+P5+M5+J5+G5)</f>
        <v>8710</v>
      </c>
      <c r="AL5" s="64">
        <f>SUM(AG5,AD5,AA5,X5,U5,R5,O5,L5,I5,F5)</f>
        <v>120</v>
      </c>
      <c r="AM5" s="64">
        <f>SUM(AH5,AE5,AB5,Y5,V5,S5,P5,M5,J5,G5)</f>
        <v>8710</v>
      </c>
      <c r="AN5" s="64">
        <f>AVERAGE(F5,I5,L5,O5,R5,U5,X5,AA5,AD5,AG5)</f>
        <v>15</v>
      </c>
      <c r="AO5" s="64">
        <f>AVERAGE(G5,J5,M5,P5,S5,V5,Y5,AB5,AE5,AH5)</f>
        <v>1088.75</v>
      </c>
    </row>
    <row r="6" spans="1:56" ht="15.75" thickBot="1">
      <c r="A6" s="61">
        <v>402</v>
      </c>
      <c r="B6" s="238">
        <v>2</v>
      </c>
      <c r="C6" s="239" t="s">
        <v>4</v>
      </c>
      <c r="D6" s="238">
        <v>138</v>
      </c>
      <c r="E6" s="238">
        <v>98</v>
      </c>
      <c r="F6" s="238">
        <v>8</v>
      </c>
      <c r="G6" s="239">
        <v>912</v>
      </c>
      <c r="H6" s="239">
        <v>88</v>
      </c>
      <c r="I6" s="239">
        <v>10</v>
      </c>
      <c r="J6" s="239">
        <v>930</v>
      </c>
      <c r="K6" s="239">
        <v>154</v>
      </c>
      <c r="L6" s="239">
        <v>5</v>
      </c>
      <c r="M6" s="239">
        <v>245</v>
      </c>
      <c r="N6" s="239">
        <v>155</v>
      </c>
      <c r="O6" s="239">
        <v>6</v>
      </c>
      <c r="P6" s="239">
        <v>714</v>
      </c>
      <c r="Q6" s="239">
        <v>178</v>
      </c>
      <c r="R6" s="239">
        <v>8</v>
      </c>
      <c r="S6" s="239">
        <v>952</v>
      </c>
      <c r="T6" s="239">
        <v>174</v>
      </c>
      <c r="U6" s="239">
        <v>5</v>
      </c>
      <c r="V6" s="239">
        <v>495</v>
      </c>
      <c r="W6" s="239">
        <v>201</v>
      </c>
      <c r="X6" s="239">
        <v>11</v>
      </c>
      <c r="Y6" s="239">
        <v>1217</v>
      </c>
      <c r="Z6" s="239">
        <v>197</v>
      </c>
      <c r="AA6" s="239">
        <v>15</v>
      </c>
      <c r="AB6" s="239">
        <v>1255</v>
      </c>
      <c r="AC6" s="240"/>
      <c r="AD6" s="240"/>
      <c r="AE6" s="240"/>
      <c r="AF6" s="240"/>
      <c r="AG6" s="240"/>
      <c r="AH6" s="240"/>
      <c r="AI6" s="236">
        <f t="shared" ref="AI6:AI15" si="0">SUM(AF6+AC6+Z6+W6+T6+Q6+N6+K6+H6+E6)</f>
        <v>1245</v>
      </c>
      <c r="AJ6" s="236">
        <f t="shared" ref="AJ6:AJ15" si="1">SUM(AG6+AD6+AA6+X6+U6+R6+O6+L6+I6+F6)</f>
        <v>68</v>
      </c>
      <c r="AK6" s="236">
        <f t="shared" ref="AK6:AK15" si="2">SUM(AH6+AE6+AB6+Y6+V6+S6+P6+M6+J6+G6)</f>
        <v>6720</v>
      </c>
      <c r="AL6" s="64">
        <f t="shared" ref="AL6:AL16" si="3">SUM(AG6,AD6,AA6,X6,U6,R6,O6,L6,I6,F6)</f>
        <v>68</v>
      </c>
      <c r="AM6" s="64">
        <f t="shared" ref="AM6:AM15" si="4">SUM(AH6,AE6,AB6,Y6,V6,S6,P6,M6,J6,G6)</f>
        <v>6720</v>
      </c>
      <c r="AN6" s="64">
        <f t="shared" ref="AN6:AN16" si="5">AVERAGE(F6,I6,L6,O6,R6,U6,X6,AA6,AD6,AG6)</f>
        <v>8.5</v>
      </c>
      <c r="AO6" s="64">
        <f t="shared" ref="AO6:AO15" si="6">AVERAGE(G6,J6,M6,P6,S6,V6,Y6,AB6,AE6,AH6)</f>
        <v>840</v>
      </c>
    </row>
    <row r="7" spans="1:56" ht="15.75" thickBot="1">
      <c r="A7" s="61">
        <v>404</v>
      </c>
      <c r="B7" s="238">
        <v>3</v>
      </c>
      <c r="C7" s="239" t="s">
        <v>5</v>
      </c>
      <c r="D7" s="238">
        <v>221</v>
      </c>
      <c r="E7" s="238">
        <v>161</v>
      </c>
      <c r="F7" s="238">
        <v>5</v>
      </c>
      <c r="G7" s="239">
        <v>245</v>
      </c>
      <c r="H7" s="239">
        <v>156</v>
      </c>
      <c r="I7" s="239">
        <v>0</v>
      </c>
      <c r="J7" s="239">
        <v>0</v>
      </c>
      <c r="K7" s="239">
        <v>217</v>
      </c>
      <c r="L7" s="239">
        <v>15</v>
      </c>
      <c r="M7" s="239">
        <v>815</v>
      </c>
      <c r="N7" s="239">
        <v>198</v>
      </c>
      <c r="O7" s="239">
        <v>4</v>
      </c>
      <c r="P7" s="239">
        <v>376</v>
      </c>
      <c r="Q7" s="239">
        <v>260</v>
      </c>
      <c r="R7" s="239">
        <v>2</v>
      </c>
      <c r="S7" s="239">
        <v>98</v>
      </c>
      <c r="T7" s="239">
        <v>249</v>
      </c>
      <c r="U7" s="239">
        <v>8</v>
      </c>
      <c r="V7" s="239">
        <v>562</v>
      </c>
      <c r="W7" s="239">
        <v>312</v>
      </c>
      <c r="X7" s="239">
        <v>10</v>
      </c>
      <c r="Y7" s="239">
        <v>1120</v>
      </c>
      <c r="Z7" s="239">
        <v>318</v>
      </c>
      <c r="AA7" s="239">
        <v>6</v>
      </c>
      <c r="AB7" s="239">
        <v>304</v>
      </c>
      <c r="AC7" s="240"/>
      <c r="AD7" s="240"/>
      <c r="AE7" s="240"/>
      <c r="AF7" s="240"/>
      <c r="AG7" s="240"/>
      <c r="AH7" s="240"/>
      <c r="AI7" s="236">
        <f t="shared" si="0"/>
        <v>1871</v>
      </c>
      <c r="AJ7" s="236">
        <f t="shared" si="1"/>
        <v>50</v>
      </c>
      <c r="AK7" s="236">
        <f t="shared" si="2"/>
        <v>3520</v>
      </c>
      <c r="AL7" s="64">
        <f t="shared" si="3"/>
        <v>50</v>
      </c>
      <c r="AM7" s="64">
        <f t="shared" si="4"/>
        <v>3520</v>
      </c>
      <c r="AN7" s="64">
        <f t="shared" si="5"/>
        <v>6.25</v>
      </c>
      <c r="AO7" s="64">
        <f t="shared" si="6"/>
        <v>440</v>
      </c>
    </row>
    <row r="8" spans="1:56" ht="15.75" thickBot="1">
      <c r="A8" s="61">
        <v>405</v>
      </c>
      <c r="B8" s="238">
        <v>4</v>
      </c>
      <c r="C8" s="239" t="s">
        <v>6</v>
      </c>
      <c r="D8" s="238">
        <v>571</v>
      </c>
      <c r="E8" s="238">
        <v>474</v>
      </c>
      <c r="F8" s="238">
        <v>23</v>
      </c>
      <c r="G8" s="239">
        <v>1417</v>
      </c>
      <c r="H8" s="239">
        <v>432</v>
      </c>
      <c r="I8" s="239">
        <v>27</v>
      </c>
      <c r="J8" s="239">
        <v>3483</v>
      </c>
      <c r="K8" s="239">
        <v>532</v>
      </c>
      <c r="L8" s="239">
        <v>33</v>
      </c>
      <c r="M8" s="239">
        <v>3007</v>
      </c>
      <c r="N8" s="239">
        <v>627</v>
      </c>
      <c r="O8" s="239">
        <v>24</v>
      </c>
      <c r="P8" s="239">
        <v>2106</v>
      </c>
      <c r="Q8" s="239">
        <v>710</v>
      </c>
      <c r="R8" s="239">
        <v>45</v>
      </c>
      <c r="S8" s="239">
        <v>4880</v>
      </c>
      <c r="T8" s="239">
        <v>717</v>
      </c>
      <c r="U8" s="239">
        <v>49</v>
      </c>
      <c r="V8" s="239">
        <v>5032</v>
      </c>
      <c r="W8" s="239">
        <v>797</v>
      </c>
      <c r="X8" s="239">
        <v>49</v>
      </c>
      <c r="Y8" s="239">
        <v>6101</v>
      </c>
      <c r="Z8" s="239">
        <v>869</v>
      </c>
      <c r="AA8" s="239">
        <v>70</v>
      </c>
      <c r="AB8" s="239">
        <v>7120</v>
      </c>
      <c r="AC8" s="240"/>
      <c r="AD8" s="240"/>
      <c r="AE8" s="240"/>
      <c r="AF8" s="240"/>
      <c r="AG8" s="240"/>
      <c r="AH8" s="240"/>
      <c r="AI8" s="236">
        <f t="shared" si="0"/>
        <v>5158</v>
      </c>
      <c r="AJ8" s="236">
        <f t="shared" si="1"/>
        <v>320</v>
      </c>
      <c r="AK8" s="236">
        <f t="shared" si="2"/>
        <v>33146</v>
      </c>
      <c r="AL8" s="64">
        <f t="shared" si="3"/>
        <v>320</v>
      </c>
      <c r="AM8" s="64">
        <f t="shared" si="4"/>
        <v>33146</v>
      </c>
      <c r="AN8" s="64">
        <f t="shared" si="5"/>
        <v>40</v>
      </c>
      <c r="AO8" s="64">
        <f t="shared" si="6"/>
        <v>4143.25</v>
      </c>
    </row>
    <row r="9" spans="1:56" ht="15.75" thickBot="1">
      <c r="A9" s="61">
        <v>412</v>
      </c>
      <c r="B9" s="238">
        <v>5</v>
      </c>
      <c r="C9" s="239" t="s">
        <v>7</v>
      </c>
      <c r="D9" s="238">
        <v>366</v>
      </c>
      <c r="E9" s="238">
        <v>289</v>
      </c>
      <c r="F9" s="238">
        <v>14</v>
      </c>
      <c r="G9" s="239">
        <v>856</v>
      </c>
      <c r="H9" s="239">
        <v>270</v>
      </c>
      <c r="I9" s="239">
        <v>14</v>
      </c>
      <c r="J9" s="239">
        <v>775</v>
      </c>
      <c r="K9" s="239">
        <v>333</v>
      </c>
      <c r="L9" s="239">
        <v>9</v>
      </c>
      <c r="M9" s="239">
        <v>751</v>
      </c>
      <c r="N9" s="239">
        <v>317</v>
      </c>
      <c r="O9" s="239">
        <v>14</v>
      </c>
      <c r="P9" s="239">
        <v>922</v>
      </c>
      <c r="Q9" s="239">
        <v>386</v>
      </c>
      <c r="R9" s="239">
        <v>6</v>
      </c>
      <c r="S9" s="239">
        <v>304</v>
      </c>
      <c r="T9" s="239">
        <v>378</v>
      </c>
      <c r="U9" s="239">
        <v>7</v>
      </c>
      <c r="V9" s="239">
        <v>573</v>
      </c>
      <c r="W9" s="239">
        <v>435</v>
      </c>
      <c r="X9" s="239">
        <v>13</v>
      </c>
      <c r="Y9" s="239">
        <v>1327</v>
      </c>
      <c r="Z9" s="239">
        <v>432</v>
      </c>
      <c r="AA9" s="239">
        <v>17</v>
      </c>
      <c r="AB9" s="239">
        <v>2323</v>
      </c>
      <c r="AC9" s="240"/>
      <c r="AD9" s="240"/>
      <c r="AE9" s="240"/>
      <c r="AF9" s="240"/>
      <c r="AG9" s="240"/>
      <c r="AH9" s="240"/>
      <c r="AI9" s="236">
        <f t="shared" si="0"/>
        <v>2840</v>
      </c>
      <c r="AJ9" s="236">
        <f t="shared" si="1"/>
        <v>94</v>
      </c>
      <c r="AK9" s="236">
        <f t="shared" si="2"/>
        <v>7831</v>
      </c>
      <c r="AL9" s="64">
        <f t="shared" si="3"/>
        <v>94</v>
      </c>
      <c r="AM9" s="64">
        <f t="shared" si="4"/>
        <v>7831</v>
      </c>
      <c r="AN9" s="64">
        <f t="shared" si="5"/>
        <v>11.75</v>
      </c>
      <c r="AO9" s="64">
        <f t="shared" si="6"/>
        <v>978.875</v>
      </c>
    </row>
    <row r="10" spans="1:56" ht="15.75" thickBot="1">
      <c r="A10" s="61">
        <v>416</v>
      </c>
      <c r="B10" s="238">
        <v>6</v>
      </c>
      <c r="C10" s="239" t="s">
        <v>8</v>
      </c>
      <c r="D10" s="238">
        <v>570</v>
      </c>
      <c r="E10" s="238">
        <v>446</v>
      </c>
      <c r="F10" s="238">
        <v>49</v>
      </c>
      <c r="G10" s="239">
        <v>2601</v>
      </c>
      <c r="H10" s="239">
        <v>415</v>
      </c>
      <c r="I10" s="239">
        <v>27</v>
      </c>
      <c r="J10" s="239">
        <v>2083</v>
      </c>
      <c r="K10" s="239">
        <v>595</v>
      </c>
      <c r="L10" s="239">
        <v>41</v>
      </c>
      <c r="M10" s="239">
        <v>2719</v>
      </c>
      <c r="N10" s="239">
        <v>613</v>
      </c>
      <c r="O10" s="239">
        <v>38</v>
      </c>
      <c r="P10" s="239">
        <v>2782</v>
      </c>
      <c r="Q10" s="239">
        <v>636</v>
      </c>
      <c r="R10" s="239">
        <v>71</v>
      </c>
      <c r="S10" s="239">
        <v>7089</v>
      </c>
      <c r="T10" s="239">
        <v>702</v>
      </c>
      <c r="U10" s="239">
        <v>62</v>
      </c>
      <c r="V10" s="239">
        <v>5898</v>
      </c>
      <c r="W10" s="239">
        <v>763</v>
      </c>
      <c r="X10" s="239">
        <v>76</v>
      </c>
      <c r="Y10" s="239">
        <v>7500</v>
      </c>
      <c r="Z10" s="239">
        <v>784</v>
      </c>
      <c r="AA10" s="239">
        <v>59</v>
      </c>
      <c r="AB10" s="239">
        <v>5191</v>
      </c>
      <c r="AC10" s="240"/>
      <c r="AD10" s="240"/>
      <c r="AE10" s="240"/>
      <c r="AF10" s="240"/>
      <c r="AG10" s="240"/>
      <c r="AH10" s="240"/>
      <c r="AI10" s="236">
        <f t="shared" si="0"/>
        <v>4954</v>
      </c>
      <c r="AJ10" s="236">
        <f t="shared" si="1"/>
        <v>423</v>
      </c>
      <c r="AK10" s="236">
        <f t="shared" si="2"/>
        <v>35863</v>
      </c>
      <c r="AL10" s="64">
        <f t="shared" si="3"/>
        <v>423</v>
      </c>
      <c r="AM10" s="64">
        <f t="shared" si="4"/>
        <v>35863</v>
      </c>
      <c r="AN10" s="64">
        <f t="shared" si="5"/>
        <v>52.875</v>
      </c>
      <c r="AO10" s="64">
        <f t="shared" si="6"/>
        <v>4482.875</v>
      </c>
    </row>
    <row r="11" spans="1:56" ht="15.75" thickBot="1">
      <c r="A11" s="61">
        <v>417</v>
      </c>
      <c r="B11" s="238">
        <v>7</v>
      </c>
      <c r="C11" s="239" t="s">
        <v>9</v>
      </c>
      <c r="D11" s="238">
        <v>140</v>
      </c>
      <c r="E11" s="238">
        <v>88</v>
      </c>
      <c r="F11" s="238">
        <v>14</v>
      </c>
      <c r="G11" s="239">
        <v>1026</v>
      </c>
      <c r="H11" s="239">
        <v>89</v>
      </c>
      <c r="I11" s="239">
        <v>6</v>
      </c>
      <c r="J11" s="239">
        <v>294</v>
      </c>
      <c r="K11" s="239">
        <v>139</v>
      </c>
      <c r="L11" s="239">
        <v>12</v>
      </c>
      <c r="M11" s="239">
        <v>748</v>
      </c>
      <c r="N11" s="239">
        <v>151</v>
      </c>
      <c r="O11" s="239">
        <v>10</v>
      </c>
      <c r="P11" s="239">
        <v>620</v>
      </c>
      <c r="Q11" s="239">
        <v>218</v>
      </c>
      <c r="R11" s="239">
        <v>9</v>
      </c>
      <c r="S11" s="239">
        <v>781</v>
      </c>
      <c r="T11" s="239">
        <v>200</v>
      </c>
      <c r="U11" s="239">
        <v>15</v>
      </c>
      <c r="V11" s="239">
        <v>1135</v>
      </c>
      <c r="W11" s="239">
        <v>219</v>
      </c>
      <c r="X11" s="239">
        <v>21</v>
      </c>
      <c r="Y11" s="239">
        <v>1609</v>
      </c>
      <c r="Z11" s="239">
        <v>214</v>
      </c>
      <c r="AA11" s="239">
        <v>16</v>
      </c>
      <c r="AB11" s="239">
        <v>1144</v>
      </c>
      <c r="AC11" s="240"/>
      <c r="AD11" s="240"/>
      <c r="AE11" s="240"/>
      <c r="AF11" s="240"/>
      <c r="AG11" s="240"/>
      <c r="AH11" s="240"/>
      <c r="AI11" s="236">
        <f t="shared" si="0"/>
        <v>1318</v>
      </c>
      <c r="AJ11" s="236">
        <f t="shared" si="1"/>
        <v>103</v>
      </c>
      <c r="AK11" s="236">
        <f t="shared" si="2"/>
        <v>7357</v>
      </c>
      <c r="AL11" s="64">
        <f t="shared" si="3"/>
        <v>103</v>
      </c>
      <c r="AM11" s="64">
        <f t="shared" si="4"/>
        <v>7357</v>
      </c>
      <c r="AN11" s="64">
        <f t="shared" si="5"/>
        <v>12.875</v>
      </c>
      <c r="AO11" s="64">
        <f t="shared" si="6"/>
        <v>919.625</v>
      </c>
    </row>
    <row r="12" spans="1:56" ht="15.75" thickBot="1">
      <c r="A12" s="61">
        <v>423</v>
      </c>
      <c r="B12" s="238">
        <v>8</v>
      </c>
      <c r="C12" s="239" t="s">
        <v>10</v>
      </c>
      <c r="D12" s="238">
        <v>324</v>
      </c>
      <c r="E12" s="238">
        <v>265</v>
      </c>
      <c r="F12" s="238">
        <v>3</v>
      </c>
      <c r="G12" s="239">
        <v>167</v>
      </c>
      <c r="H12" s="239">
        <v>254</v>
      </c>
      <c r="I12" s="239">
        <v>5</v>
      </c>
      <c r="J12" s="239">
        <v>285</v>
      </c>
      <c r="K12" s="239">
        <v>329</v>
      </c>
      <c r="L12" s="239">
        <v>4</v>
      </c>
      <c r="M12" s="239">
        <v>586</v>
      </c>
      <c r="N12" s="241">
        <v>311</v>
      </c>
      <c r="O12" s="239">
        <v>3</v>
      </c>
      <c r="P12" s="239">
        <v>247</v>
      </c>
      <c r="Q12" s="239">
        <v>360</v>
      </c>
      <c r="R12" s="239">
        <v>5</v>
      </c>
      <c r="S12" s="239">
        <v>575</v>
      </c>
      <c r="T12" s="239">
        <v>361</v>
      </c>
      <c r="U12" s="239">
        <v>2</v>
      </c>
      <c r="V12" s="239">
        <v>218</v>
      </c>
      <c r="W12" s="239">
        <v>404</v>
      </c>
      <c r="X12" s="239">
        <v>5</v>
      </c>
      <c r="Y12" s="239">
        <v>545</v>
      </c>
      <c r="Z12" s="239">
        <v>395</v>
      </c>
      <c r="AA12" s="239">
        <v>17</v>
      </c>
      <c r="AB12" s="239">
        <v>1543</v>
      </c>
      <c r="AC12" s="240"/>
      <c r="AD12" s="240"/>
      <c r="AE12" s="240"/>
      <c r="AF12" s="240"/>
      <c r="AG12" s="240"/>
      <c r="AH12" s="240"/>
      <c r="AI12" s="236">
        <f t="shared" si="0"/>
        <v>2679</v>
      </c>
      <c r="AJ12" s="236">
        <f t="shared" si="1"/>
        <v>44</v>
      </c>
      <c r="AK12" s="236">
        <f t="shared" si="2"/>
        <v>4166</v>
      </c>
      <c r="AL12" s="64">
        <f t="shared" si="3"/>
        <v>44</v>
      </c>
      <c r="AM12" s="64">
        <f t="shared" si="4"/>
        <v>4166</v>
      </c>
      <c r="AN12" s="64">
        <f t="shared" si="5"/>
        <v>5.5</v>
      </c>
      <c r="AO12" s="64">
        <f t="shared" si="6"/>
        <v>520.75</v>
      </c>
    </row>
    <row r="13" spans="1:56" ht="15.75" thickBot="1">
      <c r="A13" s="61">
        <v>424</v>
      </c>
      <c r="B13" s="238">
        <v>9</v>
      </c>
      <c r="C13" s="239" t="s">
        <v>11</v>
      </c>
      <c r="D13" s="238">
        <v>518</v>
      </c>
      <c r="E13" s="238">
        <v>387</v>
      </c>
      <c r="F13" s="238">
        <v>46</v>
      </c>
      <c r="G13" s="239">
        <v>2775</v>
      </c>
      <c r="H13" s="239">
        <v>355</v>
      </c>
      <c r="I13" s="239">
        <v>32</v>
      </c>
      <c r="J13" s="239">
        <v>2318</v>
      </c>
      <c r="K13" s="239">
        <v>501</v>
      </c>
      <c r="L13" s="239">
        <v>23</v>
      </c>
      <c r="M13" s="239">
        <v>1317</v>
      </c>
      <c r="N13" s="239">
        <v>469</v>
      </c>
      <c r="O13" s="239">
        <v>42</v>
      </c>
      <c r="P13" s="239">
        <v>3459</v>
      </c>
      <c r="Q13" s="239">
        <v>502</v>
      </c>
      <c r="R13" s="239">
        <v>49</v>
      </c>
      <c r="S13" s="239">
        <v>3460</v>
      </c>
      <c r="T13" s="239">
        <v>539</v>
      </c>
      <c r="U13" s="239">
        <v>30</v>
      </c>
      <c r="V13" s="239">
        <v>2270</v>
      </c>
      <c r="W13" s="239">
        <v>610</v>
      </c>
      <c r="X13" s="239">
        <v>24</v>
      </c>
      <c r="Y13" s="239">
        <v>1766</v>
      </c>
      <c r="Z13" s="239">
        <v>599</v>
      </c>
      <c r="AA13" s="239">
        <v>32</v>
      </c>
      <c r="AB13" s="239">
        <v>2968</v>
      </c>
      <c r="AC13" s="240"/>
      <c r="AD13" s="240"/>
      <c r="AE13" s="240"/>
      <c r="AF13" s="240"/>
      <c r="AG13" s="240"/>
      <c r="AH13" s="240"/>
      <c r="AI13" s="236">
        <f t="shared" si="0"/>
        <v>3962</v>
      </c>
      <c r="AJ13" s="236">
        <f t="shared" si="1"/>
        <v>278</v>
      </c>
      <c r="AK13" s="236">
        <f t="shared" si="2"/>
        <v>20333</v>
      </c>
      <c r="AL13" s="64">
        <f t="shared" si="3"/>
        <v>278</v>
      </c>
      <c r="AM13" s="64">
        <f t="shared" si="4"/>
        <v>20333</v>
      </c>
      <c r="AN13" s="64">
        <f t="shared" si="5"/>
        <v>34.75</v>
      </c>
      <c r="AO13" s="64">
        <f t="shared" si="6"/>
        <v>2541.625</v>
      </c>
    </row>
    <row r="14" spans="1:56" ht="15.75" thickBot="1">
      <c r="A14" s="61">
        <v>425</v>
      </c>
      <c r="B14" s="238">
        <v>10</v>
      </c>
      <c r="C14" s="239" t="s">
        <v>12</v>
      </c>
      <c r="D14" s="238">
        <v>71</v>
      </c>
      <c r="E14" s="238">
        <v>50</v>
      </c>
      <c r="F14" s="238">
        <v>3</v>
      </c>
      <c r="G14" s="239">
        <v>317</v>
      </c>
      <c r="H14" s="239">
        <v>47</v>
      </c>
      <c r="I14" s="239">
        <v>3</v>
      </c>
      <c r="J14" s="239">
        <v>307</v>
      </c>
      <c r="K14" s="239">
        <v>72</v>
      </c>
      <c r="L14" s="239">
        <v>1</v>
      </c>
      <c r="M14" s="239">
        <v>49</v>
      </c>
      <c r="N14" s="239">
        <v>70</v>
      </c>
      <c r="O14" s="239">
        <v>4</v>
      </c>
      <c r="P14" s="239">
        <v>286</v>
      </c>
      <c r="Q14" s="239">
        <v>93</v>
      </c>
      <c r="R14" s="239">
        <v>4</v>
      </c>
      <c r="S14" s="239">
        <v>366</v>
      </c>
      <c r="T14" s="239">
        <v>92</v>
      </c>
      <c r="U14" s="239">
        <v>1</v>
      </c>
      <c r="V14" s="239">
        <v>59</v>
      </c>
      <c r="W14" s="239">
        <v>116</v>
      </c>
      <c r="X14" s="239">
        <v>4</v>
      </c>
      <c r="Y14" s="239">
        <v>436</v>
      </c>
      <c r="Z14" s="239">
        <v>113</v>
      </c>
      <c r="AA14" s="239">
        <v>2</v>
      </c>
      <c r="AB14" s="239">
        <v>198</v>
      </c>
      <c r="AC14" s="240"/>
      <c r="AD14" s="240"/>
      <c r="AE14" s="240"/>
      <c r="AF14" s="240"/>
      <c r="AG14" s="240"/>
      <c r="AH14" s="240"/>
      <c r="AI14" s="236">
        <f t="shared" si="0"/>
        <v>653</v>
      </c>
      <c r="AJ14" s="236">
        <f t="shared" si="1"/>
        <v>22</v>
      </c>
      <c r="AK14" s="236">
        <f t="shared" si="2"/>
        <v>2018</v>
      </c>
      <c r="AL14" s="64">
        <f t="shared" si="3"/>
        <v>22</v>
      </c>
      <c r="AM14" s="64">
        <f t="shared" si="4"/>
        <v>2018</v>
      </c>
      <c r="AN14" s="64">
        <f t="shared" si="5"/>
        <v>2.75</v>
      </c>
      <c r="AO14" s="64">
        <f t="shared" si="6"/>
        <v>252.25</v>
      </c>
    </row>
    <row r="15" spans="1:56" ht="15.75" thickBot="1">
      <c r="A15" s="61">
        <v>426</v>
      </c>
      <c r="B15" s="238">
        <v>11</v>
      </c>
      <c r="C15" s="239" t="s">
        <v>13</v>
      </c>
      <c r="D15" s="238">
        <v>71</v>
      </c>
      <c r="E15" s="238">
        <v>47</v>
      </c>
      <c r="F15" s="238">
        <v>3</v>
      </c>
      <c r="G15" s="239">
        <v>237</v>
      </c>
      <c r="H15" s="239">
        <v>42</v>
      </c>
      <c r="I15" s="239">
        <v>6</v>
      </c>
      <c r="J15" s="239">
        <v>604</v>
      </c>
      <c r="K15" s="239">
        <v>68</v>
      </c>
      <c r="L15" s="239">
        <v>2</v>
      </c>
      <c r="M15" s="239">
        <v>98</v>
      </c>
      <c r="N15" s="239">
        <v>69</v>
      </c>
      <c r="O15" s="239">
        <v>1</v>
      </c>
      <c r="P15" s="239">
        <v>49</v>
      </c>
      <c r="Q15" s="239">
        <v>89</v>
      </c>
      <c r="R15" s="239">
        <v>7</v>
      </c>
      <c r="S15" s="239">
        <v>443</v>
      </c>
      <c r="T15" s="239">
        <v>93</v>
      </c>
      <c r="U15" s="239">
        <v>4</v>
      </c>
      <c r="V15" s="239">
        <v>466</v>
      </c>
      <c r="W15" s="239">
        <v>121</v>
      </c>
      <c r="X15" s="239">
        <v>8</v>
      </c>
      <c r="Y15" s="239">
        <v>522</v>
      </c>
      <c r="Z15" s="239">
        <v>119</v>
      </c>
      <c r="AA15" s="239">
        <v>6</v>
      </c>
      <c r="AB15" s="239">
        <v>394</v>
      </c>
      <c r="AC15" s="240"/>
      <c r="AD15" s="240"/>
      <c r="AE15" s="240"/>
      <c r="AF15" s="240"/>
      <c r="AG15" s="240"/>
      <c r="AH15" s="240"/>
      <c r="AI15" s="236">
        <f t="shared" si="0"/>
        <v>648</v>
      </c>
      <c r="AJ15" s="236">
        <f t="shared" si="1"/>
        <v>37</v>
      </c>
      <c r="AK15" s="236">
        <f t="shared" si="2"/>
        <v>2813</v>
      </c>
      <c r="AL15" s="64">
        <f t="shared" si="3"/>
        <v>37</v>
      </c>
      <c r="AM15" s="64">
        <f t="shared" si="4"/>
        <v>2813</v>
      </c>
      <c r="AN15" s="64">
        <f t="shared" si="5"/>
        <v>4.625</v>
      </c>
      <c r="AO15" s="64">
        <f t="shared" si="6"/>
        <v>351.625</v>
      </c>
    </row>
    <row r="16" spans="1:56" ht="15.75" thickBot="1">
      <c r="A16" s="61">
        <v>429</v>
      </c>
      <c r="B16" s="238">
        <v>12</v>
      </c>
      <c r="C16" s="239" t="s">
        <v>14</v>
      </c>
      <c r="D16" s="238">
        <v>71</v>
      </c>
      <c r="E16" s="238">
        <v>47</v>
      </c>
      <c r="F16" s="238">
        <v>2</v>
      </c>
      <c r="G16" s="239">
        <v>98</v>
      </c>
      <c r="H16" s="239">
        <v>44</v>
      </c>
      <c r="I16" s="239">
        <v>3</v>
      </c>
      <c r="J16" s="239">
        <v>147</v>
      </c>
      <c r="K16" s="239">
        <v>67</v>
      </c>
      <c r="L16" s="239">
        <v>3</v>
      </c>
      <c r="M16" s="239">
        <v>327</v>
      </c>
      <c r="N16" s="239">
        <v>65</v>
      </c>
      <c r="O16" s="239">
        <v>2</v>
      </c>
      <c r="P16" s="239">
        <v>98</v>
      </c>
      <c r="Q16" s="239">
        <v>91</v>
      </c>
      <c r="R16" s="239">
        <v>2</v>
      </c>
      <c r="S16" s="239">
        <v>98</v>
      </c>
      <c r="T16" s="239">
        <v>82</v>
      </c>
      <c r="U16" s="239">
        <v>9</v>
      </c>
      <c r="V16" s="239">
        <v>441</v>
      </c>
      <c r="W16" s="239">
        <v>120</v>
      </c>
      <c r="X16" s="239">
        <v>3</v>
      </c>
      <c r="Y16" s="239">
        <v>297</v>
      </c>
      <c r="Z16" s="239">
        <v>121</v>
      </c>
      <c r="AA16" s="239">
        <v>3</v>
      </c>
      <c r="AB16" s="239">
        <v>197</v>
      </c>
      <c r="AC16" s="240"/>
      <c r="AD16" s="240"/>
      <c r="AE16" s="240"/>
      <c r="AF16" s="240"/>
      <c r="AG16" s="240"/>
      <c r="AH16" s="240"/>
      <c r="AI16" s="236">
        <f t="shared" ref="AI16" si="7">SUM(AF16+AC16+Z16+W16+T16+Q16+N16+K16+H16+E16)</f>
        <v>637</v>
      </c>
      <c r="AJ16" s="236">
        <f t="shared" ref="AJ16:AJ17" si="8">SUM(AG16+AD16+AA16+X16+U16+R16+O16+L16+I16+F16)</f>
        <v>27</v>
      </c>
      <c r="AK16" s="236">
        <f t="shared" ref="AK16:AK18" si="9">SUM(AH16+AE16+AB16+Y16+V16+S16+P16+M16+J16+G16)</f>
        <v>1703</v>
      </c>
      <c r="AL16" s="64">
        <f t="shared" si="3"/>
        <v>27</v>
      </c>
      <c r="AM16" s="64">
        <f>SUM(AH16,AE16,AB16,Y16,V16,S16,P16,M16,J16,G16)</f>
        <v>1703</v>
      </c>
      <c r="AN16" s="64">
        <f t="shared" si="5"/>
        <v>3.375</v>
      </c>
      <c r="AO16" s="64">
        <f>AVERAGE(G16,J16,M16,P16,S16,V16,Y16,AB16,AE16,AH16)</f>
        <v>212.875</v>
      </c>
    </row>
    <row r="17" spans="1:41" ht="15.75" thickBot="1">
      <c r="A17" s="61">
        <v>444</v>
      </c>
      <c r="B17" s="238">
        <v>13</v>
      </c>
      <c r="C17" s="239" t="s">
        <v>16</v>
      </c>
      <c r="D17" s="238"/>
      <c r="E17" s="238">
        <v>19</v>
      </c>
      <c r="F17" s="238">
        <v>0</v>
      </c>
      <c r="G17" s="239">
        <v>0</v>
      </c>
      <c r="H17" s="239">
        <v>19</v>
      </c>
      <c r="I17" s="239">
        <v>0</v>
      </c>
      <c r="J17" s="239">
        <v>0</v>
      </c>
      <c r="K17" s="239">
        <v>21</v>
      </c>
      <c r="L17" s="239">
        <v>0</v>
      </c>
      <c r="M17" s="239">
        <v>0</v>
      </c>
      <c r="N17" s="239">
        <v>21</v>
      </c>
      <c r="O17" s="239">
        <v>0</v>
      </c>
      <c r="P17" s="239">
        <v>0</v>
      </c>
      <c r="Q17" s="239">
        <v>21</v>
      </c>
      <c r="R17" s="239">
        <v>0</v>
      </c>
      <c r="S17" s="239">
        <v>0</v>
      </c>
      <c r="T17" s="239">
        <v>21</v>
      </c>
      <c r="U17" s="239">
        <v>0</v>
      </c>
      <c r="V17" s="239">
        <v>0</v>
      </c>
      <c r="W17" s="239">
        <v>44</v>
      </c>
      <c r="X17" s="239">
        <v>0</v>
      </c>
      <c r="Y17" s="239">
        <v>0</v>
      </c>
      <c r="Z17" s="239">
        <v>48</v>
      </c>
      <c r="AA17" s="239">
        <v>0</v>
      </c>
      <c r="AB17" s="239">
        <v>0</v>
      </c>
      <c r="AC17" s="240"/>
      <c r="AD17" s="240"/>
      <c r="AE17" s="240"/>
      <c r="AF17" s="240"/>
      <c r="AG17" s="240"/>
      <c r="AH17" s="240"/>
      <c r="AI17" s="236">
        <f>SUM(AF17+AC17+Z17+W17+T17+Q17+N17+K17+H17+E17)</f>
        <v>214</v>
      </c>
      <c r="AJ17" s="236">
        <f t="shared" si="8"/>
        <v>0</v>
      </c>
      <c r="AK17" s="236">
        <f t="shared" si="9"/>
        <v>0</v>
      </c>
      <c r="AL17" s="64">
        <f>SUM(AG17,AD17,AA17,X17,U17,R17,O17,L17,I17,F17)</f>
        <v>0</v>
      </c>
      <c r="AM17" s="64">
        <f>SUM(AH17,AE17,AB17,Y17,V17,S17,P17,M17,J17,G17)</f>
        <v>0</v>
      </c>
      <c r="AN17" s="64">
        <f>AVERAGE(F17,I17,L17,O17,R17,U17,X17,AA17,AD17,AG17)</f>
        <v>0</v>
      </c>
      <c r="AO17" s="64">
        <f>AVERAGE(G17,J17,M17,P17,S17,V17,Y17,AB17,AE17,AH17)</f>
        <v>0</v>
      </c>
    </row>
    <row r="18" spans="1:41" ht="15.75" thickBot="1">
      <c r="A18" s="61"/>
      <c r="B18" s="238">
        <v>14</v>
      </c>
      <c r="C18" s="239" t="s">
        <v>561</v>
      </c>
      <c r="D18" s="238"/>
      <c r="E18" s="238">
        <v>0</v>
      </c>
      <c r="F18" s="238">
        <v>0</v>
      </c>
      <c r="G18" s="238">
        <v>0</v>
      </c>
      <c r="H18" s="238">
        <v>0</v>
      </c>
      <c r="I18" s="238">
        <v>0</v>
      </c>
      <c r="J18" s="238">
        <v>0</v>
      </c>
      <c r="K18" s="238">
        <v>0</v>
      </c>
      <c r="L18" s="238">
        <v>0</v>
      </c>
      <c r="M18" s="238">
        <v>0</v>
      </c>
      <c r="N18" s="238">
        <v>0</v>
      </c>
      <c r="O18" s="238">
        <v>0</v>
      </c>
      <c r="P18" s="238">
        <v>0</v>
      </c>
      <c r="Q18" s="238">
        <v>0</v>
      </c>
      <c r="R18" s="238">
        <v>0</v>
      </c>
      <c r="S18" s="238">
        <v>0</v>
      </c>
      <c r="T18" s="238">
        <v>0</v>
      </c>
      <c r="U18" s="238">
        <v>0</v>
      </c>
      <c r="V18" s="238">
        <v>0</v>
      </c>
      <c r="W18" s="238">
        <v>0</v>
      </c>
      <c r="X18" s="238">
        <v>0</v>
      </c>
      <c r="Y18" s="238">
        <v>0</v>
      </c>
      <c r="Z18" s="239">
        <v>0</v>
      </c>
      <c r="AA18" s="239">
        <v>0</v>
      </c>
      <c r="AB18" s="239">
        <v>0</v>
      </c>
      <c r="AC18" s="240"/>
      <c r="AD18" s="240"/>
      <c r="AE18" s="240"/>
      <c r="AF18" s="240"/>
      <c r="AG18" s="240"/>
      <c r="AH18" s="240"/>
      <c r="AI18" s="236">
        <f>SUM(AF18+AC18+Z18+W18+T18+Q18+N18+K18+H18+E18)</f>
        <v>0</v>
      </c>
      <c r="AJ18" s="236">
        <f>SUM(AG18+AD18+AA18+X18+U18+R18+O18+L18+I18+F18)</f>
        <v>0</v>
      </c>
      <c r="AK18" s="236">
        <f t="shared" si="9"/>
        <v>0</v>
      </c>
      <c r="AL18" s="64">
        <f>SUM(AG18,AD18,AA18,X18,U18,R18,O18,L18,I18,F18)</f>
        <v>0</v>
      </c>
      <c r="AM18" s="64">
        <f>SUM(AH18,AE18,AB18,Y18,V18,S18,P18,M18,J18,G18)</f>
        <v>0</v>
      </c>
      <c r="AN18" s="64">
        <f>AVERAGE(F18,I18,L18,O18,R18,U18,X18,AA18,AD18,AG18)</f>
        <v>0</v>
      </c>
      <c r="AO18" s="64">
        <f>AVERAGE(G18,J18,M18,P18,S18,V18,Y18,AB18,AE18,AH18)</f>
        <v>0</v>
      </c>
    </row>
    <row r="19" spans="1:41" ht="26.25" customHeight="1" thickBot="1">
      <c r="AL19" s="65">
        <f>SUM(AL5:AL18)</f>
        <v>1586</v>
      </c>
      <c r="AM19" s="65">
        <f>SUM(AM5:AM18)</f>
        <v>134180</v>
      </c>
      <c r="AN19" s="65">
        <f>SUM(AN5:AN18)</f>
        <v>198.25</v>
      </c>
      <c r="AO19" s="65">
        <f>SUM(AO5:AO18)</f>
        <v>16772.5</v>
      </c>
    </row>
  </sheetData>
  <mergeCells count="11">
    <mergeCell ref="W3:Y3"/>
    <mergeCell ref="Z3:AB3"/>
    <mergeCell ref="AC3:AE3"/>
    <mergeCell ref="AF3:AH3"/>
    <mergeCell ref="AI3:AK3"/>
    <mergeCell ref="T3:V3"/>
    <mergeCell ref="E3:G3"/>
    <mergeCell ref="H3:J3"/>
    <mergeCell ref="K3:M3"/>
    <mergeCell ref="N3:P3"/>
    <mergeCell ref="Q3:S3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50" zoomScaleNormal="50" workbookViewId="0">
      <selection sqref="A1:XFD1048576"/>
    </sheetView>
  </sheetViews>
  <sheetFormatPr defaultRowHeight="15"/>
  <cols>
    <col min="1" max="16384" width="9.140625" style="229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35"/>
  <sheetViews>
    <sheetView topLeftCell="A16" workbookViewId="0">
      <selection activeCell="I36" sqref="I36"/>
    </sheetView>
  </sheetViews>
  <sheetFormatPr defaultRowHeight="15"/>
  <cols>
    <col min="1" max="1" width="5" customWidth="1"/>
    <col min="257" max="257" width="5" customWidth="1"/>
    <col min="513" max="513" width="5" customWidth="1"/>
    <col min="769" max="769" width="5" customWidth="1"/>
    <col min="1025" max="1025" width="5" customWidth="1"/>
    <col min="1281" max="1281" width="5" customWidth="1"/>
    <col min="1537" max="1537" width="5" customWidth="1"/>
    <col min="1793" max="1793" width="5" customWidth="1"/>
    <col min="2049" max="2049" width="5" customWidth="1"/>
    <col min="2305" max="2305" width="5" customWidth="1"/>
    <col min="2561" max="2561" width="5" customWidth="1"/>
    <col min="2817" max="2817" width="5" customWidth="1"/>
    <col min="3073" max="3073" width="5" customWidth="1"/>
    <col min="3329" max="3329" width="5" customWidth="1"/>
    <col min="3585" max="3585" width="5" customWidth="1"/>
    <col min="3841" max="3841" width="5" customWidth="1"/>
    <col min="4097" max="4097" width="5" customWidth="1"/>
    <col min="4353" max="4353" width="5" customWidth="1"/>
    <col min="4609" max="4609" width="5" customWidth="1"/>
    <col min="4865" max="4865" width="5" customWidth="1"/>
    <col min="5121" max="5121" width="5" customWidth="1"/>
    <col min="5377" max="5377" width="5" customWidth="1"/>
    <col min="5633" max="5633" width="5" customWidth="1"/>
    <col min="5889" max="5889" width="5" customWidth="1"/>
    <col min="6145" max="6145" width="5" customWidth="1"/>
    <col min="6401" max="6401" width="5" customWidth="1"/>
    <col min="6657" max="6657" width="5" customWidth="1"/>
    <col min="6913" max="6913" width="5" customWidth="1"/>
    <col min="7169" max="7169" width="5" customWidth="1"/>
    <col min="7425" max="7425" width="5" customWidth="1"/>
    <col min="7681" max="7681" width="5" customWidth="1"/>
    <col min="7937" max="7937" width="5" customWidth="1"/>
    <col min="8193" max="8193" width="5" customWidth="1"/>
    <col min="8449" max="8449" width="5" customWidth="1"/>
    <col min="8705" max="8705" width="5" customWidth="1"/>
    <col min="8961" max="8961" width="5" customWidth="1"/>
    <col min="9217" max="9217" width="5" customWidth="1"/>
    <col min="9473" max="9473" width="5" customWidth="1"/>
    <col min="9729" max="9729" width="5" customWidth="1"/>
    <col min="9985" max="9985" width="5" customWidth="1"/>
    <col min="10241" max="10241" width="5" customWidth="1"/>
    <col min="10497" max="10497" width="5" customWidth="1"/>
    <col min="10753" max="10753" width="5" customWidth="1"/>
    <col min="11009" max="11009" width="5" customWidth="1"/>
    <col min="11265" max="11265" width="5" customWidth="1"/>
    <col min="11521" max="11521" width="5" customWidth="1"/>
    <col min="11777" max="11777" width="5" customWidth="1"/>
    <col min="12033" max="12033" width="5" customWidth="1"/>
    <col min="12289" max="12289" width="5" customWidth="1"/>
    <col min="12545" max="12545" width="5" customWidth="1"/>
    <col min="12801" max="12801" width="5" customWidth="1"/>
    <col min="13057" max="13057" width="5" customWidth="1"/>
    <col min="13313" max="13313" width="5" customWidth="1"/>
    <col min="13569" max="13569" width="5" customWidth="1"/>
    <col min="13825" max="13825" width="5" customWidth="1"/>
    <col min="14081" max="14081" width="5" customWidth="1"/>
    <col min="14337" max="14337" width="5" customWidth="1"/>
    <col min="14593" max="14593" width="5" customWidth="1"/>
    <col min="14849" max="14849" width="5" customWidth="1"/>
    <col min="15105" max="15105" width="5" customWidth="1"/>
    <col min="15361" max="15361" width="5" customWidth="1"/>
    <col min="15617" max="15617" width="5" customWidth="1"/>
    <col min="15873" max="15873" width="5" customWidth="1"/>
    <col min="16129" max="16129" width="5" customWidth="1"/>
  </cols>
  <sheetData>
    <row r="3" spans="2:15" ht="15" customHeight="1">
      <c r="B3" s="629"/>
      <c r="C3" s="630"/>
      <c r="D3" s="631" t="s">
        <v>353</v>
      </c>
      <c r="E3" s="631"/>
      <c r="F3" s="631" t="s">
        <v>354</v>
      </c>
      <c r="G3" s="631"/>
      <c r="H3" s="631" t="s">
        <v>355</v>
      </c>
      <c r="I3" s="631"/>
      <c r="J3" s="631" t="s">
        <v>356</v>
      </c>
      <c r="K3" s="631"/>
      <c r="L3" s="631" t="s">
        <v>357</v>
      </c>
      <c r="M3" s="631"/>
      <c r="N3" s="627">
        <v>43405</v>
      </c>
      <c r="O3" s="628"/>
    </row>
    <row r="4" spans="2:15">
      <c r="B4" s="195" t="s">
        <v>15</v>
      </c>
      <c r="C4" s="196" t="s">
        <v>358</v>
      </c>
      <c r="D4" s="195" t="s">
        <v>17</v>
      </c>
      <c r="E4" s="197" t="s">
        <v>18</v>
      </c>
      <c r="F4" s="195" t="s">
        <v>17</v>
      </c>
      <c r="G4" s="197" t="s">
        <v>18</v>
      </c>
      <c r="H4" s="195" t="s">
        <v>17</v>
      </c>
      <c r="I4" s="197" t="s">
        <v>18</v>
      </c>
      <c r="J4" s="195" t="s">
        <v>17</v>
      </c>
      <c r="K4" s="197" t="s">
        <v>18</v>
      </c>
      <c r="L4" s="195" t="s">
        <v>17</v>
      </c>
      <c r="M4" s="197" t="s">
        <v>18</v>
      </c>
      <c r="N4" s="195" t="s">
        <v>19</v>
      </c>
      <c r="O4" s="197" t="s">
        <v>20</v>
      </c>
    </row>
    <row r="5" spans="2:15">
      <c r="B5" s="195">
        <v>401</v>
      </c>
      <c r="C5" s="196" t="s">
        <v>3</v>
      </c>
      <c r="D5" s="4">
        <v>14</v>
      </c>
      <c r="E5" s="4">
        <v>836</v>
      </c>
      <c r="F5" s="4">
        <v>28</v>
      </c>
      <c r="G5" s="4">
        <v>2652</v>
      </c>
      <c r="H5" s="4">
        <v>6</v>
      </c>
      <c r="I5" s="4">
        <v>564</v>
      </c>
      <c r="J5" s="24">
        <v>7</v>
      </c>
      <c r="K5" s="4">
        <v>443</v>
      </c>
      <c r="L5" s="24">
        <v>13</v>
      </c>
      <c r="M5" s="4">
        <v>797</v>
      </c>
      <c r="N5" s="4">
        <f>SUM(D5+F5+H5+J5+L5)</f>
        <v>68</v>
      </c>
      <c r="O5" s="4">
        <f>SUM(E5+G5+I5+K5+M5)</f>
        <v>5292</v>
      </c>
    </row>
    <row r="6" spans="2:15">
      <c r="B6" s="195">
        <v>402</v>
      </c>
      <c r="C6" s="196" t="s">
        <v>272</v>
      </c>
      <c r="D6" s="4">
        <v>8</v>
      </c>
      <c r="E6" s="4">
        <v>912</v>
      </c>
      <c r="F6" s="4">
        <v>10</v>
      </c>
      <c r="G6" s="4">
        <v>930</v>
      </c>
      <c r="H6" s="4">
        <v>5</v>
      </c>
      <c r="I6" s="4">
        <v>245</v>
      </c>
      <c r="J6" s="24">
        <v>6</v>
      </c>
      <c r="K6" s="24">
        <v>714</v>
      </c>
      <c r="L6" s="24">
        <v>8</v>
      </c>
      <c r="M6" s="4">
        <v>952</v>
      </c>
      <c r="N6" s="4">
        <f>SUM(D6+F6+H6+J6+L6)</f>
        <v>37</v>
      </c>
      <c r="O6" s="4">
        <f t="shared" ref="O6:O17" si="0">SUM(E6+G6+I6+K6+M6)</f>
        <v>3753</v>
      </c>
    </row>
    <row r="7" spans="2:15">
      <c r="B7" s="195">
        <v>404</v>
      </c>
      <c r="C7" s="196" t="s">
        <v>273</v>
      </c>
      <c r="D7" s="4">
        <v>5</v>
      </c>
      <c r="E7" s="4">
        <v>245</v>
      </c>
      <c r="F7" s="4">
        <v>0</v>
      </c>
      <c r="G7" s="4">
        <v>0</v>
      </c>
      <c r="H7" s="24">
        <v>15</v>
      </c>
      <c r="I7" s="4">
        <v>815</v>
      </c>
      <c r="J7" s="4">
        <v>4</v>
      </c>
      <c r="K7" s="4">
        <v>376</v>
      </c>
      <c r="L7" s="4">
        <v>2</v>
      </c>
      <c r="M7" s="4">
        <v>98</v>
      </c>
      <c r="N7" s="4">
        <f t="shared" ref="N7:N17" si="1">SUM(D7+F7+H7+J7+L7)</f>
        <v>26</v>
      </c>
      <c r="O7" s="4">
        <f t="shared" si="0"/>
        <v>1534</v>
      </c>
    </row>
    <row r="8" spans="2:15">
      <c r="B8" s="195">
        <v>405</v>
      </c>
      <c r="C8" s="196" t="s">
        <v>6</v>
      </c>
      <c r="D8" s="4">
        <v>23</v>
      </c>
      <c r="E8" s="4">
        <v>1417</v>
      </c>
      <c r="F8" s="4">
        <v>27</v>
      </c>
      <c r="G8" s="4">
        <v>3483</v>
      </c>
      <c r="H8" s="24">
        <v>33</v>
      </c>
      <c r="I8" s="4">
        <v>3007</v>
      </c>
      <c r="J8" s="4">
        <v>24</v>
      </c>
      <c r="K8" s="4">
        <v>2106</v>
      </c>
      <c r="L8" s="24">
        <v>45</v>
      </c>
      <c r="M8" s="4">
        <v>4880</v>
      </c>
      <c r="N8" s="4">
        <f t="shared" si="1"/>
        <v>152</v>
      </c>
      <c r="O8" s="4">
        <f t="shared" si="0"/>
        <v>14893</v>
      </c>
    </row>
    <row r="9" spans="2:15">
      <c r="B9" s="195">
        <v>412</v>
      </c>
      <c r="C9" s="196" t="s">
        <v>7</v>
      </c>
      <c r="D9" s="4">
        <v>14</v>
      </c>
      <c r="E9" s="4">
        <v>856</v>
      </c>
      <c r="F9" s="4">
        <v>14</v>
      </c>
      <c r="G9" s="4">
        <v>775</v>
      </c>
      <c r="H9" s="4">
        <v>9</v>
      </c>
      <c r="I9" s="4">
        <v>751</v>
      </c>
      <c r="J9" s="24">
        <v>14</v>
      </c>
      <c r="K9" s="4">
        <v>922</v>
      </c>
      <c r="L9" s="4">
        <v>6</v>
      </c>
      <c r="M9" s="4">
        <v>304</v>
      </c>
      <c r="N9" s="4">
        <f t="shared" si="1"/>
        <v>57</v>
      </c>
      <c r="O9" s="4">
        <f t="shared" si="0"/>
        <v>3608</v>
      </c>
    </row>
    <row r="10" spans="2:15">
      <c r="B10" s="195">
        <v>416</v>
      </c>
      <c r="C10" s="196" t="s">
        <v>8</v>
      </c>
      <c r="D10" s="4">
        <v>49</v>
      </c>
      <c r="E10" s="4">
        <v>2601</v>
      </c>
      <c r="F10" s="4">
        <v>27</v>
      </c>
      <c r="G10" s="4">
        <v>2083</v>
      </c>
      <c r="H10" s="24">
        <v>41</v>
      </c>
      <c r="I10" s="4">
        <v>2719</v>
      </c>
      <c r="J10" s="4">
        <v>38</v>
      </c>
      <c r="K10" s="24">
        <v>2782</v>
      </c>
      <c r="L10" s="24">
        <v>71</v>
      </c>
      <c r="M10" s="24">
        <v>7089</v>
      </c>
      <c r="N10" s="4">
        <f t="shared" si="1"/>
        <v>226</v>
      </c>
      <c r="O10" s="4">
        <f t="shared" si="0"/>
        <v>17274</v>
      </c>
    </row>
    <row r="11" spans="2:15">
      <c r="B11" s="195">
        <v>417</v>
      </c>
      <c r="C11" s="196" t="s">
        <v>9</v>
      </c>
      <c r="D11" s="4">
        <v>14</v>
      </c>
      <c r="E11" s="4">
        <v>1026</v>
      </c>
      <c r="F11" s="4">
        <v>6</v>
      </c>
      <c r="G11" s="4">
        <v>294</v>
      </c>
      <c r="H11" s="24">
        <v>12</v>
      </c>
      <c r="I11" s="4">
        <v>748</v>
      </c>
      <c r="J11" s="4">
        <v>10</v>
      </c>
      <c r="K11" s="4">
        <v>620</v>
      </c>
      <c r="L11" s="4">
        <v>9</v>
      </c>
      <c r="M11" s="24">
        <v>781</v>
      </c>
      <c r="N11" s="4">
        <f t="shared" si="1"/>
        <v>51</v>
      </c>
      <c r="O11" s="4">
        <f t="shared" si="0"/>
        <v>3469</v>
      </c>
    </row>
    <row r="12" spans="2:15">
      <c r="B12" s="195">
        <v>423</v>
      </c>
      <c r="C12" s="196" t="s">
        <v>10</v>
      </c>
      <c r="D12" s="4">
        <v>3</v>
      </c>
      <c r="E12" s="4">
        <v>167</v>
      </c>
      <c r="F12" s="4">
        <v>5</v>
      </c>
      <c r="G12" s="4">
        <v>285</v>
      </c>
      <c r="H12" s="4">
        <v>4</v>
      </c>
      <c r="I12" s="4">
        <v>586</v>
      </c>
      <c r="J12" s="4">
        <v>3</v>
      </c>
      <c r="K12" s="4">
        <v>247</v>
      </c>
      <c r="L12" s="24">
        <v>5</v>
      </c>
      <c r="M12" s="4">
        <v>575</v>
      </c>
      <c r="N12" s="4">
        <f t="shared" si="1"/>
        <v>20</v>
      </c>
      <c r="O12" s="4">
        <f t="shared" si="0"/>
        <v>1860</v>
      </c>
    </row>
    <row r="13" spans="2:15">
      <c r="B13" s="195">
        <v>424</v>
      </c>
      <c r="C13" s="196" t="s">
        <v>11</v>
      </c>
      <c r="D13" s="4">
        <v>46</v>
      </c>
      <c r="E13" s="4">
        <v>2775</v>
      </c>
      <c r="F13" s="4">
        <v>32</v>
      </c>
      <c r="G13" s="4">
        <v>2318</v>
      </c>
      <c r="H13" s="4">
        <v>23</v>
      </c>
      <c r="I13" s="4">
        <v>1317</v>
      </c>
      <c r="J13" s="24">
        <v>42</v>
      </c>
      <c r="K13" s="24">
        <v>3459</v>
      </c>
      <c r="L13" s="24">
        <v>49</v>
      </c>
      <c r="M13" s="4">
        <v>3460</v>
      </c>
      <c r="N13" s="4">
        <f t="shared" si="1"/>
        <v>192</v>
      </c>
      <c r="O13" s="4">
        <f t="shared" si="0"/>
        <v>13329</v>
      </c>
    </row>
    <row r="14" spans="2:15">
      <c r="B14" s="195">
        <v>425</v>
      </c>
      <c r="C14" s="196" t="s">
        <v>12</v>
      </c>
      <c r="D14" s="4">
        <v>3</v>
      </c>
      <c r="E14" s="4">
        <v>317</v>
      </c>
      <c r="F14" s="4">
        <v>3</v>
      </c>
      <c r="G14" s="4">
        <v>307</v>
      </c>
      <c r="H14" s="4">
        <v>1</v>
      </c>
      <c r="I14" s="4">
        <v>49</v>
      </c>
      <c r="J14" s="24">
        <v>4</v>
      </c>
      <c r="K14" s="24">
        <v>286</v>
      </c>
      <c r="L14" s="4">
        <v>4</v>
      </c>
      <c r="M14" s="4">
        <v>366</v>
      </c>
      <c r="N14" s="4">
        <f t="shared" si="1"/>
        <v>15</v>
      </c>
      <c r="O14" s="4">
        <f t="shared" si="0"/>
        <v>1325</v>
      </c>
    </row>
    <row r="15" spans="2:15">
      <c r="B15" s="195">
        <v>426</v>
      </c>
      <c r="C15" s="196" t="s">
        <v>274</v>
      </c>
      <c r="D15" s="4">
        <v>3</v>
      </c>
      <c r="E15" s="4">
        <v>237</v>
      </c>
      <c r="F15" s="4">
        <v>6</v>
      </c>
      <c r="G15" s="4">
        <v>604</v>
      </c>
      <c r="H15" s="4">
        <v>2</v>
      </c>
      <c r="I15" s="4">
        <v>98</v>
      </c>
      <c r="J15" s="4">
        <v>1</v>
      </c>
      <c r="K15" s="4">
        <v>49</v>
      </c>
      <c r="L15" s="24">
        <v>7</v>
      </c>
      <c r="M15" s="4">
        <v>443</v>
      </c>
      <c r="N15" s="4">
        <f t="shared" si="1"/>
        <v>19</v>
      </c>
      <c r="O15" s="4">
        <f t="shared" si="0"/>
        <v>1431</v>
      </c>
    </row>
    <row r="16" spans="2:15">
      <c r="B16" s="195">
        <v>429</v>
      </c>
      <c r="C16" s="196" t="s">
        <v>359</v>
      </c>
      <c r="D16" s="4">
        <v>2</v>
      </c>
      <c r="E16" s="4">
        <v>98</v>
      </c>
      <c r="F16" s="4">
        <v>3</v>
      </c>
      <c r="G16" s="4">
        <v>147</v>
      </c>
      <c r="H16" s="4">
        <v>3</v>
      </c>
      <c r="I16" s="4">
        <v>327</v>
      </c>
      <c r="J16" s="4">
        <v>2</v>
      </c>
      <c r="K16" s="4">
        <v>98</v>
      </c>
      <c r="L16" s="4">
        <v>2</v>
      </c>
      <c r="M16" s="4">
        <v>98</v>
      </c>
      <c r="N16" s="4">
        <f t="shared" si="1"/>
        <v>12</v>
      </c>
      <c r="O16" s="4">
        <f t="shared" si="0"/>
        <v>768</v>
      </c>
    </row>
    <row r="17" spans="2:15">
      <c r="B17" s="195">
        <v>444</v>
      </c>
      <c r="C17" s="196" t="s">
        <v>16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f t="shared" si="1"/>
        <v>0</v>
      </c>
      <c r="O17" s="4">
        <f t="shared" si="0"/>
        <v>0</v>
      </c>
    </row>
    <row r="18" spans="2:15">
      <c r="B18" s="625" t="s">
        <v>360</v>
      </c>
      <c r="C18" s="626"/>
      <c r="D18" s="195">
        <f>SUM(D5:D17)</f>
        <v>184</v>
      </c>
      <c r="E18" s="195">
        <f t="shared" ref="E18:O18" si="2">SUM(E5:E17)</f>
        <v>11487</v>
      </c>
      <c r="F18" s="195">
        <f t="shared" si="2"/>
        <v>161</v>
      </c>
      <c r="G18" s="195">
        <f t="shared" si="2"/>
        <v>13878</v>
      </c>
      <c r="H18" s="195">
        <f t="shared" si="2"/>
        <v>154</v>
      </c>
      <c r="I18" s="195">
        <f t="shared" si="2"/>
        <v>11226</v>
      </c>
      <c r="J18" s="195">
        <f t="shared" si="2"/>
        <v>155</v>
      </c>
      <c r="K18" s="195">
        <f t="shared" si="2"/>
        <v>12102</v>
      </c>
      <c r="L18" s="195">
        <f t="shared" si="2"/>
        <v>221</v>
      </c>
      <c r="M18" s="195">
        <f t="shared" si="2"/>
        <v>19843</v>
      </c>
      <c r="N18" s="195">
        <f t="shared" si="2"/>
        <v>875</v>
      </c>
      <c r="O18" s="195">
        <f t="shared" si="2"/>
        <v>68536</v>
      </c>
    </row>
    <row r="19" spans="2:15" ht="8.25" customHeight="1"/>
    <row r="20" spans="2:15" ht="15" customHeight="1">
      <c r="B20" s="629"/>
      <c r="C20" s="630"/>
      <c r="D20" s="631" t="s">
        <v>361</v>
      </c>
      <c r="E20" s="631"/>
      <c r="F20" s="631" t="s">
        <v>436</v>
      </c>
      <c r="G20" s="631"/>
      <c r="H20" s="631" t="s">
        <v>562</v>
      </c>
      <c r="I20" s="631"/>
      <c r="J20" s="631"/>
      <c r="K20" s="631"/>
      <c r="L20" s="631"/>
      <c r="M20" s="631"/>
      <c r="N20" s="627">
        <v>43435</v>
      </c>
      <c r="O20" s="628"/>
    </row>
    <row r="21" spans="2:15">
      <c r="B21" s="195" t="s">
        <v>15</v>
      </c>
      <c r="C21" s="196" t="s">
        <v>358</v>
      </c>
      <c r="D21" s="195" t="s">
        <v>17</v>
      </c>
      <c r="E21" s="197" t="s">
        <v>18</v>
      </c>
      <c r="F21" s="195" t="s">
        <v>17</v>
      </c>
      <c r="G21" s="197" t="s">
        <v>18</v>
      </c>
      <c r="H21" s="195" t="s">
        <v>17</v>
      </c>
      <c r="I21" s="197" t="s">
        <v>18</v>
      </c>
      <c r="J21" s="195" t="s">
        <v>17</v>
      </c>
      <c r="K21" s="197" t="s">
        <v>18</v>
      </c>
      <c r="L21" s="195" t="s">
        <v>17</v>
      </c>
      <c r="M21" s="197" t="s">
        <v>18</v>
      </c>
      <c r="N21" s="195" t="s">
        <v>19</v>
      </c>
      <c r="O21" s="197" t="s">
        <v>20</v>
      </c>
    </row>
    <row r="22" spans="2:15">
      <c r="B22" s="195">
        <v>401</v>
      </c>
      <c r="C22" s="196" t="s">
        <v>3</v>
      </c>
      <c r="D22" s="4">
        <v>25</v>
      </c>
      <c r="E22" s="4">
        <v>1785</v>
      </c>
      <c r="F22" s="4">
        <v>13</v>
      </c>
      <c r="G22" s="4">
        <v>827</v>
      </c>
      <c r="H22" s="4">
        <v>14</v>
      </c>
      <c r="I22" s="4">
        <v>806</v>
      </c>
      <c r="J22" s="4"/>
      <c r="K22" s="4"/>
      <c r="L22" s="4"/>
      <c r="M22" s="4"/>
      <c r="N22" s="4">
        <f>SUM(D22+F22+H22+J22+L22)</f>
        <v>52</v>
      </c>
      <c r="O22" s="4">
        <f>SUM(E22+G22+I22+K22+M22)</f>
        <v>3418</v>
      </c>
    </row>
    <row r="23" spans="2:15">
      <c r="B23" s="195">
        <v>402</v>
      </c>
      <c r="C23" s="196" t="s">
        <v>272</v>
      </c>
      <c r="D23" s="4">
        <v>5</v>
      </c>
      <c r="E23" s="4">
        <v>495</v>
      </c>
      <c r="F23" s="4">
        <v>11</v>
      </c>
      <c r="G23" s="4">
        <v>1217</v>
      </c>
      <c r="H23" s="4">
        <v>15</v>
      </c>
      <c r="I23" s="4">
        <v>1255</v>
      </c>
      <c r="J23" s="4"/>
      <c r="K23" s="4"/>
      <c r="L23" s="4"/>
      <c r="M23" s="4"/>
      <c r="N23" s="4">
        <f t="shared" ref="N23:N34" si="3">SUM(D23+F23+H23+J23+L23)</f>
        <v>31</v>
      </c>
      <c r="O23" s="4">
        <f t="shared" ref="O23:O34" si="4">SUM(E23+G23+I23+K23+M23)</f>
        <v>2967</v>
      </c>
    </row>
    <row r="24" spans="2:15">
      <c r="B24" s="195">
        <v>404</v>
      </c>
      <c r="C24" s="196" t="s">
        <v>273</v>
      </c>
      <c r="D24" s="4">
        <v>8</v>
      </c>
      <c r="E24" s="4">
        <v>562</v>
      </c>
      <c r="F24" s="4">
        <v>10</v>
      </c>
      <c r="G24" s="4">
        <v>1120</v>
      </c>
      <c r="H24" s="4">
        <v>6</v>
      </c>
      <c r="I24" s="4">
        <v>304</v>
      </c>
      <c r="J24" s="4"/>
      <c r="K24" s="4"/>
      <c r="L24" s="4"/>
      <c r="M24" s="4"/>
      <c r="N24" s="4">
        <f t="shared" si="3"/>
        <v>24</v>
      </c>
      <c r="O24" s="4">
        <f t="shared" si="4"/>
        <v>1986</v>
      </c>
    </row>
    <row r="25" spans="2:15">
      <c r="B25" s="195">
        <v>405</v>
      </c>
      <c r="C25" s="196" t="s">
        <v>6</v>
      </c>
      <c r="D25" s="4">
        <v>49</v>
      </c>
      <c r="E25" s="4">
        <v>5032</v>
      </c>
      <c r="F25" s="4">
        <v>49</v>
      </c>
      <c r="G25" s="4">
        <v>6101</v>
      </c>
      <c r="H25" s="4">
        <v>70</v>
      </c>
      <c r="I25" s="4">
        <v>7120</v>
      </c>
      <c r="J25" s="4"/>
      <c r="K25" s="4"/>
      <c r="L25" s="4"/>
      <c r="M25" s="4"/>
      <c r="N25" s="4">
        <f t="shared" si="3"/>
        <v>168</v>
      </c>
      <c r="O25" s="4">
        <f t="shared" si="4"/>
        <v>18253</v>
      </c>
    </row>
    <row r="26" spans="2:15">
      <c r="B26" s="195">
        <v>412</v>
      </c>
      <c r="C26" s="196" t="s">
        <v>7</v>
      </c>
      <c r="D26" s="4">
        <v>7</v>
      </c>
      <c r="E26" s="4">
        <v>573</v>
      </c>
      <c r="F26" s="4">
        <v>13</v>
      </c>
      <c r="G26" s="4">
        <v>1327</v>
      </c>
      <c r="H26" s="4">
        <v>17</v>
      </c>
      <c r="I26" s="4">
        <v>2323</v>
      </c>
      <c r="J26" s="4"/>
      <c r="K26" s="4"/>
      <c r="L26" s="4"/>
      <c r="M26" s="4"/>
      <c r="N26" s="4">
        <f t="shared" si="3"/>
        <v>37</v>
      </c>
      <c r="O26" s="4">
        <f t="shared" si="4"/>
        <v>4223</v>
      </c>
    </row>
    <row r="27" spans="2:15">
      <c r="B27" s="195">
        <v>416</v>
      </c>
      <c r="C27" s="196" t="s">
        <v>8</v>
      </c>
      <c r="D27" s="4">
        <v>62</v>
      </c>
      <c r="E27" s="4">
        <v>5898</v>
      </c>
      <c r="F27" s="4">
        <v>76</v>
      </c>
      <c r="G27" s="4">
        <v>7500</v>
      </c>
      <c r="H27" s="4">
        <v>59</v>
      </c>
      <c r="I27" s="4">
        <v>5191</v>
      </c>
      <c r="J27" s="4"/>
      <c r="K27" s="4"/>
      <c r="L27" s="4"/>
      <c r="M27" s="4"/>
      <c r="N27" s="4">
        <f t="shared" si="3"/>
        <v>197</v>
      </c>
      <c r="O27" s="4">
        <f t="shared" si="4"/>
        <v>18589</v>
      </c>
    </row>
    <row r="28" spans="2:15">
      <c r="B28" s="195">
        <v>417</v>
      </c>
      <c r="C28" s="196" t="s">
        <v>9</v>
      </c>
      <c r="D28" s="4">
        <v>15</v>
      </c>
      <c r="E28" s="4">
        <v>1135</v>
      </c>
      <c r="F28" s="4">
        <v>21</v>
      </c>
      <c r="G28" s="4">
        <v>1609</v>
      </c>
      <c r="H28" s="4">
        <v>16</v>
      </c>
      <c r="I28" s="4">
        <v>1144</v>
      </c>
      <c r="J28" s="4"/>
      <c r="K28" s="4"/>
      <c r="L28" s="4"/>
      <c r="M28" s="4"/>
      <c r="N28" s="4">
        <f t="shared" si="3"/>
        <v>52</v>
      </c>
      <c r="O28" s="4">
        <f t="shared" si="4"/>
        <v>3888</v>
      </c>
    </row>
    <row r="29" spans="2:15">
      <c r="B29" s="195">
        <v>423</v>
      </c>
      <c r="C29" s="196" t="s">
        <v>10</v>
      </c>
      <c r="D29" s="4">
        <v>2</v>
      </c>
      <c r="E29" s="4">
        <v>218</v>
      </c>
      <c r="F29" s="4">
        <v>5</v>
      </c>
      <c r="G29" s="4">
        <v>545</v>
      </c>
      <c r="H29" s="4">
        <v>17</v>
      </c>
      <c r="I29" s="4">
        <v>1543</v>
      </c>
      <c r="J29" s="4"/>
      <c r="K29" s="4"/>
      <c r="L29" s="4"/>
      <c r="M29" s="4"/>
      <c r="N29" s="4">
        <f t="shared" si="3"/>
        <v>24</v>
      </c>
      <c r="O29" s="4">
        <f t="shared" si="4"/>
        <v>2306</v>
      </c>
    </row>
    <row r="30" spans="2:15">
      <c r="B30" s="195">
        <v>424</v>
      </c>
      <c r="C30" s="196" t="s">
        <v>11</v>
      </c>
      <c r="D30" s="4">
        <v>30</v>
      </c>
      <c r="E30" s="4">
        <v>2270</v>
      </c>
      <c r="F30" s="4">
        <v>24</v>
      </c>
      <c r="G30" s="4">
        <v>1766</v>
      </c>
      <c r="H30" s="4">
        <v>32</v>
      </c>
      <c r="I30" s="4">
        <v>2968</v>
      </c>
      <c r="J30" s="4"/>
      <c r="K30" s="4"/>
      <c r="L30" s="4"/>
      <c r="M30" s="4"/>
      <c r="N30" s="4">
        <f t="shared" si="3"/>
        <v>86</v>
      </c>
      <c r="O30" s="4">
        <f t="shared" si="4"/>
        <v>7004</v>
      </c>
    </row>
    <row r="31" spans="2:15">
      <c r="B31" s="195">
        <v>425</v>
      </c>
      <c r="C31" s="196" t="s">
        <v>12</v>
      </c>
      <c r="D31" s="4">
        <v>1</v>
      </c>
      <c r="E31" s="4">
        <v>59</v>
      </c>
      <c r="F31" s="4">
        <v>4</v>
      </c>
      <c r="G31" s="4">
        <v>436</v>
      </c>
      <c r="H31" s="4">
        <v>2</v>
      </c>
      <c r="I31" s="4">
        <v>198</v>
      </c>
      <c r="J31" s="4"/>
      <c r="K31" s="4"/>
      <c r="L31" s="4"/>
      <c r="M31" s="4"/>
      <c r="N31" s="4">
        <f t="shared" si="3"/>
        <v>7</v>
      </c>
      <c r="O31" s="4">
        <f t="shared" si="4"/>
        <v>693</v>
      </c>
    </row>
    <row r="32" spans="2:15">
      <c r="B32" s="195">
        <v>426</v>
      </c>
      <c r="C32" s="196" t="s">
        <v>274</v>
      </c>
      <c r="D32" s="4">
        <v>4</v>
      </c>
      <c r="E32" s="4">
        <v>466</v>
      </c>
      <c r="F32" s="4">
        <v>8</v>
      </c>
      <c r="G32" s="4">
        <v>522</v>
      </c>
      <c r="H32" s="4">
        <v>6</v>
      </c>
      <c r="I32" s="4">
        <v>394</v>
      </c>
      <c r="J32" s="4"/>
      <c r="K32" s="4"/>
      <c r="L32" s="4"/>
      <c r="M32" s="4"/>
      <c r="N32" s="4">
        <f t="shared" si="3"/>
        <v>18</v>
      </c>
      <c r="O32" s="4">
        <f t="shared" si="4"/>
        <v>1382</v>
      </c>
    </row>
    <row r="33" spans="2:15">
      <c r="B33" s="195">
        <v>429</v>
      </c>
      <c r="C33" s="196" t="s">
        <v>359</v>
      </c>
      <c r="D33" s="4">
        <v>9</v>
      </c>
      <c r="E33" s="4">
        <v>441</v>
      </c>
      <c r="F33" s="4">
        <v>3</v>
      </c>
      <c r="G33" s="4">
        <v>297</v>
      </c>
      <c r="H33" s="4">
        <v>3</v>
      </c>
      <c r="I33" s="4">
        <v>197</v>
      </c>
      <c r="J33" s="4"/>
      <c r="K33" s="4"/>
      <c r="L33" s="4"/>
      <c r="M33" s="4"/>
      <c r="N33" s="4">
        <f t="shared" si="3"/>
        <v>15</v>
      </c>
      <c r="O33" s="4">
        <f t="shared" si="4"/>
        <v>935</v>
      </c>
    </row>
    <row r="34" spans="2:15">
      <c r="B34" s="195">
        <v>444</v>
      </c>
      <c r="C34" s="196" t="s">
        <v>16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/>
      <c r="K34" s="4"/>
      <c r="L34" s="4"/>
      <c r="M34" s="4"/>
      <c r="N34" s="4">
        <f t="shared" si="3"/>
        <v>0</v>
      </c>
      <c r="O34" s="4">
        <f t="shared" si="4"/>
        <v>0</v>
      </c>
    </row>
    <row r="35" spans="2:15">
      <c r="B35" s="625" t="s">
        <v>360</v>
      </c>
      <c r="C35" s="626"/>
      <c r="D35" s="195">
        <f>SUM(D22:D34)</f>
        <v>217</v>
      </c>
      <c r="E35" s="195">
        <f t="shared" ref="E35:O35" si="5">SUM(E22:E34)</f>
        <v>18934</v>
      </c>
      <c r="F35" s="195">
        <f t="shared" si="5"/>
        <v>237</v>
      </c>
      <c r="G35" s="195">
        <f t="shared" si="5"/>
        <v>23267</v>
      </c>
      <c r="H35" s="195">
        <f t="shared" si="5"/>
        <v>257</v>
      </c>
      <c r="I35" s="195">
        <f>SUM(I22:I34)</f>
        <v>23443</v>
      </c>
      <c r="J35" s="195">
        <f t="shared" si="5"/>
        <v>0</v>
      </c>
      <c r="K35" s="195">
        <f t="shared" si="5"/>
        <v>0</v>
      </c>
      <c r="L35" s="195">
        <f t="shared" si="5"/>
        <v>0</v>
      </c>
      <c r="M35" s="195">
        <f t="shared" si="5"/>
        <v>0</v>
      </c>
      <c r="N35" s="195">
        <f t="shared" si="5"/>
        <v>711</v>
      </c>
      <c r="O35" s="195">
        <f t="shared" si="5"/>
        <v>65644</v>
      </c>
    </row>
  </sheetData>
  <mergeCells count="16">
    <mergeCell ref="B35:C35"/>
    <mergeCell ref="N3:O3"/>
    <mergeCell ref="B18:C18"/>
    <mergeCell ref="B20:C20"/>
    <mergeCell ref="D20:E20"/>
    <mergeCell ref="F20:G20"/>
    <mergeCell ref="H20:I20"/>
    <mergeCell ref="J20:K20"/>
    <mergeCell ref="L20:M20"/>
    <mergeCell ref="N20:O20"/>
    <mergeCell ref="B3:C3"/>
    <mergeCell ref="D3:E3"/>
    <mergeCell ref="F3:G3"/>
    <mergeCell ref="H3:I3"/>
    <mergeCell ref="J3:K3"/>
    <mergeCell ref="L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BASEUS_Week-Loc</vt:lpstr>
      <vt:lpstr>Summery</vt:lpstr>
      <vt:lpstr>Online sales</vt:lpstr>
      <vt:lpstr>Po-Protechnology</vt:lpstr>
      <vt:lpstr>Po-VMS</vt:lpstr>
      <vt:lpstr>Po-Delivery</vt:lpstr>
      <vt:lpstr>BASEUS_Week-Month</vt:lpstr>
      <vt:lpstr>AVR. Graph</vt:lpstr>
      <vt:lpstr>Montly</vt:lpstr>
      <vt:lpstr>BASEUS VEC Week</vt:lpstr>
      <vt:lpstr>Sheet7</vt:lpstr>
      <vt:lpstr>Sheet8</vt:lpstr>
      <vt:lpstr>PO QTY</vt:lpstr>
      <vt:lpstr>Weekly-VMS-QTY</vt:lpstr>
      <vt:lpstr>Sheet4</vt:lpstr>
      <vt:lpstr>Weekly-VMS-VALUE</vt:lpstr>
      <vt:lpstr>Virgin Megastore UAE (2018)</vt:lpstr>
      <vt:lpstr>Item Status</vt:lpstr>
      <vt:lpstr>Item Status- Weekly</vt:lpstr>
      <vt:lpstr>Item Status (Fast Moving)</vt:lpstr>
      <vt:lpstr>Item Status (Slow Moving)</vt:lpstr>
      <vt:lpstr>Item Status (Non Moving)</vt:lpstr>
      <vt:lpstr>VMS Replenishment</vt:lpstr>
      <vt:lpstr>'BASEUS VEC Week'!Print_Area</vt:lpstr>
      <vt:lpstr>'BASEUS_Week-Loc'!Print_Area</vt:lpstr>
      <vt:lpstr>Sheet4!Print_Area</vt:lpstr>
      <vt:lpstr>'Virgin Megastore UAE (2018)'!Print_Area</vt:lpstr>
      <vt:lpstr>'VMS Replenishment'!Print_Area</vt:lpstr>
      <vt:lpstr>'BASEUS VEC Week'!Print_Titles</vt:lpstr>
      <vt:lpstr>'BASEUS_Week-Loc'!Print_Titles</vt:lpstr>
      <vt:lpstr>'Virgin Megastore UAE (2018)'!Print_Titles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2018-12-26T11:18:49Z</dcterms:modified>
</cp:coreProperties>
</file>