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64011"/>
  <bookViews>
    <workbookView xWindow="0" yWindow="0" windowWidth="15360" windowHeight="7620" firstSheet="1" activeTab="1"/>
  </bookViews>
  <sheets>
    <sheet name="BASEUS_Week-Loc" sheetId="11" state="hidden" r:id="rId1"/>
    <sheet name="Weekly-VMS-QTY" sheetId="8" r:id="rId2"/>
    <sheet name="Item Status" sheetId="76" state="hidden" r:id="rId3"/>
    <sheet name="Weekly-VMS-SOH" sheetId="73" state="hidden" r:id="rId4"/>
    <sheet name="Sheet4" sheetId="43" state="hidden" r:id="rId5"/>
  </sheets>
  <definedNames>
    <definedName name="_xlnm.Print_Area" localSheetId="0">'BASEUS_Week-Loc'!$A$1:$P$121</definedName>
    <definedName name="_xlnm.Print_Area" localSheetId="4">Sheet4!$B$3:$H$18</definedName>
    <definedName name="_xlnm.Print_Titles" localSheetId="0">'BASEUS_Week-Loc'!$1:$19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6" i="8" l="1"/>
  <c r="AT6" i="8"/>
  <c r="AS6" i="8"/>
  <c r="AR6" i="8"/>
  <c r="AQ6" i="8"/>
  <c r="AL6" i="8"/>
  <c r="AK6" i="8"/>
  <c r="AJ6" i="8"/>
  <c r="AI6" i="8"/>
  <c r="AH6" i="8"/>
  <c r="AC6" i="8"/>
  <c r="AB6" i="8"/>
  <c r="AA6" i="8"/>
  <c r="Z6" i="8"/>
  <c r="Y6" i="8"/>
  <c r="T6" i="8"/>
  <c r="S6" i="8"/>
  <c r="R6" i="8"/>
  <c r="Q6" i="8"/>
  <c r="P6" i="8"/>
  <c r="AY114" i="8"/>
  <c r="AV114" i="8"/>
  <c r="AW114" i="8" s="1"/>
  <c r="AY113" i="8"/>
  <c r="AV113" i="8"/>
  <c r="AW113" i="8" s="1"/>
  <c r="AY112" i="8"/>
  <c r="AV112" i="8"/>
  <c r="AW112" i="8" s="1"/>
  <c r="AY111" i="8"/>
  <c r="AV111" i="8"/>
  <c r="AW111" i="8" s="1"/>
  <c r="AY110" i="8"/>
  <c r="AV110" i="8"/>
  <c r="AW110" i="8" s="1"/>
  <c r="AP114" i="8"/>
  <c r="AM114" i="8"/>
  <c r="AN114" i="8" s="1"/>
  <c r="AP113" i="8"/>
  <c r="AM113" i="8"/>
  <c r="AN113" i="8" s="1"/>
  <c r="AP112" i="8"/>
  <c r="AM112" i="8"/>
  <c r="AN112" i="8" s="1"/>
  <c r="AP111" i="8"/>
  <c r="AM111" i="8"/>
  <c r="AN111" i="8" s="1"/>
  <c r="AP110" i="8"/>
  <c r="AM110" i="8"/>
  <c r="AN110" i="8" s="1"/>
  <c r="AG114" i="8"/>
  <c r="AD114" i="8"/>
  <c r="AF114" i="8" s="1"/>
  <c r="AG113" i="8"/>
  <c r="AD113" i="8"/>
  <c r="AF113" i="8" s="1"/>
  <c r="AG112" i="8"/>
  <c r="AD112" i="8"/>
  <c r="AF112" i="8" s="1"/>
  <c r="AG111" i="8"/>
  <c r="AD111" i="8"/>
  <c r="AF111" i="8" s="1"/>
  <c r="AG110" i="8"/>
  <c r="AD110" i="8"/>
  <c r="AF110" i="8" s="1"/>
  <c r="X114" i="8"/>
  <c r="U114" i="8"/>
  <c r="V114" i="8" s="1"/>
  <c r="X113" i="8"/>
  <c r="U113" i="8"/>
  <c r="V113" i="8" s="1"/>
  <c r="X112" i="8"/>
  <c r="U112" i="8"/>
  <c r="V112" i="8" s="1"/>
  <c r="X111" i="8"/>
  <c r="U111" i="8"/>
  <c r="V111" i="8" s="1"/>
  <c r="X110" i="8"/>
  <c r="U110" i="8"/>
  <c r="V110" i="8" s="1"/>
  <c r="K114" i="8"/>
  <c r="J114" i="8"/>
  <c r="I114" i="8"/>
  <c r="H114" i="8"/>
  <c r="G114" i="8"/>
  <c r="K113" i="8"/>
  <c r="J113" i="8"/>
  <c r="I113" i="8"/>
  <c r="H113" i="8"/>
  <c r="G113" i="8"/>
  <c r="K112" i="8"/>
  <c r="J112" i="8"/>
  <c r="I112" i="8"/>
  <c r="H112" i="8"/>
  <c r="G112" i="8"/>
  <c r="K111" i="8"/>
  <c r="J111" i="8"/>
  <c r="I111" i="8"/>
  <c r="H111" i="8"/>
  <c r="G111" i="8"/>
  <c r="K110" i="8"/>
  <c r="J110" i="8"/>
  <c r="I110" i="8"/>
  <c r="H110" i="8"/>
  <c r="G110" i="8"/>
  <c r="P117" i="8"/>
  <c r="AY8" i="8"/>
  <c r="AY9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AY35" i="8"/>
  <c r="AY36" i="8"/>
  <c r="AY37" i="8"/>
  <c r="AY38" i="8"/>
  <c r="AY39" i="8"/>
  <c r="AY40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5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2" i="8"/>
  <c r="AY83" i="8"/>
  <c r="AY84" i="8"/>
  <c r="AY85" i="8"/>
  <c r="AY86" i="8"/>
  <c r="AY87" i="8"/>
  <c r="AY88" i="8"/>
  <c r="AY89" i="8"/>
  <c r="AY90" i="8"/>
  <c r="AY91" i="8"/>
  <c r="AY92" i="8"/>
  <c r="AY93" i="8"/>
  <c r="AY94" i="8"/>
  <c r="AY95" i="8"/>
  <c r="AY96" i="8"/>
  <c r="AY97" i="8"/>
  <c r="AY98" i="8"/>
  <c r="AY99" i="8"/>
  <c r="AY100" i="8"/>
  <c r="AY101" i="8"/>
  <c r="AY102" i="8"/>
  <c r="AY103" i="8"/>
  <c r="AY104" i="8"/>
  <c r="AY105" i="8"/>
  <c r="AY106" i="8"/>
  <c r="AY107" i="8"/>
  <c r="AY108" i="8"/>
  <c r="AY109" i="8"/>
  <c r="AY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61" i="8"/>
  <c r="AP62" i="8"/>
  <c r="AP63" i="8"/>
  <c r="AP64" i="8"/>
  <c r="AP65" i="8"/>
  <c r="AP66" i="8"/>
  <c r="AP67" i="8"/>
  <c r="AP68" i="8"/>
  <c r="AP69" i="8"/>
  <c r="AP70" i="8"/>
  <c r="AP71" i="8"/>
  <c r="AP72" i="8"/>
  <c r="AP73" i="8"/>
  <c r="AP74" i="8"/>
  <c r="AP75" i="8"/>
  <c r="AP76" i="8"/>
  <c r="AP77" i="8"/>
  <c r="AP78" i="8"/>
  <c r="AP79" i="8"/>
  <c r="AP80" i="8"/>
  <c r="AP81" i="8"/>
  <c r="AP82" i="8"/>
  <c r="AP83" i="8"/>
  <c r="AP84" i="8"/>
  <c r="AP85" i="8"/>
  <c r="AP86" i="8"/>
  <c r="AP87" i="8"/>
  <c r="AP88" i="8"/>
  <c r="AP89" i="8"/>
  <c r="AP90" i="8"/>
  <c r="AP91" i="8"/>
  <c r="AP92" i="8"/>
  <c r="AP93" i="8"/>
  <c r="AP94" i="8"/>
  <c r="AP95" i="8"/>
  <c r="AP96" i="8"/>
  <c r="AP97" i="8"/>
  <c r="AP98" i="8"/>
  <c r="AP99" i="8"/>
  <c r="AP100" i="8"/>
  <c r="AP101" i="8"/>
  <c r="AP102" i="8"/>
  <c r="AP103" i="8"/>
  <c r="AP104" i="8"/>
  <c r="AP105" i="8"/>
  <c r="AP106" i="8"/>
  <c r="AP107" i="8"/>
  <c r="AP108" i="8"/>
  <c r="AP109" i="8"/>
  <c r="AP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7" i="8"/>
  <c r="AV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4" i="8"/>
  <c r="AV35" i="8"/>
  <c r="AV36" i="8"/>
  <c r="AV37" i="8"/>
  <c r="AV38" i="8"/>
  <c r="AV39" i="8"/>
  <c r="AV40" i="8"/>
  <c r="AV41" i="8"/>
  <c r="AV42" i="8"/>
  <c r="AV43" i="8"/>
  <c r="AV44" i="8"/>
  <c r="AV45" i="8"/>
  <c r="AV46" i="8"/>
  <c r="AV47" i="8"/>
  <c r="AV48" i="8"/>
  <c r="AV49" i="8"/>
  <c r="AV50" i="8"/>
  <c r="AV51" i="8"/>
  <c r="AV52" i="8"/>
  <c r="AV53" i="8"/>
  <c r="AV54" i="8"/>
  <c r="AV55" i="8"/>
  <c r="AV56" i="8"/>
  <c r="AV57" i="8"/>
  <c r="AV58" i="8"/>
  <c r="AV59" i="8"/>
  <c r="AV60" i="8"/>
  <c r="AV61" i="8"/>
  <c r="AV62" i="8"/>
  <c r="AV63" i="8"/>
  <c r="AV64" i="8"/>
  <c r="AV65" i="8"/>
  <c r="AV66" i="8"/>
  <c r="AV67" i="8"/>
  <c r="AV68" i="8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2" i="8"/>
  <c r="AV83" i="8"/>
  <c r="AV84" i="8"/>
  <c r="AV85" i="8"/>
  <c r="AV86" i="8"/>
  <c r="AV87" i="8"/>
  <c r="AV88" i="8"/>
  <c r="AV89" i="8"/>
  <c r="AV90" i="8"/>
  <c r="AV91" i="8"/>
  <c r="AV92" i="8"/>
  <c r="AV93" i="8"/>
  <c r="AV94" i="8"/>
  <c r="AV95" i="8"/>
  <c r="AV96" i="8"/>
  <c r="AV97" i="8"/>
  <c r="AV98" i="8"/>
  <c r="AV99" i="8"/>
  <c r="AV100" i="8"/>
  <c r="AV101" i="8"/>
  <c r="AV102" i="8"/>
  <c r="AV103" i="8"/>
  <c r="AV104" i="8"/>
  <c r="AV105" i="8"/>
  <c r="AV106" i="8"/>
  <c r="AV107" i="8"/>
  <c r="AV108" i="8"/>
  <c r="AV109" i="8"/>
  <c r="AV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98" i="8"/>
  <c r="AM99" i="8"/>
  <c r="AM100" i="8"/>
  <c r="AM101" i="8"/>
  <c r="AM102" i="8"/>
  <c r="AM103" i="8"/>
  <c r="AM104" i="8"/>
  <c r="AM105" i="8"/>
  <c r="AM106" i="8"/>
  <c r="AM107" i="8"/>
  <c r="AM108" i="8"/>
  <c r="AM109" i="8"/>
  <c r="AM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7" i="8"/>
  <c r="G8" i="8"/>
  <c r="H8" i="8"/>
  <c r="I8" i="8"/>
  <c r="J8" i="8"/>
  <c r="K8" i="8"/>
  <c r="G9" i="8"/>
  <c r="H9" i="8"/>
  <c r="I9" i="8"/>
  <c r="J9" i="8"/>
  <c r="K9" i="8"/>
  <c r="G10" i="8"/>
  <c r="H10" i="8"/>
  <c r="I10" i="8"/>
  <c r="J10" i="8"/>
  <c r="K10" i="8"/>
  <c r="G11" i="8"/>
  <c r="H11" i="8"/>
  <c r="I11" i="8"/>
  <c r="J11" i="8"/>
  <c r="K11" i="8"/>
  <c r="G12" i="8"/>
  <c r="H12" i="8"/>
  <c r="I12" i="8"/>
  <c r="J12" i="8"/>
  <c r="K12" i="8"/>
  <c r="G13" i="8"/>
  <c r="H13" i="8"/>
  <c r="I13" i="8"/>
  <c r="J13" i="8"/>
  <c r="K13" i="8"/>
  <c r="G14" i="8"/>
  <c r="H14" i="8"/>
  <c r="I14" i="8"/>
  <c r="J14" i="8"/>
  <c r="K14" i="8"/>
  <c r="G15" i="8"/>
  <c r="H15" i="8"/>
  <c r="I15" i="8"/>
  <c r="J15" i="8"/>
  <c r="K15" i="8"/>
  <c r="G16" i="8"/>
  <c r="H16" i="8"/>
  <c r="I16" i="8"/>
  <c r="J16" i="8"/>
  <c r="K16" i="8"/>
  <c r="G17" i="8"/>
  <c r="H17" i="8"/>
  <c r="I17" i="8"/>
  <c r="J17" i="8"/>
  <c r="K17" i="8"/>
  <c r="G18" i="8"/>
  <c r="H18" i="8"/>
  <c r="I18" i="8"/>
  <c r="J18" i="8"/>
  <c r="K18" i="8"/>
  <c r="G19" i="8"/>
  <c r="H19" i="8"/>
  <c r="I19" i="8"/>
  <c r="J19" i="8"/>
  <c r="K19" i="8"/>
  <c r="G20" i="8"/>
  <c r="H20" i="8"/>
  <c r="I20" i="8"/>
  <c r="J20" i="8"/>
  <c r="K20" i="8"/>
  <c r="G21" i="8"/>
  <c r="H21" i="8"/>
  <c r="I21" i="8"/>
  <c r="J21" i="8"/>
  <c r="K21" i="8"/>
  <c r="G22" i="8"/>
  <c r="H22" i="8"/>
  <c r="I22" i="8"/>
  <c r="J22" i="8"/>
  <c r="K22" i="8"/>
  <c r="G23" i="8"/>
  <c r="H23" i="8"/>
  <c r="I23" i="8"/>
  <c r="J23" i="8"/>
  <c r="K23" i="8"/>
  <c r="G24" i="8"/>
  <c r="H24" i="8"/>
  <c r="I24" i="8"/>
  <c r="J24" i="8"/>
  <c r="K24" i="8"/>
  <c r="G25" i="8"/>
  <c r="H25" i="8"/>
  <c r="I25" i="8"/>
  <c r="J25" i="8"/>
  <c r="K25" i="8"/>
  <c r="G26" i="8"/>
  <c r="H26" i="8"/>
  <c r="I26" i="8"/>
  <c r="J26" i="8"/>
  <c r="K26" i="8"/>
  <c r="G27" i="8"/>
  <c r="H27" i="8"/>
  <c r="I27" i="8"/>
  <c r="J27" i="8"/>
  <c r="K27" i="8"/>
  <c r="G28" i="8"/>
  <c r="H28" i="8"/>
  <c r="I28" i="8"/>
  <c r="J28" i="8"/>
  <c r="K28" i="8"/>
  <c r="G29" i="8"/>
  <c r="H29" i="8"/>
  <c r="I29" i="8"/>
  <c r="J29" i="8"/>
  <c r="K29" i="8"/>
  <c r="G30" i="8"/>
  <c r="H30" i="8"/>
  <c r="I30" i="8"/>
  <c r="J30" i="8"/>
  <c r="K30" i="8"/>
  <c r="G31" i="8"/>
  <c r="H31" i="8"/>
  <c r="I31" i="8"/>
  <c r="J31" i="8"/>
  <c r="K31" i="8"/>
  <c r="G32" i="8"/>
  <c r="H32" i="8"/>
  <c r="I32" i="8"/>
  <c r="J32" i="8"/>
  <c r="K32" i="8"/>
  <c r="G33" i="8"/>
  <c r="H33" i="8"/>
  <c r="I33" i="8"/>
  <c r="J33" i="8"/>
  <c r="K33" i="8"/>
  <c r="G34" i="8"/>
  <c r="H34" i="8"/>
  <c r="I34" i="8"/>
  <c r="J34" i="8"/>
  <c r="K34" i="8"/>
  <c r="G35" i="8"/>
  <c r="H35" i="8"/>
  <c r="I35" i="8"/>
  <c r="J35" i="8"/>
  <c r="K35" i="8"/>
  <c r="G36" i="8"/>
  <c r="H36" i="8"/>
  <c r="I36" i="8"/>
  <c r="J36" i="8"/>
  <c r="K36" i="8"/>
  <c r="G37" i="8"/>
  <c r="H37" i="8"/>
  <c r="I37" i="8"/>
  <c r="J37" i="8"/>
  <c r="K37" i="8"/>
  <c r="G38" i="8"/>
  <c r="H38" i="8"/>
  <c r="I38" i="8"/>
  <c r="J38" i="8"/>
  <c r="K38" i="8"/>
  <c r="G39" i="8"/>
  <c r="H39" i="8"/>
  <c r="I39" i="8"/>
  <c r="J39" i="8"/>
  <c r="K39" i="8"/>
  <c r="G40" i="8"/>
  <c r="H40" i="8"/>
  <c r="I40" i="8"/>
  <c r="J40" i="8"/>
  <c r="K40" i="8"/>
  <c r="G41" i="8"/>
  <c r="H41" i="8"/>
  <c r="I41" i="8"/>
  <c r="J41" i="8"/>
  <c r="K41" i="8"/>
  <c r="G42" i="8"/>
  <c r="H42" i="8"/>
  <c r="I42" i="8"/>
  <c r="J42" i="8"/>
  <c r="K42" i="8"/>
  <c r="G43" i="8"/>
  <c r="H43" i="8"/>
  <c r="I43" i="8"/>
  <c r="J43" i="8"/>
  <c r="K43" i="8"/>
  <c r="G44" i="8"/>
  <c r="H44" i="8"/>
  <c r="I44" i="8"/>
  <c r="J44" i="8"/>
  <c r="K44" i="8"/>
  <c r="G45" i="8"/>
  <c r="H45" i="8"/>
  <c r="I45" i="8"/>
  <c r="J45" i="8"/>
  <c r="K45" i="8"/>
  <c r="G46" i="8"/>
  <c r="H46" i="8"/>
  <c r="I46" i="8"/>
  <c r="J46" i="8"/>
  <c r="K46" i="8"/>
  <c r="G47" i="8"/>
  <c r="H47" i="8"/>
  <c r="I47" i="8"/>
  <c r="J47" i="8"/>
  <c r="K47" i="8"/>
  <c r="G48" i="8"/>
  <c r="H48" i="8"/>
  <c r="I48" i="8"/>
  <c r="J48" i="8"/>
  <c r="K48" i="8"/>
  <c r="G49" i="8"/>
  <c r="H49" i="8"/>
  <c r="I49" i="8"/>
  <c r="J49" i="8"/>
  <c r="K49" i="8"/>
  <c r="G50" i="8"/>
  <c r="H50" i="8"/>
  <c r="I50" i="8"/>
  <c r="J50" i="8"/>
  <c r="K50" i="8"/>
  <c r="G51" i="8"/>
  <c r="H51" i="8"/>
  <c r="I51" i="8"/>
  <c r="J51" i="8"/>
  <c r="K51" i="8"/>
  <c r="G52" i="8"/>
  <c r="H52" i="8"/>
  <c r="I52" i="8"/>
  <c r="J52" i="8"/>
  <c r="K52" i="8"/>
  <c r="G53" i="8"/>
  <c r="H53" i="8"/>
  <c r="I53" i="8"/>
  <c r="J53" i="8"/>
  <c r="K53" i="8"/>
  <c r="G54" i="8"/>
  <c r="H54" i="8"/>
  <c r="I54" i="8"/>
  <c r="J54" i="8"/>
  <c r="K54" i="8"/>
  <c r="G55" i="8"/>
  <c r="H55" i="8"/>
  <c r="I55" i="8"/>
  <c r="J55" i="8"/>
  <c r="K55" i="8"/>
  <c r="G56" i="8"/>
  <c r="H56" i="8"/>
  <c r="I56" i="8"/>
  <c r="J56" i="8"/>
  <c r="K56" i="8"/>
  <c r="G57" i="8"/>
  <c r="H57" i="8"/>
  <c r="I57" i="8"/>
  <c r="J57" i="8"/>
  <c r="K57" i="8"/>
  <c r="G58" i="8"/>
  <c r="H58" i="8"/>
  <c r="I58" i="8"/>
  <c r="J58" i="8"/>
  <c r="K58" i="8"/>
  <c r="G59" i="8"/>
  <c r="H59" i="8"/>
  <c r="I59" i="8"/>
  <c r="J59" i="8"/>
  <c r="K59" i="8"/>
  <c r="G60" i="8"/>
  <c r="H60" i="8"/>
  <c r="I60" i="8"/>
  <c r="J60" i="8"/>
  <c r="K60" i="8"/>
  <c r="G61" i="8"/>
  <c r="H61" i="8"/>
  <c r="I61" i="8"/>
  <c r="J61" i="8"/>
  <c r="K61" i="8"/>
  <c r="G62" i="8"/>
  <c r="H62" i="8"/>
  <c r="I62" i="8"/>
  <c r="J62" i="8"/>
  <c r="K62" i="8"/>
  <c r="G63" i="8"/>
  <c r="H63" i="8"/>
  <c r="I63" i="8"/>
  <c r="J63" i="8"/>
  <c r="K63" i="8"/>
  <c r="G64" i="8"/>
  <c r="H64" i="8"/>
  <c r="I64" i="8"/>
  <c r="J64" i="8"/>
  <c r="K64" i="8"/>
  <c r="G65" i="8"/>
  <c r="H65" i="8"/>
  <c r="I65" i="8"/>
  <c r="J65" i="8"/>
  <c r="K65" i="8"/>
  <c r="G66" i="8"/>
  <c r="H66" i="8"/>
  <c r="I66" i="8"/>
  <c r="J66" i="8"/>
  <c r="K66" i="8"/>
  <c r="G67" i="8"/>
  <c r="H67" i="8"/>
  <c r="I67" i="8"/>
  <c r="J67" i="8"/>
  <c r="K67" i="8"/>
  <c r="G68" i="8"/>
  <c r="H68" i="8"/>
  <c r="I68" i="8"/>
  <c r="J68" i="8"/>
  <c r="K68" i="8"/>
  <c r="G69" i="8"/>
  <c r="H69" i="8"/>
  <c r="I69" i="8"/>
  <c r="J69" i="8"/>
  <c r="K69" i="8"/>
  <c r="G70" i="8"/>
  <c r="H70" i="8"/>
  <c r="I70" i="8"/>
  <c r="J70" i="8"/>
  <c r="K70" i="8"/>
  <c r="G71" i="8"/>
  <c r="H71" i="8"/>
  <c r="I71" i="8"/>
  <c r="J71" i="8"/>
  <c r="K71" i="8"/>
  <c r="G72" i="8"/>
  <c r="H72" i="8"/>
  <c r="I72" i="8"/>
  <c r="J72" i="8"/>
  <c r="K72" i="8"/>
  <c r="G73" i="8"/>
  <c r="H73" i="8"/>
  <c r="I73" i="8"/>
  <c r="J73" i="8"/>
  <c r="K73" i="8"/>
  <c r="G74" i="8"/>
  <c r="H74" i="8"/>
  <c r="I74" i="8"/>
  <c r="J74" i="8"/>
  <c r="K74" i="8"/>
  <c r="G75" i="8"/>
  <c r="H75" i="8"/>
  <c r="I75" i="8"/>
  <c r="J75" i="8"/>
  <c r="K75" i="8"/>
  <c r="G76" i="8"/>
  <c r="H76" i="8"/>
  <c r="I76" i="8"/>
  <c r="J76" i="8"/>
  <c r="K76" i="8"/>
  <c r="G77" i="8"/>
  <c r="H77" i="8"/>
  <c r="I77" i="8"/>
  <c r="J77" i="8"/>
  <c r="K77" i="8"/>
  <c r="G78" i="8"/>
  <c r="H78" i="8"/>
  <c r="I78" i="8"/>
  <c r="J78" i="8"/>
  <c r="K78" i="8"/>
  <c r="G79" i="8"/>
  <c r="H79" i="8"/>
  <c r="I79" i="8"/>
  <c r="J79" i="8"/>
  <c r="K79" i="8"/>
  <c r="G80" i="8"/>
  <c r="H80" i="8"/>
  <c r="I80" i="8"/>
  <c r="J80" i="8"/>
  <c r="K80" i="8"/>
  <c r="G81" i="8"/>
  <c r="H81" i="8"/>
  <c r="I81" i="8"/>
  <c r="J81" i="8"/>
  <c r="K81" i="8"/>
  <c r="G82" i="8"/>
  <c r="H82" i="8"/>
  <c r="I82" i="8"/>
  <c r="J82" i="8"/>
  <c r="K82" i="8"/>
  <c r="G83" i="8"/>
  <c r="H83" i="8"/>
  <c r="I83" i="8"/>
  <c r="J83" i="8"/>
  <c r="K83" i="8"/>
  <c r="G84" i="8"/>
  <c r="H84" i="8"/>
  <c r="I84" i="8"/>
  <c r="J84" i="8"/>
  <c r="K84" i="8"/>
  <c r="G85" i="8"/>
  <c r="H85" i="8"/>
  <c r="I85" i="8"/>
  <c r="J85" i="8"/>
  <c r="K85" i="8"/>
  <c r="G86" i="8"/>
  <c r="H86" i="8"/>
  <c r="I86" i="8"/>
  <c r="J86" i="8"/>
  <c r="K86" i="8"/>
  <c r="G87" i="8"/>
  <c r="H87" i="8"/>
  <c r="I87" i="8"/>
  <c r="J87" i="8"/>
  <c r="K87" i="8"/>
  <c r="G88" i="8"/>
  <c r="H88" i="8"/>
  <c r="I88" i="8"/>
  <c r="J88" i="8"/>
  <c r="K88" i="8"/>
  <c r="G89" i="8"/>
  <c r="H89" i="8"/>
  <c r="I89" i="8"/>
  <c r="J89" i="8"/>
  <c r="K89" i="8"/>
  <c r="G90" i="8"/>
  <c r="H90" i="8"/>
  <c r="I90" i="8"/>
  <c r="J90" i="8"/>
  <c r="K90" i="8"/>
  <c r="G91" i="8"/>
  <c r="H91" i="8"/>
  <c r="I91" i="8"/>
  <c r="J91" i="8"/>
  <c r="K91" i="8"/>
  <c r="G92" i="8"/>
  <c r="H92" i="8"/>
  <c r="I92" i="8"/>
  <c r="J92" i="8"/>
  <c r="K92" i="8"/>
  <c r="G93" i="8"/>
  <c r="H93" i="8"/>
  <c r="I93" i="8"/>
  <c r="J93" i="8"/>
  <c r="K93" i="8"/>
  <c r="G94" i="8"/>
  <c r="H94" i="8"/>
  <c r="I94" i="8"/>
  <c r="J94" i="8"/>
  <c r="K94" i="8"/>
  <c r="G95" i="8"/>
  <c r="H95" i="8"/>
  <c r="I95" i="8"/>
  <c r="J95" i="8"/>
  <c r="K95" i="8"/>
  <c r="G96" i="8"/>
  <c r="H96" i="8"/>
  <c r="I96" i="8"/>
  <c r="J96" i="8"/>
  <c r="K96" i="8"/>
  <c r="G97" i="8"/>
  <c r="H97" i="8"/>
  <c r="I97" i="8"/>
  <c r="J97" i="8"/>
  <c r="K97" i="8"/>
  <c r="G98" i="8"/>
  <c r="H98" i="8"/>
  <c r="I98" i="8"/>
  <c r="J98" i="8"/>
  <c r="K98" i="8"/>
  <c r="G99" i="8"/>
  <c r="H99" i="8"/>
  <c r="I99" i="8"/>
  <c r="J99" i="8"/>
  <c r="K99" i="8"/>
  <c r="G100" i="8"/>
  <c r="H100" i="8"/>
  <c r="I100" i="8"/>
  <c r="J100" i="8"/>
  <c r="K100" i="8"/>
  <c r="G101" i="8"/>
  <c r="H101" i="8"/>
  <c r="I101" i="8"/>
  <c r="J101" i="8"/>
  <c r="K101" i="8"/>
  <c r="G102" i="8"/>
  <c r="H102" i="8"/>
  <c r="I102" i="8"/>
  <c r="J102" i="8"/>
  <c r="K102" i="8"/>
  <c r="G103" i="8"/>
  <c r="H103" i="8"/>
  <c r="I103" i="8"/>
  <c r="J103" i="8"/>
  <c r="K103" i="8"/>
  <c r="G104" i="8"/>
  <c r="H104" i="8"/>
  <c r="I104" i="8"/>
  <c r="J104" i="8"/>
  <c r="K104" i="8"/>
  <c r="G105" i="8"/>
  <c r="H105" i="8"/>
  <c r="I105" i="8"/>
  <c r="J105" i="8"/>
  <c r="K105" i="8"/>
  <c r="G106" i="8"/>
  <c r="H106" i="8"/>
  <c r="I106" i="8"/>
  <c r="J106" i="8"/>
  <c r="K106" i="8"/>
  <c r="G107" i="8"/>
  <c r="H107" i="8"/>
  <c r="I107" i="8"/>
  <c r="J107" i="8"/>
  <c r="K107" i="8"/>
  <c r="G108" i="8"/>
  <c r="H108" i="8"/>
  <c r="I108" i="8"/>
  <c r="J108" i="8"/>
  <c r="K108" i="8"/>
  <c r="G109" i="8"/>
  <c r="H109" i="8"/>
  <c r="I109" i="8"/>
  <c r="J109" i="8"/>
  <c r="K109" i="8"/>
  <c r="H7" i="8"/>
  <c r="I7" i="8"/>
  <c r="J7" i="8"/>
  <c r="K7" i="8"/>
  <c r="G7" i="8"/>
  <c r="L7" i="8" l="1"/>
  <c r="K6" i="8"/>
  <c r="AX113" i="8"/>
  <c r="AV6" i="8"/>
  <c r="J6" i="8"/>
  <c r="I6" i="8"/>
  <c r="AE113" i="8"/>
  <c r="AY6" i="8"/>
  <c r="AX112" i="8"/>
  <c r="AM6" i="8"/>
  <c r="AP6" i="8"/>
  <c r="L112" i="8"/>
  <c r="O112" i="8" s="1"/>
  <c r="AO112" i="8"/>
  <c r="H6" i="8"/>
  <c r="AE110" i="8"/>
  <c r="AE114" i="8"/>
  <c r="AD6" i="8"/>
  <c r="AG6" i="8"/>
  <c r="AE112" i="8"/>
  <c r="AE111" i="8"/>
  <c r="M111" i="8"/>
  <c r="U6" i="8"/>
  <c r="X6" i="8"/>
  <c r="L110" i="8"/>
  <c r="N110" i="8" s="1"/>
  <c r="M114" i="8"/>
  <c r="AX111" i="8"/>
  <c r="AX110" i="8"/>
  <c r="AX114" i="8"/>
  <c r="G6" i="8"/>
  <c r="L113" i="8"/>
  <c r="O113" i="8" s="1"/>
  <c r="AO113" i="8"/>
  <c r="AO111" i="8"/>
  <c r="AO110" i="8"/>
  <c r="AO114" i="8"/>
  <c r="M112" i="8"/>
  <c r="W110" i="8"/>
  <c r="W111" i="8"/>
  <c r="W112" i="8"/>
  <c r="W113" i="8"/>
  <c r="W114" i="8"/>
  <c r="M113" i="8"/>
  <c r="L114" i="8"/>
  <c r="M110" i="8"/>
  <c r="L111" i="8"/>
  <c r="L102" i="8"/>
  <c r="L98" i="8"/>
  <c r="L94" i="8"/>
  <c r="L90" i="8"/>
  <c r="L82" i="8"/>
  <c r="L74" i="8"/>
  <c r="L70" i="8"/>
  <c r="L66" i="8"/>
  <c r="L58" i="8"/>
  <c r="L50" i="8"/>
  <c r="L46" i="8"/>
  <c r="L42" i="8"/>
  <c r="L38" i="8"/>
  <c r="L34" i="8"/>
  <c r="L30" i="8"/>
  <c r="L26" i="8"/>
  <c r="L22" i="8"/>
  <c r="L18" i="8"/>
  <c r="L10" i="8"/>
  <c r="L100" i="8"/>
  <c r="L78" i="8"/>
  <c r="L62" i="8"/>
  <c r="L54" i="8"/>
  <c r="L105" i="8"/>
  <c r="L106" i="8"/>
  <c r="L109" i="8"/>
  <c r="L97" i="8"/>
  <c r="L93" i="8"/>
  <c r="L89" i="8"/>
  <c r="L81" i="8"/>
  <c r="L73" i="8"/>
  <c r="L65" i="8"/>
  <c r="L57" i="8"/>
  <c r="L53" i="8"/>
  <c r="L29" i="8"/>
  <c r="L108" i="8"/>
  <c r="L104" i="8"/>
  <c r="L96" i="8"/>
  <c r="L92" i="8"/>
  <c r="L88" i="8"/>
  <c r="L84" i="8"/>
  <c r="L80" i="8"/>
  <c r="L76" i="8"/>
  <c r="L72" i="8"/>
  <c r="L68" i="8"/>
  <c r="L64" i="8"/>
  <c r="L60" i="8"/>
  <c r="L56" i="8"/>
  <c r="L52" i="8"/>
  <c r="L48" i="8"/>
  <c r="L44" i="8"/>
  <c r="L40" i="8"/>
  <c r="L36" i="8"/>
  <c r="L32" i="8"/>
  <c r="L28" i="8"/>
  <c r="L24" i="8"/>
  <c r="L20" i="8"/>
  <c r="L16" i="8"/>
  <c r="L12" i="8"/>
  <c r="L8" i="8"/>
  <c r="L86" i="8"/>
  <c r="L14" i="8"/>
  <c r="L101" i="8"/>
  <c r="L85" i="8"/>
  <c r="L77" i="8"/>
  <c r="L69" i="8"/>
  <c r="L61" i="8"/>
  <c r="L49" i="8"/>
  <c r="L45" i="8"/>
  <c r="L41" i="8"/>
  <c r="L37" i="8"/>
  <c r="L33" i="8"/>
  <c r="L25" i="8"/>
  <c r="L21" i="8"/>
  <c r="L17" i="8"/>
  <c r="L13" i="8"/>
  <c r="L9" i="8"/>
  <c r="L107" i="8"/>
  <c r="L103" i="8"/>
  <c r="L99" i="8"/>
  <c r="L95" i="8"/>
  <c r="L91" i="8"/>
  <c r="L87" i="8"/>
  <c r="L83" i="8"/>
  <c r="L79" i="8"/>
  <c r="L75" i="8"/>
  <c r="L71" i="8"/>
  <c r="L67" i="8"/>
  <c r="L63" i="8"/>
  <c r="L59" i="8"/>
  <c r="L55" i="8"/>
  <c r="L51" i="8"/>
  <c r="L47" i="8"/>
  <c r="L43" i="8"/>
  <c r="L39" i="8"/>
  <c r="L35" i="8"/>
  <c r="L31" i="8"/>
  <c r="L27" i="8"/>
  <c r="L23" i="8"/>
  <c r="L19" i="8"/>
  <c r="L15" i="8"/>
  <c r="L11" i="8"/>
  <c r="AW81" i="8"/>
  <c r="AX80" i="8"/>
  <c r="AW79" i="8"/>
  <c r="AO81" i="8"/>
  <c r="AO80" i="8"/>
  <c r="AO79" i="8"/>
  <c r="AE81" i="8"/>
  <c r="AE80" i="8"/>
  <c r="AE79" i="8"/>
  <c r="W81" i="8"/>
  <c r="W80" i="8"/>
  <c r="W79" i="8"/>
  <c r="AW38" i="8"/>
  <c r="AW37" i="8"/>
  <c r="AW36" i="8"/>
  <c r="AW35" i="8"/>
  <c r="AW34" i="8"/>
  <c r="AW33" i="8"/>
  <c r="AW32" i="8"/>
  <c r="AW31" i="8"/>
  <c r="AW30" i="8"/>
  <c r="AW29" i="8"/>
  <c r="AW28" i="8"/>
  <c r="AW27" i="8"/>
  <c r="AW26" i="8"/>
  <c r="AW25" i="8"/>
  <c r="AW24" i="8"/>
  <c r="AW23" i="8"/>
  <c r="AW22" i="8"/>
  <c r="AW21" i="8"/>
  <c r="AW20" i="8"/>
  <c r="AW19" i="8"/>
  <c r="AW18" i="8"/>
  <c r="AW17" i="8"/>
  <c r="AW16" i="8"/>
  <c r="AW15" i="8"/>
  <c r="AW14" i="8"/>
  <c r="AW13" i="8"/>
  <c r="AW12" i="8"/>
  <c r="AW11" i="8"/>
  <c r="AW10" i="8"/>
  <c r="AW9" i="8"/>
  <c r="AW8" i="8"/>
  <c r="AW7" i="8"/>
  <c r="AO38" i="8"/>
  <c r="AN37" i="8"/>
  <c r="AN36" i="8"/>
  <c r="AN35" i="8"/>
  <c r="AO34" i="8"/>
  <c r="AN33" i="8"/>
  <c r="AO32" i="8"/>
  <c r="AN31" i="8"/>
  <c r="AO30" i="8"/>
  <c r="AN29" i="8"/>
  <c r="AO28" i="8"/>
  <c r="AN27" i="8"/>
  <c r="AO26" i="8"/>
  <c r="AN25" i="8"/>
  <c r="AO24" i="8"/>
  <c r="AN23" i="8"/>
  <c r="AO22" i="8"/>
  <c r="AN21" i="8"/>
  <c r="AN20" i="8"/>
  <c r="AO19" i="8"/>
  <c r="AN18" i="8"/>
  <c r="AO17" i="8"/>
  <c r="AN16" i="8"/>
  <c r="AO15" i="8"/>
  <c r="AN14" i="8"/>
  <c r="AO13" i="8"/>
  <c r="AN12" i="8"/>
  <c r="AO11" i="8"/>
  <c r="AN10" i="8"/>
  <c r="AO9" i="8"/>
  <c r="AN8" i="8"/>
  <c r="AO7" i="8"/>
  <c r="AF38" i="8"/>
  <c r="AF37" i="8"/>
  <c r="AF36" i="8"/>
  <c r="AF35" i="8"/>
  <c r="AF34" i="8"/>
  <c r="AF33" i="8"/>
  <c r="AF32" i="8"/>
  <c r="AF31" i="8"/>
  <c r="AF30" i="8"/>
  <c r="AF29" i="8"/>
  <c r="AF28" i="8"/>
  <c r="AF27" i="8"/>
  <c r="AF26" i="8"/>
  <c r="AF25" i="8"/>
  <c r="AE24" i="8"/>
  <c r="AE23" i="8"/>
  <c r="AF22" i="8"/>
  <c r="AE22" i="8"/>
  <c r="AF21" i="8"/>
  <c r="AE21" i="8"/>
  <c r="AE20" i="8"/>
  <c r="AE19" i="8"/>
  <c r="AE18" i="8"/>
  <c r="AF17" i="8"/>
  <c r="AE17" i="8"/>
  <c r="AE16" i="8"/>
  <c r="AF15" i="8"/>
  <c r="AE15" i="8"/>
  <c r="AE14" i="8"/>
  <c r="AF13" i="8"/>
  <c r="AE13" i="8"/>
  <c r="AE12" i="8"/>
  <c r="AF11" i="8"/>
  <c r="AE11" i="8"/>
  <c r="AE10" i="8"/>
  <c r="AF9" i="8"/>
  <c r="AE9" i="8"/>
  <c r="AE8" i="8"/>
  <c r="AF7" i="8"/>
  <c r="AE7" i="8"/>
  <c r="V38" i="8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AX39" i="8"/>
  <c r="AO39" i="8"/>
  <c r="AF39" i="8"/>
  <c r="W39" i="8"/>
  <c r="R117" i="8"/>
  <c r="N112" i="8" l="1"/>
  <c r="O110" i="8"/>
  <c r="N113" i="8"/>
  <c r="L6" i="8"/>
  <c r="N114" i="8"/>
  <c r="O114" i="8"/>
  <c r="O111" i="8"/>
  <c r="N111" i="8"/>
  <c r="AF10" i="8"/>
  <c r="AF14" i="8"/>
  <c r="AF18" i="8"/>
  <c r="AF8" i="8"/>
  <c r="AF12" i="8"/>
  <c r="AF16" i="8"/>
  <c r="AF20" i="8"/>
  <c r="AF24" i="8"/>
  <c r="AF19" i="8"/>
  <c r="AF23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25" i="8"/>
  <c r="AW80" i="8"/>
  <c r="AX79" i="8"/>
  <c r="AX81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F79" i="8"/>
  <c r="AF80" i="8"/>
  <c r="AF81" i="8"/>
  <c r="M79" i="8"/>
  <c r="AN79" i="8"/>
  <c r="AN80" i="8"/>
  <c r="AN81" i="8"/>
  <c r="M80" i="8"/>
  <c r="M81" i="8"/>
  <c r="V79" i="8"/>
  <c r="V80" i="8"/>
  <c r="V81" i="8"/>
  <c r="W23" i="8"/>
  <c r="W7" i="8"/>
  <c r="W27" i="8"/>
  <c r="W11" i="8"/>
  <c r="W19" i="8"/>
  <c r="W35" i="8"/>
  <c r="W15" i="8"/>
  <c r="W31" i="8"/>
  <c r="M38" i="8"/>
  <c r="W14" i="8"/>
  <c r="W26" i="8"/>
  <c r="N7" i="8"/>
  <c r="N9" i="8"/>
  <c r="O11" i="8"/>
  <c r="N13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W8" i="8"/>
  <c r="W12" i="8"/>
  <c r="W16" i="8"/>
  <c r="W20" i="8"/>
  <c r="W24" i="8"/>
  <c r="W28" i="8"/>
  <c r="W32" i="8"/>
  <c r="W36" i="8"/>
  <c r="W10" i="8"/>
  <c r="W18" i="8"/>
  <c r="W22" i="8"/>
  <c r="W30" i="8"/>
  <c r="W34" i="8"/>
  <c r="W38" i="8"/>
  <c r="O8" i="8"/>
  <c r="O10" i="8"/>
  <c r="N12" i="8"/>
  <c r="O14" i="8"/>
  <c r="N15" i="8"/>
  <c r="O16" i="8"/>
  <c r="N17" i="8"/>
  <c r="O18" i="8"/>
  <c r="O19" i="8"/>
  <c r="N20" i="8"/>
  <c r="N21" i="8"/>
  <c r="O22" i="8"/>
  <c r="N23" i="8"/>
  <c r="O24" i="8"/>
  <c r="N25" i="8"/>
  <c r="N26" i="8"/>
  <c r="N27" i="8"/>
  <c r="N28" i="8"/>
  <c r="N29" i="8"/>
  <c r="O30" i="8"/>
  <c r="N31" i="8"/>
  <c r="O32" i="8"/>
  <c r="N33" i="8"/>
  <c r="N34" i="8"/>
  <c r="O35" i="8"/>
  <c r="O36" i="8"/>
  <c r="N37" i="8"/>
  <c r="M37" i="8"/>
  <c r="W9" i="8"/>
  <c r="W13" i="8"/>
  <c r="W17" i="8"/>
  <c r="W21" i="8"/>
  <c r="W25" i="8"/>
  <c r="W29" i="8"/>
  <c r="W33" i="8"/>
  <c r="W37" i="8"/>
  <c r="O38" i="8"/>
  <c r="AN7" i="8"/>
  <c r="AN9" i="8"/>
  <c r="AN11" i="8"/>
  <c r="AN13" i="8"/>
  <c r="AN15" i="8"/>
  <c r="AN17" i="8"/>
  <c r="AN19" i="8"/>
  <c r="AN22" i="8"/>
  <c r="AN24" i="8"/>
  <c r="AN26" i="8"/>
  <c r="AN28" i="8"/>
  <c r="AN30" i="8"/>
  <c r="AN32" i="8"/>
  <c r="AN34" i="8"/>
  <c r="AN38" i="8"/>
  <c r="AO8" i="8"/>
  <c r="AO10" i="8"/>
  <c r="AO12" i="8"/>
  <c r="AO14" i="8"/>
  <c r="AO16" i="8"/>
  <c r="AO18" i="8"/>
  <c r="AO20" i="8"/>
  <c r="AO21" i="8"/>
  <c r="AO23" i="8"/>
  <c r="AO25" i="8"/>
  <c r="AO27" i="8"/>
  <c r="AO29" i="8"/>
  <c r="AO31" i="8"/>
  <c r="AO33" i="8"/>
  <c r="AO35" i="8"/>
  <c r="AO36" i="8"/>
  <c r="AO37" i="8"/>
  <c r="N39" i="8"/>
  <c r="M39" i="8"/>
  <c r="V39" i="8"/>
  <c r="AE39" i="8"/>
  <c r="AN39" i="8"/>
  <c r="AW39" i="8"/>
  <c r="N35" i="8" l="1"/>
  <c r="O23" i="8"/>
  <c r="O17" i="8"/>
  <c r="O33" i="8"/>
  <c r="O27" i="8"/>
  <c r="O7" i="8"/>
  <c r="O15" i="8"/>
  <c r="N19" i="8"/>
  <c r="O9" i="8"/>
  <c r="N10" i="8"/>
  <c r="O31" i="8"/>
  <c r="N8" i="8"/>
  <c r="O37" i="8"/>
  <c r="O21" i="8"/>
  <c r="O79" i="8"/>
  <c r="N79" i="8"/>
  <c r="O81" i="8"/>
  <c r="N81" i="8"/>
  <c r="O80" i="8"/>
  <c r="N80" i="8"/>
  <c r="N11" i="8"/>
  <c r="N36" i="8"/>
  <c r="O28" i="8"/>
  <c r="N32" i="8"/>
  <c r="O20" i="8"/>
  <c r="N16" i="8"/>
  <c r="N24" i="8"/>
  <c r="O29" i="8"/>
  <c r="O13" i="8"/>
  <c r="O25" i="8"/>
  <c r="O12" i="8"/>
  <c r="N22" i="8"/>
  <c r="N18" i="8"/>
  <c r="O34" i="8"/>
  <c r="O26" i="8"/>
  <c r="N14" i="8"/>
  <c r="N30" i="8"/>
  <c r="N38" i="8"/>
  <c r="O39" i="8"/>
  <c r="H65" i="76" l="1"/>
  <c r="H66" i="76"/>
  <c r="H67" i="76"/>
  <c r="H68" i="76"/>
  <c r="H69" i="76"/>
  <c r="H70" i="76"/>
  <c r="H71" i="76"/>
  <c r="H72" i="76"/>
  <c r="AW102" i="8"/>
  <c r="AW103" i="8"/>
  <c r="AW104" i="8"/>
  <c r="AW105" i="8"/>
  <c r="AW106" i="8"/>
  <c r="AW107" i="8"/>
  <c r="AW108" i="8"/>
  <c r="AW109" i="8"/>
  <c r="AN102" i="8"/>
  <c r="AN103" i="8"/>
  <c r="AN104" i="8"/>
  <c r="AN105" i="8"/>
  <c r="AN106" i="8"/>
  <c r="AN107" i="8"/>
  <c r="AN108" i="8"/>
  <c r="AN109" i="8"/>
  <c r="AE102" i="8"/>
  <c r="AE103" i="8"/>
  <c r="AE104" i="8"/>
  <c r="AE105" i="8"/>
  <c r="AE106" i="8"/>
  <c r="AE107" i="8"/>
  <c r="AE108" i="8"/>
  <c r="AE109" i="8"/>
  <c r="V102" i="8"/>
  <c r="V103" i="8"/>
  <c r="V104" i="8"/>
  <c r="V105" i="8"/>
  <c r="V106" i="8"/>
  <c r="V107" i="8"/>
  <c r="V108" i="8"/>
  <c r="V109" i="8"/>
  <c r="N109" i="8" l="1"/>
  <c r="N105" i="8"/>
  <c r="N104" i="8"/>
  <c r="O103" i="8"/>
  <c r="N102" i="8"/>
  <c r="N106" i="8"/>
  <c r="N108" i="8"/>
  <c r="O107" i="8"/>
  <c r="M105" i="8"/>
  <c r="AF109" i="8"/>
  <c r="AF108" i="8"/>
  <c r="AF107" i="8"/>
  <c r="AF106" i="8"/>
  <c r="AF105" i="8"/>
  <c r="AF104" i="8"/>
  <c r="AF103" i="8"/>
  <c r="AF102" i="8"/>
  <c r="M107" i="8"/>
  <c r="M106" i="8"/>
  <c r="M108" i="8"/>
  <c r="M103" i="8"/>
  <c r="M102" i="8"/>
  <c r="M109" i="8"/>
  <c r="M104" i="8"/>
  <c r="AX109" i="8"/>
  <c r="AX108" i="8"/>
  <c r="AX107" i="8"/>
  <c r="AX106" i="8"/>
  <c r="AX105" i="8"/>
  <c r="AX104" i="8"/>
  <c r="AX103" i="8"/>
  <c r="AX102" i="8"/>
  <c r="AO109" i="8"/>
  <c r="AO108" i="8"/>
  <c r="AO107" i="8"/>
  <c r="AO106" i="8"/>
  <c r="AO105" i="8"/>
  <c r="AO104" i="8"/>
  <c r="AO103" i="8"/>
  <c r="AO102" i="8"/>
  <c r="W109" i="8"/>
  <c r="W108" i="8"/>
  <c r="W107" i="8"/>
  <c r="W106" i="8"/>
  <c r="W105" i="8"/>
  <c r="W104" i="8"/>
  <c r="W103" i="8"/>
  <c r="W102" i="8"/>
  <c r="N107" i="8" l="1"/>
  <c r="N103" i="8"/>
  <c r="O106" i="8"/>
  <c r="O102" i="8"/>
  <c r="O104" i="8"/>
  <c r="O105" i="8"/>
  <c r="O108" i="8"/>
  <c r="O109" i="8"/>
  <c r="H45" i="76" l="1"/>
  <c r="H46" i="76"/>
  <c r="H47" i="76"/>
  <c r="H48" i="76"/>
  <c r="H49" i="76"/>
  <c r="H50" i="76"/>
  <c r="H51" i="76"/>
  <c r="H52" i="76"/>
  <c r="H53" i="76"/>
  <c r="H54" i="76"/>
  <c r="H55" i="76"/>
  <c r="H56" i="76"/>
  <c r="H57" i="76"/>
  <c r="H58" i="76"/>
  <c r="H59" i="76"/>
  <c r="H60" i="76"/>
  <c r="H61" i="76"/>
  <c r="H62" i="76"/>
  <c r="H63" i="76"/>
  <c r="H64" i="76"/>
  <c r="O98" i="8" l="1"/>
  <c r="O96" i="8"/>
  <c r="N95" i="8"/>
  <c r="O87" i="8"/>
  <c r="N85" i="8"/>
  <c r="N84" i="8"/>
  <c r="O82" i="8"/>
  <c r="O93" i="8"/>
  <c r="AX101" i="8"/>
  <c r="AW101" i="8"/>
  <c r="AX99" i="8"/>
  <c r="AW99" i="8"/>
  <c r="AX97" i="8"/>
  <c r="AW97" i="8"/>
  <c r="AX95" i="8"/>
  <c r="AW95" i="8"/>
  <c r="AX93" i="8"/>
  <c r="AW93" i="8"/>
  <c r="AX91" i="8"/>
  <c r="AW91" i="8"/>
  <c r="AX89" i="8"/>
  <c r="AW89" i="8"/>
  <c r="AX87" i="8"/>
  <c r="AW87" i="8"/>
  <c r="AX85" i="8"/>
  <c r="AW85" i="8"/>
  <c r="AX83" i="8"/>
  <c r="AW83" i="8"/>
  <c r="AX100" i="8"/>
  <c r="AW100" i="8"/>
  <c r="AX98" i="8"/>
  <c r="AW98" i="8"/>
  <c r="AX96" i="8"/>
  <c r="AW96" i="8"/>
  <c r="AW94" i="8"/>
  <c r="AX94" i="8"/>
  <c r="AX92" i="8"/>
  <c r="AW92" i="8"/>
  <c r="AX90" i="8"/>
  <c r="AW90" i="8"/>
  <c r="AW88" i="8"/>
  <c r="AX88" i="8"/>
  <c r="AX86" i="8"/>
  <c r="AW86" i="8"/>
  <c r="AW84" i="8"/>
  <c r="AX84" i="8"/>
  <c r="AX82" i="8"/>
  <c r="AW82" i="8"/>
  <c r="AN101" i="8"/>
  <c r="AO101" i="8"/>
  <c r="AO99" i="8"/>
  <c r="AN99" i="8"/>
  <c r="AN97" i="8"/>
  <c r="AO97" i="8"/>
  <c r="AN95" i="8"/>
  <c r="AO95" i="8"/>
  <c r="AN93" i="8"/>
  <c r="AO93" i="8"/>
  <c r="AO91" i="8"/>
  <c r="AN91" i="8"/>
  <c r="AN89" i="8"/>
  <c r="AO89" i="8"/>
  <c r="AN87" i="8"/>
  <c r="AO87" i="8"/>
  <c r="AO85" i="8"/>
  <c r="AN85" i="8"/>
  <c r="AN83" i="8"/>
  <c r="AO83" i="8"/>
  <c r="AN100" i="8"/>
  <c r="AO100" i="8"/>
  <c r="AO98" i="8"/>
  <c r="AN98" i="8"/>
  <c r="AN96" i="8"/>
  <c r="AO96" i="8"/>
  <c r="AN94" i="8"/>
  <c r="AO94" i="8"/>
  <c r="AO92" i="8"/>
  <c r="AN92" i="8"/>
  <c r="AN90" i="8"/>
  <c r="AO90" i="8"/>
  <c r="AN88" i="8"/>
  <c r="AO88" i="8"/>
  <c r="AO86" i="8"/>
  <c r="AN86" i="8"/>
  <c r="AN84" i="8"/>
  <c r="AO84" i="8"/>
  <c r="AN82" i="8"/>
  <c r="AO82" i="8"/>
  <c r="AF101" i="8"/>
  <c r="AE101" i="8"/>
  <c r="AF99" i="8"/>
  <c r="AE99" i="8"/>
  <c r="AF97" i="8"/>
  <c r="AE97" i="8"/>
  <c r="AF95" i="8"/>
  <c r="AE95" i="8"/>
  <c r="AF93" i="8"/>
  <c r="AE93" i="8"/>
  <c r="AF91" i="8"/>
  <c r="AE91" i="8"/>
  <c r="AF89" i="8"/>
  <c r="AE89" i="8"/>
  <c r="AF87" i="8"/>
  <c r="AE87" i="8"/>
  <c r="AF85" i="8"/>
  <c r="AE85" i="8"/>
  <c r="AF83" i="8"/>
  <c r="AE83" i="8"/>
  <c r="AE100" i="8"/>
  <c r="AF100" i="8"/>
  <c r="AE98" i="8"/>
  <c r="AF98" i="8"/>
  <c r="AE96" i="8"/>
  <c r="AF96" i="8"/>
  <c r="AE94" i="8"/>
  <c r="AF94" i="8"/>
  <c r="AE92" i="8"/>
  <c r="AF92" i="8"/>
  <c r="AE90" i="8"/>
  <c r="AF90" i="8"/>
  <c r="AE88" i="8"/>
  <c r="AF88" i="8"/>
  <c r="AE86" i="8"/>
  <c r="AF86" i="8"/>
  <c r="AE84" i="8"/>
  <c r="AF84" i="8"/>
  <c r="AE82" i="8"/>
  <c r="AF82" i="8"/>
  <c r="V101" i="8"/>
  <c r="W101" i="8"/>
  <c r="V99" i="8"/>
  <c r="W99" i="8"/>
  <c r="V97" i="8"/>
  <c r="W97" i="8"/>
  <c r="V95" i="8"/>
  <c r="W95" i="8"/>
  <c r="V93" i="8"/>
  <c r="W93" i="8"/>
  <c r="V91" i="8"/>
  <c r="W91" i="8"/>
  <c r="V89" i="8"/>
  <c r="W89" i="8"/>
  <c r="V87" i="8"/>
  <c r="W87" i="8"/>
  <c r="V85" i="8"/>
  <c r="W85" i="8"/>
  <c r="V83" i="8"/>
  <c r="W83" i="8"/>
  <c r="M93" i="8"/>
  <c r="M92" i="8"/>
  <c r="M91" i="8"/>
  <c r="M90" i="8"/>
  <c r="M89" i="8"/>
  <c r="M88" i="8"/>
  <c r="W100" i="8"/>
  <c r="V100" i="8"/>
  <c r="V98" i="8"/>
  <c r="W98" i="8"/>
  <c r="W96" i="8"/>
  <c r="V96" i="8"/>
  <c r="V94" i="8"/>
  <c r="W94" i="8"/>
  <c r="V92" i="8"/>
  <c r="W92" i="8"/>
  <c r="W90" i="8"/>
  <c r="V90" i="8"/>
  <c r="V88" i="8"/>
  <c r="W88" i="8"/>
  <c r="W86" i="8"/>
  <c r="V86" i="8"/>
  <c r="V84" i="8"/>
  <c r="W84" i="8"/>
  <c r="W82" i="8"/>
  <c r="V82" i="8"/>
  <c r="M100" i="8"/>
  <c r="M95" i="8"/>
  <c r="M94" i="8"/>
  <c r="M86" i="8"/>
  <c r="M87" i="8"/>
  <c r="M101" i="8"/>
  <c r="M99" i="8"/>
  <c r="M98" i="8"/>
  <c r="M97" i="8"/>
  <c r="M96" i="8"/>
  <c r="M85" i="8"/>
  <c r="M84" i="8"/>
  <c r="M83" i="8"/>
  <c r="M82" i="8"/>
  <c r="H44" i="76"/>
  <c r="L44" i="76" s="1"/>
  <c r="H43" i="76"/>
  <c r="L43" i="76" s="1"/>
  <c r="H42" i="76"/>
  <c r="L42" i="76" s="1"/>
  <c r="H41" i="76"/>
  <c r="L41" i="76" s="1"/>
  <c r="H40" i="76"/>
  <c r="L40" i="76" s="1"/>
  <c r="H39" i="76"/>
  <c r="L39" i="76" s="1"/>
  <c r="H38" i="76"/>
  <c r="L38" i="76" s="1"/>
  <c r="H37" i="76"/>
  <c r="L37" i="76" s="1"/>
  <c r="H36" i="76"/>
  <c r="L36" i="76" s="1"/>
  <c r="H35" i="76"/>
  <c r="L35" i="76" s="1"/>
  <c r="H34" i="76"/>
  <c r="L34" i="76" s="1"/>
  <c r="H33" i="76"/>
  <c r="L33" i="76" s="1"/>
  <c r="H32" i="76"/>
  <c r="L32" i="76" s="1"/>
  <c r="H31" i="76"/>
  <c r="L31" i="76" s="1"/>
  <c r="H30" i="76"/>
  <c r="L30" i="76" s="1"/>
  <c r="H29" i="76"/>
  <c r="L29" i="76" s="1"/>
  <c r="H28" i="76"/>
  <c r="L28" i="76" s="1"/>
  <c r="H27" i="76"/>
  <c r="L27" i="76" s="1"/>
  <c r="H26" i="76"/>
  <c r="L26" i="76" s="1"/>
  <c r="H25" i="76"/>
  <c r="L25" i="76" s="1"/>
  <c r="H24" i="76"/>
  <c r="L24" i="76" s="1"/>
  <c r="H23" i="76"/>
  <c r="L23" i="76" s="1"/>
  <c r="H22" i="76"/>
  <c r="L22" i="76" s="1"/>
  <c r="H21" i="76"/>
  <c r="L21" i="76" s="1"/>
  <c r="H20" i="76"/>
  <c r="L20" i="76" s="1"/>
  <c r="H19" i="76"/>
  <c r="L19" i="76" s="1"/>
  <c r="H18" i="76"/>
  <c r="L18" i="76" s="1"/>
  <c r="H17" i="76"/>
  <c r="L17" i="76" s="1"/>
  <c r="H16" i="76"/>
  <c r="L16" i="76" s="1"/>
  <c r="H15" i="76"/>
  <c r="L15" i="76" s="1"/>
  <c r="H14" i="76"/>
  <c r="J14" i="76" s="1"/>
  <c r="H13" i="76"/>
  <c r="L13" i="76" s="1"/>
  <c r="H12" i="76"/>
  <c r="J12" i="76" s="1"/>
  <c r="H11" i="76"/>
  <c r="J11" i="76" s="1"/>
  <c r="H10" i="76"/>
  <c r="L10" i="76" s="1"/>
  <c r="H9" i="76"/>
  <c r="L9" i="76" s="1"/>
  <c r="H8" i="76"/>
  <c r="L8" i="76" s="1"/>
  <c r="H7" i="76"/>
  <c r="L7" i="76" s="1"/>
  <c r="H6" i="76"/>
  <c r="L6" i="76" s="1"/>
  <c r="H5" i="76"/>
  <c r="L5" i="76" s="1"/>
  <c r="N82" i="8" l="1"/>
  <c r="N98" i="8"/>
  <c r="N96" i="8"/>
  <c r="N87" i="8"/>
  <c r="N93" i="8"/>
  <c r="O84" i="8"/>
  <c r="O85" i="8"/>
  <c r="O95" i="8"/>
  <c r="N88" i="8"/>
  <c r="O88" i="8"/>
  <c r="O99" i="8"/>
  <c r="N99" i="8"/>
  <c r="N94" i="8"/>
  <c r="O94" i="8"/>
  <c r="N86" i="8"/>
  <c r="O86" i="8"/>
  <c r="N100" i="8"/>
  <c r="O100" i="8"/>
  <c r="N89" i="8"/>
  <c r="O89" i="8"/>
  <c r="N83" i="8"/>
  <c r="O83" i="8"/>
  <c r="N90" i="8"/>
  <c r="O90" i="8"/>
  <c r="N97" i="8"/>
  <c r="O97" i="8"/>
  <c r="N91" i="8"/>
  <c r="O91" i="8"/>
  <c r="N92" i="8"/>
  <c r="O92" i="8"/>
  <c r="N101" i="8"/>
  <c r="O101" i="8"/>
  <c r="K43" i="76"/>
  <c r="K12" i="76"/>
  <c r="K39" i="76"/>
  <c r="K41" i="76"/>
  <c r="K14" i="76"/>
  <c r="K37" i="76"/>
  <c r="L12" i="76"/>
  <c r="L14" i="76"/>
  <c r="K16" i="76"/>
  <c r="K18" i="76"/>
  <c r="K20" i="76"/>
  <c r="K22" i="76"/>
  <c r="K24" i="76"/>
  <c r="K26" i="76"/>
  <c r="K28" i="76"/>
  <c r="K30" i="76"/>
  <c r="K32" i="76"/>
  <c r="K34" i="76"/>
  <c r="K36" i="76"/>
  <c r="K38" i="76"/>
  <c r="K40" i="76"/>
  <c r="K42" i="76"/>
  <c r="K44" i="76"/>
  <c r="K15" i="76"/>
  <c r="K17" i="76"/>
  <c r="K19" i="76"/>
  <c r="K21" i="76"/>
  <c r="K23" i="76"/>
  <c r="K25" i="76"/>
  <c r="K27" i="76"/>
  <c r="K29" i="76"/>
  <c r="K31" i="76"/>
  <c r="K33" i="76"/>
  <c r="K35" i="76"/>
  <c r="L11" i="76"/>
  <c r="J15" i="76"/>
  <c r="J16" i="76"/>
  <c r="J17" i="76"/>
  <c r="J18" i="76"/>
  <c r="J19" i="76"/>
  <c r="J20" i="76"/>
  <c r="J21" i="76"/>
  <c r="J22" i="76"/>
  <c r="J23" i="76"/>
  <c r="J24" i="76"/>
  <c r="J25" i="76"/>
  <c r="J26" i="76"/>
  <c r="J27" i="76"/>
  <c r="J28" i="76"/>
  <c r="J29" i="76"/>
  <c r="J30" i="76"/>
  <c r="J31" i="76"/>
  <c r="J32" i="76"/>
  <c r="J33" i="76"/>
  <c r="J34" i="76"/>
  <c r="J35" i="76"/>
  <c r="J36" i="76"/>
  <c r="J37" i="76"/>
  <c r="J38" i="76"/>
  <c r="J39" i="76"/>
  <c r="J40" i="76"/>
  <c r="J41" i="76"/>
  <c r="J42" i="76"/>
  <c r="J43" i="76"/>
  <c r="J44" i="76"/>
  <c r="K11" i="76"/>
  <c r="J5" i="76"/>
  <c r="J6" i="76"/>
  <c r="K5" i="76"/>
  <c r="K6" i="76"/>
  <c r="J7" i="76"/>
  <c r="J8" i="76"/>
  <c r="J9" i="76"/>
  <c r="J10" i="76"/>
  <c r="K7" i="76"/>
  <c r="K8" i="76"/>
  <c r="K9" i="76"/>
  <c r="K10" i="76"/>
  <c r="J13" i="76"/>
  <c r="K13" i="76"/>
  <c r="L77" i="76" l="1"/>
  <c r="N14" i="76" s="1"/>
  <c r="J77" i="76"/>
  <c r="N6" i="76" s="1"/>
  <c r="K77" i="76"/>
  <c r="N10" i="76" s="1"/>
  <c r="M75" i="8" l="1"/>
  <c r="M71" i="8"/>
  <c r="M67" i="8"/>
  <c r="M63" i="8"/>
  <c r="M59" i="8"/>
  <c r="M55" i="8"/>
  <c r="M49" i="8"/>
  <c r="M77" i="8"/>
  <c r="M73" i="8"/>
  <c r="M69" i="8"/>
  <c r="M65" i="8"/>
  <c r="M61" i="8"/>
  <c r="M57" i="8"/>
  <c r="M53" i="8"/>
  <c r="M51" i="8"/>
  <c r="M47" i="8"/>
  <c r="M43" i="8"/>
  <c r="M42" i="8"/>
  <c r="M44" i="8"/>
  <c r="M45" i="8"/>
  <c r="M78" i="8"/>
  <c r="M76" i="8"/>
  <c r="M74" i="8"/>
  <c r="M72" i="8"/>
  <c r="M70" i="8"/>
  <c r="M68" i="8"/>
  <c r="M66" i="8"/>
  <c r="M64" i="8"/>
  <c r="M62" i="8"/>
  <c r="M60" i="8"/>
  <c r="M58" i="8"/>
  <c r="M56" i="8"/>
  <c r="M54" i="8"/>
  <c r="M52" i="8"/>
  <c r="M50" i="8"/>
  <c r="M48" i="8"/>
  <c r="M46" i="8"/>
  <c r="M41" i="8"/>
  <c r="AJ74" i="73"/>
  <c r="AI74" i="73"/>
  <c r="AH74" i="73"/>
  <c r="AG74" i="73"/>
  <c r="AF74" i="73"/>
  <c r="AE74" i="73"/>
  <c r="AB74" i="73"/>
  <c r="AA74" i="73"/>
  <c r="Z74" i="73"/>
  <c r="Y74" i="73"/>
  <c r="X74" i="73"/>
  <c r="W74" i="73"/>
  <c r="T74" i="73"/>
  <c r="S74" i="73"/>
  <c r="R74" i="73"/>
  <c r="Q74" i="73"/>
  <c r="P74" i="73"/>
  <c r="O74" i="73"/>
  <c r="L74" i="73"/>
  <c r="K74" i="73"/>
  <c r="J74" i="73"/>
  <c r="I74" i="73"/>
  <c r="H74" i="73"/>
  <c r="G74" i="73"/>
  <c r="AL51" i="73"/>
  <c r="AK51" i="73"/>
  <c r="AD51" i="73"/>
  <c r="AC51" i="73"/>
  <c r="V51" i="73"/>
  <c r="U51" i="73"/>
  <c r="N51" i="73"/>
  <c r="M51" i="73"/>
  <c r="AL50" i="73"/>
  <c r="AK50" i="73"/>
  <c r="AD50" i="73"/>
  <c r="AC50" i="73"/>
  <c r="V50" i="73"/>
  <c r="U50" i="73"/>
  <c r="N50" i="73"/>
  <c r="M50" i="73"/>
  <c r="AL49" i="73"/>
  <c r="AK49" i="73"/>
  <c r="AD49" i="73"/>
  <c r="AC49" i="73"/>
  <c r="V49" i="73"/>
  <c r="U49" i="73"/>
  <c r="N49" i="73"/>
  <c r="M49" i="73"/>
  <c r="AL48" i="73"/>
  <c r="AK48" i="73"/>
  <c r="AD48" i="73"/>
  <c r="AC48" i="73"/>
  <c r="V48" i="73"/>
  <c r="U48" i="73"/>
  <c r="N48" i="73"/>
  <c r="M48" i="73"/>
  <c r="AL47" i="73"/>
  <c r="AK47" i="73"/>
  <c r="AD47" i="73"/>
  <c r="AC47" i="73"/>
  <c r="V47" i="73"/>
  <c r="U47" i="73"/>
  <c r="N47" i="73"/>
  <c r="M47" i="73"/>
  <c r="AL46" i="73"/>
  <c r="AK46" i="73"/>
  <c r="AD46" i="73"/>
  <c r="AC46" i="73"/>
  <c r="V46" i="73"/>
  <c r="U46" i="73"/>
  <c r="N46" i="73"/>
  <c r="M46" i="73"/>
  <c r="AL45" i="73"/>
  <c r="AK45" i="73"/>
  <c r="AD45" i="73"/>
  <c r="AC45" i="73"/>
  <c r="V45" i="73"/>
  <c r="U45" i="73"/>
  <c r="N45" i="73"/>
  <c r="M45" i="73"/>
  <c r="AL44" i="73"/>
  <c r="AK44" i="73"/>
  <c r="AD44" i="73"/>
  <c r="AC44" i="73"/>
  <c r="V44" i="73"/>
  <c r="U44" i="73"/>
  <c r="N44" i="73"/>
  <c r="M44" i="73"/>
  <c r="AL43" i="73"/>
  <c r="AK43" i="73"/>
  <c r="AD43" i="73"/>
  <c r="AC43" i="73"/>
  <c r="V43" i="73"/>
  <c r="U43" i="73"/>
  <c r="N43" i="73"/>
  <c r="M43" i="73"/>
  <c r="AL42" i="73"/>
  <c r="AK42" i="73"/>
  <c r="AD42" i="73"/>
  <c r="AC42" i="73"/>
  <c r="V42" i="73"/>
  <c r="U42" i="73"/>
  <c r="N42" i="73"/>
  <c r="M42" i="73"/>
  <c r="AL41" i="73"/>
  <c r="AK41" i="73"/>
  <c r="AD41" i="73"/>
  <c r="AC41" i="73"/>
  <c r="V41" i="73"/>
  <c r="U41" i="73"/>
  <c r="N41" i="73"/>
  <c r="M41" i="73"/>
  <c r="AL40" i="73"/>
  <c r="AK40" i="73"/>
  <c r="AD40" i="73"/>
  <c r="AC40" i="73"/>
  <c r="V40" i="73"/>
  <c r="U40" i="73"/>
  <c r="N40" i="73"/>
  <c r="M40" i="73"/>
  <c r="AL39" i="73"/>
  <c r="AK39" i="73"/>
  <c r="AD39" i="73"/>
  <c r="AC39" i="73"/>
  <c r="V39" i="73"/>
  <c r="U39" i="73"/>
  <c r="N39" i="73"/>
  <c r="M39" i="73"/>
  <c r="AL38" i="73"/>
  <c r="AK38" i="73"/>
  <c r="AD38" i="73"/>
  <c r="AC38" i="73"/>
  <c r="V38" i="73"/>
  <c r="U38" i="73"/>
  <c r="N38" i="73"/>
  <c r="M38" i="73"/>
  <c r="AL37" i="73"/>
  <c r="AK37" i="73"/>
  <c r="AD37" i="73"/>
  <c r="AC37" i="73"/>
  <c r="V37" i="73"/>
  <c r="U37" i="73"/>
  <c r="N37" i="73"/>
  <c r="M37" i="73"/>
  <c r="AL36" i="73"/>
  <c r="AK36" i="73"/>
  <c r="AD36" i="73"/>
  <c r="AC36" i="73"/>
  <c r="V36" i="73"/>
  <c r="U36" i="73"/>
  <c r="N36" i="73"/>
  <c r="M36" i="73"/>
  <c r="AL35" i="73"/>
  <c r="AK35" i="73"/>
  <c r="AD35" i="73"/>
  <c r="AC35" i="73"/>
  <c r="V35" i="73"/>
  <c r="U35" i="73"/>
  <c r="N35" i="73"/>
  <c r="M35" i="73"/>
  <c r="AL34" i="73"/>
  <c r="AK34" i="73"/>
  <c r="AD34" i="73"/>
  <c r="AC34" i="73"/>
  <c r="V34" i="73"/>
  <c r="U34" i="73"/>
  <c r="N34" i="73"/>
  <c r="M34" i="73"/>
  <c r="AL33" i="73"/>
  <c r="AK33" i="73"/>
  <c r="AD33" i="73"/>
  <c r="AC33" i="73"/>
  <c r="V33" i="73"/>
  <c r="U33" i="73"/>
  <c r="N33" i="73"/>
  <c r="M33" i="73"/>
  <c r="AL32" i="73"/>
  <c r="AK32" i="73"/>
  <c r="AD32" i="73"/>
  <c r="AC32" i="73"/>
  <c r="V32" i="73"/>
  <c r="U32" i="73"/>
  <c r="N32" i="73"/>
  <c r="M32" i="73"/>
  <c r="AL31" i="73"/>
  <c r="AK31" i="73"/>
  <c r="AD31" i="73"/>
  <c r="AC31" i="73"/>
  <c r="V31" i="73"/>
  <c r="U31" i="73"/>
  <c r="N31" i="73"/>
  <c r="M31" i="73"/>
  <c r="AL30" i="73"/>
  <c r="AK30" i="73"/>
  <c r="AD30" i="73"/>
  <c r="AC30" i="73"/>
  <c r="V30" i="73"/>
  <c r="U30" i="73"/>
  <c r="N30" i="73"/>
  <c r="M30" i="73"/>
  <c r="AL29" i="73"/>
  <c r="AK29" i="73"/>
  <c r="AD29" i="73"/>
  <c r="AC29" i="73"/>
  <c r="V29" i="73"/>
  <c r="U29" i="73"/>
  <c r="N29" i="73"/>
  <c r="M29" i="73"/>
  <c r="AL28" i="73"/>
  <c r="AK28" i="73"/>
  <c r="AD28" i="73"/>
  <c r="AC28" i="73"/>
  <c r="V28" i="73"/>
  <c r="U28" i="73"/>
  <c r="N28" i="73"/>
  <c r="M28" i="73"/>
  <c r="AL27" i="73"/>
  <c r="AK27" i="73"/>
  <c r="AD27" i="73"/>
  <c r="AC27" i="73"/>
  <c r="V27" i="73"/>
  <c r="U27" i="73"/>
  <c r="N27" i="73"/>
  <c r="M27" i="73"/>
  <c r="AL26" i="73"/>
  <c r="AK26" i="73"/>
  <c r="AD26" i="73"/>
  <c r="AC26" i="73"/>
  <c r="V26" i="73"/>
  <c r="U26" i="73"/>
  <c r="N26" i="73"/>
  <c r="M26" i="73"/>
  <c r="AL25" i="73"/>
  <c r="AK25" i="73"/>
  <c r="AD25" i="73"/>
  <c r="AC25" i="73"/>
  <c r="V25" i="73"/>
  <c r="U25" i="73"/>
  <c r="N25" i="73"/>
  <c r="M25" i="73"/>
  <c r="AL24" i="73"/>
  <c r="AK24" i="73"/>
  <c r="AD24" i="73"/>
  <c r="AC24" i="73"/>
  <c r="V24" i="73"/>
  <c r="U24" i="73"/>
  <c r="N24" i="73"/>
  <c r="M24" i="73"/>
  <c r="AL23" i="73"/>
  <c r="AK23" i="73"/>
  <c r="AD23" i="73"/>
  <c r="AC23" i="73"/>
  <c r="V23" i="73"/>
  <c r="U23" i="73"/>
  <c r="N23" i="73"/>
  <c r="M23" i="73"/>
  <c r="AL22" i="73"/>
  <c r="AK22" i="73"/>
  <c r="AD22" i="73"/>
  <c r="AC22" i="73"/>
  <c r="V22" i="73"/>
  <c r="U22" i="73"/>
  <c r="N22" i="73"/>
  <c r="M22" i="73"/>
  <c r="AL21" i="73"/>
  <c r="AK21" i="73"/>
  <c r="AD21" i="73"/>
  <c r="AC21" i="73"/>
  <c r="V21" i="73"/>
  <c r="U21" i="73"/>
  <c r="N21" i="73"/>
  <c r="M21" i="73"/>
  <c r="AL20" i="73"/>
  <c r="AK20" i="73"/>
  <c r="AD20" i="73"/>
  <c r="AC20" i="73"/>
  <c r="V20" i="73"/>
  <c r="U20" i="73"/>
  <c r="N20" i="73"/>
  <c r="M20" i="73"/>
  <c r="AL19" i="73"/>
  <c r="AK19" i="73"/>
  <c r="AD19" i="73"/>
  <c r="AC19" i="73"/>
  <c r="V19" i="73"/>
  <c r="U19" i="73"/>
  <c r="N19" i="73"/>
  <c r="M19" i="73"/>
  <c r="AL18" i="73"/>
  <c r="AK18" i="73"/>
  <c r="AD18" i="73"/>
  <c r="AC18" i="73"/>
  <c r="V18" i="73"/>
  <c r="U18" i="73"/>
  <c r="N18" i="73"/>
  <c r="M18" i="73"/>
  <c r="AL17" i="73"/>
  <c r="AK17" i="73"/>
  <c r="AD17" i="73"/>
  <c r="AC17" i="73"/>
  <c r="V17" i="73"/>
  <c r="U17" i="73"/>
  <c r="N17" i="73"/>
  <c r="M17" i="73"/>
  <c r="AL16" i="73"/>
  <c r="AK16" i="73"/>
  <c r="AD16" i="73"/>
  <c r="AC16" i="73"/>
  <c r="V16" i="73"/>
  <c r="U16" i="73"/>
  <c r="N16" i="73"/>
  <c r="M16" i="73"/>
  <c r="AL15" i="73"/>
  <c r="AK15" i="73"/>
  <c r="AD15" i="73"/>
  <c r="AC15" i="73"/>
  <c r="V15" i="73"/>
  <c r="U15" i="73"/>
  <c r="N15" i="73"/>
  <c r="M15" i="73"/>
  <c r="AL14" i="73"/>
  <c r="AK14" i="73"/>
  <c r="AD14" i="73"/>
  <c r="AC14" i="73"/>
  <c r="V14" i="73"/>
  <c r="U14" i="73"/>
  <c r="N14" i="73"/>
  <c r="M14" i="73"/>
  <c r="AL13" i="73"/>
  <c r="AK13" i="73"/>
  <c r="AD13" i="73"/>
  <c r="AC13" i="73"/>
  <c r="V13" i="73"/>
  <c r="U13" i="73"/>
  <c r="N13" i="73"/>
  <c r="M13" i="73"/>
  <c r="AL12" i="73"/>
  <c r="AK12" i="73"/>
  <c r="AD12" i="73"/>
  <c r="AC12" i="73"/>
  <c r="V12" i="73"/>
  <c r="U12" i="73"/>
  <c r="N12" i="73"/>
  <c r="M12" i="73"/>
  <c r="M74" i="73" s="1"/>
  <c r="AT117" i="8"/>
  <c r="AS117" i="8"/>
  <c r="AR117" i="8"/>
  <c r="AQ117" i="8"/>
  <c r="AK117" i="8"/>
  <c r="AJ117" i="8"/>
  <c r="AI117" i="8"/>
  <c r="AH117" i="8"/>
  <c r="AB117" i="8"/>
  <c r="AA117" i="8"/>
  <c r="Z117" i="8"/>
  <c r="Y117" i="8"/>
  <c r="M40" i="8" l="1"/>
  <c r="M6" i="8" s="1"/>
  <c r="AX40" i="8"/>
  <c r="AW40" i="8"/>
  <c r="AX42" i="8"/>
  <c r="AW42" i="8"/>
  <c r="AX44" i="8"/>
  <c r="AW44" i="8"/>
  <c r="AX46" i="8"/>
  <c r="AW46" i="8"/>
  <c r="AX48" i="8"/>
  <c r="AW48" i="8"/>
  <c r="AX50" i="8"/>
  <c r="AW50" i="8"/>
  <c r="AX52" i="8"/>
  <c r="AW52" i="8"/>
  <c r="AX54" i="8"/>
  <c r="AW54" i="8"/>
  <c r="AX56" i="8"/>
  <c r="AW56" i="8"/>
  <c r="AX58" i="8"/>
  <c r="AW58" i="8"/>
  <c r="AX60" i="8"/>
  <c r="AW60" i="8"/>
  <c r="AX62" i="8"/>
  <c r="AW62" i="8"/>
  <c r="AX64" i="8"/>
  <c r="AW64" i="8"/>
  <c r="AX66" i="8"/>
  <c r="AW66" i="8"/>
  <c r="AX68" i="8"/>
  <c r="AW68" i="8"/>
  <c r="AX70" i="8"/>
  <c r="AW70" i="8"/>
  <c r="AX72" i="8"/>
  <c r="AW72" i="8"/>
  <c r="AX74" i="8"/>
  <c r="AW74" i="8"/>
  <c r="AX76" i="8"/>
  <c r="AW76" i="8"/>
  <c r="AX78" i="8"/>
  <c r="AW78" i="8"/>
  <c r="AX41" i="8"/>
  <c r="AW41" i="8"/>
  <c r="AX43" i="8"/>
  <c r="AW43" i="8"/>
  <c r="AX45" i="8"/>
  <c r="AW45" i="8"/>
  <c r="AX47" i="8"/>
  <c r="AW47" i="8"/>
  <c r="AX49" i="8"/>
  <c r="AW49" i="8"/>
  <c r="AX51" i="8"/>
  <c r="AW51" i="8"/>
  <c r="AX53" i="8"/>
  <c r="AW53" i="8"/>
  <c r="AX55" i="8"/>
  <c r="AW55" i="8"/>
  <c r="AX57" i="8"/>
  <c r="AW57" i="8"/>
  <c r="AX59" i="8"/>
  <c r="AW59" i="8"/>
  <c r="AX61" i="8"/>
  <c r="AW61" i="8"/>
  <c r="AX63" i="8"/>
  <c r="AW63" i="8"/>
  <c r="AX65" i="8"/>
  <c r="AW65" i="8"/>
  <c r="AX67" i="8"/>
  <c r="AW67" i="8"/>
  <c r="AX69" i="8"/>
  <c r="AW69" i="8"/>
  <c r="AX71" i="8"/>
  <c r="AW71" i="8"/>
  <c r="AX73" i="8"/>
  <c r="AW73" i="8"/>
  <c r="AW75" i="8"/>
  <c r="AX75" i="8"/>
  <c r="AX77" i="8"/>
  <c r="AW77" i="8"/>
  <c r="AN40" i="8"/>
  <c r="AO40" i="8"/>
  <c r="AO42" i="8"/>
  <c r="AN42" i="8"/>
  <c r="AN44" i="8"/>
  <c r="AO44" i="8"/>
  <c r="AN46" i="8"/>
  <c r="AO46" i="8"/>
  <c r="AN48" i="8"/>
  <c r="AO48" i="8"/>
  <c r="AN50" i="8"/>
  <c r="AO50" i="8"/>
  <c r="AO52" i="8"/>
  <c r="AN52" i="8"/>
  <c r="AN54" i="8"/>
  <c r="AO54" i="8"/>
  <c r="AN56" i="8"/>
  <c r="AO56" i="8"/>
  <c r="AN58" i="8"/>
  <c r="AO58" i="8"/>
  <c r="AO60" i="8"/>
  <c r="AN60" i="8"/>
  <c r="AN62" i="8"/>
  <c r="AO62" i="8"/>
  <c r="AN64" i="8"/>
  <c r="AO64" i="8"/>
  <c r="AN66" i="8"/>
  <c r="AO66" i="8"/>
  <c r="AO68" i="8"/>
  <c r="AN68" i="8"/>
  <c r="AN70" i="8"/>
  <c r="AO70" i="8"/>
  <c r="AN72" i="8"/>
  <c r="AO72" i="8"/>
  <c r="AO74" i="8"/>
  <c r="AN74" i="8"/>
  <c r="AN76" i="8"/>
  <c r="AO76" i="8"/>
  <c r="AN78" i="8"/>
  <c r="AO78" i="8"/>
  <c r="AN41" i="8"/>
  <c r="AO41" i="8"/>
  <c r="AO43" i="8"/>
  <c r="AN43" i="8"/>
  <c r="AN45" i="8"/>
  <c r="AO45" i="8"/>
  <c r="AN47" i="8"/>
  <c r="AO47" i="8"/>
  <c r="AN49" i="8"/>
  <c r="AO49" i="8"/>
  <c r="AO51" i="8"/>
  <c r="AN51" i="8"/>
  <c r="AN53" i="8"/>
  <c r="AO53" i="8"/>
  <c r="AN55" i="8"/>
  <c r="AO55" i="8"/>
  <c r="AO57" i="8"/>
  <c r="AN57" i="8"/>
  <c r="AN59" i="8"/>
  <c r="AO59" i="8"/>
  <c r="AN61" i="8"/>
  <c r="AO61" i="8"/>
  <c r="AO63" i="8"/>
  <c r="AN63" i="8"/>
  <c r="AN65" i="8"/>
  <c r="AO65" i="8"/>
  <c r="AN67" i="8"/>
  <c r="AO67" i="8"/>
  <c r="AO69" i="8"/>
  <c r="AN69" i="8"/>
  <c r="AN71" i="8"/>
  <c r="AO71" i="8"/>
  <c r="AN73" i="8"/>
  <c r="AO73" i="8"/>
  <c r="AN75" i="8"/>
  <c r="AO75" i="8"/>
  <c r="AO77" i="8"/>
  <c r="AN77" i="8"/>
  <c r="AF42" i="8"/>
  <c r="AE42" i="8"/>
  <c r="AF44" i="8"/>
  <c r="AE44" i="8"/>
  <c r="AF48" i="8"/>
  <c r="AE48" i="8"/>
  <c r="AF52" i="8"/>
  <c r="AE52" i="8"/>
  <c r="AF58" i="8"/>
  <c r="AE58" i="8"/>
  <c r="AF66" i="8"/>
  <c r="AE66" i="8"/>
  <c r="AF40" i="8"/>
  <c r="AE40" i="8"/>
  <c r="AF46" i="8"/>
  <c r="AE46" i="8"/>
  <c r="AF50" i="8"/>
  <c r="AE50" i="8"/>
  <c r="AF54" i="8"/>
  <c r="AE54" i="8"/>
  <c r="AF56" i="8"/>
  <c r="AE56" i="8"/>
  <c r="AF60" i="8"/>
  <c r="AE60" i="8"/>
  <c r="AF62" i="8"/>
  <c r="AE62" i="8"/>
  <c r="AF64" i="8"/>
  <c r="AE64" i="8"/>
  <c r="AF68" i="8"/>
  <c r="AE68" i="8"/>
  <c r="AF70" i="8"/>
  <c r="AE70" i="8"/>
  <c r="AF72" i="8"/>
  <c r="AE72" i="8"/>
  <c r="AF74" i="8"/>
  <c r="AE74" i="8"/>
  <c r="AF76" i="8"/>
  <c r="AE76" i="8"/>
  <c r="AF78" i="8"/>
  <c r="AE78" i="8"/>
  <c r="AE41" i="8"/>
  <c r="AF41" i="8"/>
  <c r="AE43" i="8"/>
  <c r="AF43" i="8"/>
  <c r="AE45" i="8"/>
  <c r="AF45" i="8"/>
  <c r="AE47" i="8"/>
  <c r="AF47" i="8"/>
  <c r="AE49" i="8"/>
  <c r="AF49" i="8"/>
  <c r="AE51" i="8"/>
  <c r="AF51" i="8"/>
  <c r="AE53" i="8"/>
  <c r="AF53" i="8"/>
  <c r="AE55" i="8"/>
  <c r="AF55" i="8"/>
  <c r="AE57" i="8"/>
  <c r="AF57" i="8"/>
  <c r="AE59" i="8"/>
  <c r="AF59" i="8"/>
  <c r="AE61" i="8"/>
  <c r="AF61" i="8"/>
  <c r="AE63" i="8"/>
  <c r="AF63" i="8"/>
  <c r="AE65" i="8"/>
  <c r="AF65" i="8"/>
  <c r="AE67" i="8"/>
  <c r="AF67" i="8"/>
  <c r="AE69" i="8"/>
  <c r="AF69" i="8"/>
  <c r="AE71" i="8"/>
  <c r="AF71" i="8"/>
  <c r="AE73" i="8"/>
  <c r="AF73" i="8"/>
  <c r="AE75" i="8"/>
  <c r="AF75" i="8"/>
  <c r="AE77" i="8"/>
  <c r="AF77" i="8"/>
  <c r="AP117" i="8"/>
  <c r="AL74" i="73"/>
  <c r="AK74" i="73"/>
  <c r="AC74" i="73"/>
  <c r="AD74" i="73"/>
  <c r="V74" i="73"/>
  <c r="U74" i="73"/>
  <c r="N74" i="73"/>
  <c r="AD117" i="8"/>
  <c r="AV117" i="8"/>
  <c r="AM117" i="8"/>
  <c r="AY117" i="8"/>
  <c r="AG117" i="8"/>
  <c r="AW6" i="8" l="1"/>
  <c r="AX6" i="8"/>
  <c r="AN6" i="8"/>
  <c r="AO6" i="8"/>
  <c r="AE6" i="8"/>
  <c r="AF6" i="8"/>
  <c r="M117" i="8"/>
  <c r="N41" i="8" l="1"/>
  <c r="O41" i="8"/>
  <c r="O40" i="8"/>
  <c r="N40" i="8"/>
  <c r="G117" i="8"/>
  <c r="S117" i="8" l="1"/>
  <c r="H118" i="8"/>
  <c r="Q117" i="8"/>
  <c r="J117" i="8"/>
  <c r="I117" i="8"/>
  <c r="H117" i="8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Q18" i="11"/>
  <c r="O18" i="11"/>
  <c r="N18" i="11"/>
  <c r="B18" i="11"/>
  <c r="Q17" i="11"/>
  <c r="O17" i="11"/>
  <c r="N17" i="11"/>
  <c r="B17" i="11"/>
  <c r="Q16" i="11"/>
  <c r="O16" i="11"/>
  <c r="N16" i="11"/>
  <c r="B16" i="11"/>
  <c r="Q15" i="11"/>
  <c r="O15" i="11"/>
  <c r="N15" i="11"/>
  <c r="B15" i="11"/>
  <c r="Q14" i="11"/>
  <c r="O14" i="11"/>
  <c r="N14" i="11"/>
  <c r="B14" i="11"/>
  <c r="Q13" i="11"/>
  <c r="O13" i="11"/>
  <c r="N13" i="11"/>
  <c r="B13" i="11"/>
  <c r="Q12" i="11"/>
  <c r="O12" i="11"/>
  <c r="N12" i="11"/>
  <c r="B12" i="11"/>
  <c r="Q11" i="11"/>
  <c r="O11" i="11"/>
  <c r="N11" i="11"/>
  <c r="B11" i="11"/>
  <c r="Q10" i="11"/>
  <c r="O10" i="11"/>
  <c r="N10" i="11"/>
  <c r="B10" i="11"/>
  <c r="Q9" i="11"/>
  <c r="O9" i="11"/>
  <c r="N9" i="11"/>
  <c r="B9" i="11"/>
  <c r="Q8" i="11"/>
  <c r="O8" i="11"/>
  <c r="N8" i="11"/>
  <c r="B8" i="11"/>
  <c r="Q7" i="11"/>
  <c r="O7" i="11"/>
  <c r="N7" i="11"/>
  <c r="B7" i="11"/>
  <c r="M5" i="11"/>
  <c r="L5" i="11"/>
  <c r="K5" i="11"/>
  <c r="J5" i="11"/>
  <c r="I5" i="11"/>
  <c r="H5" i="11"/>
  <c r="G5" i="11"/>
  <c r="F5" i="11"/>
  <c r="V40" i="8" l="1"/>
  <c r="W40" i="8"/>
  <c r="V43" i="8"/>
  <c r="W43" i="8"/>
  <c r="V47" i="8"/>
  <c r="W47" i="8"/>
  <c r="V51" i="8"/>
  <c r="W51" i="8"/>
  <c r="V55" i="8"/>
  <c r="W55" i="8"/>
  <c r="V59" i="8"/>
  <c r="W59" i="8"/>
  <c r="V63" i="8"/>
  <c r="W63" i="8"/>
  <c r="V67" i="8"/>
  <c r="W67" i="8"/>
  <c r="V71" i="8"/>
  <c r="W71" i="8"/>
  <c r="V75" i="8"/>
  <c r="W75" i="8"/>
  <c r="V50" i="8"/>
  <c r="W50" i="8"/>
  <c r="V54" i="8"/>
  <c r="W54" i="8"/>
  <c r="V58" i="8"/>
  <c r="W58" i="8"/>
  <c r="V62" i="8"/>
  <c r="W62" i="8"/>
  <c r="V66" i="8"/>
  <c r="W66" i="8"/>
  <c r="V70" i="8"/>
  <c r="W70" i="8"/>
  <c r="V74" i="8"/>
  <c r="W74" i="8"/>
  <c r="V78" i="8"/>
  <c r="W78" i="8"/>
  <c r="V41" i="8"/>
  <c r="W41" i="8"/>
  <c r="V45" i="8"/>
  <c r="W45" i="8"/>
  <c r="V49" i="8"/>
  <c r="W49" i="8"/>
  <c r="W53" i="8"/>
  <c r="V53" i="8"/>
  <c r="W57" i="8"/>
  <c r="V57" i="8"/>
  <c r="W61" i="8"/>
  <c r="V61" i="8"/>
  <c r="W65" i="8"/>
  <c r="V65" i="8"/>
  <c r="W69" i="8"/>
  <c r="V69" i="8"/>
  <c r="V73" i="8"/>
  <c r="W73" i="8"/>
  <c r="V77" i="8"/>
  <c r="W77" i="8"/>
  <c r="V42" i="8"/>
  <c r="W42" i="8"/>
  <c r="V46" i="8"/>
  <c r="W46" i="8"/>
  <c r="V44" i="8"/>
  <c r="W44" i="8"/>
  <c r="V48" i="8"/>
  <c r="W48" i="8"/>
  <c r="V52" i="8"/>
  <c r="W52" i="8"/>
  <c r="V56" i="8"/>
  <c r="W56" i="8"/>
  <c r="V60" i="8"/>
  <c r="W60" i="8"/>
  <c r="V64" i="8"/>
  <c r="W64" i="8"/>
  <c r="V68" i="8"/>
  <c r="W68" i="8"/>
  <c r="V72" i="8"/>
  <c r="W72" i="8"/>
  <c r="V76" i="8"/>
  <c r="W76" i="8"/>
  <c r="O48" i="8"/>
  <c r="N48" i="8"/>
  <c r="O52" i="8"/>
  <c r="N52" i="8"/>
  <c r="O56" i="8"/>
  <c r="N56" i="8"/>
  <c r="O68" i="8"/>
  <c r="N68" i="8"/>
  <c r="N72" i="8"/>
  <c r="O72" i="8"/>
  <c r="N43" i="8"/>
  <c r="O43" i="8"/>
  <c r="N59" i="8"/>
  <c r="O59" i="8"/>
  <c r="N67" i="8"/>
  <c r="O67" i="8"/>
  <c r="N45" i="8"/>
  <c r="O45" i="8"/>
  <c r="N49" i="8"/>
  <c r="O49" i="8"/>
  <c r="N53" i="8"/>
  <c r="O53" i="8"/>
  <c r="N57" i="8"/>
  <c r="O57" i="8"/>
  <c r="N61" i="8"/>
  <c r="O61" i="8"/>
  <c r="N65" i="8"/>
  <c r="O65" i="8"/>
  <c r="N69" i="8"/>
  <c r="O69" i="8"/>
  <c r="N73" i="8"/>
  <c r="O73" i="8"/>
  <c r="N77" i="8"/>
  <c r="O77" i="8"/>
  <c r="N44" i="8"/>
  <c r="O44" i="8"/>
  <c r="N76" i="8"/>
  <c r="O76" i="8"/>
  <c r="N51" i="8"/>
  <c r="O51" i="8"/>
  <c r="O60" i="8"/>
  <c r="N60" i="8"/>
  <c r="O64" i="8"/>
  <c r="N64" i="8"/>
  <c r="N47" i="8"/>
  <c r="O47" i="8"/>
  <c r="N55" i="8"/>
  <c r="O55" i="8"/>
  <c r="N63" i="8"/>
  <c r="O63" i="8"/>
  <c r="N71" i="8"/>
  <c r="O71" i="8"/>
  <c r="N75" i="8"/>
  <c r="O75" i="8"/>
  <c r="L117" i="8"/>
  <c r="N42" i="8"/>
  <c r="O42" i="8"/>
  <c r="O46" i="8"/>
  <c r="N46" i="8"/>
  <c r="N50" i="8"/>
  <c r="O50" i="8"/>
  <c r="N54" i="8"/>
  <c r="O54" i="8"/>
  <c r="N58" i="8"/>
  <c r="O58" i="8"/>
  <c r="N62" i="8"/>
  <c r="O62" i="8"/>
  <c r="N66" i="8"/>
  <c r="O66" i="8"/>
  <c r="N70" i="8"/>
  <c r="O70" i="8"/>
  <c r="O74" i="8"/>
  <c r="N74" i="8"/>
  <c r="O78" i="8"/>
  <c r="N78" i="8"/>
  <c r="X117" i="8"/>
  <c r="U117" i="8"/>
  <c r="O6" i="8" l="1"/>
  <c r="N6" i="8"/>
  <c r="W6" i="8"/>
  <c r="V6" i="8"/>
  <c r="O117" i="8"/>
  <c r="N117" i="8"/>
</calcChain>
</file>

<file path=xl/sharedStrings.xml><?xml version="1.0" encoding="utf-8"?>
<sst xmlns="http://schemas.openxmlformats.org/spreadsheetml/2006/main" count="588" uniqueCount="282">
  <si>
    <t>BASEUS weekly wise sales _Virgin Megastore UAE</t>
  </si>
  <si>
    <t>Sr. #</t>
  </si>
  <si>
    <t>DESCRIPTION</t>
  </si>
  <si>
    <t>DCC</t>
  </si>
  <si>
    <t>AUH</t>
  </si>
  <si>
    <t>MER</t>
  </si>
  <si>
    <t>MOE</t>
  </si>
  <si>
    <t>MCC</t>
  </si>
  <si>
    <t>TDM</t>
  </si>
  <si>
    <t>AWM</t>
  </si>
  <si>
    <t>DMM</t>
  </si>
  <si>
    <t>YAS</t>
  </si>
  <si>
    <t>ARD</t>
  </si>
  <si>
    <t>JIMI</t>
  </si>
  <si>
    <t>SAHA</t>
  </si>
  <si>
    <t>S #</t>
  </si>
  <si>
    <t>SKU</t>
  </si>
  <si>
    <t>Product Name</t>
  </si>
  <si>
    <t>Description</t>
  </si>
  <si>
    <t>VMS Cost</t>
  </si>
  <si>
    <t>TOTAL</t>
  </si>
  <si>
    <t>AVG. WEEK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</si>
  <si>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</si>
  <si>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</si>
  <si>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</si>
  <si>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</si>
  <si>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</si>
  <si>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</si>
  <si>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</si>
  <si>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</si>
  <si>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</si>
  <si>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</si>
  <si>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</si>
  <si>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</si>
  <si>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</si>
  <si>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</si>
  <si>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</si>
  <si>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</si>
  <si>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</si>
  <si>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</si>
  <si>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</si>
  <si>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</si>
  <si>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</si>
  <si>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</si>
  <si>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</si>
  <si>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</si>
  <si>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</si>
  <si>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</si>
  <si>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</si>
  <si>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</si>
  <si>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</si>
  <si>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</si>
  <si>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</si>
  <si>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</si>
  <si>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</si>
  <si>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</si>
  <si>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</si>
  <si>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</si>
  <si>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</si>
  <si>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</si>
  <si>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</si>
  <si>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</si>
  <si>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</si>
  <si>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</si>
  <si>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</si>
  <si>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</si>
  <si>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</si>
  <si>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</si>
  <si>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</si>
  <si>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</si>
  <si>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</si>
  <si>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</si>
  <si>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</si>
  <si>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</si>
  <si>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</si>
  <si>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</si>
  <si>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Total:</t>
  </si>
  <si>
    <t>STOCK</t>
  </si>
  <si>
    <t>V.S.P.</t>
  </si>
  <si>
    <t>ALL STORES</t>
  </si>
  <si>
    <t>November 11, 2018 to November 24, 2018</t>
  </si>
  <si>
    <t>Weeks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</si>
  <si>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</si>
  <si>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</si>
  <si>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</si>
  <si>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</si>
  <si>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</si>
  <si>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</si>
  <si>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</si>
  <si>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</si>
  <si>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</si>
  <si>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</si>
  <si>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</si>
  <si>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</si>
  <si>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</si>
  <si>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</si>
  <si>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</si>
  <si>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</si>
  <si>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NGH08-01       </t>
  </si>
  <si>
    <t xml:space="preserve">BASEUS H08 BLACK IMMERSIVE VIRTUAL 3D GAMING IN-EAR EARPHONES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</si>
  <si>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</si>
  <si>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</si>
  <si>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</si>
  <si>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</si>
  <si>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</si>
  <si>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</si>
  <si>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</si>
  <si>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</si>
  <si>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>Al Wahda Mall</t>
  </si>
  <si>
    <t>Arabian Ranches</t>
  </si>
  <si>
    <t>Al Jimi Mall</t>
  </si>
  <si>
    <t>Sahara Centre</t>
  </si>
  <si>
    <t>Mall Of Emirates</t>
  </si>
  <si>
    <t>The Dubai Mall</t>
  </si>
  <si>
    <t>YAS Mall</t>
  </si>
  <si>
    <t>Dubai Marina Mall</t>
  </si>
  <si>
    <t>Mirdif City Center</t>
  </si>
  <si>
    <t>Deira City Centre</t>
  </si>
  <si>
    <t>Abu Dhabi Mall</t>
  </si>
  <si>
    <t>Mercato Mall</t>
  </si>
  <si>
    <t>DCC-CIT</t>
  </si>
  <si>
    <t>AUH-ABU</t>
  </si>
  <si>
    <t>MER-JUM</t>
  </si>
  <si>
    <t>JIMI-AJM</t>
  </si>
  <si>
    <t>SAHA-SCS</t>
  </si>
  <si>
    <t>03.02-09.02.2019</t>
  </si>
  <si>
    <t>10.02-16.02.2019</t>
  </si>
  <si>
    <t>Villagio-301</t>
  </si>
  <si>
    <t>LMK-302</t>
  </si>
  <si>
    <t>MOQ-306</t>
  </si>
  <si>
    <t>DHFC-307</t>
  </si>
  <si>
    <t>Weekly wise sales Report  - BASEUS - Virgin Megastore QATAR</t>
  </si>
  <si>
    <t>17.02-23.02.2019</t>
  </si>
  <si>
    <t>24.02-02.03.2019</t>
  </si>
  <si>
    <t>Total Status</t>
  </si>
  <si>
    <t>Fast</t>
  </si>
  <si>
    <t>Slow</t>
  </si>
  <si>
    <t>Non</t>
  </si>
  <si>
    <t>Fast Moving Items</t>
  </si>
  <si>
    <t>Slow Moving Items</t>
  </si>
  <si>
    <t>Non Moving Items</t>
  </si>
  <si>
    <t xml:space="preserve">BAC-105        </t>
  </si>
  <si>
    <t xml:space="preserve">BRAVE LIGHTNING TO 3.5MM AUDIO CABLE WHITE                                                                    </t>
  </si>
  <si>
    <t xml:space="preserve">BTC-320BK      </t>
  </si>
  <si>
    <t xml:space="preserve">BRAVE 2-PORT USB WALL CHARGER BLACK                                                                           </t>
  </si>
  <si>
    <t xml:space="preserve">SUWNT-01       </t>
  </si>
  <si>
    <t xml:space="preserve">BASEUS FOLDING UNIVERSAL STICKER BLACK                                                                        </t>
  </si>
  <si>
    <t xml:space="preserve">SUWNT-02       </t>
  </si>
  <si>
    <t xml:space="preserve">BASEUS FOLDING UNIVERSAL STICKER TRANSPARENT                                                                  </t>
  </si>
  <si>
    <t xml:space="preserve">WXYL-A01       </t>
  </si>
  <si>
    <t xml:space="preserve">BASEUS OSCULUM WIRELESS GRAVITY CAR CHARGER                                                                   </t>
  </si>
  <si>
    <t xml:space="preserve">CATL45-01      </t>
  </si>
  <si>
    <t xml:space="preserve">BASEUS AUDIO CONVERTER CATL45                                                                                 </t>
  </si>
  <si>
    <t xml:space="preserve">CATL41-01      </t>
  </si>
  <si>
    <t xml:space="preserve">BASEUS TYPE-C TO 3.5MM AUDIO CHARGING ADAPTER BLACK                                                           </t>
  </si>
  <si>
    <t xml:space="preserve">WXZN-B01       </t>
  </si>
  <si>
    <t xml:space="preserve">BASEUS SMART VEHICLE BRACKET WIRELESS CHARGER WITH INFRARED SENSOR BLACK                                      </t>
  </si>
  <si>
    <t xml:space="preserve">ACJHQ-01       </t>
  </si>
  <si>
    <t xml:space="preserve">BASEUS MICROMOLECULE FORMALDEHYDE PURIFIER DEEP SPACE BLACK                                                   </t>
  </si>
  <si>
    <t xml:space="preserve">ACJHQ-0S       </t>
  </si>
  <si>
    <t xml:space="preserve">BASEUS MICROMOLECULE FORMALDEHYDE PURIFIER SILVER                                                             </t>
  </si>
  <si>
    <t xml:space="preserve">SUHZ-01        </t>
  </si>
  <si>
    <t xml:space="preserve">BASEUS BACK SEAT CAR MOUNT BLACK                                                                              </t>
  </si>
  <si>
    <t xml:space="preserve">SUHZ-2S        </t>
  </si>
  <si>
    <t xml:space="preserve">BASEUS BACK SEAT CAR MOUNT SILVER                                                                             </t>
  </si>
  <si>
    <t xml:space="preserve">RPH0890        </t>
  </si>
  <si>
    <t xml:space="preserve">ROCK SHOOTING GAME CONTROLLER WITH HANDLE BLACK                                                               </t>
  </si>
  <si>
    <t xml:space="preserve">BHL-715        </t>
  </si>
  <si>
    <t xml:space="preserve">BRAVE 2-IN-1 UNIVERSAL MAGNETIC HOLDER                                                                        </t>
  </si>
  <si>
    <t xml:space="preserve">SGAPIPH58-WA01 </t>
  </si>
  <si>
    <t xml:space="preserve">BASEUS FULL-SCREEN CURVED TEMPERED GLASS SCREEN PROTECTOR BLACK FOR IPHONE XS/X                               </t>
  </si>
  <si>
    <t xml:space="preserve">SGAPIPH58-WC01 </t>
  </si>
  <si>
    <t xml:space="preserve">BASEUS FULL-SCREEN CURVED PRIVACY TEMPERED GLASS SCREEN PROTECTOR BLACK FOR IPHONE XS/X                       </t>
  </si>
  <si>
    <t xml:space="preserve">SGAPIPH65-WC01 </t>
  </si>
  <si>
    <t xml:space="preserve">BASEUS FULL-SCREEN CURVED PRIVACY TEMPERED GLASS SCREEN PROTECTOR BLACK FOR IPHONE XS MAX                     </t>
  </si>
  <si>
    <t xml:space="preserve">CAHUB-T01      </t>
  </si>
  <si>
    <t xml:space="preserve">BASEUS MATE DOCKING TYPE-C HUB DOCKING STATION BLACK                                                          </t>
  </si>
  <si>
    <t xml:space="preserve">CABA01-01      </t>
  </si>
  <si>
    <t xml:space="preserve">BASEUS BA01 USB WIRELESS ADAPTER CABLE BLACK                                                                  </t>
  </si>
  <si>
    <t xml:space="preserve">CABA01-09      </t>
  </si>
  <si>
    <t xml:space="preserve">BASEUS BA01 USB WIRELESS ADAPTER CABLE RED                                                                    </t>
  </si>
  <si>
    <t xml:space="preserve">CATXF-0G       </t>
  </si>
  <si>
    <t xml:space="preserve">BASEUS 7-IN-1 SQUARE DESK TYPE-C MULTI-FUNCTIONAL HUB TYPE-C                                                  </t>
  </si>
  <si>
    <t xml:space="preserve">SULR-0G        </t>
  </si>
  <si>
    <t xml:space="preserve">BASEUS UNLIMITED ADJUSTMENT LAZY PHONE HOLDER GREY                                                            </t>
  </si>
  <si>
    <t xml:space="preserve">CATYW-B03      </t>
  </si>
  <si>
    <t xml:space="preserve">BASEUS ARTISTIC STRIPED TYPE-C 3A CABLE 5M BLUE                                                               </t>
  </si>
  <si>
    <t xml:space="preserve">CATYW-B01      </t>
  </si>
  <si>
    <t xml:space="preserve">BASEUS ARTISTIC STRIPED TYPE-C 3A CABLE 5M BLACK                                                              </t>
  </si>
  <si>
    <t xml:space="preserve">CATYW-B09      </t>
  </si>
  <si>
    <t xml:space="preserve">BASEUS ARTISTIC STRIPED TYPE-C 3A CABLE 5M RED                                                                </t>
  </si>
  <si>
    <t xml:space="preserve">CATSR-01       </t>
  </si>
  <si>
    <t xml:space="preserve">BASEUS FISH-EYE SPRING TYPE-C 2A CABLE 1M BLACK                                                               </t>
  </si>
  <si>
    <t xml:space="preserve">CATSR-09       </t>
  </si>
  <si>
    <t xml:space="preserve">BASEUS FISH-EYE SPRING TYPE-C 2A CABLE 1M RED                                                                 </t>
  </si>
  <si>
    <t xml:space="preserve">BCC-36W        </t>
  </si>
  <si>
    <t xml:space="preserve">BRAVE 2-PORT TYPE-C &amp; QUICK CHARGE CAR CHARGER                                                                </t>
  </si>
  <si>
    <t xml:space="preserve">BK18002-BK     </t>
  </si>
  <si>
    <t xml:space="preserve">BONE COLLECTION BIKE TIE PRO 2 BLACK                                                                          </t>
  </si>
  <si>
    <t xml:space="preserve">BK18002-R      </t>
  </si>
  <si>
    <t xml:space="preserve">BONE COLLECTION BIKE TIE PRO 2 RED                                                                            </t>
  </si>
  <si>
    <t xml:space="preserve">BK18002-GR     </t>
  </si>
  <si>
    <t xml:space="preserve">BONE COLLECTION BIKE TIE PRO 2 GREY                                                                           </t>
  </si>
  <si>
    <t xml:space="preserve">PH18502-GR     </t>
  </si>
  <si>
    <t xml:space="preserve">BONE COLLECTION RUN TIE GREY L ARMBAND                                                                        </t>
  </si>
  <si>
    <t xml:space="preserve">PH18501-GR     </t>
  </si>
  <si>
    <t xml:space="preserve">BONE COLLECTION RUN TIE GREY S ARMBAND                                                                        </t>
  </si>
  <si>
    <t xml:space="preserve">PH18101-DEE    </t>
  </si>
  <si>
    <t xml:space="preserve">BONE COLLECTION MR DEER QCASE FOR IPHONE XS                                                                   </t>
  </si>
  <si>
    <t xml:space="preserve">PH18101-DUC    </t>
  </si>
  <si>
    <t xml:space="preserve">BONE COLLECTION PATTI DUCK QCASE FOR IPHONE XS                                                                </t>
  </si>
  <si>
    <t xml:space="preserve">PH18101-CAT    </t>
  </si>
  <si>
    <t xml:space="preserve">BONE COLLECTION MIAO CAT QCASE FOR IPHONE XS                                                                  </t>
  </si>
  <si>
    <t xml:space="preserve">PH18080-DEE    </t>
  </si>
  <si>
    <t xml:space="preserve">BONE COLLECTION MR DEER QCASE FOR IPHONE XS MAX                                                               </t>
  </si>
  <si>
    <t xml:space="preserve">PH18080-DUC    </t>
  </si>
  <si>
    <t xml:space="preserve">BONE COLLECTION PATTI DUCK QCASE FOR IPHONE XS MAX                                                            </t>
  </si>
  <si>
    <t xml:space="preserve">PH18080-CAT    </t>
  </si>
  <si>
    <t xml:space="preserve">BONE COLLECTION MIAO CAT QCASE FOR IPHONE XS MAX                                                              </t>
  </si>
  <si>
    <t xml:space="preserve">PH18082-PEN    </t>
  </si>
  <si>
    <t xml:space="preserve">BONE COLLECTION MARU PENGUIN BUBBLE CASE FOR IPHONE XS                                                        </t>
  </si>
  <si>
    <t xml:space="preserve">PH18082-DEE    </t>
  </si>
  <si>
    <t xml:space="preserve">BONE COLLECTION MR DEER BUBBLE CASE FOR IPHONE XS                                                             </t>
  </si>
  <si>
    <t xml:space="preserve">PH18082-DUC    </t>
  </si>
  <si>
    <t xml:space="preserve">BONE COLLECTION PATTI DUCK BUBBLE CASE FOR IPHONE XS                                                          </t>
  </si>
  <si>
    <t xml:space="preserve">PH18082-CAT    </t>
  </si>
  <si>
    <t xml:space="preserve">BONE COLLECTION MIAO CAT BUBBLE CASE FOR IPHONE XS                                                            </t>
  </si>
  <si>
    <t xml:space="preserve">PH18084-DEE    </t>
  </si>
  <si>
    <t xml:space="preserve">BONE COLLECTION MR DEER BUBBLE CASE FOR IPHONE XS MAX                                                         </t>
  </si>
  <si>
    <t xml:space="preserve">PH18084-CAT    </t>
  </si>
  <si>
    <t xml:space="preserve">BONE COLLECTION MIAO CAT BUBBLE CASE FOR IPHONE XS MAX                                                        </t>
  </si>
  <si>
    <t xml:space="preserve">CAHUB-AZ0G     </t>
  </si>
  <si>
    <t xml:space="preserve">BASEUS SUPERLATIVE MULTIFUNCTIONAL HUB DEEP GREY                                                              </t>
  </si>
  <si>
    <t xml:space="preserve">NGH15-01       </t>
  </si>
  <si>
    <t xml:space="preserve">BASEUS GAMO H15 BLACK 3.5MM WIRED IN-EAR EARPHONES                                                            </t>
  </si>
  <si>
    <t xml:space="preserve">NGH15-91       </t>
  </si>
  <si>
    <t xml:space="preserve">BASEUS GAMO H15 RES/BLACK 3.5MM WIRED IN-EAR EARPHONES                                                        </t>
  </si>
  <si>
    <t xml:space="preserve">NGW01-01       </t>
  </si>
  <si>
    <t xml:space="preserve">BASEUS ENCOK W01 BLACK TRUE WIRELESS IN-EAR EARPHONES                                                         </t>
  </si>
  <si>
    <t xml:space="preserve">NGW01-02       </t>
  </si>
  <si>
    <t xml:space="preserve">BASEUS ENCOK W01 WHITE TRUE WIRELESS IN-EAR EARPHONES                                                         </t>
  </si>
  <si>
    <t xml:space="preserve">NGA03-01       </t>
  </si>
  <si>
    <t xml:space="preserve">BASEUS ENCOK A03 BLACK WIRELESS IN-EAR EARPHONES                                                              </t>
  </si>
  <si>
    <t xml:space="preserve">NGA03-02       </t>
  </si>
  <si>
    <t xml:space="preserve">BASEUS ENCOK A03 WHITE WIRELESS IN-EAR EARPHONES                                                              </t>
  </si>
  <si>
    <t xml:space="preserve">WXYDIW02-01    </t>
  </si>
  <si>
    <t xml:space="preserve">BASEUS DOTTER BLACK WIRELESS CHARGER FOR APPLE WATCH                                                          </t>
  </si>
  <si>
    <t xml:space="preserve">WXYDIW02-02    </t>
  </si>
  <si>
    <t xml:space="preserve">BASEUS DOTTER WHITE WIRELESS CHARGER FOR APPLE WATCH                                                          </t>
  </si>
  <si>
    <t xml:space="preserve">PPLG-01        </t>
  </si>
  <si>
    <t xml:space="preserve">BASEUS AMBLIGHT 30000MAH POWER BANK BLACK                                                                     </t>
  </si>
  <si>
    <t xml:space="preserve">SUDYZP-D19     </t>
  </si>
  <si>
    <t xml:space="preserve">BASEUS FULLY FOLDING SELFIE STICK BLACK/RED                                                                   </t>
  </si>
  <si>
    <t xml:space="preserve">SUDYZP-D1S     </t>
  </si>
  <si>
    <t xml:space="preserve">BASEUS FULLY FOLDING SELFIE STICK BLACK/SLIVER                                                                </t>
  </si>
  <si>
    <t xml:space="preserve">SUDYZP-D1V     </t>
  </si>
  <si>
    <t xml:space="preserve">BASEUS FULLY FOLDING SELFIE STICK BLACK/GOLD                                                                  </t>
  </si>
  <si>
    <t xml:space="preserve">BDC-480 SILVER </t>
  </si>
  <si>
    <t xml:space="preserve">BRAVE MFI LIGHTNING CABLE 1M SILVER                                                                           </t>
  </si>
  <si>
    <t xml:space="preserve">BDC-480 BLACK  </t>
  </si>
  <si>
    <t xml:space="preserve">BRAVE MFI LIGHTNING CABLE 1M BLACK                                                                            </t>
  </si>
  <si>
    <t xml:space="preserve">PH18502-BK     </t>
  </si>
  <si>
    <t xml:space="preserve">BONE COLLECTION RUN TIE BLACK LARGE FOR SMARTPHONES 4-6.5 INCH                                                </t>
  </si>
  <si>
    <t xml:space="preserve">DR18041-32BK   </t>
  </si>
  <si>
    <t xml:space="preserve">BONE COLLECTION MARU PENGUIN 32GB USB 3.0                                                                     </t>
  </si>
  <si>
    <t xml:space="preserve">DR18043-32BR   </t>
  </si>
  <si>
    <t xml:space="preserve">BONE COLLECTION MR. DEER 32GB USB 3.0                                                                         </t>
  </si>
  <si>
    <t>30/6 to 6/7</t>
  </si>
  <si>
    <t>7/7 to 13/7</t>
  </si>
  <si>
    <t>14/7 to 20/7</t>
  </si>
  <si>
    <t>21/7 to 27/7</t>
  </si>
  <si>
    <t>28/7 to 3/8</t>
  </si>
  <si>
    <t xml:space="preserve">WX3IN1-01      </t>
  </si>
  <si>
    <t xml:space="preserve">BASEUS SMART 3-IN-1 WIRELESS CHARGER 18W BLACK                                                                </t>
  </si>
  <si>
    <t xml:space="preserve">WX3IN1-02      </t>
  </si>
  <si>
    <t xml:space="preserve">BASEUS SMART 3-IN-1 WIRELESS CHARGER 18W WHITE                                                                </t>
  </si>
  <si>
    <t xml:space="preserve">CA1T4-I0G      </t>
  </si>
  <si>
    <t xml:space="preserve">BASEUS STAR RING SERIES 4-IN-1 CABLE 1.2M DEEP GREY                                                           </t>
  </si>
  <si>
    <t xml:space="preserve">WIAPIPH58-QA01 </t>
  </si>
  <si>
    <t xml:space="preserve">BASEUS TRANSPARENT KEY PHONE CASE BLACK FOR IPHONE XS                                                         </t>
  </si>
  <si>
    <t xml:space="preserve">WIAPIPH58-QA02 </t>
  </si>
  <si>
    <t xml:space="preserve">BASEUS TRANSPARENT KEY PHONE CASE TRANSPARENT FOR IPHONE XS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</si>
</sst>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d\-mmm\-yy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MS Sans Serif"/>
      <family val="2"/>
    </font>
    <font>
      <sz val="8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8"/>
      <color theme="3" tint="0.59999389629810485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8"/>
      <color indexed="8"/>
      <name val="Arial"/>
      <family val="2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/>
      <bottom/>
      <diagonal/>
    </border>
    <border>
      <left style="thick">
        <color theme="4" tint="0.499984740745262"/>
      </left>
      <right/>
      <top style="medium">
        <color theme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ck">
        <color theme="4" tint="0.499984740745262"/>
      </left>
      <right/>
      <top/>
      <bottom style="thick">
        <color theme="4" tint="0.499984740745262"/>
      </bottom>
      <diagonal/>
    </border>
    <border>
      <left/>
      <right style="thick">
        <color theme="4" tint="0.499984740745262"/>
      </right>
      <top/>
      <bottom style="medium">
        <color indexed="64"/>
      </bottom>
      <diagonal/>
    </border>
  </borders>
  <cellStyleXfs count="8">
    <xf numFmtId="164" fontId="0" fillId="0" borderId="0"/>
    <xf numFmtId="43" fontId="7" fillId="0" borderId="0" applyFont="0" applyFill="0" applyBorder="0" applyAlignment="0" applyProtection="0"/>
    <xf numFmtId="164" fontId="8" fillId="0" borderId="10" applyNumberFormat="0" applyFill="0" applyAlignment="0" applyProtection="0"/>
    <xf numFmtId="164" fontId="9" fillId="4" borderId="11" applyNumberFormat="0" applyAlignment="0" applyProtection="0"/>
    <xf numFmtId="164" fontId="11" fillId="0" borderId="0" applyAlignment="0">
      <alignment vertical="top" wrapText="1"/>
      <protection locked="0"/>
    </xf>
    <xf numFmtId="43" fontId="19" fillId="0" borderId="0" applyFont="0" applyFill="0" applyBorder="0" applyAlignment="0" applyProtection="0"/>
    <xf numFmtId="164" fontId="27" fillId="0" borderId="0" applyAlignment="0">
      <alignment vertical="top" wrapText="1"/>
      <protection locked="0"/>
    </xf>
    <xf numFmtId="0" fontId="7" fillId="0" borderId="0"/>
  </cellStyleXfs>
  <cellXfs count="197">
    <xf numFmtId="164" fontId="0" fillId="0" borderId="0" xfId="0"/>
    <xf numFmtId="164" fontId="2" fillId="2" borderId="0" xfId="0" applyFont="1" applyFill="1" applyAlignment="1">
      <alignment horizontal="centerContinuous" vertical="center"/>
    </xf>
    <xf numFmtId="164" fontId="3" fillId="2" borderId="0" xfId="0" applyFont="1" applyFill="1" applyAlignment="1">
      <alignment horizontal="centerContinuous" vertical="center"/>
    </xf>
    <xf numFmtId="164" fontId="5" fillId="0" borderId="0" xfId="0" applyFont="1" applyAlignment="1">
      <alignment vertical="center"/>
    </xf>
    <xf numFmtId="164" fontId="20" fillId="0" borderId="0" xfId="0" applyFont="1" applyBorder="1" applyAlignment="1">
      <alignment horizontal="left" vertical="center" wrapText="1"/>
    </xf>
    <xf numFmtId="164" fontId="21" fillId="6" borderId="12" xfId="0" applyFont="1" applyFill="1" applyBorder="1" applyAlignment="1">
      <alignment horizontal="centerContinuous" vertical="center" wrapText="1"/>
    </xf>
    <xf numFmtId="164" fontId="21" fillId="6" borderId="34" xfId="0" applyFont="1" applyFill="1" applyBorder="1" applyAlignment="1">
      <alignment horizontal="centerContinuous" vertical="center" wrapText="1"/>
    </xf>
    <xf numFmtId="1" fontId="4" fillId="3" borderId="35" xfId="0" applyNumberFormat="1" applyFont="1" applyFill="1" applyBorder="1" applyAlignment="1">
      <alignment horizontal="center" vertical="center" wrapText="1"/>
    </xf>
    <xf numFmtId="1" fontId="22" fillId="3" borderId="35" xfId="0" applyNumberFormat="1" applyFont="1" applyFill="1" applyBorder="1" applyAlignment="1">
      <alignment horizontal="center" vertical="center" wrapText="1"/>
    </xf>
    <xf numFmtId="164" fontId="4" fillId="3" borderId="35" xfId="0" applyFont="1" applyFill="1" applyBorder="1" applyAlignment="1">
      <alignment horizontal="center" vertical="center" wrapText="1"/>
    </xf>
    <xf numFmtId="164" fontId="4" fillId="3" borderId="36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  <xf numFmtId="164" fontId="23" fillId="0" borderId="0" xfId="0" applyFont="1" applyAlignment="1">
      <alignment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1" fontId="22" fillId="3" borderId="0" xfId="0" applyNumberFormat="1" applyFont="1" applyFill="1" applyBorder="1" applyAlignment="1">
      <alignment horizontal="center" vertical="center" wrapText="1"/>
    </xf>
    <xf numFmtId="164" fontId="4" fillId="3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4" fillId="0" borderId="1" xfId="0" applyNumberFormat="1" applyFont="1" applyBorder="1" applyAlignment="1">
      <alignment horizontal="center" vertical="center" wrapText="1"/>
    </xf>
    <xf numFmtId="164" fontId="5" fillId="0" borderId="1" xfId="0" applyFont="1" applyBorder="1" applyAlignment="1">
      <alignment horizontal="left" vertical="center" wrapText="1"/>
    </xf>
    <xf numFmtId="1" fontId="23" fillId="0" borderId="1" xfId="0" applyNumberFormat="1" applyFont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23" fillId="0" borderId="0" xfId="0" applyNumberFormat="1" applyFont="1" applyAlignment="1">
      <alignment vertical="center"/>
    </xf>
    <xf numFmtId="1" fontId="5" fillId="0" borderId="0" xfId="0" applyNumberFormat="1" applyFont="1" applyFill="1" applyAlignment="1">
      <alignment vertical="center"/>
    </xf>
    <xf numFmtId="164" fontId="5" fillId="0" borderId="0" xfId="0" applyFont="1" applyFill="1" applyAlignment="1">
      <alignment vertical="center"/>
    </xf>
    <xf numFmtId="164" fontId="25" fillId="0" borderId="0" xfId="0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164" fontId="25" fillId="0" borderId="0" xfId="0" applyFont="1" applyAlignment="1">
      <alignment vertical="center"/>
    </xf>
    <xf numFmtId="164" fontId="28" fillId="0" borderId="0" xfId="0" applyFont="1"/>
    <xf numFmtId="164" fontId="28" fillId="0" borderId="29" xfId="0" applyFont="1" applyBorder="1"/>
    <xf numFmtId="164" fontId="28" fillId="0" borderId="30" xfId="0" applyFont="1" applyBorder="1"/>
    <xf numFmtId="164" fontId="28" fillId="0" borderId="31" xfId="0" applyFont="1" applyBorder="1"/>
    <xf numFmtId="164" fontId="28" fillId="0" borderId="32" xfId="0" applyFont="1" applyBorder="1"/>
    <xf numFmtId="164" fontId="28" fillId="0" borderId="29" xfId="0" applyFont="1" applyBorder="1" applyAlignment="1">
      <alignment horizontal="center" vertical="center"/>
    </xf>
    <xf numFmtId="164" fontId="28" fillId="0" borderId="30" xfId="0" applyFont="1" applyBorder="1" applyAlignment="1">
      <alignment horizontal="center" vertical="center"/>
    </xf>
    <xf numFmtId="164" fontId="28" fillId="0" borderId="31" xfId="0" applyFont="1" applyBorder="1" applyAlignment="1">
      <alignment horizontal="center" vertical="center"/>
    </xf>
    <xf numFmtId="164" fontId="28" fillId="0" borderId="33" xfId="0" applyFont="1" applyBorder="1"/>
    <xf numFmtId="164" fontId="28" fillId="0" borderId="32" xfId="0" applyFont="1" applyBorder="1" applyAlignment="1">
      <alignment horizontal="center" vertical="center"/>
    </xf>
    <xf numFmtId="164" fontId="28" fillId="0" borderId="0" xfId="0" applyFont="1" applyBorder="1" applyAlignment="1">
      <alignment horizontal="center" vertical="center"/>
    </xf>
    <xf numFmtId="164" fontId="28" fillId="0" borderId="33" xfId="0" applyFont="1" applyBorder="1" applyAlignment="1">
      <alignment horizontal="center" vertical="center"/>
    </xf>
    <xf numFmtId="164" fontId="28" fillId="0" borderId="45" xfId="0" applyFont="1" applyBorder="1" applyAlignment="1">
      <alignment horizontal="center" vertical="center"/>
    </xf>
    <xf numFmtId="164" fontId="28" fillId="0" borderId="28" xfId="0" applyFont="1" applyBorder="1" applyAlignment="1">
      <alignment horizontal="center" vertical="center"/>
    </xf>
    <xf numFmtId="164" fontId="28" fillId="0" borderId="46" xfId="0" applyFont="1" applyBorder="1" applyAlignment="1">
      <alignment horizontal="center" vertical="center"/>
    </xf>
    <xf numFmtId="164" fontId="28" fillId="0" borderId="45" xfId="0" applyFont="1" applyBorder="1"/>
    <xf numFmtId="164" fontId="28" fillId="0" borderId="28" xfId="0" applyFont="1" applyBorder="1"/>
    <xf numFmtId="164" fontId="28" fillId="0" borderId="46" xfId="0" applyFont="1" applyBorder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2" fillId="0" borderId="0" xfId="0" applyNumberFormat="1" applyFont="1" applyAlignment="1">
      <alignment vertical="center"/>
    </xf>
    <xf numFmtId="164" fontId="8" fillId="0" borderId="16" xfId="2" applyNumberFormat="1" applyBorder="1" applyAlignment="1">
      <alignment horizontal="center" vertical="center" wrapText="1"/>
    </xf>
    <xf numFmtId="164" fontId="8" fillId="0" borderId="24" xfId="2" applyNumberFormat="1" applyBorder="1" applyAlignment="1">
      <alignment horizontal="center" vertical="center" wrapText="1"/>
    </xf>
    <xf numFmtId="164" fontId="29" fillId="0" borderId="0" xfId="0" applyNumberFormat="1" applyFont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0" borderId="5" xfId="0" quotePrefix="1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9" fillId="0" borderId="0" xfId="0" applyNumberFormat="1" applyFont="1" applyFill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9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37" xfId="0" applyNumberForma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6" fillId="0" borderId="37" xfId="0" applyNumberFormat="1" applyFont="1" applyBorder="1" applyAlignment="1">
      <alignment horizontal="center" vertical="center"/>
    </xf>
    <xf numFmtId="0" fontId="26" fillId="0" borderId="19" xfId="0" applyNumberFormat="1" applyFont="1" applyBorder="1" applyAlignment="1">
      <alignment horizontal="center" vertical="center"/>
    </xf>
    <xf numFmtId="0" fontId="18" fillId="0" borderId="19" xfId="0" applyNumberFormat="1" applyFon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vertical="center"/>
    </xf>
    <xf numFmtId="0" fontId="0" fillId="0" borderId="17" xfId="0" applyNumberFormat="1" applyBorder="1" applyAlignment="1">
      <alignment vertical="center"/>
    </xf>
    <xf numFmtId="0" fontId="0" fillId="0" borderId="17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26" fillId="0" borderId="15" xfId="0" applyNumberFormat="1" applyFont="1" applyBorder="1" applyAlignment="1">
      <alignment horizontal="center" vertical="center"/>
    </xf>
    <xf numFmtId="0" fontId="0" fillId="0" borderId="14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39" xfId="0" applyNumberFormat="1" applyBorder="1" applyAlignment="1">
      <alignment horizontal="center" vertical="center"/>
    </xf>
    <xf numFmtId="0" fontId="26" fillId="0" borderId="47" xfId="0" applyNumberFormat="1" applyFont="1" applyBorder="1" applyAlignment="1">
      <alignment horizontal="center" vertical="center"/>
    </xf>
    <xf numFmtId="0" fontId="26" fillId="0" borderId="14" xfId="0" applyNumberFormat="1" applyFont="1" applyBorder="1" applyAlignment="1">
      <alignment horizontal="center" vertical="center"/>
    </xf>
    <xf numFmtId="0" fontId="0" fillId="0" borderId="47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6" fillId="0" borderId="26" xfId="0" applyNumberFormat="1" applyFont="1" applyBorder="1" applyAlignment="1">
      <alignment horizontal="center" vertical="center"/>
    </xf>
    <xf numFmtId="0" fontId="6" fillId="0" borderId="27" xfId="0" applyNumberFormat="1" applyFont="1" applyBorder="1" applyAlignment="1">
      <alignment horizontal="center" vertical="center"/>
    </xf>
    <xf numFmtId="0" fontId="6" fillId="0" borderId="49" xfId="0" applyNumberFormat="1" applyFont="1" applyBorder="1" applyAlignment="1">
      <alignment horizontal="center" vertical="center"/>
    </xf>
    <xf numFmtId="0" fontId="26" fillId="0" borderId="22" xfId="0" applyNumberFormat="1" applyFont="1" applyBorder="1" applyAlignment="1">
      <alignment horizontal="center" vertical="center"/>
    </xf>
    <xf numFmtId="0" fontId="26" fillId="0" borderId="23" xfId="0" applyNumberFormat="1" applyFont="1" applyBorder="1" applyAlignment="1">
      <alignment horizontal="center" vertical="center"/>
    </xf>
    <xf numFmtId="0" fontId="26" fillId="0" borderId="41" xfId="0" applyNumberFormat="1" applyFont="1" applyBorder="1" applyAlignment="1">
      <alignment horizontal="center" vertical="center"/>
    </xf>
    <xf numFmtId="0" fontId="18" fillId="0" borderId="27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 vertical="center"/>
    </xf>
    <xf numFmtId="0" fontId="9" fillId="4" borderId="27" xfId="3" applyNumberFormat="1" applyBorder="1" applyAlignment="1">
      <alignment vertical="center"/>
    </xf>
    <xf numFmtId="0" fontId="9" fillId="4" borderId="42" xfId="3" applyNumberFormat="1" applyBorder="1" applyAlignment="1">
      <alignment vertical="center"/>
    </xf>
    <xf numFmtId="0" fontId="16" fillId="4" borderId="40" xfId="3" applyNumberFormat="1" applyFont="1" applyBorder="1" applyAlignment="1">
      <alignment horizontal="center" vertical="center"/>
    </xf>
    <xf numFmtId="0" fontId="16" fillId="4" borderId="45" xfId="3" applyNumberFormat="1" applyFont="1" applyBorder="1" applyAlignment="1">
      <alignment horizontal="center" vertical="center"/>
    </xf>
    <xf numFmtId="0" fontId="9" fillId="4" borderId="40" xfId="3" applyNumberFormat="1" applyBorder="1" applyAlignment="1">
      <alignment horizontal="center" vertical="center"/>
    </xf>
    <xf numFmtId="0" fontId="9" fillId="4" borderId="48" xfId="3" applyNumberForma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14" fontId="10" fillId="0" borderId="4" xfId="0" applyNumberFormat="1" applyFont="1" applyBorder="1" applyAlignment="1">
      <alignment horizontal="center" vertical="center"/>
    </xf>
    <xf numFmtId="0" fontId="18" fillId="0" borderId="20" xfId="0" applyNumberFormat="1" applyFont="1" applyBorder="1" applyAlignment="1">
      <alignment horizontal="center" vertical="center"/>
    </xf>
    <xf numFmtId="0" fontId="9" fillId="4" borderId="50" xfId="3" applyNumberForma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/>
    </xf>
    <xf numFmtId="164" fontId="10" fillId="0" borderId="43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8" fillId="0" borderId="7" xfId="2" applyNumberFormat="1" applyBorder="1" applyAlignment="1">
      <alignment horizontal="center" vertical="center" wrapText="1"/>
    </xf>
    <xf numFmtId="164" fontId="8" fillId="0" borderId="8" xfId="2" applyNumberFormat="1" applyBorder="1" applyAlignment="1">
      <alignment horizontal="center" vertical="center" wrapText="1"/>
    </xf>
    <xf numFmtId="164" fontId="8" fillId="0" borderId="44" xfId="2" applyNumberFormat="1" applyBorder="1" applyAlignment="1">
      <alignment horizontal="center" vertical="center" wrapText="1"/>
    </xf>
    <xf numFmtId="164" fontId="8" fillId="0" borderId="9" xfId="2" applyNumberFormat="1" applyBorder="1" applyAlignment="1">
      <alignment horizontal="center" vertical="center" wrapText="1"/>
    </xf>
    <xf numFmtId="164" fontId="1" fillId="0" borderId="5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4" fontId="0" fillId="0" borderId="51" xfId="0" applyNumberFormat="1" applyBorder="1" applyAlignment="1">
      <alignment horizontal="center" vertical="center"/>
    </xf>
    <xf numFmtId="0" fontId="0" fillId="0" borderId="52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3" xfId="0" applyNumberFormat="1" applyBorder="1" applyAlignment="1">
      <alignment vertical="center"/>
    </xf>
    <xf numFmtId="164" fontId="0" fillId="0" borderId="53" xfId="0" applyNumberFormat="1" applyBorder="1" applyAlignment="1">
      <alignment horizontal="center" vertical="center"/>
    </xf>
    <xf numFmtId="164" fontId="0" fillId="0" borderId="54" xfId="0" applyNumberFormat="1" applyBorder="1" applyAlignment="1">
      <alignment horizontal="center" vertical="center"/>
    </xf>
    <xf numFmtId="0" fontId="1" fillId="0" borderId="40" xfId="0" applyNumberFormat="1" applyFont="1" applyBorder="1" applyAlignment="1">
      <alignment horizontal="center" vertical="center"/>
    </xf>
    <xf numFmtId="0" fontId="9" fillId="4" borderId="41" xfId="3" applyNumberFormat="1" applyBorder="1" applyAlignment="1">
      <alignment horizontal="center" vertical="center"/>
    </xf>
    <xf numFmtId="0" fontId="9" fillId="4" borderId="55" xfId="3" applyNumberFormat="1" applyBorder="1" applyAlignment="1">
      <alignment vertical="center"/>
    </xf>
    <xf numFmtId="0" fontId="16" fillId="4" borderId="56" xfId="3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18" fillId="0" borderId="19" xfId="0" applyNumberFormat="1" applyFon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0" fillId="0" borderId="39" xfId="0" applyNumberForma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14" fontId="10" fillId="0" borderId="1" xfId="0" applyNumberFormat="1" applyFont="1" applyBorder="1" applyAlignment="1">
      <alignment horizontal="center" vertical="center" textRotation="90" wrapText="1"/>
    </xf>
    <xf numFmtId="14" fontId="10" fillId="0" borderId="1" xfId="0" applyNumberFormat="1" applyFont="1" applyBorder="1" applyAlignment="1">
      <alignment horizontal="center" vertical="center" textRotation="90"/>
    </xf>
    <xf numFmtId="14" fontId="10" fillId="0" borderId="12" xfId="0" applyNumberFormat="1" applyFont="1" applyBorder="1" applyAlignment="1">
      <alignment horizontal="center" vertical="center" textRotation="90"/>
    </xf>
    <xf numFmtId="14" fontId="17" fillId="0" borderId="4" xfId="0" applyNumberFormat="1" applyFont="1" applyBorder="1" applyAlignment="1">
      <alignment horizontal="center" vertical="center" textRotation="90"/>
    </xf>
    <xf numFmtId="14" fontId="17" fillId="0" borderId="5" xfId="0" applyNumberFormat="1" applyFont="1" applyBorder="1" applyAlignment="1">
      <alignment horizontal="center" vertical="center" textRotation="90"/>
    </xf>
    <xf numFmtId="14" fontId="17" fillId="7" borderId="5" xfId="0" applyNumberFormat="1" applyFont="1" applyFill="1" applyBorder="1" applyAlignment="1">
      <alignment horizontal="center" vertical="center" textRotation="90"/>
    </xf>
    <xf numFmtId="14" fontId="17" fillId="0" borderId="43" xfId="0" applyNumberFormat="1" applyFont="1" applyBorder="1" applyAlignment="1">
      <alignment horizontal="center" vertical="center" textRotation="90"/>
    </xf>
    <xf numFmtId="14" fontId="17" fillId="7" borderId="43" xfId="0" applyNumberFormat="1" applyFont="1" applyFill="1" applyBorder="1" applyAlignment="1">
      <alignment horizontal="center" vertical="center" textRotation="90"/>
    </xf>
    <xf numFmtId="14" fontId="17" fillId="7" borderId="6" xfId="0" applyNumberFormat="1" applyFont="1" applyFill="1" applyBorder="1" applyAlignment="1">
      <alignment horizontal="center" vertical="center" textRotation="90"/>
    </xf>
    <xf numFmtId="14" fontId="10" fillId="0" borderId="5" xfId="0" applyNumberFormat="1" applyFont="1" applyBorder="1" applyAlignment="1">
      <alignment horizontal="center" vertical="center" textRotation="90"/>
    </xf>
    <xf numFmtId="14" fontId="10" fillId="0" borderId="6" xfId="0" applyNumberFormat="1" applyFont="1" applyBorder="1" applyAlignment="1">
      <alignment horizontal="center" vertical="center" textRotation="90"/>
    </xf>
    <xf numFmtId="14" fontId="0" fillId="0" borderId="0" xfId="0" applyNumberFormat="1" applyAlignment="1">
      <alignment horizontal="center" vertical="center" textRotation="90"/>
    </xf>
    <xf numFmtId="164" fontId="0" fillId="8" borderId="0" xfId="0" applyNumberFormat="1" applyFill="1" applyAlignment="1">
      <alignment vertical="center"/>
    </xf>
    <xf numFmtId="164" fontId="0" fillId="8" borderId="0" xfId="0" applyNumberFormat="1" applyFill="1" applyAlignment="1">
      <alignment horizontal="center" vertical="center"/>
    </xf>
    <xf numFmtId="14" fontId="10" fillId="0" borderId="43" xfId="0" applyNumberFormat="1" applyFont="1" applyBorder="1" applyAlignment="1">
      <alignment horizontal="center" vertical="center" textRotation="90"/>
    </xf>
    <xf numFmtId="0" fontId="18" fillId="0" borderId="37" xfId="0" applyNumberFormat="1" applyFont="1" applyBorder="1" applyAlignment="1">
      <alignment horizontal="center" vertical="center"/>
    </xf>
    <xf numFmtId="0" fontId="18" fillId="0" borderId="57" xfId="0" applyNumberFormat="1" applyFont="1" applyBorder="1" applyAlignment="1">
      <alignment horizontal="center" vertical="center"/>
    </xf>
    <xf numFmtId="0" fontId="9" fillId="4" borderId="58" xfId="3" applyNumberFormat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6" fillId="7" borderId="56" xfId="2" applyNumberFormat="1" applyFont="1" applyFill="1" applyBorder="1" applyAlignment="1">
      <alignment horizontal="center" vertical="center"/>
    </xf>
    <xf numFmtId="0" fontId="30" fillId="7" borderId="56" xfId="2" applyNumberFormat="1" applyFont="1" applyFill="1" applyBorder="1" applyAlignment="1">
      <alignment horizontal="center" vertical="center"/>
    </xf>
    <xf numFmtId="14" fontId="10" fillId="0" borderId="59" xfId="0" applyNumberFormat="1" applyFont="1" applyBorder="1" applyAlignment="1">
      <alignment horizontal="center" vertical="center" textRotation="90"/>
    </xf>
    <xf numFmtId="164" fontId="17" fillId="0" borderId="60" xfId="0" applyNumberFormat="1" applyFont="1" applyBorder="1" applyAlignment="1">
      <alignment horizontal="center" vertical="center"/>
    </xf>
    <xf numFmtId="164" fontId="15" fillId="0" borderId="61" xfId="2" applyNumberFormat="1" applyFont="1" applyBorder="1" applyAlignment="1">
      <alignment horizontal="center" vertical="center"/>
    </xf>
    <xf numFmtId="0" fontId="6" fillId="0" borderId="62" xfId="0" applyNumberFormat="1" applyFont="1" applyBorder="1" applyAlignment="1">
      <alignment horizontal="center" vertical="center"/>
    </xf>
    <xf numFmtId="0" fontId="6" fillId="0" borderId="63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64" xfId="0" applyNumberFormat="1" applyBorder="1" applyAlignment="1">
      <alignment horizontal="center" vertical="center"/>
    </xf>
    <xf numFmtId="0" fontId="0" fillId="0" borderId="15" xfId="0" applyNumberFormat="1" applyBorder="1" applyAlignment="1">
      <alignment vertical="center"/>
    </xf>
    <xf numFmtId="0" fontId="0" fillId="0" borderId="65" xfId="0" applyNumberFormat="1" applyBorder="1" applyAlignment="1">
      <alignment vertical="center"/>
    </xf>
    <xf numFmtId="0" fontId="0" fillId="0" borderId="65" xfId="0" applyNumberFormat="1" applyBorder="1" applyAlignment="1">
      <alignment horizontal="center" vertical="center"/>
    </xf>
    <xf numFmtId="0" fontId="9" fillId="4" borderId="66" xfId="3" applyNumberFormat="1" applyBorder="1" applyAlignment="1">
      <alignment horizontal="center" vertical="center"/>
    </xf>
    <xf numFmtId="164" fontId="8" fillId="0" borderId="7" xfId="2" applyNumberFormat="1" applyBorder="1" applyAlignment="1">
      <alignment horizontal="center" vertical="center"/>
    </xf>
    <xf numFmtId="164" fontId="8" fillId="0" borderId="8" xfId="2" applyNumberFormat="1" applyBorder="1" applyAlignment="1">
      <alignment horizontal="center" vertical="center"/>
    </xf>
    <xf numFmtId="164" fontId="8" fillId="0" borderId="44" xfId="2" applyNumberFormat="1" applyBorder="1" applyAlignment="1">
      <alignment horizontal="center" vertical="center"/>
    </xf>
    <xf numFmtId="164" fontId="8" fillId="0" borderId="9" xfId="2" applyNumberFormat="1" applyBorder="1" applyAlignment="1">
      <alignment horizontal="center" vertical="center"/>
    </xf>
    <xf numFmtId="0" fontId="9" fillId="4" borderId="2" xfId="3" applyNumberFormat="1" applyBorder="1" applyAlignment="1">
      <alignment horizontal="right" vertical="center"/>
    </xf>
    <xf numFmtId="0" fontId="9" fillId="4" borderId="38" xfId="3" applyNumberFormat="1" applyBorder="1" applyAlignment="1">
      <alignment horizontal="right" vertical="center"/>
    </xf>
    <xf numFmtId="0" fontId="9" fillId="4" borderId="3" xfId="3" applyNumberFormat="1" applyBorder="1" applyAlignment="1">
      <alignment horizontal="right" vertical="center"/>
    </xf>
    <xf numFmtId="164" fontId="13" fillId="2" borderId="0" xfId="0" applyNumberFormat="1" applyFont="1" applyFill="1" applyAlignment="1">
      <alignment horizontal="left" vertical="center"/>
    </xf>
    <xf numFmtId="164" fontId="15" fillId="0" borderId="7" xfId="2" applyNumberFormat="1" applyFont="1" applyBorder="1" applyAlignment="1">
      <alignment horizontal="center" vertical="center"/>
    </xf>
    <xf numFmtId="164" fontId="15" fillId="0" borderId="8" xfId="2" applyNumberFormat="1" applyFont="1" applyBorder="1" applyAlignment="1">
      <alignment horizontal="center" vertical="center"/>
    </xf>
    <xf numFmtId="164" fontId="15" fillId="0" borderId="44" xfId="2" applyNumberFormat="1" applyFont="1" applyBorder="1" applyAlignment="1">
      <alignment horizontal="center" vertical="center"/>
    </xf>
    <xf numFmtId="0" fontId="31" fillId="4" borderId="2" xfId="3" applyNumberFormat="1" applyFont="1" applyBorder="1" applyAlignment="1">
      <alignment horizontal="right" vertical="center"/>
    </xf>
    <xf numFmtId="0" fontId="31" fillId="4" borderId="38" xfId="3" applyNumberFormat="1" applyFont="1" applyBorder="1" applyAlignment="1">
      <alignment horizontal="right" vertical="center"/>
    </xf>
    <xf numFmtId="0" fontId="31" fillId="4" borderId="3" xfId="3" applyNumberFormat="1" applyFont="1" applyBorder="1" applyAlignment="1">
      <alignment horizontal="right" vertical="center"/>
    </xf>
    <xf numFmtId="0" fontId="0" fillId="0" borderId="2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9" fillId="4" borderId="45" xfId="3" applyNumberFormat="1" applyBorder="1" applyAlignment="1">
      <alignment horizontal="right" vertical="center"/>
    </xf>
    <xf numFmtId="0" fontId="9" fillId="4" borderId="28" xfId="3" applyNumberFormat="1" applyBorder="1" applyAlignment="1">
      <alignment horizontal="right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</cellXfs>
  <cellStyles count="8">
    <cellStyle name="Calculation" xfId="3" builtinId="22"/>
    <cellStyle name="Comma" xfId="1" builtinId="3"/>
    <cellStyle name="Comma 2" xfId="5"/>
    <cellStyle name="Heading 2" xfId="2" builtinId="17"/>
    <cellStyle name="Normal" xfId="0" builtinId="0"/>
    <cellStyle name="Normal 2" xfId="7"/>
    <cellStyle name="Normal 3" xfId="4"/>
    <cellStyle name="Normal 3 2" xfId="6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CCFF"/>
      <color rgb="FF3399FF"/>
      <color rgb="FF008080"/>
      <color rgb="FF00CC99"/>
      <color rgb="FF6600CC"/>
      <color rgb="FFFFFF00"/>
      <color rgb="FFCC99FF"/>
      <color rgb="FF99FF66"/>
      <color rgb="FFFFCC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C4F-B085-896F1CF3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majorTickMark val="out"/>
        <c:minorTickMark val="none"/>
        <c:tickLblPos val="none"/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DB4-A449-F81C18FF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majorTickMark val="out"/>
        <c:minorTickMark val="none"/>
        <c:tickLblPos val="none"/>
        <c:crossAx val="136176000"/>
        <c:crosses val="autoZero"/>
        <c:auto val="1"/>
        <c:lblAlgn val="ctr"/>
        <c:lblOffset val="100"/>
        <c:noMultiLvlLbl val="0"/>
      </c:catAx>
      <c:valAx>
        <c:axId val="13617600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EA0-9524-C54F6819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majorTickMark val="out"/>
        <c:minorTickMark val="none"/>
        <c:tickLblPos val="none"/>
        <c:crossAx val="136451968"/>
        <c:crosses val="autoZero"/>
        <c:auto val="1"/>
        <c:lblAlgn val="ctr"/>
        <c:lblOffset val="100"/>
        <c:noMultiLvlLbl val="0"/>
      </c:catAx>
      <c:valAx>
        <c:axId val="136451968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23D-A644-3D04001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majorTickMark val="out"/>
        <c:minorTickMark val="none"/>
        <c:tickLblPos val="none"/>
        <c:crossAx val="136486272"/>
        <c:crosses val="autoZero"/>
        <c:auto val="1"/>
        <c:lblAlgn val="ctr"/>
        <c:lblOffset val="100"/>
        <c:noMultiLvlLbl val="0"/>
      </c:catAx>
      <c:valAx>
        <c:axId val="136486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E4C-AABB-DC838162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majorTickMark val="out"/>
        <c:minorTickMark val="none"/>
        <c:tickLblPos val="none"/>
        <c:crossAx val="136905856"/>
        <c:crosses val="autoZero"/>
        <c:auto val="1"/>
        <c:lblAlgn val="ctr"/>
        <c:lblOffset val="100"/>
        <c:noMultiLvlLbl val="0"/>
      </c:catAx>
      <c:valAx>
        <c:axId val="136905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39F-4DA6-A9FF-336C6A9914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39F-4DA6-A9FF-336C6A991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9F-4DA6-A9FF-336C6A991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B39F-4DA6-A9FF-336C6A9914E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B39F-4DA6-A9FF-336C6A991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39F-4DA6-A9FF-336C6A991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F-4DA6-A9FF-336C6A99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  <c:noMultiLvlLbl val="0"/>
      </c:catAx>
      <c:valAx>
        <c:axId val="134074368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6AA-8FC7-6924FC6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4096"/>
        <c:crosses val="autoZero"/>
        <c:auto val="1"/>
        <c:lblAlgn val="ctr"/>
        <c:lblOffset val="100"/>
        <c:noMultiLvlLbl val="0"/>
      </c:catAx>
      <c:valAx>
        <c:axId val="135124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3CB-8250-EE3E62E3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1536"/>
        <c:crosses val="autoZero"/>
        <c:auto val="1"/>
        <c:lblAlgn val="ctr"/>
        <c:lblOffset val="100"/>
        <c:noMultiLvlLbl val="0"/>
      </c:catAx>
      <c:valAx>
        <c:axId val="13512153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46C-AB63-6666412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majorTickMark val="out"/>
        <c:minorTickMark val="none"/>
        <c:tickLblPos val="none"/>
        <c:crossAx val="135885184"/>
        <c:crosses val="autoZero"/>
        <c:auto val="1"/>
        <c:lblAlgn val="ctr"/>
        <c:lblOffset val="100"/>
        <c:noMultiLvlLbl val="0"/>
      </c:catAx>
      <c:valAx>
        <c:axId val="13588518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4B7-A3CB-C4E5802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35903104"/>
        <c:crosses val="autoZero"/>
        <c:auto val="1"/>
        <c:lblAlgn val="ctr"/>
        <c:lblOffset val="100"/>
        <c:noMultiLvlLbl val="0"/>
      </c:catAx>
      <c:valAx>
        <c:axId val="1359031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3DF-87D5-95B5A24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majorTickMark val="out"/>
        <c:minorTickMark val="none"/>
        <c:tickLblPos val="none"/>
        <c:crossAx val="136007040"/>
        <c:crosses val="autoZero"/>
        <c:auto val="1"/>
        <c:lblAlgn val="ctr"/>
        <c:lblOffset val="100"/>
        <c:noMultiLvlLbl val="0"/>
      </c:catAx>
      <c:valAx>
        <c:axId val="13600704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63-9303-69FEE10D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majorTickMark val="out"/>
        <c:minorTickMark val="none"/>
        <c:tickLblPos val="none"/>
        <c:crossAx val="136041600"/>
        <c:crosses val="autoZero"/>
        <c:auto val="1"/>
        <c:lblAlgn val="ctr"/>
        <c:lblOffset val="100"/>
        <c:noMultiLvlLbl val="0"/>
      </c:catAx>
      <c:valAx>
        <c:axId val="1360416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E07-9AFE-A5481A72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36137344"/>
        <c:crosses val="autoZero"/>
        <c:auto val="1"/>
        <c:lblAlgn val="ctr"/>
        <c:lblOffset val="100"/>
        <c:noMultiLvlLbl val="0"/>
      </c:catAx>
      <c:valAx>
        <c:axId val="136137344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135"/>
  <sheetViews>
    <sheetView workbookViewId="0">
      <selection activeCell="G16" sqref="G16"/>
    </sheetView>
  </sheetViews>
  <sheetFormatPr defaultRowHeight="15" x14ac:dyDescent="0.25"/>
  <cols>
    <col min="1" max="1" width="5.28515625" style="29" customWidth="1"/>
    <col min="2" max="2" width="0.28515625" style="29" customWidth="1"/>
    <col min="3" max="3" width="12" style="3" customWidth="1"/>
    <col min="4" max="13" width="8.85546875" style="30" customWidth="1"/>
    <col min="14" max="15" width="11" style="30" customWidth="1"/>
    <col min="16" max="16" width="10.140625" style="30" customWidth="1"/>
    <col min="17" max="17" width="10.42578125" style="3" customWidth="1"/>
    <col min="18" max="16384" width="9.140625" style="3"/>
  </cols>
  <sheetData>
    <row r="1" spans="1:32" ht="24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25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 x14ac:dyDescent="0.25">
      <c r="A4" s="4"/>
      <c r="B4" s="4"/>
      <c r="C4" s="4"/>
      <c r="D4" s="5" t="s">
        <v>81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32" s="12" customFormat="1" ht="20.25" customHeight="1" x14ac:dyDescent="0.25">
      <c r="A5" s="7" t="s">
        <v>1</v>
      </c>
      <c r="B5" s="8"/>
      <c r="C5" s="9" t="s">
        <v>2</v>
      </c>
      <c r="D5" s="10">
        <v>1</v>
      </c>
      <c r="E5" s="10">
        <v>2</v>
      </c>
      <c r="F5" s="10">
        <f t="shared" ref="F5:M5" si="0">+E5+1</f>
        <v>3</v>
      </c>
      <c r="G5" s="10">
        <f t="shared" si="0"/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11" t="s">
        <v>20</v>
      </c>
      <c r="O5" s="11" t="s">
        <v>21</v>
      </c>
      <c r="P5" s="10" t="s">
        <v>77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12" customFormat="1" ht="20.25" hidden="1" customHeight="1" x14ac:dyDescent="0.25">
      <c r="A6" s="13"/>
      <c r="B6" s="14"/>
      <c r="C6" s="15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25">
      <c r="A7" s="16">
        <v>1</v>
      </c>
      <c r="B7" s="17">
        <f>Q7/10</f>
        <v>5.5</v>
      </c>
      <c r="C7" s="18" t="s">
        <v>3</v>
      </c>
      <c r="D7" s="19">
        <v>14</v>
      </c>
      <c r="E7" s="19">
        <v>28</v>
      </c>
      <c r="F7" s="19">
        <v>6</v>
      </c>
      <c r="G7" s="19">
        <v>7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20">
        <f>SUM(D7:M7)</f>
        <v>55</v>
      </c>
      <c r="O7" s="20">
        <f>N7/10</f>
        <v>5.5</v>
      </c>
      <c r="P7" s="20">
        <v>0</v>
      </c>
      <c r="Q7" s="21">
        <f>SUM(D7:M7)</f>
        <v>55</v>
      </c>
    </row>
    <row r="8" spans="1:32" ht="15.75" customHeight="1" x14ac:dyDescent="0.25">
      <c r="A8" s="16">
        <v>2</v>
      </c>
      <c r="B8" s="17">
        <f t="shared" ref="B8:B17" si="1">Q8/10</f>
        <v>2.9</v>
      </c>
      <c r="C8" s="18" t="s">
        <v>4</v>
      </c>
      <c r="D8" s="19">
        <v>8</v>
      </c>
      <c r="E8" s="19">
        <v>10</v>
      </c>
      <c r="F8" s="19">
        <v>5</v>
      </c>
      <c r="G8" s="19">
        <v>6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20">
        <f t="shared" ref="N8:N18" si="2">SUM(D8:M8)</f>
        <v>29</v>
      </c>
      <c r="O8" s="20">
        <f t="shared" ref="O8:O18" si="3">N8/10</f>
        <v>2.9</v>
      </c>
      <c r="P8" s="20">
        <v>0</v>
      </c>
      <c r="Q8" s="21">
        <f t="shared" ref="Q8:Q19" si="4">SUM(D8:M8)</f>
        <v>29</v>
      </c>
    </row>
    <row r="9" spans="1:32" ht="15.75" customHeight="1" x14ac:dyDescent="0.25">
      <c r="A9" s="16">
        <v>3</v>
      </c>
      <c r="B9" s="17">
        <f t="shared" si="1"/>
        <v>2.4</v>
      </c>
      <c r="C9" s="18" t="s">
        <v>5</v>
      </c>
      <c r="D9" s="19">
        <v>5</v>
      </c>
      <c r="E9" s="19">
        <v>0</v>
      </c>
      <c r="F9" s="19">
        <v>15</v>
      </c>
      <c r="G9" s="19">
        <v>4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20">
        <f t="shared" si="2"/>
        <v>24</v>
      </c>
      <c r="O9" s="20">
        <f t="shared" si="3"/>
        <v>2.4</v>
      </c>
      <c r="P9" s="20">
        <v>0</v>
      </c>
      <c r="Q9" s="21">
        <f t="shared" si="4"/>
        <v>24</v>
      </c>
    </row>
    <row r="10" spans="1:32" ht="15.75" customHeight="1" x14ac:dyDescent="0.25">
      <c r="A10" s="16">
        <v>4</v>
      </c>
      <c r="B10" s="17">
        <f t="shared" si="1"/>
        <v>10.7</v>
      </c>
      <c r="C10" s="18" t="s">
        <v>6</v>
      </c>
      <c r="D10" s="19">
        <v>23</v>
      </c>
      <c r="E10" s="19">
        <v>27</v>
      </c>
      <c r="F10" s="19">
        <v>33</v>
      </c>
      <c r="G10" s="19">
        <v>24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20">
        <f t="shared" si="2"/>
        <v>107</v>
      </c>
      <c r="O10" s="20">
        <f t="shared" si="3"/>
        <v>10.7</v>
      </c>
      <c r="P10" s="20">
        <v>0</v>
      </c>
      <c r="Q10" s="21">
        <f t="shared" si="4"/>
        <v>107</v>
      </c>
    </row>
    <row r="11" spans="1:32" ht="15.75" customHeight="1" x14ac:dyDescent="0.25">
      <c r="A11" s="16">
        <v>5</v>
      </c>
      <c r="B11" s="17">
        <f t="shared" si="1"/>
        <v>5.0999999999999996</v>
      </c>
      <c r="C11" s="18" t="s">
        <v>7</v>
      </c>
      <c r="D11" s="19">
        <v>14</v>
      </c>
      <c r="E11" s="19">
        <v>14</v>
      </c>
      <c r="F11" s="19">
        <v>9</v>
      </c>
      <c r="G11" s="19">
        <v>14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20">
        <f t="shared" si="2"/>
        <v>51</v>
      </c>
      <c r="O11" s="20">
        <f t="shared" si="3"/>
        <v>5.0999999999999996</v>
      </c>
      <c r="P11" s="20">
        <v>0</v>
      </c>
      <c r="Q11" s="21">
        <f t="shared" si="4"/>
        <v>51</v>
      </c>
    </row>
    <row r="12" spans="1:32" ht="15.75" customHeight="1" x14ac:dyDescent="0.25">
      <c r="A12" s="16">
        <v>6</v>
      </c>
      <c r="B12" s="17">
        <f t="shared" si="1"/>
        <v>15.5</v>
      </c>
      <c r="C12" s="18" t="s">
        <v>8</v>
      </c>
      <c r="D12" s="19">
        <v>49</v>
      </c>
      <c r="E12" s="19">
        <v>27</v>
      </c>
      <c r="F12" s="19">
        <v>41</v>
      </c>
      <c r="G12" s="19">
        <v>38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20">
        <f t="shared" si="2"/>
        <v>155</v>
      </c>
      <c r="O12" s="20">
        <f t="shared" si="3"/>
        <v>15.5</v>
      </c>
      <c r="P12" s="20">
        <v>0</v>
      </c>
      <c r="Q12" s="21">
        <f t="shared" si="4"/>
        <v>155</v>
      </c>
    </row>
    <row r="13" spans="1:32" ht="15.75" customHeight="1" x14ac:dyDescent="0.25">
      <c r="A13" s="16">
        <v>7</v>
      </c>
      <c r="B13" s="17">
        <f t="shared" si="1"/>
        <v>4.2</v>
      </c>
      <c r="C13" s="18" t="s">
        <v>9</v>
      </c>
      <c r="D13" s="19">
        <v>14</v>
      </c>
      <c r="E13" s="19">
        <v>6</v>
      </c>
      <c r="F13" s="19">
        <v>12</v>
      </c>
      <c r="G13" s="19">
        <v>10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20">
        <f t="shared" si="2"/>
        <v>42</v>
      </c>
      <c r="O13" s="20">
        <f t="shared" si="3"/>
        <v>4.2</v>
      </c>
      <c r="P13" s="20">
        <v>0</v>
      </c>
      <c r="Q13" s="21">
        <f t="shared" si="4"/>
        <v>42</v>
      </c>
    </row>
    <row r="14" spans="1:32" ht="15.75" customHeight="1" x14ac:dyDescent="0.25">
      <c r="A14" s="16">
        <v>8</v>
      </c>
      <c r="B14" s="17">
        <f t="shared" si="1"/>
        <v>1.5</v>
      </c>
      <c r="C14" s="18" t="s">
        <v>10</v>
      </c>
      <c r="D14" s="19">
        <v>3</v>
      </c>
      <c r="E14" s="19">
        <v>5</v>
      </c>
      <c r="F14" s="19">
        <v>4</v>
      </c>
      <c r="G14" s="19">
        <v>3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20">
        <f t="shared" si="2"/>
        <v>15</v>
      </c>
      <c r="O14" s="20">
        <f t="shared" si="3"/>
        <v>1.5</v>
      </c>
      <c r="P14" s="20">
        <v>0</v>
      </c>
      <c r="Q14" s="21">
        <f t="shared" si="4"/>
        <v>15</v>
      </c>
    </row>
    <row r="15" spans="1:32" ht="15.75" customHeight="1" x14ac:dyDescent="0.25">
      <c r="A15" s="16">
        <v>9</v>
      </c>
      <c r="B15" s="17">
        <f t="shared" si="1"/>
        <v>14.3</v>
      </c>
      <c r="C15" s="18" t="s">
        <v>11</v>
      </c>
      <c r="D15" s="19">
        <v>46</v>
      </c>
      <c r="E15" s="19">
        <v>32</v>
      </c>
      <c r="F15" s="19">
        <v>23</v>
      </c>
      <c r="G15" s="19">
        <v>42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20">
        <f t="shared" si="2"/>
        <v>143</v>
      </c>
      <c r="O15" s="20">
        <f t="shared" si="3"/>
        <v>14.3</v>
      </c>
      <c r="P15" s="20">
        <v>0</v>
      </c>
      <c r="Q15" s="21">
        <f t="shared" si="4"/>
        <v>143</v>
      </c>
    </row>
    <row r="16" spans="1:32" ht="15.75" customHeight="1" x14ac:dyDescent="0.25">
      <c r="A16" s="16">
        <v>10</v>
      </c>
      <c r="B16" s="17">
        <f t="shared" si="1"/>
        <v>1.1000000000000001</v>
      </c>
      <c r="C16" s="18" t="s">
        <v>12</v>
      </c>
      <c r="D16" s="19">
        <v>3</v>
      </c>
      <c r="E16" s="19">
        <v>3</v>
      </c>
      <c r="F16" s="19">
        <v>1</v>
      </c>
      <c r="G16" s="19">
        <v>4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20">
        <f t="shared" si="2"/>
        <v>11</v>
      </c>
      <c r="O16" s="20">
        <f t="shared" si="3"/>
        <v>1.1000000000000001</v>
      </c>
      <c r="P16" s="20">
        <v>0</v>
      </c>
      <c r="Q16" s="21">
        <f t="shared" si="4"/>
        <v>11</v>
      </c>
    </row>
    <row r="17" spans="1:19" ht="15.75" customHeight="1" x14ac:dyDescent="0.25">
      <c r="A17" s="16">
        <v>11</v>
      </c>
      <c r="B17" s="17">
        <f t="shared" si="1"/>
        <v>1.2</v>
      </c>
      <c r="C17" s="18" t="s">
        <v>13</v>
      </c>
      <c r="D17" s="19">
        <v>3</v>
      </c>
      <c r="E17" s="19">
        <v>6</v>
      </c>
      <c r="F17" s="19">
        <v>2</v>
      </c>
      <c r="G17" s="19">
        <v>1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20">
        <f t="shared" si="2"/>
        <v>12</v>
      </c>
      <c r="O17" s="20">
        <f t="shared" si="3"/>
        <v>1.2</v>
      </c>
      <c r="P17" s="20">
        <v>0</v>
      </c>
      <c r="Q17" s="21">
        <f t="shared" si="4"/>
        <v>12</v>
      </c>
    </row>
    <row r="18" spans="1:19" ht="15.75" customHeight="1" x14ac:dyDescent="0.25">
      <c r="A18" s="16">
        <v>12</v>
      </c>
      <c r="B18" s="17">
        <f>Q18/10</f>
        <v>1</v>
      </c>
      <c r="C18" s="18" t="s">
        <v>14</v>
      </c>
      <c r="D18" s="19">
        <v>2</v>
      </c>
      <c r="E18" s="19">
        <v>3</v>
      </c>
      <c r="F18" s="19">
        <v>3</v>
      </c>
      <c r="G18" s="19">
        <v>2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20">
        <f t="shared" si="2"/>
        <v>10</v>
      </c>
      <c r="O18" s="20">
        <f t="shared" si="3"/>
        <v>1</v>
      </c>
      <c r="P18" s="20">
        <v>0</v>
      </c>
      <c r="Q18" s="21">
        <f t="shared" si="4"/>
        <v>10</v>
      </c>
    </row>
    <row r="19" spans="1:19" s="12" customFormat="1" ht="17.25" customHeight="1" x14ac:dyDescent="0.25">
      <c r="C19" s="22" t="s">
        <v>76</v>
      </c>
      <c r="D19" s="23">
        <f t="shared" ref="D19:P19" si="5">SUM(D7:D18)</f>
        <v>184</v>
      </c>
      <c r="E19" s="23">
        <f t="shared" si="5"/>
        <v>161</v>
      </c>
      <c r="F19" s="23">
        <f t="shared" si="5"/>
        <v>154</v>
      </c>
      <c r="G19" s="23">
        <f t="shared" si="5"/>
        <v>155</v>
      </c>
      <c r="H19" s="23">
        <f t="shared" si="5"/>
        <v>0</v>
      </c>
      <c r="I19" s="23">
        <f t="shared" si="5"/>
        <v>0</v>
      </c>
      <c r="J19" s="23">
        <f t="shared" si="5"/>
        <v>0</v>
      </c>
      <c r="K19" s="23">
        <f t="shared" si="5"/>
        <v>0</v>
      </c>
      <c r="L19" s="23">
        <f t="shared" si="5"/>
        <v>0</v>
      </c>
      <c r="M19" s="23">
        <f t="shared" si="5"/>
        <v>0</v>
      </c>
      <c r="N19" s="24">
        <f t="shared" si="5"/>
        <v>654</v>
      </c>
      <c r="O19" s="24">
        <f t="shared" si="5"/>
        <v>65.400000000000006</v>
      </c>
      <c r="P19" s="24">
        <f t="shared" si="5"/>
        <v>0</v>
      </c>
      <c r="Q19" s="21">
        <f t="shared" si="4"/>
        <v>654</v>
      </c>
      <c r="R19" s="25"/>
      <c r="S19" s="25"/>
    </row>
    <row r="20" spans="1:19" x14ac:dyDescent="0.25">
      <c r="A20" s="26"/>
      <c r="B20" s="26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9" x14ac:dyDescent="0.25">
      <c r="A21" s="26"/>
      <c r="B21" s="26"/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9" x14ac:dyDescent="0.25">
      <c r="A22" s="26"/>
      <c r="B22" s="26"/>
      <c r="C22" s="2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9" x14ac:dyDescent="0.25">
      <c r="A23" s="26"/>
      <c r="B23" s="26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9" x14ac:dyDescent="0.25">
      <c r="A24" s="26"/>
      <c r="B24" s="26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9" x14ac:dyDescent="0.25">
      <c r="A25" s="26"/>
      <c r="B25" s="26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9" x14ac:dyDescent="0.25">
      <c r="A26" s="26"/>
      <c r="B26" s="26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9" x14ac:dyDescent="0.25">
      <c r="A27" s="26"/>
      <c r="B27" s="26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9" x14ac:dyDescent="0.25">
      <c r="A28" s="26"/>
      <c r="B28" s="26"/>
      <c r="C28" s="2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9" x14ac:dyDescent="0.25">
      <c r="A29" s="26"/>
      <c r="B29" s="26"/>
      <c r="C29" s="2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9" x14ac:dyDescent="0.25">
      <c r="A30" s="26"/>
      <c r="B30" s="26"/>
      <c r="C30" s="27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9" x14ac:dyDescent="0.25">
      <c r="A31" s="26"/>
      <c r="B31" s="26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9" x14ac:dyDescent="0.25">
      <c r="A32" s="26"/>
      <c r="B32" s="26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 x14ac:dyDescent="0.25">
      <c r="A33" s="26"/>
      <c r="B33" s="26"/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x14ac:dyDescent="0.25">
      <c r="A34" s="26"/>
      <c r="B34" s="26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 x14ac:dyDescent="0.25">
      <c r="A35" s="26"/>
      <c r="B35" s="26"/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x14ac:dyDescent="0.25">
      <c r="A36" s="26"/>
      <c r="B36" s="26"/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 x14ac:dyDescent="0.25">
      <c r="A37" s="26"/>
      <c r="B37" s="26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x14ac:dyDescent="0.25">
      <c r="A38" s="26"/>
      <c r="B38" s="26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16" x14ac:dyDescent="0.25">
      <c r="A39" s="26"/>
      <c r="B39" s="26"/>
      <c r="C39" s="2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16" x14ac:dyDescent="0.25">
      <c r="A40" s="26"/>
      <c r="B40" s="26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16" x14ac:dyDescent="0.25">
      <c r="A41" s="26"/>
      <c r="B41" s="26"/>
      <c r="C41" s="2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x14ac:dyDescent="0.25">
      <c r="A42" s="26"/>
      <c r="B42" s="26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x14ac:dyDescent="0.25">
      <c r="A43" s="26"/>
      <c r="B43" s="26"/>
      <c r="C43" s="2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x14ac:dyDescent="0.25">
      <c r="A44" s="26"/>
      <c r="B44" s="26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spans="1:16" x14ac:dyDescent="0.25">
      <c r="A45" s="26"/>
      <c r="B45" s="26"/>
      <c r="C45" s="27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16" x14ac:dyDescent="0.25">
      <c r="A46" s="26"/>
      <c r="B46" s="26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 x14ac:dyDescent="0.25">
      <c r="A47" s="26"/>
      <c r="B47" s="26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 x14ac:dyDescent="0.25">
      <c r="A48" s="26"/>
      <c r="B48" s="26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spans="1:16" x14ac:dyDescent="0.25">
      <c r="A49" s="26"/>
      <c r="B49" s="26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</row>
    <row r="50" spans="1:16" x14ac:dyDescent="0.25">
      <c r="A50" s="26"/>
      <c r="B50" s="26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</row>
    <row r="51" spans="1:16" x14ac:dyDescent="0.25">
      <c r="A51" s="26"/>
      <c r="B51" s="26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</row>
    <row r="52" spans="1:16" x14ac:dyDescent="0.25">
      <c r="A52" s="26"/>
      <c r="B52" s="26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</row>
    <row r="53" spans="1:16" x14ac:dyDescent="0.25">
      <c r="A53" s="26"/>
      <c r="B53" s="26"/>
      <c r="C53" s="27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</row>
    <row r="54" spans="1:16" x14ac:dyDescent="0.25">
      <c r="A54" s="26"/>
      <c r="B54" s="26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</row>
    <row r="55" spans="1:16" x14ac:dyDescent="0.25">
      <c r="A55" s="26"/>
      <c r="B55" s="26"/>
      <c r="C55" s="27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1:16" x14ac:dyDescent="0.25">
      <c r="A56" s="26"/>
      <c r="B56" s="26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</row>
    <row r="57" spans="1:16" x14ac:dyDescent="0.25">
      <c r="A57" s="26"/>
      <c r="B57" s="26"/>
      <c r="C57" s="27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</row>
    <row r="58" spans="1:16" x14ac:dyDescent="0.25">
      <c r="A58" s="26"/>
      <c r="B58" s="26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1:16" x14ac:dyDescent="0.25">
      <c r="A59" s="26"/>
      <c r="B59" s="26"/>
      <c r="C59" s="2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1:16" x14ac:dyDescent="0.25">
      <c r="A60" s="26"/>
      <c r="B60" s="26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</row>
    <row r="61" spans="1:16" ht="27.75" customHeight="1" x14ac:dyDescent="0.25">
      <c r="A61" s="26"/>
      <c r="B61" s="26"/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</row>
    <row r="62" spans="1:16" x14ac:dyDescent="0.25">
      <c r="A62" s="26"/>
      <c r="B62" s="26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 spans="1:16" x14ac:dyDescent="0.25">
      <c r="A63" s="26"/>
      <c r="B63" s="26"/>
      <c r="C63" s="27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1:16" x14ac:dyDescent="0.25">
      <c r="A64" s="26"/>
      <c r="B64" s="26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</row>
    <row r="65" spans="1:16" x14ac:dyDescent="0.25">
      <c r="A65" s="26"/>
      <c r="B65" s="26"/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</row>
    <row r="66" spans="1:16" x14ac:dyDescent="0.25">
      <c r="A66" s="26"/>
      <c r="B66" s="26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 spans="1:16" x14ac:dyDescent="0.25">
      <c r="A67" s="26"/>
      <c r="B67" s="26"/>
      <c r="C67" s="27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</row>
    <row r="68" spans="1:16" ht="20.25" customHeight="1" x14ac:dyDescent="0.25">
      <c r="A68" s="26"/>
      <c r="B68" s="26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</row>
    <row r="69" spans="1:16" x14ac:dyDescent="0.25">
      <c r="A69" s="26"/>
      <c r="B69" s="26"/>
      <c r="C69" s="27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</row>
    <row r="70" spans="1:16" x14ac:dyDescent="0.25">
      <c r="A70" s="26"/>
      <c r="B70" s="26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</row>
    <row r="71" spans="1:16" x14ac:dyDescent="0.25">
      <c r="A71" s="26"/>
      <c r="B71" s="26"/>
      <c r="C71" s="27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</row>
    <row r="72" spans="1:16" x14ac:dyDescent="0.25">
      <c r="A72" s="26"/>
      <c r="B72" s="26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</row>
    <row r="73" spans="1:16" x14ac:dyDescent="0.25">
      <c r="A73" s="26"/>
      <c r="B73" s="26"/>
      <c r="C73" s="27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</row>
    <row r="74" spans="1:16" x14ac:dyDescent="0.25">
      <c r="A74" s="26"/>
      <c r="B74" s="26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</row>
    <row r="75" spans="1:16" x14ac:dyDescent="0.25">
      <c r="A75" s="26"/>
      <c r="B75" s="26"/>
      <c r="C75" s="27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</row>
    <row r="76" spans="1:16" x14ac:dyDescent="0.25">
      <c r="A76" s="26"/>
      <c r="B76" s="26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</row>
    <row r="77" spans="1:16" x14ac:dyDescent="0.25">
      <c r="A77" s="26"/>
      <c r="B77" s="26"/>
      <c r="C77" s="2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</row>
    <row r="78" spans="1:16" x14ac:dyDescent="0.25">
      <c r="A78" s="26"/>
      <c r="B78" s="26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</row>
    <row r="79" spans="1:16" x14ac:dyDescent="0.25">
      <c r="A79" s="26"/>
      <c r="B79" s="26"/>
      <c r="C79" s="27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</row>
    <row r="80" spans="1:16" x14ac:dyDescent="0.25">
      <c r="A80" s="26"/>
      <c r="B80" s="26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</row>
    <row r="81" spans="1:16" x14ac:dyDescent="0.25">
      <c r="A81" s="26"/>
      <c r="B81" s="26"/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</row>
    <row r="82" spans="1:16" x14ac:dyDescent="0.25">
      <c r="A82" s="26"/>
      <c r="B82" s="26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</row>
    <row r="83" spans="1:16" x14ac:dyDescent="0.25">
      <c r="A83" s="26"/>
      <c r="B83" s="26"/>
      <c r="C83" s="27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</row>
    <row r="84" spans="1:16" x14ac:dyDescent="0.25">
      <c r="A84" s="26"/>
      <c r="B84" s="26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</row>
    <row r="85" spans="1:16" x14ac:dyDescent="0.25">
      <c r="A85" s="26"/>
      <c r="B85" s="26"/>
      <c r="C85" s="27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</row>
    <row r="86" spans="1:16" x14ac:dyDescent="0.25">
      <c r="A86" s="26"/>
      <c r="B86" s="26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</row>
    <row r="87" spans="1:16" x14ac:dyDescent="0.25">
      <c r="A87" s="26"/>
      <c r="B87" s="26"/>
      <c r="C87" s="27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</row>
    <row r="88" spans="1:16" x14ac:dyDescent="0.25">
      <c r="A88" s="26"/>
      <c r="B88" s="26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</row>
    <row r="89" spans="1:16" x14ac:dyDescent="0.25">
      <c r="A89" s="26"/>
      <c r="B89" s="26"/>
      <c r="C89" s="27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</row>
    <row r="90" spans="1:16" x14ac:dyDescent="0.25">
      <c r="A90" s="26"/>
      <c r="B90" s="26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</row>
    <row r="91" spans="1:16" x14ac:dyDescent="0.25">
      <c r="A91" s="26"/>
      <c r="B91" s="26"/>
      <c r="C91" s="27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</row>
    <row r="92" spans="1:16" x14ac:dyDescent="0.25">
      <c r="A92" s="26"/>
      <c r="B92" s="26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</row>
    <row r="93" spans="1:16" x14ac:dyDescent="0.25">
      <c r="A93" s="26"/>
      <c r="B93" s="26"/>
      <c r="C93" s="27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</row>
    <row r="94" spans="1:16" x14ac:dyDescent="0.25">
      <c r="A94" s="26"/>
      <c r="B94" s="26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</row>
    <row r="95" spans="1:16" x14ac:dyDescent="0.25">
      <c r="A95" s="26"/>
      <c r="B95" s="26"/>
      <c r="C95" s="2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</row>
    <row r="96" spans="1:16" x14ac:dyDescent="0.25">
      <c r="A96" s="26"/>
      <c r="B96" s="26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</row>
    <row r="97" spans="1:16" x14ac:dyDescent="0.25">
      <c r="A97" s="26"/>
      <c r="B97" s="26"/>
      <c r="C97" s="2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</row>
    <row r="98" spans="1:16" x14ac:dyDescent="0.25">
      <c r="A98" s="26"/>
      <c r="B98" s="26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</row>
    <row r="99" spans="1:16" x14ac:dyDescent="0.25">
      <c r="A99" s="26"/>
      <c r="B99" s="26"/>
      <c r="C99" s="27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</row>
    <row r="100" spans="1:16" x14ac:dyDescent="0.25">
      <c r="A100" s="26"/>
      <c r="B100" s="26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</row>
    <row r="101" spans="1:16" x14ac:dyDescent="0.25">
      <c r="A101" s="26"/>
      <c r="B101" s="26"/>
      <c r="C101" s="2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</row>
    <row r="102" spans="1:16" x14ac:dyDescent="0.25">
      <c r="A102" s="26"/>
      <c r="B102" s="26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</row>
    <row r="103" spans="1:16" x14ac:dyDescent="0.25">
      <c r="A103" s="26"/>
      <c r="B103" s="26"/>
      <c r="C103" s="27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</row>
    <row r="104" spans="1:16" x14ac:dyDescent="0.25">
      <c r="A104" s="26"/>
      <c r="B104" s="26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</row>
    <row r="105" spans="1:16" x14ac:dyDescent="0.25">
      <c r="A105" s="26"/>
      <c r="B105" s="26"/>
      <c r="C105" s="27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</row>
    <row r="106" spans="1:16" x14ac:dyDescent="0.25">
      <c r="A106" s="26"/>
      <c r="B106" s="26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</row>
    <row r="107" spans="1:16" x14ac:dyDescent="0.25">
      <c r="A107" s="26"/>
      <c r="B107" s="26"/>
      <c r="C107" s="27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</row>
    <row r="108" spans="1:16" x14ac:dyDescent="0.25">
      <c r="A108" s="26"/>
      <c r="B108" s="26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</row>
    <row r="109" spans="1:16" x14ac:dyDescent="0.25">
      <c r="A109" s="26"/>
      <c r="B109" s="26"/>
      <c r="C109" s="27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</row>
    <row r="110" spans="1:16" x14ac:dyDescent="0.25">
      <c r="A110" s="26"/>
      <c r="B110" s="26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</row>
    <row r="111" spans="1:16" x14ac:dyDescent="0.25">
      <c r="A111" s="26"/>
      <c r="B111" s="26"/>
      <c r="C111" s="27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</row>
    <row r="112" spans="1:16" x14ac:dyDescent="0.25">
      <c r="A112" s="26"/>
      <c r="B112" s="26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</row>
    <row r="113" spans="1:16" x14ac:dyDescent="0.25">
      <c r="A113" s="26"/>
      <c r="B113" s="26"/>
      <c r="C113" s="2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</row>
    <row r="114" spans="1:16" x14ac:dyDescent="0.25">
      <c r="A114" s="26"/>
      <c r="B114" s="26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</row>
    <row r="115" spans="1:16" x14ac:dyDescent="0.25">
      <c r="A115" s="26"/>
      <c r="B115" s="26"/>
      <c r="C115" s="2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</row>
    <row r="116" spans="1:16" x14ac:dyDescent="0.25">
      <c r="A116" s="26"/>
      <c r="B116" s="26"/>
      <c r="C116" s="27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</row>
    <row r="117" spans="1:16" x14ac:dyDescent="0.25">
      <c r="A117" s="26"/>
      <c r="B117" s="26"/>
      <c r="C117" s="27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</row>
    <row r="118" spans="1:16" x14ac:dyDescent="0.25">
      <c r="A118" s="26"/>
      <c r="B118" s="26"/>
      <c r="C118" s="27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</row>
    <row r="119" spans="1:16" x14ac:dyDescent="0.25">
      <c r="A119" s="26"/>
      <c r="B119" s="26"/>
      <c r="C119" s="27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</row>
    <row r="120" spans="1:16" x14ac:dyDescent="0.25">
      <c r="A120" s="26"/>
      <c r="B120" s="26"/>
      <c r="C120" s="27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</row>
    <row r="121" spans="1:16" x14ac:dyDescent="0.25">
      <c r="A121" s="26"/>
      <c r="B121" s="26"/>
      <c r="C121" s="27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</row>
    <row r="122" spans="1:16" x14ac:dyDescent="0.25">
      <c r="A122" s="26"/>
      <c r="B122" s="26"/>
      <c r="C122" s="27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5">
      <c r="A123" s="26"/>
      <c r="B123" s="26"/>
      <c r="C123" s="27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</row>
    <row r="124" spans="1:16" x14ac:dyDescent="0.25">
      <c r="A124" s="26"/>
      <c r="B124" s="26"/>
      <c r="C124" s="2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</row>
    <row r="125" spans="1:16" x14ac:dyDescent="0.25">
      <c r="A125" s="26"/>
      <c r="B125" s="26"/>
      <c r="C125" s="2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</row>
    <row r="126" spans="1:16" x14ac:dyDescent="0.25">
      <c r="A126" s="26"/>
      <c r="B126" s="26"/>
      <c r="C126" s="27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</row>
    <row r="127" spans="1:16" x14ac:dyDescent="0.25">
      <c r="A127" s="26"/>
      <c r="B127" s="26"/>
      <c r="C127" s="27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</row>
    <row r="128" spans="1:16" x14ac:dyDescent="0.25">
      <c r="A128" s="26"/>
      <c r="B128" s="26"/>
      <c r="C128" s="27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</row>
    <row r="129" spans="1:16" x14ac:dyDescent="0.25">
      <c r="A129" s="26"/>
      <c r="B129" s="26"/>
      <c r="C129" s="27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</row>
    <row r="130" spans="1:16" x14ac:dyDescent="0.25">
      <c r="A130" s="26"/>
      <c r="B130" s="26"/>
      <c r="C130" s="27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</row>
    <row r="131" spans="1:16" x14ac:dyDescent="0.25">
      <c r="A131" s="26"/>
      <c r="B131" s="26"/>
      <c r="C131" s="2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</row>
    <row r="132" spans="1:16" x14ac:dyDescent="0.25">
      <c r="A132" s="26"/>
      <c r="B132" s="26"/>
      <c r="C132" s="2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</row>
    <row r="133" spans="1:16" x14ac:dyDescent="0.25">
      <c r="A133" s="26"/>
      <c r="B133" s="26"/>
      <c r="C133" s="2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</row>
    <row r="134" spans="1:16" x14ac:dyDescent="0.25">
      <c r="A134" s="26"/>
      <c r="B134" s="26"/>
      <c r="C134" s="2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</row>
    <row r="135" spans="1:16" x14ac:dyDescent="0.25">
      <c r="A135" s="26"/>
      <c r="B135" s="26"/>
      <c r="C135" s="27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AY118"/>
  <sheetViews>
    <sheetView tabSelected="1" zoomScaleNormal="100" workbookViewId="0">
      <pane xSplit="6" topLeftCell="T1" activePane="topRight" state="frozen"/>
      <selection pane="topRight" activeCell="AP12" sqref="AP12"/>
    </sheetView>
  </sheetViews>
  <sheetFormatPr defaultRowHeight="15" x14ac:dyDescent="0.25"/>
  <cols>
    <col min="1" max="1" width="3.28515625" style="50" bestFit="1" customWidth="1"/>
    <col min="2" max="2" width="7" style="50" bestFit="1" customWidth="1"/>
    <col min="3" max="3" width="7.42578125" style="50" customWidth="1"/>
    <col min="4" max="4" width="7.28515625" style="50" customWidth="1"/>
    <col min="5" max="5" width="6" style="50" bestFit="1" customWidth="1"/>
    <col min="6" max="6" width="4" style="50" bestFit="1" customWidth="1"/>
    <col min="7" max="7" width="3.28515625" style="50" bestFit="1" customWidth="1"/>
    <col min="8" max="8" width="3.7109375" style="50" customWidth="1"/>
    <col min="9" max="10" width="3.28515625" style="50" bestFit="1" customWidth="1"/>
    <col min="11" max="11" width="3.28515625" style="130" customWidth="1"/>
    <col min="12" max="12" width="4" style="50" bestFit="1" customWidth="1"/>
    <col min="13" max="13" width="5" style="130" bestFit="1" customWidth="1"/>
    <col min="14" max="14" width="6" style="130" bestFit="1" customWidth="1"/>
    <col min="15" max="15" width="6" style="50" bestFit="1" customWidth="1"/>
    <col min="16" max="18" width="3.28515625" style="50" bestFit="1" customWidth="1"/>
    <col min="19" max="19" width="4" style="50" bestFit="1" customWidth="1"/>
    <col min="20" max="20" width="3.28515625" style="130" customWidth="1"/>
    <col min="21" max="21" width="3.28515625" style="50" bestFit="1" customWidth="1"/>
    <col min="22" max="22" width="6" style="130" bestFit="1" customWidth="1"/>
    <col min="23" max="23" width="5" style="130" bestFit="1" customWidth="1"/>
    <col min="24" max="24" width="5.5703125" style="50" customWidth="1"/>
    <col min="25" max="27" width="3.28515625" style="50" bestFit="1" customWidth="1"/>
    <col min="28" max="28" width="4" style="50" bestFit="1" customWidth="1"/>
    <col min="29" max="29" width="3.28515625" style="130" customWidth="1"/>
    <col min="30" max="30" width="3.28515625" style="50" bestFit="1" customWidth="1"/>
    <col min="31" max="31" width="6" style="130" bestFit="1" customWidth="1"/>
    <col min="32" max="32" width="5" style="130" bestFit="1" customWidth="1"/>
    <col min="33" max="33" width="7.7109375" style="50" bestFit="1" customWidth="1"/>
    <col min="34" max="37" width="3.28515625" style="50" bestFit="1" customWidth="1"/>
    <col min="38" max="38" width="3.28515625" style="130" customWidth="1"/>
    <col min="39" max="39" width="3.28515625" style="50" bestFit="1" customWidth="1"/>
    <col min="40" max="40" width="7" style="130" bestFit="1" customWidth="1"/>
    <col min="41" max="41" width="5" style="130" bestFit="1" customWidth="1"/>
    <col min="42" max="42" width="7.7109375" style="50" bestFit="1" customWidth="1"/>
    <col min="43" max="46" width="3.28515625" style="50" bestFit="1" customWidth="1"/>
    <col min="47" max="47" width="3.28515625" style="130" customWidth="1"/>
    <col min="48" max="48" width="5" style="50" customWidth="1"/>
    <col min="49" max="49" width="6" style="130" bestFit="1" customWidth="1"/>
    <col min="50" max="50" width="5" style="130" bestFit="1" customWidth="1"/>
    <col min="51" max="51" width="7.7109375" style="50" bestFit="1" customWidth="1"/>
    <col min="52" max="16384" width="9.140625" style="50"/>
  </cols>
  <sheetData>
    <row r="1" spans="1:51" s="152" customFormat="1" x14ac:dyDescent="0.25">
      <c r="C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153"/>
      <c r="AW1" s="153"/>
      <c r="AX1" s="153"/>
      <c r="AY1" s="153"/>
    </row>
    <row r="2" spans="1:51" ht="23.25" x14ac:dyDescent="0.25">
      <c r="A2" s="179" t="s">
        <v>131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51"/>
      <c r="AH2" s="51"/>
      <c r="AQ2" s="51"/>
    </row>
    <row r="3" spans="1:51" s="152" customFormat="1" ht="15.75" thickBot="1" x14ac:dyDescent="0.3">
      <c r="C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</row>
    <row r="4" spans="1:51" s="151" customFormat="1" ht="64.5" x14ac:dyDescent="0.25">
      <c r="A4" s="140" t="s">
        <v>15</v>
      </c>
      <c r="B4" s="141" t="s">
        <v>16</v>
      </c>
      <c r="C4" s="141" t="s">
        <v>17</v>
      </c>
      <c r="D4" s="141" t="s">
        <v>18</v>
      </c>
      <c r="E4" s="142" t="s">
        <v>19</v>
      </c>
      <c r="F4" s="142" t="s">
        <v>78</v>
      </c>
      <c r="G4" s="143" t="s">
        <v>267</v>
      </c>
      <c r="H4" s="144" t="s">
        <v>268</v>
      </c>
      <c r="I4" s="144" t="s">
        <v>269</v>
      </c>
      <c r="J4" s="144" t="s">
        <v>270</v>
      </c>
      <c r="K4" s="144" t="s">
        <v>271</v>
      </c>
      <c r="L4" s="145" t="s">
        <v>20</v>
      </c>
      <c r="M4" s="146" t="s">
        <v>21</v>
      </c>
      <c r="N4" s="147" t="s">
        <v>19</v>
      </c>
      <c r="O4" s="148" t="s">
        <v>78</v>
      </c>
      <c r="P4" s="161" t="s">
        <v>267</v>
      </c>
      <c r="Q4" s="149" t="s">
        <v>268</v>
      </c>
      <c r="R4" s="149" t="s">
        <v>269</v>
      </c>
      <c r="S4" s="149" t="s">
        <v>270</v>
      </c>
      <c r="T4" s="149" t="s">
        <v>271</v>
      </c>
      <c r="U4" s="149" t="s">
        <v>20</v>
      </c>
      <c r="V4" s="154" t="s">
        <v>21</v>
      </c>
      <c r="W4" s="154" t="s">
        <v>19</v>
      </c>
      <c r="X4" s="150" t="s">
        <v>78</v>
      </c>
      <c r="Y4" s="161" t="s">
        <v>267</v>
      </c>
      <c r="Z4" s="149" t="s">
        <v>268</v>
      </c>
      <c r="AA4" s="149" t="s">
        <v>269</v>
      </c>
      <c r="AB4" s="149" t="s">
        <v>270</v>
      </c>
      <c r="AC4" s="149" t="s">
        <v>271</v>
      </c>
      <c r="AD4" s="149" t="s">
        <v>20</v>
      </c>
      <c r="AE4" s="154" t="s">
        <v>21</v>
      </c>
      <c r="AF4" s="154" t="s">
        <v>19</v>
      </c>
      <c r="AG4" s="150" t="s">
        <v>78</v>
      </c>
      <c r="AH4" s="161" t="s">
        <v>267</v>
      </c>
      <c r="AI4" s="149" t="s">
        <v>268</v>
      </c>
      <c r="AJ4" s="149" t="s">
        <v>269</v>
      </c>
      <c r="AK4" s="149" t="s">
        <v>270</v>
      </c>
      <c r="AL4" s="149" t="s">
        <v>271</v>
      </c>
      <c r="AM4" s="149" t="s">
        <v>20</v>
      </c>
      <c r="AN4" s="154" t="s">
        <v>21</v>
      </c>
      <c r="AO4" s="154" t="s">
        <v>19</v>
      </c>
      <c r="AP4" s="150" t="s">
        <v>78</v>
      </c>
      <c r="AQ4" s="161" t="s">
        <v>267</v>
      </c>
      <c r="AR4" s="149" t="s">
        <v>268</v>
      </c>
      <c r="AS4" s="149" t="s">
        <v>269</v>
      </c>
      <c r="AT4" s="149" t="s">
        <v>270</v>
      </c>
      <c r="AU4" s="149" t="s">
        <v>271</v>
      </c>
      <c r="AV4" s="149" t="s">
        <v>20</v>
      </c>
      <c r="AW4" s="154" t="s">
        <v>21</v>
      </c>
      <c r="AX4" s="154" t="s">
        <v>19</v>
      </c>
      <c r="AY4" s="150" t="s">
        <v>78</v>
      </c>
    </row>
    <row r="5" spans="1:51" s="49" customFormat="1" ht="18.75" customHeight="1" thickBot="1" x14ac:dyDescent="0.3">
      <c r="A5" s="52"/>
      <c r="B5" s="52"/>
      <c r="C5" s="52"/>
      <c r="D5" s="52"/>
      <c r="E5" s="53"/>
      <c r="F5" s="53"/>
      <c r="G5" s="180" t="s">
        <v>79</v>
      </c>
      <c r="H5" s="181"/>
      <c r="I5" s="181"/>
      <c r="J5" s="181"/>
      <c r="K5" s="181"/>
      <c r="L5" s="181"/>
      <c r="M5" s="182"/>
      <c r="N5" s="182"/>
      <c r="O5" s="182"/>
      <c r="P5" s="172" t="s">
        <v>127</v>
      </c>
      <c r="Q5" s="173"/>
      <c r="R5" s="173"/>
      <c r="S5" s="173"/>
      <c r="T5" s="173"/>
      <c r="U5" s="173"/>
      <c r="V5" s="174"/>
      <c r="W5" s="174"/>
      <c r="X5" s="175"/>
      <c r="Y5" s="172" t="s">
        <v>128</v>
      </c>
      <c r="Z5" s="173"/>
      <c r="AA5" s="173"/>
      <c r="AB5" s="173"/>
      <c r="AC5" s="173"/>
      <c r="AD5" s="173"/>
      <c r="AE5" s="174"/>
      <c r="AF5" s="174"/>
      <c r="AG5" s="175"/>
      <c r="AH5" s="172" t="s">
        <v>129</v>
      </c>
      <c r="AI5" s="173"/>
      <c r="AJ5" s="173"/>
      <c r="AK5" s="173"/>
      <c r="AL5" s="173"/>
      <c r="AM5" s="173"/>
      <c r="AN5" s="174"/>
      <c r="AO5" s="174"/>
      <c r="AP5" s="175"/>
      <c r="AQ5" s="172" t="s">
        <v>130</v>
      </c>
      <c r="AR5" s="173"/>
      <c r="AS5" s="173"/>
      <c r="AT5" s="173"/>
      <c r="AU5" s="173"/>
      <c r="AV5" s="173"/>
      <c r="AW5" s="174"/>
      <c r="AX5" s="174"/>
      <c r="AY5" s="175"/>
    </row>
    <row r="6" spans="1:51" s="158" customFormat="1" ht="18.75" customHeight="1" thickBot="1" x14ac:dyDescent="0.3">
      <c r="A6" s="183" t="s">
        <v>76</v>
      </c>
      <c r="B6" s="184"/>
      <c r="C6" s="184"/>
      <c r="D6" s="184"/>
      <c r="E6" s="184"/>
      <c r="F6" s="185"/>
      <c r="G6" s="159">
        <f t="shared" ref="G6" si="0">SUM(G7:G114)</f>
        <v>79</v>
      </c>
      <c r="H6" s="159">
        <f t="shared" ref="H6" si="1">SUM(H7:H114)</f>
        <v>66</v>
      </c>
      <c r="I6" s="159">
        <f t="shared" ref="I6" si="2">SUM(I7:I114)</f>
        <v>57</v>
      </c>
      <c r="J6" s="159">
        <f t="shared" ref="J6" si="3">SUM(J7:J114)</f>
        <v>53</v>
      </c>
      <c r="K6" s="159">
        <f t="shared" ref="K6" si="4">SUM(K7:K114)</f>
        <v>103</v>
      </c>
      <c r="L6" s="159">
        <f t="shared" ref="L6" si="5">SUM(L7:L114)</f>
        <v>358</v>
      </c>
      <c r="M6" s="159">
        <f t="shared" ref="M6" si="6">SUM(M7:M114)</f>
        <v>63.75</v>
      </c>
      <c r="N6" s="159">
        <f t="shared" ref="N6" si="7">SUM(N7:N114)</f>
        <v>15336.5</v>
      </c>
      <c r="O6" s="159">
        <f t="shared" ref="O6" si="8">SUM(O7:O114)</f>
        <v>30622</v>
      </c>
      <c r="P6" s="160">
        <f t="shared" ref="P6:T6" si="9">SUM(P7:P114)</f>
        <v>20</v>
      </c>
      <c r="Q6" s="160">
        <f t="shared" si="9"/>
        <v>14</v>
      </c>
      <c r="R6" s="160">
        <f t="shared" si="9"/>
        <v>18</v>
      </c>
      <c r="S6" s="160">
        <f t="shared" si="9"/>
        <v>13</v>
      </c>
      <c r="T6" s="160">
        <f t="shared" si="9"/>
        <v>28</v>
      </c>
      <c r="U6" s="160">
        <f>SUM(U7:U114)</f>
        <v>93</v>
      </c>
      <c r="V6" s="160">
        <f t="shared" ref="V6:AY6" si="10">SUM(V7:V114)</f>
        <v>4573.5</v>
      </c>
      <c r="W6" s="160">
        <f t="shared" si="10"/>
        <v>9117</v>
      </c>
      <c r="X6" s="160">
        <f t="shared" si="10"/>
        <v>18.599999999999998</v>
      </c>
      <c r="Y6" s="160">
        <f t="shared" si="10"/>
        <v>26</v>
      </c>
      <c r="Z6" s="160">
        <f t="shared" si="10"/>
        <v>18</v>
      </c>
      <c r="AA6" s="160">
        <f t="shared" si="10"/>
        <v>13</v>
      </c>
      <c r="AB6" s="160">
        <f t="shared" si="10"/>
        <v>14</v>
      </c>
      <c r="AC6" s="160">
        <f t="shared" si="10"/>
        <v>20</v>
      </c>
      <c r="AD6" s="160">
        <f t="shared" si="10"/>
        <v>91</v>
      </c>
      <c r="AE6" s="160">
        <f t="shared" si="10"/>
        <v>3622</v>
      </c>
      <c r="AF6" s="160">
        <f t="shared" si="10"/>
        <v>7239</v>
      </c>
      <c r="AG6" s="160">
        <f t="shared" si="10"/>
        <v>18.199999999999989</v>
      </c>
      <c r="AH6" s="160">
        <f t="shared" si="10"/>
        <v>16</v>
      </c>
      <c r="AI6" s="160">
        <f t="shared" si="10"/>
        <v>16</v>
      </c>
      <c r="AJ6" s="160">
        <f t="shared" si="10"/>
        <v>6</v>
      </c>
      <c r="AK6" s="160">
        <f t="shared" si="10"/>
        <v>12</v>
      </c>
      <c r="AL6" s="160">
        <f t="shared" si="10"/>
        <v>18</v>
      </c>
      <c r="AM6" s="160">
        <f t="shared" si="10"/>
        <v>68</v>
      </c>
      <c r="AN6" s="160">
        <f t="shared" si="10"/>
        <v>2693.5</v>
      </c>
      <c r="AO6" s="160">
        <f t="shared" si="10"/>
        <v>5382</v>
      </c>
      <c r="AP6" s="160">
        <f t="shared" si="10"/>
        <v>13.599999999999998</v>
      </c>
      <c r="AQ6" s="160">
        <f t="shared" si="10"/>
        <v>17</v>
      </c>
      <c r="AR6" s="160">
        <f t="shared" si="10"/>
        <v>18</v>
      </c>
      <c r="AS6" s="160">
        <f t="shared" si="10"/>
        <v>20</v>
      </c>
      <c r="AT6" s="160">
        <f t="shared" si="10"/>
        <v>14</v>
      </c>
      <c r="AU6" s="160">
        <f t="shared" si="10"/>
        <v>37</v>
      </c>
      <c r="AV6" s="160">
        <f t="shared" si="10"/>
        <v>106</v>
      </c>
      <c r="AW6" s="160">
        <f t="shared" si="10"/>
        <v>4447.5</v>
      </c>
      <c r="AX6" s="160">
        <f t="shared" si="10"/>
        <v>8884</v>
      </c>
      <c r="AY6" s="160">
        <f t="shared" si="10"/>
        <v>21.199999999999992</v>
      </c>
    </row>
    <row r="7" spans="1:51" ht="15.75" thickBot="1" x14ac:dyDescent="0.3">
      <c r="A7" s="63">
        <v>1</v>
      </c>
      <c r="B7" s="64">
        <v>317277</v>
      </c>
      <c r="C7" s="65" t="s">
        <v>197</v>
      </c>
      <c r="D7" s="65" t="s">
        <v>198</v>
      </c>
      <c r="E7" s="66">
        <v>44.5</v>
      </c>
      <c r="F7" s="67">
        <v>89</v>
      </c>
      <c r="G7" s="68">
        <f>SUM(P7,Y7,AH7,AQ7)</f>
        <v>0</v>
      </c>
      <c r="H7" s="131">
        <f t="shared" ref="H7:K7" si="11">SUM(Q7,Z7,AI7,AR7)</f>
        <v>0</v>
      </c>
      <c r="I7" s="131">
        <f t="shared" si="11"/>
        <v>0</v>
      </c>
      <c r="J7" s="131">
        <f t="shared" si="11"/>
        <v>0</v>
      </c>
      <c r="K7" s="131">
        <f t="shared" si="11"/>
        <v>0</v>
      </c>
      <c r="L7" s="69">
        <f>SUM(G7:K7)</f>
        <v>0</v>
      </c>
      <c r="M7" s="70">
        <f t="shared" ref="M7:M38" si="12">AVERAGE(G7:J7)</f>
        <v>0</v>
      </c>
      <c r="N7" s="70">
        <f t="shared" ref="N7:N38" si="13">L7*E7</f>
        <v>0</v>
      </c>
      <c r="O7" s="70">
        <f t="shared" ref="O7:O38" si="14">L7*F7</f>
        <v>0</v>
      </c>
      <c r="P7" s="63">
        <v>0</v>
      </c>
      <c r="Q7" s="64">
        <v>0</v>
      </c>
      <c r="R7" s="64">
        <v>0</v>
      </c>
      <c r="S7" s="64">
        <v>0</v>
      </c>
      <c r="T7" s="64">
        <v>0</v>
      </c>
      <c r="U7" s="72">
        <f>SUM(P7:T7)</f>
        <v>0</v>
      </c>
      <c r="V7" s="155">
        <f t="shared" ref="V7:V38" si="15">U7*E7</f>
        <v>0</v>
      </c>
      <c r="W7" s="155">
        <f t="shared" ref="W7:W38" si="16">U7*F7</f>
        <v>0</v>
      </c>
      <c r="X7" s="104">
        <f>AVERAGE(P7:T7)</f>
        <v>0</v>
      </c>
      <c r="Y7" s="63">
        <v>0</v>
      </c>
      <c r="Z7" s="64">
        <v>0</v>
      </c>
      <c r="AA7" s="64">
        <v>0</v>
      </c>
      <c r="AB7" s="64">
        <v>0</v>
      </c>
      <c r="AC7" s="64">
        <v>0</v>
      </c>
      <c r="AD7" s="72">
        <f>SUM(Y7:AC7)</f>
        <v>0</v>
      </c>
      <c r="AE7" s="155">
        <f t="shared" ref="AE7:AE38" si="17">AD7*E7</f>
        <v>0</v>
      </c>
      <c r="AF7" s="155">
        <f t="shared" ref="AF7:AF38" si="18">AD7*F7</f>
        <v>0</v>
      </c>
      <c r="AG7" s="104">
        <f>AVERAGE(Y7:AC7)</f>
        <v>0</v>
      </c>
      <c r="AH7" s="63">
        <v>0</v>
      </c>
      <c r="AI7" s="64">
        <v>0</v>
      </c>
      <c r="AJ7" s="64">
        <v>0</v>
      </c>
      <c r="AK7" s="64">
        <v>0</v>
      </c>
      <c r="AL7" s="64">
        <v>0</v>
      </c>
      <c r="AM7" s="72">
        <f>SUM(AH7:AL7)</f>
        <v>0</v>
      </c>
      <c r="AN7" s="155">
        <f t="shared" ref="AN7:AN38" si="19">AM7*E7</f>
        <v>0</v>
      </c>
      <c r="AO7" s="155">
        <f t="shared" ref="AO7:AO38" si="20">AM7*F7</f>
        <v>0</v>
      </c>
      <c r="AP7" s="104">
        <f>AVERAGE(AH7:AL7)</f>
        <v>0</v>
      </c>
      <c r="AQ7" s="63">
        <v>0</v>
      </c>
      <c r="AR7" s="64">
        <v>0</v>
      </c>
      <c r="AS7" s="64">
        <v>0</v>
      </c>
      <c r="AT7" s="64">
        <v>0</v>
      </c>
      <c r="AU7" s="64">
        <v>0</v>
      </c>
      <c r="AV7" s="72">
        <f>SUM(AQ7:AU7)</f>
        <v>0</v>
      </c>
      <c r="AW7" s="155">
        <f t="shared" ref="AW7:AW38" si="21">AV7*E7</f>
        <v>0</v>
      </c>
      <c r="AX7" s="155">
        <f t="shared" ref="AX7:AX38" si="22">AV7*F7</f>
        <v>0</v>
      </c>
      <c r="AY7" s="104">
        <f>AVERAGE(AQ7:AU7)</f>
        <v>0</v>
      </c>
    </row>
    <row r="8" spans="1:51" s="130" customFormat="1" ht="16.5" thickTop="1" thickBot="1" x14ac:dyDescent="0.3">
      <c r="A8" s="167">
        <v>2</v>
      </c>
      <c r="B8" s="78">
        <v>317278</v>
      </c>
      <c r="C8" s="168" t="s">
        <v>199</v>
      </c>
      <c r="D8" s="168" t="s">
        <v>200</v>
      </c>
      <c r="E8" s="169">
        <v>44.5</v>
      </c>
      <c r="F8" s="170">
        <v>89</v>
      </c>
      <c r="G8" s="131">
        <f t="shared" ref="G8:G71" si="23">SUM(P8,Y8,AH8,AQ8)</f>
        <v>1</v>
      </c>
      <c r="H8" s="131">
        <f t="shared" ref="H8:H71" si="24">SUM(Q8,Z8,AI8,AR8)</f>
        <v>1</v>
      </c>
      <c r="I8" s="131">
        <f t="shared" ref="I8:I71" si="25">SUM(R8,AA8,AJ8,AS8)</f>
        <v>0</v>
      </c>
      <c r="J8" s="131">
        <f t="shared" ref="J8:J71" si="26">SUM(S8,AB8,AK8,AT8)</f>
        <v>0</v>
      </c>
      <c r="K8" s="131">
        <f t="shared" ref="K8:K71" si="27">SUM(T8,AC8,AL8,AU8)</f>
        <v>0</v>
      </c>
      <c r="L8" s="132">
        <f t="shared" ref="L8:L71" si="28">SUM(G8:K8)</f>
        <v>2</v>
      </c>
      <c r="M8" s="70">
        <f t="shared" si="12"/>
        <v>0.5</v>
      </c>
      <c r="N8" s="70">
        <f t="shared" si="13"/>
        <v>89</v>
      </c>
      <c r="O8" s="70">
        <f t="shared" si="14"/>
        <v>178</v>
      </c>
      <c r="P8" s="167">
        <v>0</v>
      </c>
      <c r="Q8" s="78">
        <v>0</v>
      </c>
      <c r="R8" s="78">
        <v>0</v>
      </c>
      <c r="S8" s="78">
        <v>0</v>
      </c>
      <c r="T8" s="78">
        <v>0</v>
      </c>
      <c r="U8" s="133">
        <f t="shared" ref="U8:U71" si="29">SUM(P8:T8)</f>
        <v>0</v>
      </c>
      <c r="V8" s="155">
        <f t="shared" si="15"/>
        <v>0</v>
      </c>
      <c r="W8" s="155">
        <f t="shared" si="16"/>
        <v>0</v>
      </c>
      <c r="X8" s="104">
        <f t="shared" ref="X8:X71" si="30">AVERAGE(P8:T8)</f>
        <v>0</v>
      </c>
      <c r="Y8" s="167">
        <v>0</v>
      </c>
      <c r="Z8" s="78">
        <v>0</v>
      </c>
      <c r="AA8" s="78">
        <v>0</v>
      </c>
      <c r="AB8" s="78">
        <v>0</v>
      </c>
      <c r="AC8" s="78">
        <v>0</v>
      </c>
      <c r="AD8" s="133">
        <f t="shared" ref="AD8:AD71" si="31">SUM(Y8:AC8)</f>
        <v>0</v>
      </c>
      <c r="AE8" s="155">
        <f t="shared" si="17"/>
        <v>0</v>
      </c>
      <c r="AF8" s="155">
        <f t="shared" si="18"/>
        <v>0</v>
      </c>
      <c r="AG8" s="104">
        <f t="shared" ref="AG8:AG71" si="32">AVERAGE(Y8:AC8)</f>
        <v>0</v>
      </c>
      <c r="AH8" s="167">
        <v>0</v>
      </c>
      <c r="AI8" s="78">
        <v>0</v>
      </c>
      <c r="AJ8" s="78">
        <v>0</v>
      </c>
      <c r="AK8" s="78">
        <v>0</v>
      </c>
      <c r="AL8" s="78">
        <v>0</v>
      </c>
      <c r="AM8" s="133">
        <f t="shared" ref="AM8:AM71" si="33">SUM(AH8:AL8)</f>
        <v>0</v>
      </c>
      <c r="AN8" s="155">
        <f t="shared" si="19"/>
        <v>0</v>
      </c>
      <c r="AO8" s="155">
        <f t="shared" si="20"/>
        <v>0</v>
      </c>
      <c r="AP8" s="104">
        <f t="shared" ref="AP8:AP71" si="34">AVERAGE(AH8:AL8)</f>
        <v>0</v>
      </c>
      <c r="AQ8" s="167">
        <v>1</v>
      </c>
      <c r="AR8" s="78">
        <v>1</v>
      </c>
      <c r="AS8" s="78">
        <v>0</v>
      </c>
      <c r="AT8" s="78">
        <v>0</v>
      </c>
      <c r="AU8" s="78">
        <v>0</v>
      </c>
      <c r="AV8" s="133">
        <f t="shared" ref="AV8:AV71" si="35">SUM(AQ8:AU8)</f>
        <v>2</v>
      </c>
      <c r="AW8" s="155">
        <f t="shared" si="21"/>
        <v>89</v>
      </c>
      <c r="AX8" s="155">
        <f t="shared" si="22"/>
        <v>178</v>
      </c>
      <c r="AY8" s="104">
        <f t="shared" ref="AY8:AY71" si="36">AVERAGE(AQ8:AU8)</f>
        <v>0.4</v>
      </c>
    </row>
    <row r="9" spans="1:51" s="130" customFormat="1" ht="16.5" thickTop="1" thickBot="1" x14ac:dyDescent="0.3">
      <c r="A9" s="167">
        <v>3</v>
      </c>
      <c r="B9" s="78">
        <v>317280</v>
      </c>
      <c r="C9" s="168" t="s">
        <v>201</v>
      </c>
      <c r="D9" s="168" t="s">
        <v>202</v>
      </c>
      <c r="E9" s="169">
        <v>44.5</v>
      </c>
      <c r="F9" s="170">
        <v>89</v>
      </c>
      <c r="G9" s="131">
        <f t="shared" si="23"/>
        <v>0</v>
      </c>
      <c r="H9" s="131">
        <f t="shared" si="24"/>
        <v>0</v>
      </c>
      <c r="I9" s="131">
        <f t="shared" si="25"/>
        <v>0</v>
      </c>
      <c r="J9" s="131">
        <f t="shared" si="26"/>
        <v>2</v>
      </c>
      <c r="K9" s="131">
        <f t="shared" si="27"/>
        <v>0</v>
      </c>
      <c r="L9" s="132">
        <f t="shared" si="28"/>
        <v>2</v>
      </c>
      <c r="M9" s="70">
        <f t="shared" si="12"/>
        <v>0.5</v>
      </c>
      <c r="N9" s="70">
        <f t="shared" si="13"/>
        <v>89</v>
      </c>
      <c r="O9" s="70">
        <f t="shared" si="14"/>
        <v>178</v>
      </c>
      <c r="P9" s="167">
        <v>0</v>
      </c>
      <c r="Q9" s="78">
        <v>0</v>
      </c>
      <c r="R9" s="78">
        <v>0</v>
      </c>
      <c r="S9" s="78">
        <v>0</v>
      </c>
      <c r="T9" s="78">
        <v>0</v>
      </c>
      <c r="U9" s="133">
        <f t="shared" si="29"/>
        <v>0</v>
      </c>
      <c r="V9" s="155">
        <f t="shared" si="15"/>
        <v>0</v>
      </c>
      <c r="W9" s="155">
        <f t="shared" si="16"/>
        <v>0</v>
      </c>
      <c r="X9" s="104">
        <f t="shared" si="30"/>
        <v>0</v>
      </c>
      <c r="Y9" s="167">
        <v>0</v>
      </c>
      <c r="Z9" s="78">
        <v>0</v>
      </c>
      <c r="AA9" s="78">
        <v>0</v>
      </c>
      <c r="AB9" s="78">
        <v>0</v>
      </c>
      <c r="AC9" s="78">
        <v>0</v>
      </c>
      <c r="AD9" s="133">
        <f t="shared" si="31"/>
        <v>0</v>
      </c>
      <c r="AE9" s="155">
        <f t="shared" si="17"/>
        <v>0</v>
      </c>
      <c r="AF9" s="155">
        <f t="shared" si="18"/>
        <v>0</v>
      </c>
      <c r="AG9" s="104">
        <f t="shared" si="32"/>
        <v>0</v>
      </c>
      <c r="AH9" s="167">
        <v>0</v>
      </c>
      <c r="AI9" s="78">
        <v>0</v>
      </c>
      <c r="AJ9" s="78">
        <v>0</v>
      </c>
      <c r="AK9" s="78">
        <v>0</v>
      </c>
      <c r="AL9" s="78">
        <v>0</v>
      </c>
      <c r="AM9" s="133">
        <f t="shared" si="33"/>
        <v>0</v>
      </c>
      <c r="AN9" s="155">
        <f t="shared" si="19"/>
        <v>0</v>
      </c>
      <c r="AO9" s="155">
        <f t="shared" si="20"/>
        <v>0</v>
      </c>
      <c r="AP9" s="104">
        <f t="shared" si="34"/>
        <v>0</v>
      </c>
      <c r="AQ9" s="167">
        <v>0</v>
      </c>
      <c r="AR9" s="78">
        <v>0</v>
      </c>
      <c r="AS9" s="78">
        <v>0</v>
      </c>
      <c r="AT9" s="78">
        <v>2</v>
      </c>
      <c r="AU9" s="78">
        <v>0</v>
      </c>
      <c r="AV9" s="133">
        <f t="shared" si="35"/>
        <v>2</v>
      </c>
      <c r="AW9" s="155">
        <f t="shared" si="21"/>
        <v>89</v>
      </c>
      <c r="AX9" s="155">
        <f t="shared" si="22"/>
        <v>178</v>
      </c>
      <c r="AY9" s="104">
        <f t="shared" si="36"/>
        <v>0.4</v>
      </c>
    </row>
    <row r="10" spans="1:51" s="130" customFormat="1" ht="16.5" thickTop="1" thickBot="1" x14ac:dyDescent="0.3">
      <c r="A10" s="167">
        <v>4</v>
      </c>
      <c r="B10" s="78">
        <v>317296</v>
      </c>
      <c r="C10" s="168" t="s">
        <v>203</v>
      </c>
      <c r="D10" s="168" t="s">
        <v>204</v>
      </c>
      <c r="E10" s="169">
        <v>49.5</v>
      </c>
      <c r="F10" s="170">
        <v>99</v>
      </c>
      <c r="G10" s="131">
        <f t="shared" si="23"/>
        <v>0</v>
      </c>
      <c r="H10" s="131">
        <f t="shared" si="24"/>
        <v>1</v>
      </c>
      <c r="I10" s="131">
        <f t="shared" si="25"/>
        <v>0</v>
      </c>
      <c r="J10" s="131">
        <f t="shared" si="26"/>
        <v>0</v>
      </c>
      <c r="K10" s="131">
        <f t="shared" si="27"/>
        <v>0</v>
      </c>
      <c r="L10" s="132">
        <f t="shared" si="28"/>
        <v>1</v>
      </c>
      <c r="M10" s="70">
        <f t="shared" si="12"/>
        <v>0.25</v>
      </c>
      <c r="N10" s="70">
        <f t="shared" si="13"/>
        <v>49.5</v>
      </c>
      <c r="O10" s="70">
        <f t="shared" si="14"/>
        <v>99</v>
      </c>
      <c r="P10" s="167">
        <v>0</v>
      </c>
      <c r="Q10" s="78">
        <v>0</v>
      </c>
      <c r="R10" s="78">
        <v>0</v>
      </c>
      <c r="S10" s="78">
        <v>0</v>
      </c>
      <c r="T10" s="78">
        <v>0</v>
      </c>
      <c r="U10" s="133">
        <f t="shared" si="29"/>
        <v>0</v>
      </c>
      <c r="V10" s="155">
        <f t="shared" si="15"/>
        <v>0</v>
      </c>
      <c r="W10" s="155">
        <f t="shared" si="16"/>
        <v>0</v>
      </c>
      <c r="X10" s="104">
        <f t="shared" si="30"/>
        <v>0</v>
      </c>
      <c r="Y10" s="167">
        <v>0</v>
      </c>
      <c r="Z10" s="78">
        <v>0</v>
      </c>
      <c r="AA10" s="78">
        <v>0</v>
      </c>
      <c r="AB10" s="78">
        <v>0</v>
      </c>
      <c r="AC10" s="78">
        <v>0</v>
      </c>
      <c r="AD10" s="133">
        <f t="shared" si="31"/>
        <v>0</v>
      </c>
      <c r="AE10" s="155">
        <f t="shared" si="17"/>
        <v>0</v>
      </c>
      <c r="AF10" s="155">
        <f t="shared" si="18"/>
        <v>0</v>
      </c>
      <c r="AG10" s="104">
        <f t="shared" si="32"/>
        <v>0</v>
      </c>
      <c r="AH10" s="167">
        <v>0</v>
      </c>
      <c r="AI10" s="78">
        <v>1</v>
      </c>
      <c r="AJ10" s="78">
        <v>0</v>
      </c>
      <c r="AK10" s="78">
        <v>0</v>
      </c>
      <c r="AL10" s="78">
        <v>0</v>
      </c>
      <c r="AM10" s="133">
        <f t="shared" si="33"/>
        <v>1</v>
      </c>
      <c r="AN10" s="155">
        <f t="shared" si="19"/>
        <v>49.5</v>
      </c>
      <c r="AO10" s="155">
        <f t="shared" si="20"/>
        <v>99</v>
      </c>
      <c r="AP10" s="104">
        <f t="shared" si="34"/>
        <v>0.2</v>
      </c>
      <c r="AQ10" s="167">
        <v>0</v>
      </c>
      <c r="AR10" s="78">
        <v>0</v>
      </c>
      <c r="AS10" s="78">
        <v>0</v>
      </c>
      <c r="AT10" s="78">
        <v>0</v>
      </c>
      <c r="AU10" s="78">
        <v>0</v>
      </c>
      <c r="AV10" s="133">
        <f t="shared" si="35"/>
        <v>0</v>
      </c>
      <c r="AW10" s="155">
        <f t="shared" si="21"/>
        <v>0</v>
      </c>
      <c r="AX10" s="155">
        <f t="shared" si="22"/>
        <v>0</v>
      </c>
      <c r="AY10" s="104">
        <f t="shared" si="36"/>
        <v>0</v>
      </c>
    </row>
    <row r="11" spans="1:51" s="130" customFormat="1" ht="16.5" thickTop="1" thickBot="1" x14ac:dyDescent="0.3">
      <c r="A11" s="167">
        <v>5</v>
      </c>
      <c r="B11" s="78">
        <v>317301</v>
      </c>
      <c r="C11" s="168" t="s">
        <v>205</v>
      </c>
      <c r="D11" s="168" t="s">
        <v>206</v>
      </c>
      <c r="E11" s="169">
        <v>49.5</v>
      </c>
      <c r="F11" s="170">
        <v>99</v>
      </c>
      <c r="G11" s="131">
        <f t="shared" si="23"/>
        <v>0</v>
      </c>
      <c r="H11" s="131">
        <f t="shared" si="24"/>
        <v>0</v>
      </c>
      <c r="I11" s="131">
        <f t="shared" si="25"/>
        <v>0</v>
      </c>
      <c r="J11" s="131">
        <f t="shared" si="26"/>
        <v>0</v>
      </c>
      <c r="K11" s="131">
        <f t="shared" si="27"/>
        <v>0</v>
      </c>
      <c r="L11" s="132">
        <f t="shared" si="28"/>
        <v>0</v>
      </c>
      <c r="M11" s="70">
        <f t="shared" si="12"/>
        <v>0</v>
      </c>
      <c r="N11" s="70">
        <f t="shared" si="13"/>
        <v>0</v>
      </c>
      <c r="O11" s="70">
        <f t="shared" si="14"/>
        <v>0</v>
      </c>
      <c r="P11" s="167">
        <v>0</v>
      </c>
      <c r="Q11" s="78">
        <v>0</v>
      </c>
      <c r="R11" s="78">
        <v>0</v>
      </c>
      <c r="S11" s="78">
        <v>0</v>
      </c>
      <c r="T11" s="78">
        <v>0</v>
      </c>
      <c r="U11" s="133">
        <f t="shared" si="29"/>
        <v>0</v>
      </c>
      <c r="V11" s="155">
        <f t="shared" si="15"/>
        <v>0</v>
      </c>
      <c r="W11" s="155">
        <f t="shared" si="16"/>
        <v>0</v>
      </c>
      <c r="X11" s="104">
        <f t="shared" si="30"/>
        <v>0</v>
      </c>
      <c r="Y11" s="167">
        <v>0</v>
      </c>
      <c r="Z11" s="78">
        <v>0</v>
      </c>
      <c r="AA11" s="78">
        <v>0</v>
      </c>
      <c r="AB11" s="78">
        <v>0</v>
      </c>
      <c r="AC11" s="78">
        <v>0</v>
      </c>
      <c r="AD11" s="133">
        <f t="shared" si="31"/>
        <v>0</v>
      </c>
      <c r="AE11" s="155">
        <f t="shared" si="17"/>
        <v>0</v>
      </c>
      <c r="AF11" s="155">
        <f t="shared" si="18"/>
        <v>0</v>
      </c>
      <c r="AG11" s="104">
        <f t="shared" si="32"/>
        <v>0</v>
      </c>
      <c r="AH11" s="167">
        <v>0</v>
      </c>
      <c r="AI11" s="78">
        <v>0</v>
      </c>
      <c r="AJ11" s="78">
        <v>0</v>
      </c>
      <c r="AK11" s="78">
        <v>0</v>
      </c>
      <c r="AL11" s="78">
        <v>0</v>
      </c>
      <c r="AM11" s="133">
        <f t="shared" si="33"/>
        <v>0</v>
      </c>
      <c r="AN11" s="155">
        <f t="shared" si="19"/>
        <v>0</v>
      </c>
      <c r="AO11" s="155">
        <f t="shared" si="20"/>
        <v>0</v>
      </c>
      <c r="AP11" s="104">
        <f t="shared" si="34"/>
        <v>0</v>
      </c>
      <c r="AQ11" s="167">
        <v>0</v>
      </c>
      <c r="AR11" s="78">
        <v>0</v>
      </c>
      <c r="AS11" s="78">
        <v>0</v>
      </c>
      <c r="AT11" s="78">
        <v>0</v>
      </c>
      <c r="AU11" s="78">
        <v>0</v>
      </c>
      <c r="AV11" s="133">
        <f t="shared" si="35"/>
        <v>0</v>
      </c>
      <c r="AW11" s="155">
        <f t="shared" si="21"/>
        <v>0</v>
      </c>
      <c r="AX11" s="155">
        <f t="shared" si="22"/>
        <v>0</v>
      </c>
      <c r="AY11" s="104">
        <f t="shared" si="36"/>
        <v>0</v>
      </c>
    </row>
    <row r="12" spans="1:51" s="130" customFormat="1" ht="16.5" thickTop="1" thickBot="1" x14ac:dyDescent="0.3">
      <c r="A12" s="167">
        <v>6</v>
      </c>
      <c r="B12" s="78">
        <v>317311</v>
      </c>
      <c r="C12" s="168" t="s">
        <v>207</v>
      </c>
      <c r="D12" s="168" t="s">
        <v>208</v>
      </c>
      <c r="E12" s="169">
        <v>34.5</v>
      </c>
      <c r="F12" s="170">
        <v>69</v>
      </c>
      <c r="G12" s="131">
        <f t="shared" si="23"/>
        <v>0</v>
      </c>
      <c r="H12" s="131">
        <f t="shared" si="24"/>
        <v>0</v>
      </c>
      <c r="I12" s="131">
        <f t="shared" si="25"/>
        <v>0</v>
      </c>
      <c r="J12" s="131">
        <f t="shared" si="26"/>
        <v>0</v>
      </c>
      <c r="K12" s="131">
        <f t="shared" si="27"/>
        <v>2</v>
      </c>
      <c r="L12" s="132">
        <f t="shared" si="28"/>
        <v>2</v>
      </c>
      <c r="M12" s="70">
        <f t="shared" si="12"/>
        <v>0</v>
      </c>
      <c r="N12" s="70">
        <f t="shared" si="13"/>
        <v>69</v>
      </c>
      <c r="O12" s="70">
        <f t="shared" si="14"/>
        <v>138</v>
      </c>
      <c r="P12" s="167">
        <v>0</v>
      </c>
      <c r="Q12" s="78">
        <v>0</v>
      </c>
      <c r="R12" s="78">
        <v>0</v>
      </c>
      <c r="S12" s="78">
        <v>0</v>
      </c>
      <c r="T12" s="78">
        <v>0</v>
      </c>
      <c r="U12" s="133">
        <f t="shared" si="29"/>
        <v>0</v>
      </c>
      <c r="V12" s="155">
        <f t="shared" si="15"/>
        <v>0</v>
      </c>
      <c r="W12" s="155">
        <f t="shared" si="16"/>
        <v>0</v>
      </c>
      <c r="X12" s="104">
        <f t="shared" si="30"/>
        <v>0</v>
      </c>
      <c r="Y12" s="167">
        <v>0</v>
      </c>
      <c r="Z12" s="78">
        <v>0</v>
      </c>
      <c r="AA12" s="78">
        <v>0</v>
      </c>
      <c r="AB12" s="78">
        <v>0</v>
      </c>
      <c r="AC12" s="78">
        <v>1</v>
      </c>
      <c r="AD12" s="133">
        <f t="shared" si="31"/>
        <v>1</v>
      </c>
      <c r="AE12" s="155">
        <f t="shared" si="17"/>
        <v>34.5</v>
      </c>
      <c r="AF12" s="155">
        <f t="shared" si="18"/>
        <v>69</v>
      </c>
      <c r="AG12" s="104">
        <f t="shared" si="32"/>
        <v>0.2</v>
      </c>
      <c r="AH12" s="167">
        <v>0</v>
      </c>
      <c r="AI12" s="78">
        <v>0</v>
      </c>
      <c r="AJ12" s="78">
        <v>0</v>
      </c>
      <c r="AK12" s="78">
        <v>0</v>
      </c>
      <c r="AL12" s="78">
        <v>0</v>
      </c>
      <c r="AM12" s="133">
        <f t="shared" si="33"/>
        <v>0</v>
      </c>
      <c r="AN12" s="155">
        <f t="shared" si="19"/>
        <v>0</v>
      </c>
      <c r="AO12" s="155">
        <f t="shared" si="20"/>
        <v>0</v>
      </c>
      <c r="AP12" s="104">
        <f t="shared" si="34"/>
        <v>0</v>
      </c>
      <c r="AQ12" s="167">
        <v>0</v>
      </c>
      <c r="AR12" s="78">
        <v>0</v>
      </c>
      <c r="AS12" s="78">
        <v>0</v>
      </c>
      <c r="AT12" s="78">
        <v>0</v>
      </c>
      <c r="AU12" s="78">
        <v>1</v>
      </c>
      <c r="AV12" s="133">
        <f t="shared" si="35"/>
        <v>1</v>
      </c>
      <c r="AW12" s="155">
        <f t="shared" si="21"/>
        <v>34.5</v>
      </c>
      <c r="AX12" s="155">
        <f t="shared" si="22"/>
        <v>69</v>
      </c>
      <c r="AY12" s="104">
        <f t="shared" si="36"/>
        <v>0.2</v>
      </c>
    </row>
    <row r="13" spans="1:51" s="130" customFormat="1" ht="16.5" thickTop="1" thickBot="1" x14ac:dyDescent="0.3">
      <c r="A13" s="167">
        <v>7</v>
      </c>
      <c r="B13" s="78">
        <v>317312</v>
      </c>
      <c r="C13" s="168" t="s">
        <v>209</v>
      </c>
      <c r="D13" s="168" t="s">
        <v>210</v>
      </c>
      <c r="E13" s="169">
        <v>34.5</v>
      </c>
      <c r="F13" s="170">
        <v>69</v>
      </c>
      <c r="G13" s="131">
        <f t="shared" si="23"/>
        <v>1</v>
      </c>
      <c r="H13" s="131">
        <f t="shared" si="24"/>
        <v>0</v>
      </c>
      <c r="I13" s="131">
        <f t="shared" si="25"/>
        <v>0</v>
      </c>
      <c r="J13" s="131">
        <f t="shared" si="26"/>
        <v>0</v>
      </c>
      <c r="K13" s="131">
        <f t="shared" si="27"/>
        <v>0</v>
      </c>
      <c r="L13" s="132">
        <f t="shared" si="28"/>
        <v>1</v>
      </c>
      <c r="M13" s="70">
        <f t="shared" si="12"/>
        <v>0.25</v>
      </c>
      <c r="N13" s="70">
        <f t="shared" si="13"/>
        <v>34.5</v>
      </c>
      <c r="O13" s="70">
        <f t="shared" si="14"/>
        <v>69</v>
      </c>
      <c r="P13" s="167">
        <v>1</v>
      </c>
      <c r="Q13" s="78">
        <v>0</v>
      </c>
      <c r="R13" s="78">
        <v>0</v>
      </c>
      <c r="S13" s="78">
        <v>0</v>
      </c>
      <c r="T13" s="78">
        <v>0</v>
      </c>
      <c r="U13" s="133">
        <f t="shared" si="29"/>
        <v>1</v>
      </c>
      <c r="V13" s="155">
        <f t="shared" si="15"/>
        <v>34.5</v>
      </c>
      <c r="W13" s="155">
        <f t="shared" si="16"/>
        <v>69</v>
      </c>
      <c r="X13" s="104">
        <f t="shared" si="30"/>
        <v>0.2</v>
      </c>
      <c r="Y13" s="167">
        <v>0</v>
      </c>
      <c r="Z13" s="78">
        <v>0</v>
      </c>
      <c r="AA13" s="78">
        <v>0</v>
      </c>
      <c r="AB13" s="78">
        <v>0</v>
      </c>
      <c r="AC13" s="78">
        <v>0</v>
      </c>
      <c r="AD13" s="133">
        <f t="shared" si="31"/>
        <v>0</v>
      </c>
      <c r="AE13" s="155">
        <f t="shared" si="17"/>
        <v>0</v>
      </c>
      <c r="AF13" s="155">
        <f t="shared" si="18"/>
        <v>0</v>
      </c>
      <c r="AG13" s="104">
        <f t="shared" si="32"/>
        <v>0</v>
      </c>
      <c r="AH13" s="167">
        <v>0</v>
      </c>
      <c r="AI13" s="78">
        <v>0</v>
      </c>
      <c r="AJ13" s="78">
        <v>0</v>
      </c>
      <c r="AK13" s="78">
        <v>0</v>
      </c>
      <c r="AL13" s="78">
        <v>0</v>
      </c>
      <c r="AM13" s="133">
        <f t="shared" si="33"/>
        <v>0</v>
      </c>
      <c r="AN13" s="155">
        <f t="shared" si="19"/>
        <v>0</v>
      </c>
      <c r="AO13" s="155">
        <f t="shared" si="20"/>
        <v>0</v>
      </c>
      <c r="AP13" s="104">
        <f t="shared" si="34"/>
        <v>0</v>
      </c>
      <c r="AQ13" s="167">
        <v>0</v>
      </c>
      <c r="AR13" s="78">
        <v>0</v>
      </c>
      <c r="AS13" s="78">
        <v>0</v>
      </c>
      <c r="AT13" s="78">
        <v>0</v>
      </c>
      <c r="AU13" s="78">
        <v>0</v>
      </c>
      <c r="AV13" s="133">
        <f t="shared" si="35"/>
        <v>0</v>
      </c>
      <c r="AW13" s="155">
        <f t="shared" si="21"/>
        <v>0</v>
      </c>
      <c r="AX13" s="155">
        <f t="shared" si="22"/>
        <v>0</v>
      </c>
      <c r="AY13" s="104">
        <f t="shared" si="36"/>
        <v>0</v>
      </c>
    </row>
    <row r="14" spans="1:51" s="130" customFormat="1" ht="16.5" thickTop="1" thickBot="1" x14ac:dyDescent="0.3">
      <c r="A14" s="167">
        <v>8</v>
      </c>
      <c r="B14" s="78">
        <v>317316</v>
      </c>
      <c r="C14" s="168" t="s">
        <v>211</v>
      </c>
      <c r="D14" s="168" t="s">
        <v>212</v>
      </c>
      <c r="E14" s="169">
        <v>34.5</v>
      </c>
      <c r="F14" s="170">
        <v>69</v>
      </c>
      <c r="G14" s="131">
        <f t="shared" si="23"/>
        <v>1</v>
      </c>
      <c r="H14" s="131">
        <f t="shared" si="24"/>
        <v>0</v>
      </c>
      <c r="I14" s="131">
        <f t="shared" si="25"/>
        <v>0</v>
      </c>
      <c r="J14" s="131">
        <f t="shared" si="26"/>
        <v>1</v>
      </c>
      <c r="K14" s="131">
        <f t="shared" si="27"/>
        <v>2</v>
      </c>
      <c r="L14" s="132">
        <f t="shared" si="28"/>
        <v>4</v>
      </c>
      <c r="M14" s="70">
        <f t="shared" si="12"/>
        <v>0.5</v>
      </c>
      <c r="N14" s="70">
        <f t="shared" si="13"/>
        <v>138</v>
      </c>
      <c r="O14" s="70">
        <f t="shared" si="14"/>
        <v>276</v>
      </c>
      <c r="P14" s="167">
        <v>0</v>
      </c>
      <c r="Q14" s="78">
        <v>0</v>
      </c>
      <c r="R14" s="78">
        <v>0</v>
      </c>
      <c r="S14" s="78">
        <v>0</v>
      </c>
      <c r="T14" s="78">
        <v>2</v>
      </c>
      <c r="U14" s="133">
        <f t="shared" si="29"/>
        <v>2</v>
      </c>
      <c r="V14" s="155">
        <f t="shared" si="15"/>
        <v>69</v>
      </c>
      <c r="W14" s="155">
        <f t="shared" si="16"/>
        <v>138</v>
      </c>
      <c r="X14" s="104">
        <f t="shared" si="30"/>
        <v>0.4</v>
      </c>
      <c r="Y14" s="167">
        <v>0</v>
      </c>
      <c r="Z14" s="78">
        <v>0</v>
      </c>
      <c r="AA14" s="78">
        <v>0</v>
      </c>
      <c r="AB14" s="78">
        <v>0</v>
      </c>
      <c r="AC14" s="78">
        <v>0</v>
      </c>
      <c r="AD14" s="133">
        <f t="shared" si="31"/>
        <v>0</v>
      </c>
      <c r="AE14" s="155">
        <f t="shared" si="17"/>
        <v>0</v>
      </c>
      <c r="AF14" s="155">
        <f t="shared" si="18"/>
        <v>0</v>
      </c>
      <c r="AG14" s="104">
        <f t="shared" si="32"/>
        <v>0</v>
      </c>
      <c r="AH14" s="167">
        <v>0</v>
      </c>
      <c r="AI14" s="78">
        <v>0</v>
      </c>
      <c r="AJ14" s="78">
        <v>0</v>
      </c>
      <c r="AK14" s="78">
        <v>0</v>
      </c>
      <c r="AL14" s="78">
        <v>0</v>
      </c>
      <c r="AM14" s="133">
        <f t="shared" si="33"/>
        <v>0</v>
      </c>
      <c r="AN14" s="155">
        <f t="shared" si="19"/>
        <v>0</v>
      </c>
      <c r="AO14" s="155">
        <f t="shared" si="20"/>
        <v>0</v>
      </c>
      <c r="AP14" s="104">
        <f t="shared" si="34"/>
        <v>0</v>
      </c>
      <c r="AQ14" s="167">
        <v>1</v>
      </c>
      <c r="AR14" s="78">
        <v>0</v>
      </c>
      <c r="AS14" s="78">
        <v>0</v>
      </c>
      <c r="AT14" s="78">
        <v>1</v>
      </c>
      <c r="AU14" s="78">
        <v>0</v>
      </c>
      <c r="AV14" s="133">
        <f t="shared" si="35"/>
        <v>2</v>
      </c>
      <c r="AW14" s="155">
        <f t="shared" si="21"/>
        <v>69</v>
      </c>
      <c r="AX14" s="155">
        <f t="shared" si="22"/>
        <v>138</v>
      </c>
      <c r="AY14" s="104">
        <f t="shared" si="36"/>
        <v>0.4</v>
      </c>
    </row>
    <row r="15" spans="1:51" s="130" customFormat="1" ht="16.5" thickTop="1" thickBot="1" x14ac:dyDescent="0.3">
      <c r="A15" s="167">
        <v>9</v>
      </c>
      <c r="B15" s="78">
        <v>317320</v>
      </c>
      <c r="C15" s="168" t="s">
        <v>213</v>
      </c>
      <c r="D15" s="168" t="s">
        <v>214</v>
      </c>
      <c r="E15" s="169">
        <v>34.5</v>
      </c>
      <c r="F15" s="170">
        <v>69</v>
      </c>
      <c r="G15" s="131">
        <f t="shared" si="23"/>
        <v>2</v>
      </c>
      <c r="H15" s="131">
        <f t="shared" si="24"/>
        <v>1</v>
      </c>
      <c r="I15" s="131">
        <f t="shared" si="25"/>
        <v>0</v>
      </c>
      <c r="J15" s="131">
        <f t="shared" si="26"/>
        <v>0</v>
      </c>
      <c r="K15" s="131">
        <f t="shared" si="27"/>
        <v>0</v>
      </c>
      <c r="L15" s="132">
        <f t="shared" si="28"/>
        <v>3</v>
      </c>
      <c r="M15" s="70">
        <f t="shared" si="12"/>
        <v>0.75</v>
      </c>
      <c r="N15" s="70">
        <f t="shared" si="13"/>
        <v>103.5</v>
      </c>
      <c r="O15" s="70">
        <f t="shared" si="14"/>
        <v>207</v>
      </c>
      <c r="P15" s="167">
        <v>1</v>
      </c>
      <c r="Q15" s="78">
        <v>1</v>
      </c>
      <c r="R15" s="78">
        <v>0</v>
      </c>
      <c r="S15" s="78">
        <v>0</v>
      </c>
      <c r="T15" s="78">
        <v>0</v>
      </c>
      <c r="U15" s="133">
        <f t="shared" si="29"/>
        <v>2</v>
      </c>
      <c r="V15" s="155">
        <f t="shared" si="15"/>
        <v>69</v>
      </c>
      <c r="W15" s="155">
        <f t="shared" si="16"/>
        <v>138</v>
      </c>
      <c r="X15" s="104">
        <f t="shared" si="30"/>
        <v>0.4</v>
      </c>
      <c r="Y15" s="167">
        <v>1</v>
      </c>
      <c r="Z15" s="78">
        <v>0</v>
      </c>
      <c r="AA15" s="78">
        <v>0</v>
      </c>
      <c r="AB15" s="78">
        <v>0</v>
      </c>
      <c r="AC15" s="78">
        <v>0</v>
      </c>
      <c r="AD15" s="133">
        <f t="shared" si="31"/>
        <v>1</v>
      </c>
      <c r="AE15" s="155">
        <f t="shared" si="17"/>
        <v>34.5</v>
      </c>
      <c r="AF15" s="155">
        <f t="shared" si="18"/>
        <v>69</v>
      </c>
      <c r="AG15" s="104">
        <f t="shared" si="32"/>
        <v>0.2</v>
      </c>
      <c r="AH15" s="167">
        <v>0</v>
      </c>
      <c r="AI15" s="78">
        <v>0</v>
      </c>
      <c r="AJ15" s="78">
        <v>0</v>
      </c>
      <c r="AK15" s="78">
        <v>0</v>
      </c>
      <c r="AL15" s="78">
        <v>0</v>
      </c>
      <c r="AM15" s="133">
        <f t="shared" si="33"/>
        <v>0</v>
      </c>
      <c r="AN15" s="155">
        <f t="shared" si="19"/>
        <v>0</v>
      </c>
      <c r="AO15" s="155">
        <f t="shared" si="20"/>
        <v>0</v>
      </c>
      <c r="AP15" s="104">
        <f t="shared" si="34"/>
        <v>0</v>
      </c>
      <c r="AQ15" s="167">
        <v>0</v>
      </c>
      <c r="AR15" s="78">
        <v>0</v>
      </c>
      <c r="AS15" s="78">
        <v>0</v>
      </c>
      <c r="AT15" s="78">
        <v>0</v>
      </c>
      <c r="AU15" s="78">
        <v>0</v>
      </c>
      <c r="AV15" s="133">
        <f t="shared" si="35"/>
        <v>0</v>
      </c>
      <c r="AW15" s="155">
        <f t="shared" si="21"/>
        <v>0</v>
      </c>
      <c r="AX15" s="155">
        <f t="shared" si="22"/>
        <v>0</v>
      </c>
      <c r="AY15" s="104">
        <f t="shared" si="36"/>
        <v>0</v>
      </c>
    </row>
    <row r="16" spans="1:51" s="130" customFormat="1" ht="16.5" thickTop="1" thickBot="1" x14ac:dyDescent="0.3">
      <c r="A16" s="167">
        <v>10</v>
      </c>
      <c r="B16" s="78">
        <v>317324</v>
      </c>
      <c r="C16" s="168" t="s">
        <v>215</v>
      </c>
      <c r="D16" s="168" t="s">
        <v>216</v>
      </c>
      <c r="E16" s="169">
        <v>34.5</v>
      </c>
      <c r="F16" s="170">
        <v>69</v>
      </c>
      <c r="G16" s="131">
        <f t="shared" si="23"/>
        <v>0</v>
      </c>
      <c r="H16" s="131">
        <f t="shared" si="24"/>
        <v>0</v>
      </c>
      <c r="I16" s="131">
        <f t="shared" si="25"/>
        <v>0</v>
      </c>
      <c r="J16" s="131">
        <f t="shared" si="26"/>
        <v>0</v>
      </c>
      <c r="K16" s="131">
        <f t="shared" si="27"/>
        <v>0</v>
      </c>
      <c r="L16" s="132">
        <f t="shared" si="28"/>
        <v>0</v>
      </c>
      <c r="M16" s="70">
        <f t="shared" si="12"/>
        <v>0</v>
      </c>
      <c r="N16" s="70">
        <f t="shared" si="13"/>
        <v>0</v>
      </c>
      <c r="O16" s="70">
        <f t="shared" si="14"/>
        <v>0</v>
      </c>
      <c r="P16" s="167">
        <v>0</v>
      </c>
      <c r="Q16" s="78">
        <v>0</v>
      </c>
      <c r="R16" s="78">
        <v>0</v>
      </c>
      <c r="S16" s="78">
        <v>0</v>
      </c>
      <c r="T16" s="78">
        <v>0</v>
      </c>
      <c r="U16" s="133">
        <f t="shared" si="29"/>
        <v>0</v>
      </c>
      <c r="V16" s="155">
        <f t="shared" si="15"/>
        <v>0</v>
      </c>
      <c r="W16" s="155">
        <f t="shared" si="16"/>
        <v>0</v>
      </c>
      <c r="X16" s="104">
        <f t="shared" si="30"/>
        <v>0</v>
      </c>
      <c r="Y16" s="167">
        <v>0</v>
      </c>
      <c r="Z16" s="78">
        <v>0</v>
      </c>
      <c r="AA16" s="78">
        <v>0</v>
      </c>
      <c r="AB16" s="78">
        <v>0</v>
      </c>
      <c r="AC16" s="78">
        <v>0</v>
      </c>
      <c r="AD16" s="133">
        <f t="shared" si="31"/>
        <v>0</v>
      </c>
      <c r="AE16" s="155">
        <f t="shared" si="17"/>
        <v>0</v>
      </c>
      <c r="AF16" s="155">
        <f t="shared" si="18"/>
        <v>0</v>
      </c>
      <c r="AG16" s="104">
        <f t="shared" si="32"/>
        <v>0</v>
      </c>
      <c r="AH16" s="167">
        <v>0</v>
      </c>
      <c r="AI16" s="78">
        <v>0</v>
      </c>
      <c r="AJ16" s="78">
        <v>0</v>
      </c>
      <c r="AK16" s="78">
        <v>0</v>
      </c>
      <c r="AL16" s="78">
        <v>0</v>
      </c>
      <c r="AM16" s="133">
        <f t="shared" si="33"/>
        <v>0</v>
      </c>
      <c r="AN16" s="155">
        <f t="shared" si="19"/>
        <v>0</v>
      </c>
      <c r="AO16" s="155">
        <f t="shared" si="20"/>
        <v>0</v>
      </c>
      <c r="AP16" s="104">
        <f t="shared" si="34"/>
        <v>0</v>
      </c>
      <c r="AQ16" s="167">
        <v>0</v>
      </c>
      <c r="AR16" s="78">
        <v>0</v>
      </c>
      <c r="AS16" s="78">
        <v>0</v>
      </c>
      <c r="AT16" s="78">
        <v>0</v>
      </c>
      <c r="AU16" s="78">
        <v>0</v>
      </c>
      <c r="AV16" s="133">
        <f t="shared" si="35"/>
        <v>0</v>
      </c>
      <c r="AW16" s="155">
        <f t="shared" si="21"/>
        <v>0</v>
      </c>
      <c r="AX16" s="155">
        <f t="shared" si="22"/>
        <v>0</v>
      </c>
      <c r="AY16" s="104">
        <f t="shared" si="36"/>
        <v>0</v>
      </c>
    </row>
    <row r="17" spans="1:51" s="130" customFormat="1" ht="16.5" thickTop="1" thickBot="1" x14ac:dyDescent="0.3">
      <c r="A17" s="167">
        <v>11</v>
      </c>
      <c r="B17" s="78">
        <v>317327</v>
      </c>
      <c r="C17" s="168" t="s">
        <v>217</v>
      </c>
      <c r="D17" s="168" t="s">
        <v>218</v>
      </c>
      <c r="E17" s="169">
        <v>34.5</v>
      </c>
      <c r="F17" s="170">
        <v>69</v>
      </c>
      <c r="G17" s="131">
        <f t="shared" si="23"/>
        <v>3</v>
      </c>
      <c r="H17" s="131">
        <f t="shared" si="24"/>
        <v>0</v>
      </c>
      <c r="I17" s="131">
        <f t="shared" si="25"/>
        <v>1</v>
      </c>
      <c r="J17" s="131">
        <f t="shared" si="26"/>
        <v>0</v>
      </c>
      <c r="K17" s="131">
        <f t="shared" si="27"/>
        <v>0</v>
      </c>
      <c r="L17" s="132">
        <f t="shared" si="28"/>
        <v>4</v>
      </c>
      <c r="M17" s="70">
        <f t="shared" si="12"/>
        <v>1</v>
      </c>
      <c r="N17" s="70">
        <f t="shared" si="13"/>
        <v>138</v>
      </c>
      <c r="O17" s="70">
        <f t="shared" si="14"/>
        <v>276</v>
      </c>
      <c r="P17" s="167">
        <v>0</v>
      </c>
      <c r="Q17" s="78">
        <v>0</v>
      </c>
      <c r="R17" s="78">
        <v>0</v>
      </c>
      <c r="S17" s="78">
        <v>0</v>
      </c>
      <c r="T17" s="78">
        <v>0</v>
      </c>
      <c r="U17" s="133">
        <f t="shared" si="29"/>
        <v>0</v>
      </c>
      <c r="V17" s="155">
        <f t="shared" si="15"/>
        <v>0</v>
      </c>
      <c r="W17" s="155">
        <f t="shared" si="16"/>
        <v>0</v>
      </c>
      <c r="X17" s="104">
        <f t="shared" si="30"/>
        <v>0</v>
      </c>
      <c r="Y17" s="167">
        <v>2</v>
      </c>
      <c r="Z17" s="78">
        <v>0</v>
      </c>
      <c r="AA17" s="78">
        <v>1</v>
      </c>
      <c r="AB17" s="78">
        <v>0</v>
      </c>
      <c r="AC17" s="78">
        <v>0</v>
      </c>
      <c r="AD17" s="133">
        <f t="shared" si="31"/>
        <v>3</v>
      </c>
      <c r="AE17" s="155">
        <f t="shared" si="17"/>
        <v>103.5</v>
      </c>
      <c r="AF17" s="155">
        <f t="shared" si="18"/>
        <v>207</v>
      </c>
      <c r="AG17" s="104">
        <f t="shared" si="32"/>
        <v>0.6</v>
      </c>
      <c r="AH17" s="167">
        <v>1</v>
      </c>
      <c r="AI17" s="78">
        <v>0</v>
      </c>
      <c r="AJ17" s="78">
        <v>0</v>
      </c>
      <c r="AK17" s="78">
        <v>0</v>
      </c>
      <c r="AL17" s="78">
        <v>0</v>
      </c>
      <c r="AM17" s="133">
        <f t="shared" si="33"/>
        <v>1</v>
      </c>
      <c r="AN17" s="155">
        <f t="shared" si="19"/>
        <v>34.5</v>
      </c>
      <c r="AO17" s="155">
        <f t="shared" si="20"/>
        <v>69</v>
      </c>
      <c r="AP17" s="104">
        <f t="shared" si="34"/>
        <v>0.2</v>
      </c>
      <c r="AQ17" s="167">
        <v>0</v>
      </c>
      <c r="AR17" s="78">
        <v>0</v>
      </c>
      <c r="AS17" s="78">
        <v>0</v>
      </c>
      <c r="AT17" s="78">
        <v>0</v>
      </c>
      <c r="AU17" s="78">
        <v>0</v>
      </c>
      <c r="AV17" s="133">
        <f t="shared" si="35"/>
        <v>0</v>
      </c>
      <c r="AW17" s="155">
        <f t="shared" si="21"/>
        <v>0</v>
      </c>
      <c r="AX17" s="155">
        <f t="shared" si="22"/>
        <v>0</v>
      </c>
      <c r="AY17" s="104">
        <f t="shared" si="36"/>
        <v>0</v>
      </c>
    </row>
    <row r="18" spans="1:51" s="130" customFormat="1" ht="16.5" thickTop="1" thickBot="1" x14ac:dyDescent="0.3">
      <c r="A18" s="167">
        <v>12</v>
      </c>
      <c r="B18" s="78">
        <v>317333</v>
      </c>
      <c r="C18" s="168" t="s">
        <v>219</v>
      </c>
      <c r="D18" s="168" t="s">
        <v>220</v>
      </c>
      <c r="E18" s="169">
        <v>34.5</v>
      </c>
      <c r="F18" s="170">
        <v>69</v>
      </c>
      <c r="G18" s="131">
        <f t="shared" si="23"/>
        <v>0</v>
      </c>
      <c r="H18" s="131">
        <f t="shared" si="24"/>
        <v>0</v>
      </c>
      <c r="I18" s="131">
        <f t="shared" si="25"/>
        <v>0</v>
      </c>
      <c r="J18" s="131">
        <f t="shared" si="26"/>
        <v>0</v>
      </c>
      <c r="K18" s="131">
        <f t="shared" si="27"/>
        <v>0</v>
      </c>
      <c r="L18" s="132">
        <f t="shared" si="28"/>
        <v>0</v>
      </c>
      <c r="M18" s="70">
        <f t="shared" si="12"/>
        <v>0</v>
      </c>
      <c r="N18" s="70">
        <f t="shared" si="13"/>
        <v>0</v>
      </c>
      <c r="O18" s="70">
        <f t="shared" si="14"/>
        <v>0</v>
      </c>
      <c r="P18" s="167">
        <v>0</v>
      </c>
      <c r="Q18" s="78">
        <v>0</v>
      </c>
      <c r="R18" s="78">
        <v>0</v>
      </c>
      <c r="S18" s="78">
        <v>0</v>
      </c>
      <c r="T18" s="78">
        <v>0</v>
      </c>
      <c r="U18" s="133">
        <f t="shared" si="29"/>
        <v>0</v>
      </c>
      <c r="V18" s="155">
        <f t="shared" si="15"/>
        <v>0</v>
      </c>
      <c r="W18" s="155">
        <f t="shared" si="16"/>
        <v>0</v>
      </c>
      <c r="X18" s="104">
        <f t="shared" si="30"/>
        <v>0</v>
      </c>
      <c r="Y18" s="167">
        <v>0</v>
      </c>
      <c r="Z18" s="78">
        <v>0</v>
      </c>
      <c r="AA18" s="78">
        <v>0</v>
      </c>
      <c r="AB18" s="78">
        <v>0</v>
      </c>
      <c r="AC18" s="78">
        <v>0</v>
      </c>
      <c r="AD18" s="133">
        <f t="shared" si="31"/>
        <v>0</v>
      </c>
      <c r="AE18" s="155">
        <f t="shared" si="17"/>
        <v>0</v>
      </c>
      <c r="AF18" s="155">
        <f t="shared" si="18"/>
        <v>0</v>
      </c>
      <c r="AG18" s="104">
        <f t="shared" si="32"/>
        <v>0</v>
      </c>
      <c r="AH18" s="167">
        <v>0</v>
      </c>
      <c r="AI18" s="78">
        <v>0</v>
      </c>
      <c r="AJ18" s="78">
        <v>0</v>
      </c>
      <c r="AK18" s="78">
        <v>0</v>
      </c>
      <c r="AL18" s="78">
        <v>0</v>
      </c>
      <c r="AM18" s="133">
        <f t="shared" si="33"/>
        <v>0</v>
      </c>
      <c r="AN18" s="155">
        <f t="shared" si="19"/>
        <v>0</v>
      </c>
      <c r="AO18" s="155">
        <f t="shared" si="20"/>
        <v>0</v>
      </c>
      <c r="AP18" s="104">
        <f t="shared" si="34"/>
        <v>0</v>
      </c>
      <c r="AQ18" s="167">
        <v>0</v>
      </c>
      <c r="AR18" s="78">
        <v>0</v>
      </c>
      <c r="AS18" s="78">
        <v>0</v>
      </c>
      <c r="AT18" s="78">
        <v>0</v>
      </c>
      <c r="AU18" s="78">
        <v>0</v>
      </c>
      <c r="AV18" s="133">
        <f t="shared" si="35"/>
        <v>0</v>
      </c>
      <c r="AW18" s="155">
        <f t="shared" si="21"/>
        <v>0</v>
      </c>
      <c r="AX18" s="155">
        <f t="shared" si="22"/>
        <v>0</v>
      </c>
      <c r="AY18" s="104">
        <f t="shared" si="36"/>
        <v>0</v>
      </c>
    </row>
    <row r="19" spans="1:51" s="130" customFormat="1" ht="16.5" thickTop="1" thickBot="1" x14ac:dyDescent="0.3">
      <c r="A19" s="167">
        <v>13</v>
      </c>
      <c r="B19" s="78">
        <v>317335</v>
      </c>
      <c r="C19" s="168" t="s">
        <v>221</v>
      </c>
      <c r="D19" s="168" t="s">
        <v>222</v>
      </c>
      <c r="E19" s="169">
        <v>34.5</v>
      </c>
      <c r="F19" s="170">
        <v>69</v>
      </c>
      <c r="G19" s="131">
        <f t="shared" si="23"/>
        <v>0</v>
      </c>
      <c r="H19" s="131">
        <f t="shared" si="24"/>
        <v>0</v>
      </c>
      <c r="I19" s="131">
        <f t="shared" si="25"/>
        <v>0</v>
      </c>
      <c r="J19" s="131">
        <f t="shared" si="26"/>
        <v>0</v>
      </c>
      <c r="K19" s="131">
        <f t="shared" si="27"/>
        <v>0</v>
      </c>
      <c r="L19" s="132">
        <f t="shared" si="28"/>
        <v>0</v>
      </c>
      <c r="M19" s="70">
        <f t="shared" si="12"/>
        <v>0</v>
      </c>
      <c r="N19" s="70">
        <f t="shared" si="13"/>
        <v>0</v>
      </c>
      <c r="O19" s="70">
        <f t="shared" si="14"/>
        <v>0</v>
      </c>
      <c r="P19" s="167">
        <v>0</v>
      </c>
      <c r="Q19" s="78">
        <v>0</v>
      </c>
      <c r="R19" s="78">
        <v>0</v>
      </c>
      <c r="S19" s="78">
        <v>0</v>
      </c>
      <c r="T19" s="78">
        <v>0</v>
      </c>
      <c r="U19" s="133">
        <f t="shared" si="29"/>
        <v>0</v>
      </c>
      <c r="V19" s="155">
        <f t="shared" si="15"/>
        <v>0</v>
      </c>
      <c r="W19" s="155">
        <f t="shared" si="16"/>
        <v>0</v>
      </c>
      <c r="X19" s="104">
        <f t="shared" si="30"/>
        <v>0</v>
      </c>
      <c r="Y19" s="167">
        <v>0</v>
      </c>
      <c r="Z19" s="78">
        <v>0</v>
      </c>
      <c r="AA19" s="78">
        <v>0</v>
      </c>
      <c r="AB19" s="78">
        <v>0</v>
      </c>
      <c r="AC19" s="78">
        <v>0</v>
      </c>
      <c r="AD19" s="133">
        <f t="shared" si="31"/>
        <v>0</v>
      </c>
      <c r="AE19" s="155">
        <f t="shared" si="17"/>
        <v>0</v>
      </c>
      <c r="AF19" s="155">
        <f t="shared" si="18"/>
        <v>0</v>
      </c>
      <c r="AG19" s="104">
        <f t="shared" si="32"/>
        <v>0</v>
      </c>
      <c r="AH19" s="167">
        <v>0</v>
      </c>
      <c r="AI19" s="78">
        <v>0</v>
      </c>
      <c r="AJ19" s="78">
        <v>0</v>
      </c>
      <c r="AK19" s="78">
        <v>0</v>
      </c>
      <c r="AL19" s="78">
        <v>0</v>
      </c>
      <c r="AM19" s="133">
        <f t="shared" si="33"/>
        <v>0</v>
      </c>
      <c r="AN19" s="155">
        <f t="shared" si="19"/>
        <v>0</v>
      </c>
      <c r="AO19" s="155">
        <f t="shared" si="20"/>
        <v>0</v>
      </c>
      <c r="AP19" s="104">
        <f t="shared" si="34"/>
        <v>0</v>
      </c>
      <c r="AQ19" s="167">
        <v>0</v>
      </c>
      <c r="AR19" s="78">
        <v>0</v>
      </c>
      <c r="AS19" s="78">
        <v>0</v>
      </c>
      <c r="AT19" s="78">
        <v>0</v>
      </c>
      <c r="AU19" s="78">
        <v>0</v>
      </c>
      <c r="AV19" s="133">
        <f t="shared" si="35"/>
        <v>0</v>
      </c>
      <c r="AW19" s="155">
        <f t="shared" si="21"/>
        <v>0</v>
      </c>
      <c r="AX19" s="155">
        <f t="shared" si="22"/>
        <v>0</v>
      </c>
      <c r="AY19" s="104">
        <f t="shared" si="36"/>
        <v>0</v>
      </c>
    </row>
    <row r="20" spans="1:51" s="130" customFormat="1" ht="16.5" thickTop="1" thickBot="1" x14ac:dyDescent="0.3">
      <c r="A20" s="167">
        <v>14</v>
      </c>
      <c r="B20" s="78">
        <v>317336</v>
      </c>
      <c r="C20" s="168" t="s">
        <v>223</v>
      </c>
      <c r="D20" s="168" t="s">
        <v>224</v>
      </c>
      <c r="E20" s="169">
        <v>34.5</v>
      </c>
      <c r="F20" s="170">
        <v>69</v>
      </c>
      <c r="G20" s="131">
        <f t="shared" si="23"/>
        <v>0</v>
      </c>
      <c r="H20" s="131">
        <f t="shared" si="24"/>
        <v>0</v>
      </c>
      <c r="I20" s="131">
        <f t="shared" si="25"/>
        <v>1</v>
      </c>
      <c r="J20" s="131">
        <f t="shared" si="26"/>
        <v>0</v>
      </c>
      <c r="K20" s="131">
        <f t="shared" si="27"/>
        <v>0</v>
      </c>
      <c r="L20" s="132">
        <f t="shared" si="28"/>
        <v>1</v>
      </c>
      <c r="M20" s="70">
        <f t="shared" si="12"/>
        <v>0.25</v>
      </c>
      <c r="N20" s="70">
        <f t="shared" si="13"/>
        <v>34.5</v>
      </c>
      <c r="O20" s="70">
        <f t="shared" si="14"/>
        <v>69</v>
      </c>
      <c r="P20" s="167">
        <v>0</v>
      </c>
      <c r="Q20" s="78">
        <v>0</v>
      </c>
      <c r="R20" s="78">
        <v>1</v>
      </c>
      <c r="S20" s="78">
        <v>0</v>
      </c>
      <c r="T20" s="78">
        <v>0</v>
      </c>
      <c r="U20" s="133">
        <f t="shared" si="29"/>
        <v>1</v>
      </c>
      <c r="V20" s="155">
        <f t="shared" si="15"/>
        <v>34.5</v>
      </c>
      <c r="W20" s="155">
        <f t="shared" si="16"/>
        <v>69</v>
      </c>
      <c r="X20" s="104">
        <f t="shared" si="30"/>
        <v>0.2</v>
      </c>
      <c r="Y20" s="167">
        <v>0</v>
      </c>
      <c r="Z20" s="78">
        <v>0</v>
      </c>
      <c r="AA20" s="78">
        <v>0</v>
      </c>
      <c r="AB20" s="78">
        <v>0</v>
      </c>
      <c r="AC20" s="78">
        <v>0</v>
      </c>
      <c r="AD20" s="133">
        <f t="shared" si="31"/>
        <v>0</v>
      </c>
      <c r="AE20" s="155">
        <f t="shared" si="17"/>
        <v>0</v>
      </c>
      <c r="AF20" s="155">
        <f t="shared" si="18"/>
        <v>0</v>
      </c>
      <c r="AG20" s="104">
        <f t="shared" si="32"/>
        <v>0</v>
      </c>
      <c r="AH20" s="167">
        <v>0</v>
      </c>
      <c r="AI20" s="78">
        <v>0</v>
      </c>
      <c r="AJ20" s="78">
        <v>0</v>
      </c>
      <c r="AK20" s="78">
        <v>0</v>
      </c>
      <c r="AL20" s="78">
        <v>0</v>
      </c>
      <c r="AM20" s="133">
        <f t="shared" si="33"/>
        <v>0</v>
      </c>
      <c r="AN20" s="155">
        <f t="shared" si="19"/>
        <v>0</v>
      </c>
      <c r="AO20" s="155">
        <f t="shared" si="20"/>
        <v>0</v>
      </c>
      <c r="AP20" s="104">
        <f t="shared" si="34"/>
        <v>0</v>
      </c>
      <c r="AQ20" s="167">
        <v>0</v>
      </c>
      <c r="AR20" s="78">
        <v>0</v>
      </c>
      <c r="AS20" s="78">
        <v>0</v>
      </c>
      <c r="AT20" s="78">
        <v>0</v>
      </c>
      <c r="AU20" s="78">
        <v>0</v>
      </c>
      <c r="AV20" s="133">
        <f t="shared" si="35"/>
        <v>0</v>
      </c>
      <c r="AW20" s="155">
        <f t="shared" si="21"/>
        <v>0</v>
      </c>
      <c r="AX20" s="155">
        <f t="shared" si="22"/>
        <v>0</v>
      </c>
      <c r="AY20" s="104">
        <f t="shared" si="36"/>
        <v>0</v>
      </c>
    </row>
    <row r="21" spans="1:51" s="130" customFormat="1" ht="16.5" thickTop="1" thickBot="1" x14ac:dyDescent="0.3">
      <c r="A21" s="167">
        <v>15</v>
      </c>
      <c r="B21" s="78">
        <v>317339</v>
      </c>
      <c r="C21" s="168" t="s">
        <v>225</v>
      </c>
      <c r="D21" s="168" t="s">
        <v>226</v>
      </c>
      <c r="E21" s="169">
        <v>34.5</v>
      </c>
      <c r="F21" s="170">
        <v>69</v>
      </c>
      <c r="G21" s="131">
        <f t="shared" si="23"/>
        <v>0</v>
      </c>
      <c r="H21" s="131">
        <f t="shared" si="24"/>
        <v>3</v>
      </c>
      <c r="I21" s="131">
        <f t="shared" si="25"/>
        <v>0</v>
      </c>
      <c r="J21" s="131">
        <f t="shared" si="26"/>
        <v>1</v>
      </c>
      <c r="K21" s="131">
        <f t="shared" si="27"/>
        <v>2</v>
      </c>
      <c r="L21" s="132">
        <f t="shared" si="28"/>
        <v>6</v>
      </c>
      <c r="M21" s="70">
        <f t="shared" si="12"/>
        <v>1</v>
      </c>
      <c r="N21" s="70">
        <f t="shared" si="13"/>
        <v>207</v>
      </c>
      <c r="O21" s="70">
        <f t="shared" si="14"/>
        <v>414</v>
      </c>
      <c r="P21" s="167">
        <v>0</v>
      </c>
      <c r="Q21" s="78">
        <v>0</v>
      </c>
      <c r="R21" s="78">
        <v>0</v>
      </c>
      <c r="S21" s="78">
        <v>0</v>
      </c>
      <c r="T21" s="78">
        <v>1</v>
      </c>
      <c r="U21" s="133">
        <f t="shared" si="29"/>
        <v>1</v>
      </c>
      <c r="V21" s="155">
        <f t="shared" si="15"/>
        <v>34.5</v>
      </c>
      <c r="W21" s="155">
        <f t="shared" si="16"/>
        <v>69</v>
      </c>
      <c r="X21" s="104">
        <f t="shared" si="30"/>
        <v>0.2</v>
      </c>
      <c r="Y21" s="167">
        <v>0</v>
      </c>
      <c r="Z21" s="78">
        <v>2</v>
      </c>
      <c r="AA21" s="78">
        <v>0</v>
      </c>
      <c r="AB21" s="78">
        <v>0</v>
      </c>
      <c r="AC21" s="78">
        <v>1</v>
      </c>
      <c r="AD21" s="133">
        <f t="shared" si="31"/>
        <v>3</v>
      </c>
      <c r="AE21" s="155">
        <f t="shared" si="17"/>
        <v>103.5</v>
      </c>
      <c r="AF21" s="155">
        <f t="shared" si="18"/>
        <v>207</v>
      </c>
      <c r="AG21" s="104">
        <f t="shared" si="32"/>
        <v>0.6</v>
      </c>
      <c r="AH21" s="167">
        <v>0</v>
      </c>
      <c r="AI21" s="78">
        <v>1</v>
      </c>
      <c r="AJ21" s="78">
        <v>0</v>
      </c>
      <c r="AK21" s="78">
        <v>0</v>
      </c>
      <c r="AL21" s="78">
        <v>0</v>
      </c>
      <c r="AM21" s="133">
        <f t="shared" si="33"/>
        <v>1</v>
      </c>
      <c r="AN21" s="155">
        <f t="shared" si="19"/>
        <v>34.5</v>
      </c>
      <c r="AO21" s="155">
        <f t="shared" si="20"/>
        <v>69</v>
      </c>
      <c r="AP21" s="104">
        <f t="shared" si="34"/>
        <v>0.2</v>
      </c>
      <c r="AQ21" s="167">
        <v>0</v>
      </c>
      <c r="AR21" s="78">
        <v>0</v>
      </c>
      <c r="AS21" s="78">
        <v>0</v>
      </c>
      <c r="AT21" s="78">
        <v>1</v>
      </c>
      <c r="AU21" s="78">
        <v>0</v>
      </c>
      <c r="AV21" s="133">
        <f t="shared" si="35"/>
        <v>1</v>
      </c>
      <c r="AW21" s="155">
        <f t="shared" si="21"/>
        <v>34.5</v>
      </c>
      <c r="AX21" s="155">
        <f t="shared" si="22"/>
        <v>69</v>
      </c>
      <c r="AY21" s="104">
        <f t="shared" si="36"/>
        <v>0.2</v>
      </c>
    </row>
    <row r="22" spans="1:51" s="130" customFormat="1" ht="16.5" thickTop="1" thickBot="1" x14ac:dyDescent="0.3">
      <c r="A22" s="167">
        <v>16</v>
      </c>
      <c r="B22" s="78">
        <v>317343</v>
      </c>
      <c r="C22" s="168" t="s">
        <v>227</v>
      </c>
      <c r="D22" s="168" t="s">
        <v>228</v>
      </c>
      <c r="E22" s="169">
        <v>34.5</v>
      </c>
      <c r="F22" s="170">
        <v>69</v>
      </c>
      <c r="G22" s="131">
        <f t="shared" si="23"/>
        <v>0</v>
      </c>
      <c r="H22" s="131">
        <f t="shared" si="24"/>
        <v>1</v>
      </c>
      <c r="I22" s="131">
        <f t="shared" si="25"/>
        <v>0</v>
      </c>
      <c r="J22" s="131">
        <f t="shared" si="26"/>
        <v>0</v>
      </c>
      <c r="K22" s="131">
        <f t="shared" si="27"/>
        <v>0</v>
      </c>
      <c r="L22" s="132">
        <f t="shared" si="28"/>
        <v>1</v>
      </c>
      <c r="M22" s="70">
        <f t="shared" si="12"/>
        <v>0.25</v>
      </c>
      <c r="N22" s="70">
        <f t="shared" si="13"/>
        <v>34.5</v>
      </c>
      <c r="O22" s="70">
        <f t="shared" si="14"/>
        <v>69</v>
      </c>
      <c r="P22" s="167">
        <v>0</v>
      </c>
      <c r="Q22" s="78">
        <v>0</v>
      </c>
      <c r="R22" s="78">
        <v>0</v>
      </c>
      <c r="S22" s="78">
        <v>0</v>
      </c>
      <c r="T22" s="78">
        <v>0</v>
      </c>
      <c r="U22" s="133">
        <f t="shared" si="29"/>
        <v>0</v>
      </c>
      <c r="V22" s="155">
        <f t="shared" si="15"/>
        <v>0</v>
      </c>
      <c r="W22" s="155">
        <f t="shared" si="16"/>
        <v>0</v>
      </c>
      <c r="X22" s="104">
        <f t="shared" si="30"/>
        <v>0</v>
      </c>
      <c r="Y22" s="167">
        <v>0</v>
      </c>
      <c r="Z22" s="78">
        <v>0</v>
      </c>
      <c r="AA22" s="78">
        <v>0</v>
      </c>
      <c r="AB22" s="78">
        <v>0</v>
      </c>
      <c r="AC22" s="78">
        <v>0</v>
      </c>
      <c r="AD22" s="133">
        <f t="shared" si="31"/>
        <v>0</v>
      </c>
      <c r="AE22" s="155">
        <f t="shared" si="17"/>
        <v>0</v>
      </c>
      <c r="AF22" s="155">
        <f t="shared" si="18"/>
        <v>0</v>
      </c>
      <c r="AG22" s="104">
        <f t="shared" si="32"/>
        <v>0</v>
      </c>
      <c r="AH22" s="167">
        <v>0</v>
      </c>
      <c r="AI22" s="78">
        <v>0</v>
      </c>
      <c r="AJ22" s="78">
        <v>0</v>
      </c>
      <c r="AK22" s="78">
        <v>0</v>
      </c>
      <c r="AL22" s="78">
        <v>0</v>
      </c>
      <c r="AM22" s="133">
        <f t="shared" si="33"/>
        <v>0</v>
      </c>
      <c r="AN22" s="155">
        <f t="shared" si="19"/>
        <v>0</v>
      </c>
      <c r="AO22" s="155">
        <f t="shared" si="20"/>
        <v>0</v>
      </c>
      <c r="AP22" s="104">
        <f t="shared" si="34"/>
        <v>0</v>
      </c>
      <c r="AQ22" s="167">
        <v>0</v>
      </c>
      <c r="AR22" s="78">
        <v>1</v>
      </c>
      <c r="AS22" s="78">
        <v>0</v>
      </c>
      <c r="AT22" s="78">
        <v>0</v>
      </c>
      <c r="AU22" s="78">
        <v>0</v>
      </c>
      <c r="AV22" s="133">
        <f t="shared" si="35"/>
        <v>1</v>
      </c>
      <c r="AW22" s="155">
        <f t="shared" si="21"/>
        <v>34.5</v>
      </c>
      <c r="AX22" s="155">
        <f t="shared" si="22"/>
        <v>69</v>
      </c>
      <c r="AY22" s="104">
        <f t="shared" si="36"/>
        <v>0.2</v>
      </c>
    </row>
    <row r="23" spans="1:51" s="130" customFormat="1" ht="16.5" thickTop="1" thickBot="1" x14ac:dyDescent="0.3">
      <c r="A23" s="167">
        <v>17</v>
      </c>
      <c r="B23" s="78">
        <v>317345</v>
      </c>
      <c r="C23" s="168" t="s">
        <v>229</v>
      </c>
      <c r="D23" s="168" t="s">
        <v>230</v>
      </c>
      <c r="E23" s="169">
        <v>34.5</v>
      </c>
      <c r="F23" s="170">
        <v>69</v>
      </c>
      <c r="G23" s="131">
        <f t="shared" si="23"/>
        <v>1</v>
      </c>
      <c r="H23" s="131">
        <f t="shared" si="24"/>
        <v>0</v>
      </c>
      <c r="I23" s="131">
        <f t="shared" si="25"/>
        <v>0</v>
      </c>
      <c r="J23" s="131">
        <f t="shared" si="26"/>
        <v>1</v>
      </c>
      <c r="K23" s="131">
        <f t="shared" si="27"/>
        <v>0</v>
      </c>
      <c r="L23" s="132">
        <f t="shared" si="28"/>
        <v>2</v>
      </c>
      <c r="M23" s="70">
        <f t="shared" si="12"/>
        <v>0.5</v>
      </c>
      <c r="N23" s="70">
        <f t="shared" si="13"/>
        <v>69</v>
      </c>
      <c r="O23" s="70">
        <f t="shared" si="14"/>
        <v>138</v>
      </c>
      <c r="P23" s="167">
        <v>0</v>
      </c>
      <c r="Q23" s="78">
        <v>0</v>
      </c>
      <c r="R23" s="78">
        <v>0</v>
      </c>
      <c r="S23" s="78">
        <v>1</v>
      </c>
      <c r="T23" s="78">
        <v>0</v>
      </c>
      <c r="U23" s="133">
        <f t="shared" si="29"/>
        <v>1</v>
      </c>
      <c r="V23" s="155">
        <f t="shared" si="15"/>
        <v>34.5</v>
      </c>
      <c r="W23" s="155">
        <f t="shared" si="16"/>
        <v>69</v>
      </c>
      <c r="X23" s="104">
        <f t="shared" si="30"/>
        <v>0.2</v>
      </c>
      <c r="Y23" s="167">
        <v>1</v>
      </c>
      <c r="Z23" s="78">
        <v>0</v>
      </c>
      <c r="AA23" s="78">
        <v>0</v>
      </c>
      <c r="AB23" s="78">
        <v>0</v>
      </c>
      <c r="AC23" s="78">
        <v>0</v>
      </c>
      <c r="AD23" s="133">
        <f t="shared" si="31"/>
        <v>1</v>
      </c>
      <c r="AE23" s="155">
        <f t="shared" si="17"/>
        <v>34.5</v>
      </c>
      <c r="AF23" s="155">
        <f t="shared" si="18"/>
        <v>69</v>
      </c>
      <c r="AG23" s="104">
        <f t="shared" si="32"/>
        <v>0.2</v>
      </c>
      <c r="AH23" s="167">
        <v>0</v>
      </c>
      <c r="AI23" s="78">
        <v>0</v>
      </c>
      <c r="AJ23" s="78">
        <v>0</v>
      </c>
      <c r="AK23" s="78">
        <v>0</v>
      </c>
      <c r="AL23" s="78">
        <v>0</v>
      </c>
      <c r="AM23" s="133">
        <f t="shared" si="33"/>
        <v>0</v>
      </c>
      <c r="AN23" s="155">
        <f t="shared" si="19"/>
        <v>0</v>
      </c>
      <c r="AO23" s="155">
        <f t="shared" si="20"/>
        <v>0</v>
      </c>
      <c r="AP23" s="104">
        <f t="shared" si="34"/>
        <v>0</v>
      </c>
      <c r="AQ23" s="167">
        <v>0</v>
      </c>
      <c r="AR23" s="78">
        <v>0</v>
      </c>
      <c r="AS23" s="78">
        <v>0</v>
      </c>
      <c r="AT23" s="78">
        <v>0</v>
      </c>
      <c r="AU23" s="78">
        <v>0</v>
      </c>
      <c r="AV23" s="133">
        <f t="shared" si="35"/>
        <v>0</v>
      </c>
      <c r="AW23" s="155">
        <f t="shared" si="21"/>
        <v>0</v>
      </c>
      <c r="AX23" s="155">
        <f t="shared" si="22"/>
        <v>0</v>
      </c>
      <c r="AY23" s="104">
        <f t="shared" si="36"/>
        <v>0</v>
      </c>
    </row>
    <row r="24" spans="1:51" s="130" customFormat="1" ht="16.5" thickTop="1" thickBot="1" x14ac:dyDescent="0.3">
      <c r="A24" s="167">
        <v>18</v>
      </c>
      <c r="B24" s="78">
        <v>663479</v>
      </c>
      <c r="C24" s="168" t="s">
        <v>231</v>
      </c>
      <c r="D24" s="168" t="s">
        <v>232</v>
      </c>
      <c r="E24" s="169">
        <v>155</v>
      </c>
      <c r="F24" s="170">
        <v>309</v>
      </c>
      <c r="G24" s="131">
        <f t="shared" si="23"/>
        <v>0</v>
      </c>
      <c r="H24" s="131">
        <f t="shared" si="24"/>
        <v>0</v>
      </c>
      <c r="I24" s="131">
        <f t="shared" si="25"/>
        <v>0</v>
      </c>
      <c r="J24" s="131">
        <f t="shared" si="26"/>
        <v>0</v>
      </c>
      <c r="K24" s="131">
        <f t="shared" si="27"/>
        <v>0</v>
      </c>
      <c r="L24" s="132">
        <f t="shared" si="28"/>
        <v>0</v>
      </c>
      <c r="M24" s="70">
        <f t="shared" si="12"/>
        <v>0</v>
      </c>
      <c r="N24" s="70">
        <f t="shared" si="13"/>
        <v>0</v>
      </c>
      <c r="O24" s="70">
        <f t="shared" si="14"/>
        <v>0</v>
      </c>
      <c r="P24" s="167">
        <v>0</v>
      </c>
      <c r="Q24" s="78">
        <v>0</v>
      </c>
      <c r="R24" s="78">
        <v>0</v>
      </c>
      <c r="S24" s="78">
        <v>0</v>
      </c>
      <c r="T24" s="78">
        <v>0</v>
      </c>
      <c r="U24" s="133">
        <f t="shared" si="29"/>
        <v>0</v>
      </c>
      <c r="V24" s="155">
        <f t="shared" si="15"/>
        <v>0</v>
      </c>
      <c r="W24" s="155">
        <f t="shared" si="16"/>
        <v>0</v>
      </c>
      <c r="X24" s="104">
        <f t="shared" si="30"/>
        <v>0</v>
      </c>
      <c r="Y24" s="167">
        <v>0</v>
      </c>
      <c r="Z24" s="78">
        <v>0</v>
      </c>
      <c r="AA24" s="78">
        <v>0</v>
      </c>
      <c r="AB24" s="78">
        <v>0</v>
      </c>
      <c r="AC24" s="78">
        <v>0</v>
      </c>
      <c r="AD24" s="133">
        <f t="shared" si="31"/>
        <v>0</v>
      </c>
      <c r="AE24" s="155">
        <f t="shared" si="17"/>
        <v>0</v>
      </c>
      <c r="AF24" s="155">
        <f t="shared" si="18"/>
        <v>0</v>
      </c>
      <c r="AG24" s="104">
        <f t="shared" si="32"/>
        <v>0</v>
      </c>
      <c r="AH24" s="167">
        <v>0</v>
      </c>
      <c r="AI24" s="78">
        <v>0</v>
      </c>
      <c r="AJ24" s="78">
        <v>0</v>
      </c>
      <c r="AK24" s="78">
        <v>0</v>
      </c>
      <c r="AL24" s="78">
        <v>0</v>
      </c>
      <c r="AM24" s="133">
        <f t="shared" si="33"/>
        <v>0</v>
      </c>
      <c r="AN24" s="155">
        <f t="shared" si="19"/>
        <v>0</v>
      </c>
      <c r="AO24" s="155">
        <f t="shared" si="20"/>
        <v>0</v>
      </c>
      <c r="AP24" s="104">
        <f t="shared" si="34"/>
        <v>0</v>
      </c>
      <c r="AQ24" s="167">
        <v>0</v>
      </c>
      <c r="AR24" s="78">
        <v>0</v>
      </c>
      <c r="AS24" s="78">
        <v>0</v>
      </c>
      <c r="AT24" s="78">
        <v>0</v>
      </c>
      <c r="AU24" s="78">
        <v>0</v>
      </c>
      <c r="AV24" s="133">
        <f t="shared" si="35"/>
        <v>0</v>
      </c>
      <c r="AW24" s="155">
        <f t="shared" si="21"/>
        <v>0</v>
      </c>
      <c r="AX24" s="155">
        <f t="shared" si="22"/>
        <v>0</v>
      </c>
      <c r="AY24" s="104">
        <f t="shared" si="36"/>
        <v>0</v>
      </c>
    </row>
    <row r="25" spans="1:51" s="130" customFormat="1" ht="16.5" thickTop="1" thickBot="1" x14ac:dyDescent="0.3">
      <c r="A25" s="167">
        <v>19</v>
      </c>
      <c r="B25" s="78">
        <v>663480</v>
      </c>
      <c r="C25" s="168" t="s">
        <v>233</v>
      </c>
      <c r="D25" s="168" t="s">
        <v>234</v>
      </c>
      <c r="E25" s="169">
        <v>54.5</v>
      </c>
      <c r="F25" s="170">
        <v>109</v>
      </c>
      <c r="G25" s="131">
        <f t="shared" si="23"/>
        <v>0</v>
      </c>
      <c r="H25" s="131">
        <f t="shared" si="24"/>
        <v>0</v>
      </c>
      <c r="I25" s="131">
        <f t="shared" si="25"/>
        <v>0</v>
      </c>
      <c r="J25" s="131">
        <f t="shared" si="26"/>
        <v>0</v>
      </c>
      <c r="K25" s="131">
        <f t="shared" si="27"/>
        <v>1</v>
      </c>
      <c r="L25" s="132">
        <f t="shared" si="28"/>
        <v>1</v>
      </c>
      <c r="M25" s="70">
        <f t="shared" si="12"/>
        <v>0</v>
      </c>
      <c r="N25" s="70">
        <f t="shared" si="13"/>
        <v>54.5</v>
      </c>
      <c r="O25" s="70">
        <f t="shared" si="14"/>
        <v>109</v>
      </c>
      <c r="P25" s="167">
        <v>0</v>
      </c>
      <c r="Q25" s="78">
        <v>0</v>
      </c>
      <c r="R25" s="78">
        <v>0</v>
      </c>
      <c r="S25" s="78">
        <v>0</v>
      </c>
      <c r="T25" s="78">
        <v>0</v>
      </c>
      <c r="U25" s="133">
        <f t="shared" si="29"/>
        <v>0</v>
      </c>
      <c r="V25" s="155">
        <f t="shared" si="15"/>
        <v>0</v>
      </c>
      <c r="W25" s="155">
        <f t="shared" si="16"/>
        <v>0</v>
      </c>
      <c r="X25" s="104">
        <f t="shared" si="30"/>
        <v>0</v>
      </c>
      <c r="Y25" s="167">
        <v>0</v>
      </c>
      <c r="Z25" s="78">
        <v>0</v>
      </c>
      <c r="AA25" s="78">
        <v>0</v>
      </c>
      <c r="AB25" s="78">
        <v>0</v>
      </c>
      <c r="AC25" s="78">
        <v>0</v>
      </c>
      <c r="AD25" s="133">
        <f t="shared" si="31"/>
        <v>0</v>
      </c>
      <c r="AE25" s="155">
        <f t="shared" si="17"/>
        <v>0</v>
      </c>
      <c r="AF25" s="155">
        <f t="shared" si="18"/>
        <v>0</v>
      </c>
      <c r="AG25" s="104">
        <f t="shared" si="32"/>
        <v>0</v>
      </c>
      <c r="AH25" s="167">
        <v>0</v>
      </c>
      <c r="AI25" s="78">
        <v>0</v>
      </c>
      <c r="AJ25" s="78">
        <v>0</v>
      </c>
      <c r="AK25" s="78">
        <v>0</v>
      </c>
      <c r="AL25" s="78">
        <v>0</v>
      </c>
      <c r="AM25" s="133">
        <f t="shared" si="33"/>
        <v>0</v>
      </c>
      <c r="AN25" s="155">
        <f t="shared" si="19"/>
        <v>0</v>
      </c>
      <c r="AO25" s="155">
        <f t="shared" si="20"/>
        <v>0</v>
      </c>
      <c r="AP25" s="104">
        <f t="shared" si="34"/>
        <v>0</v>
      </c>
      <c r="AQ25" s="167">
        <v>0</v>
      </c>
      <c r="AR25" s="78">
        <v>0</v>
      </c>
      <c r="AS25" s="78">
        <v>0</v>
      </c>
      <c r="AT25" s="78">
        <v>0</v>
      </c>
      <c r="AU25" s="78">
        <v>1</v>
      </c>
      <c r="AV25" s="133">
        <f t="shared" si="35"/>
        <v>1</v>
      </c>
      <c r="AW25" s="155">
        <f t="shared" si="21"/>
        <v>54.5</v>
      </c>
      <c r="AX25" s="155">
        <f t="shared" si="22"/>
        <v>109</v>
      </c>
      <c r="AY25" s="104">
        <f t="shared" si="36"/>
        <v>0.2</v>
      </c>
    </row>
    <row r="26" spans="1:51" s="130" customFormat="1" ht="16.5" thickTop="1" thickBot="1" x14ac:dyDescent="0.3">
      <c r="A26" s="167">
        <v>20</v>
      </c>
      <c r="B26" s="78">
        <v>663481</v>
      </c>
      <c r="C26" s="168" t="s">
        <v>235</v>
      </c>
      <c r="D26" s="168" t="s">
        <v>236</v>
      </c>
      <c r="E26" s="169">
        <v>54.5</v>
      </c>
      <c r="F26" s="170">
        <v>109</v>
      </c>
      <c r="G26" s="131">
        <f t="shared" si="23"/>
        <v>0</v>
      </c>
      <c r="H26" s="131">
        <f t="shared" si="24"/>
        <v>0</v>
      </c>
      <c r="I26" s="131">
        <f t="shared" si="25"/>
        <v>0</v>
      </c>
      <c r="J26" s="131">
        <f t="shared" si="26"/>
        <v>0</v>
      </c>
      <c r="K26" s="131">
        <f t="shared" si="27"/>
        <v>0</v>
      </c>
      <c r="L26" s="132">
        <f t="shared" si="28"/>
        <v>0</v>
      </c>
      <c r="M26" s="70">
        <f t="shared" si="12"/>
        <v>0</v>
      </c>
      <c r="N26" s="70">
        <f t="shared" si="13"/>
        <v>0</v>
      </c>
      <c r="O26" s="70">
        <f t="shared" si="14"/>
        <v>0</v>
      </c>
      <c r="P26" s="167">
        <v>0</v>
      </c>
      <c r="Q26" s="78">
        <v>0</v>
      </c>
      <c r="R26" s="78">
        <v>0</v>
      </c>
      <c r="S26" s="78">
        <v>0</v>
      </c>
      <c r="T26" s="78">
        <v>0</v>
      </c>
      <c r="U26" s="133">
        <f t="shared" si="29"/>
        <v>0</v>
      </c>
      <c r="V26" s="155">
        <f t="shared" si="15"/>
        <v>0</v>
      </c>
      <c r="W26" s="155">
        <f t="shared" si="16"/>
        <v>0</v>
      </c>
      <c r="X26" s="104">
        <f t="shared" si="30"/>
        <v>0</v>
      </c>
      <c r="Y26" s="167">
        <v>0</v>
      </c>
      <c r="Z26" s="78">
        <v>0</v>
      </c>
      <c r="AA26" s="78">
        <v>0</v>
      </c>
      <c r="AB26" s="78">
        <v>0</v>
      </c>
      <c r="AC26" s="78">
        <v>0</v>
      </c>
      <c r="AD26" s="133">
        <f t="shared" si="31"/>
        <v>0</v>
      </c>
      <c r="AE26" s="155">
        <f t="shared" si="17"/>
        <v>0</v>
      </c>
      <c r="AF26" s="155">
        <f t="shared" si="18"/>
        <v>0</v>
      </c>
      <c r="AG26" s="104">
        <f t="shared" si="32"/>
        <v>0</v>
      </c>
      <c r="AH26" s="167">
        <v>0</v>
      </c>
      <c r="AI26" s="78">
        <v>0</v>
      </c>
      <c r="AJ26" s="78">
        <v>0</v>
      </c>
      <c r="AK26" s="78">
        <v>0</v>
      </c>
      <c r="AL26" s="78">
        <v>0</v>
      </c>
      <c r="AM26" s="133">
        <f t="shared" si="33"/>
        <v>0</v>
      </c>
      <c r="AN26" s="155">
        <f t="shared" si="19"/>
        <v>0</v>
      </c>
      <c r="AO26" s="155">
        <f t="shared" si="20"/>
        <v>0</v>
      </c>
      <c r="AP26" s="104">
        <f t="shared" si="34"/>
        <v>0</v>
      </c>
      <c r="AQ26" s="167">
        <v>0</v>
      </c>
      <c r="AR26" s="78">
        <v>0</v>
      </c>
      <c r="AS26" s="78">
        <v>0</v>
      </c>
      <c r="AT26" s="78">
        <v>0</v>
      </c>
      <c r="AU26" s="78">
        <v>0</v>
      </c>
      <c r="AV26" s="133">
        <f t="shared" si="35"/>
        <v>0</v>
      </c>
      <c r="AW26" s="155">
        <f t="shared" si="21"/>
        <v>0</v>
      </c>
      <c r="AX26" s="155">
        <f t="shared" si="22"/>
        <v>0</v>
      </c>
      <c r="AY26" s="104">
        <f t="shared" si="36"/>
        <v>0</v>
      </c>
    </row>
    <row r="27" spans="1:51" s="130" customFormat="1" ht="16.5" thickTop="1" thickBot="1" x14ac:dyDescent="0.3">
      <c r="A27" s="167">
        <v>21</v>
      </c>
      <c r="B27" s="78">
        <v>663501</v>
      </c>
      <c r="C27" s="168" t="s">
        <v>237</v>
      </c>
      <c r="D27" s="168" t="s">
        <v>238</v>
      </c>
      <c r="E27" s="169">
        <v>119.5</v>
      </c>
      <c r="F27" s="170">
        <v>239</v>
      </c>
      <c r="G27" s="131">
        <f t="shared" si="23"/>
        <v>0</v>
      </c>
      <c r="H27" s="131">
        <f t="shared" si="24"/>
        <v>0</v>
      </c>
      <c r="I27" s="131">
        <f t="shared" si="25"/>
        <v>0</v>
      </c>
      <c r="J27" s="131">
        <f t="shared" si="26"/>
        <v>0</v>
      </c>
      <c r="K27" s="131">
        <f t="shared" si="27"/>
        <v>0</v>
      </c>
      <c r="L27" s="132">
        <f t="shared" si="28"/>
        <v>0</v>
      </c>
      <c r="M27" s="70">
        <f t="shared" si="12"/>
        <v>0</v>
      </c>
      <c r="N27" s="70">
        <f t="shared" si="13"/>
        <v>0</v>
      </c>
      <c r="O27" s="70">
        <f t="shared" si="14"/>
        <v>0</v>
      </c>
      <c r="P27" s="167">
        <v>0</v>
      </c>
      <c r="Q27" s="78">
        <v>0</v>
      </c>
      <c r="R27" s="78">
        <v>0</v>
      </c>
      <c r="S27" s="78">
        <v>0</v>
      </c>
      <c r="T27" s="78">
        <v>0</v>
      </c>
      <c r="U27" s="133">
        <f t="shared" si="29"/>
        <v>0</v>
      </c>
      <c r="V27" s="155">
        <f t="shared" si="15"/>
        <v>0</v>
      </c>
      <c r="W27" s="155">
        <f t="shared" si="16"/>
        <v>0</v>
      </c>
      <c r="X27" s="104">
        <f t="shared" si="30"/>
        <v>0</v>
      </c>
      <c r="Y27" s="167">
        <v>0</v>
      </c>
      <c r="Z27" s="78">
        <v>0</v>
      </c>
      <c r="AA27" s="78">
        <v>0</v>
      </c>
      <c r="AB27" s="78">
        <v>0</v>
      </c>
      <c r="AC27" s="78">
        <v>0</v>
      </c>
      <c r="AD27" s="133">
        <f t="shared" si="31"/>
        <v>0</v>
      </c>
      <c r="AE27" s="155">
        <f t="shared" si="17"/>
        <v>0</v>
      </c>
      <c r="AF27" s="155">
        <f t="shared" si="18"/>
        <v>0</v>
      </c>
      <c r="AG27" s="104">
        <f t="shared" si="32"/>
        <v>0</v>
      </c>
      <c r="AH27" s="167">
        <v>0</v>
      </c>
      <c r="AI27" s="78">
        <v>0</v>
      </c>
      <c r="AJ27" s="78">
        <v>0</v>
      </c>
      <c r="AK27" s="78">
        <v>0</v>
      </c>
      <c r="AL27" s="78">
        <v>0</v>
      </c>
      <c r="AM27" s="133">
        <f t="shared" si="33"/>
        <v>0</v>
      </c>
      <c r="AN27" s="155">
        <f t="shared" si="19"/>
        <v>0</v>
      </c>
      <c r="AO27" s="155">
        <f t="shared" si="20"/>
        <v>0</v>
      </c>
      <c r="AP27" s="104">
        <f t="shared" si="34"/>
        <v>0</v>
      </c>
      <c r="AQ27" s="167">
        <v>0</v>
      </c>
      <c r="AR27" s="78">
        <v>0</v>
      </c>
      <c r="AS27" s="78">
        <v>0</v>
      </c>
      <c r="AT27" s="78">
        <v>0</v>
      </c>
      <c r="AU27" s="78">
        <v>0</v>
      </c>
      <c r="AV27" s="133">
        <f t="shared" si="35"/>
        <v>0</v>
      </c>
      <c r="AW27" s="155">
        <f t="shared" si="21"/>
        <v>0</v>
      </c>
      <c r="AX27" s="155">
        <f t="shared" si="22"/>
        <v>0</v>
      </c>
      <c r="AY27" s="104">
        <f t="shared" si="36"/>
        <v>0</v>
      </c>
    </row>
    <row r="28" spans="1:51" s="130" customFormat="1" ht="16.5" thickTop="1" thickBot="1" x14ac:dyDescent="0.3">
      <c r="A28" s="167">
        <v>22</v>
      </c>
      <c r="B28" s="78">
        <v>665858</v>
      </c>
      <c r="C28" s="168" t="s">
        <v>239</v>
      </c>
      <c r="D28" s="168" t="s">
        <v>240</v>
      </c>
      <c r="E28" s="169">
        <v>119.5</v>
      </c>
      <c r="F28" s="170">
        <v>239</v>
      </c>
      <c r="G28" s="131">
        <f t="shared" si="23"/>
        <v>0</v>
      </c>
      <c r="H28" s="131">
        <f t="shared" si="24"/>
        <v>0</v>
      </c>
      <c r="I28" s="131">
        <f t="shared" si="25"/>
        <v>0</v>
      </c>
      <c r="J28" s="131">
        <f t="shared" si="26"/>
        <v>0</v>
      </c>
      <c r="K28" s="131">
        <f t="shared" si="27"/>
        <v>0</v>
      </c>
      <c r="L28" s="132">
        <f t="shared" si="28"/>
        <v>0</v>
      </c>
      <c r="M28" s="70">
        <f t="shared" si="12"/>
        <v>0</v>
      </c>
      <c r="N28" s="70">
        <f t="shared" si="13"/>
        <v>0</v>
      </c>
      <c r="O28" s="70">
        <f t="shared" si="14"/>
        <v>0</v>
      </c>
      <c r="P28" s="167">
        <v>0</v>
      </c>
      <c r="Q28" s="78">
        <v>0</v>
      </c>
      <c r="R28" s="78">
        <v>0</v>
      </c>
      <c r="S28" s="78">
        <v>0</v>
      </c>
      <c r="T28" s="78">
        <v>0</v>
      </c>
      <c r="U28" s="133">
        <f t="shared" si="29"/>
        <v>0</v>
      </c>
      <c r="V28" s="155">
        <f t="shared" si="15"/>
        <v>0</v>
      </c>
      <c r="W28" s="155">
        <f t="shared" si="16"/>
        <v>0</v>
      </c>
      <c r="X28" s="104">
        <f t="shared" si="30"/>
        <v>0</v>
      </c>
      <c r="Y28" s="167">
        <v>0</v>
      </c>
      <c r="Z28" s="78">
        <v>0</v>
      </c>
      <c r="AA28" s="78">
        <v>0</v>
      </c>
      <c r="AB28" s="78">
        <v>0</v>
      </c>
      <c r="AC28" s="78">
        <v>0</v>
      </c>
      <c r="AD28" s="133">
        <f t="shared" si="31"/>
        <v>0</v>
      </c>
      <c r="AE28" s="155">
        <f t="shared" si="17"/>
        <v>0</v>
      </c>
      <c r="AF28" s="155">
        <f t="shared" si="18"/>
        <v>0</v>
      </c>
      <c r="AG28" s="104">
        <f t="shared" si="32"/>
        <v>0</v>
      </c>
      <c r="AH28" s="167">
        <v>0</v>
      </c>
      <c r="AI28" s="78">
        <v>0</v>
      </c>
      <c r="AJ28" s="78">
        <v>0</v>
      </c>
      <c r="AK28" s="78">
        <v>0</v>
      </c>
      <c r="AL28" s="78">
        <v>0</v>
      </c>
      <c r="AM28" s="133">
        <f t="shared" si="33"/>
        <v>0</v>
      </c>
      <c r="AN28" s="155">
        <f t="shared" si="19"/>
        <v>0</v>
      </c>
      <c r="AO28" s="155">
        <f t="shared" si="20"/>
        <v>0</v>
      </c>
      <c r="AP28" s="104">
        <f t="shared" si="34"/>
        <v>0</v>
      </c>
      <c r="AQ28" s="167">
        <v>0</v>
      </c>
      <c r="AR28" s="78">
        <v>0</v>
      </c>
      <c r="AS28" s="78">
        <v>0</v>
      </c>
      <c r="AT28" s="78">
        <v>0</v>
      </c>
      <c r="AU28" s="78">
        <v>0</v>
      </c>
      <c r="AV28" s="133">
        <f t="shared" si="35"/>
        <v>0</v>
      </c>
      <c r="AW28" s="155">
        <f t="shared" si="21"/>
        <v>0</v>
      </c>
      <c r="AX28" s="155">
        <f t="shared" si="22"/>
        <v>0</v>
      </c>
      <c r="AY28" s="104">
        <f t="shared" si="36"/>
        <v>0</v>
      </c>
    </row>
    <row r="29" spans="1:51" s="130" customFormat="1" ht="16.5" thickTop="1" thickBot="1" x14ac:dyDescent="0.3">
      <c r="A29" s="167">
        <v>23</v>
      </c>
      <c r="B29" s="78">
        <v>665859</v>
      </c>
      <c r="C29" s="168" t="s">
        <v>241</v>
      </c>
      <c r="D29" s="168" t="s">
        <v>242</v>
      </c>
      <c r="E29" s="169">
        <v>74.5</v>
      </c>
      <c r="F29" s="170">
        <v>149</v>
      </c>
      <c r="G29" s="131">
        <f t="shared" si="23"/>
        <v>0</v>
      </c>
      <c r="H29" s="131">
        <f t="shared" si="24"/>
        <v>0</v>
      </c>
      <c r="I29" s="131">
        <f t="shared" si="25"/>
        <v>0</v>
      </c>
      <c r="J29" s="131">
        <f t="shared" si="26"/>
        <v>0</v>
      </c>
      <c r="K29" s="131">
        <f t="shared" si="27"/>
        <v>0</v>
      </c>
      <c r="L29" s="132">
        <f t="shared" si="28"/>
        <v>0</v>
      </c>
      <c r="M29" s="70">
        <f t="shared" si="12"/>
        <v>0</v>
      </c>
      <c r="N29" s="70">
        <f t="shared" si="13"/>
        <v>0</v>
      </c>
      <c r="O29" s="70">
        <f t="shared" si="14"/>
        <v>0</v>
      </c>
      <c r="P29" s="167">
        <v>0</v>
      </c>
      <c r="Q29" s="78">
        <v>0</v>
      </c>
      <c r="R29" s="78">
        <v>0</v>
      </c>
      <c r="S29" s="78">
        <v>0</v>
      </c>
      <c r="T29" s="78">
        <v>0</v>
      </c>
      <c r="U29" s="133">
        <f t="shared" si="29"/>
        <v>0</v>
      </c>
      <c r="V29" s="155">
        <f t="shared" si="15"/>
        <v>0</v>
      </c>
      <c r="W29" s="155">
        <f t="shared" si="16"/>
        <v>0</v>
      </c>
      <c r="X29" s="104">
        <f t="shared" si="30"/>
        <v>0</v>
      </c>
      <c r="Y29" s="167">
        <v>0</v>
      </c>
      <c r="Z29" s="78">
        <v>0</v>
      </c>
      <c r="AA29" s="78">
        <v>0</v>
      </c>
      <c r="AB29" s="78">
        <v>0</v>
      </c>
      <c r="AC29" s="78">
        <v>0</v>
      </c>
      <c r="AD29" s="133">
        <f t="shared" si="31"/>
        <v>0</v>
      </c>
      <c r="AE29" s="155">
        <f t="shared" si="17"/>
        <v>0</v>
      </c>
      <c r="AF29" s="155">
        <f t="shared" si="18"/>
        <v>0</v>
      </c>
      <c r="AG29" s="104">
        <f t="shared" si="32"/>
        <v>0</v>
      </c>
      <c r="AH29" s="167">
        <v>0</v>
      </c>
      <c r="AI29" s="78">
        <v>0</v>
      </c>
      <c r="AJ29" s="78">
        <v>0</v>
      </c>
      <c r="AK29" s="78">
        <v>0</v>
      </c>
      <c r="AL29" s="78">
        <v>0</v>
      </c>
      <c r="AM29" s="133">
        <f t="shared" si="33"/>
        <v>0</v>
      </c>
      <c r="AN29" s="155">
        <f t="shared" si="19"/>
        <v>0</v>
      </c>
      <c r="AO29" s="155">
        <f t="shared" si="20"/>
        <v>0</v>
      </c>
      <c r="AP29" s="104">
        <f t="shared" si="34"/>
        <v>0</v>
      </c>
      <c r="AQ29" s="167">
        <v>0</v>
      </c>
      <c r="AR29" s="78">
        <v>0</v>
      </c>
      <c r="AS29" s="78">
        <v>0</v>
      </c>
      <c r="AT29" s="78">
        <v>0</v>
      </c>
      <c r="AU29" s="78">
        <v>0</v>
      </c>
      <c r="AV29" s="133">
        <f t="shared" si="35"/>
        <v>0</v>
      </c>
      <c r="AW29" s="155">
        <f t="shared" si="21"/>
        <v>0</v>
      </c>
      <c r="AX29" s="155">
        <f t="shared" si="22"/>
        <v>0</v>
      </c>
      <c r="AY29" s="104">
        <f t="shared" si="36"/>
        <v>0</v>
      </c>
    </row>
    <row r="30" spans="1:51" s="130" customFormat="1" ht="16.5" thickTop="1" thickBot="1" x14ac:dyDescent="0.3">
      <c r="A30" s="167">
        <v>24</v>
      </c>
      <c r="B30" s="78">
        <v>665860</v>
      </c>
      <c r="C30" s="168" t="s">
        <v>243</v>
      </c>
      <c r="D30" s="168" t="s">
        <v>244</v>
      </c>
      <c r="E30" s="169">
        <v>74.5</v>
      </c>
      <c r="F30" s="170">
        <v>149</v>
      </c>
      <c r="G30" s="131">
        <f t="shared" si="23"/>
        <v>0</v>
      </c>
      <c r="H30" s="131">
        <f t="shared" si="24"/>
        <v>0</v>
      </c>
      <c r="I30" s="131">
        <f t="shared" si="25"/>
        <v>0</v>
      </c>
      <c r="J30" s="131">
        <f t="shared" si="26"/>
        <v>0</v>
      </c>
      <c r="K30" s="131">
        <f t="shared" si="27"/>
        <v>1</v>
      </c>
      <c r="L30" s="132">
        <f t="shared" si="28"/>
        <v>1</v>
      </c>
      <c r="M30" s="70">
        <f t="shared" si="12"/>
        <v>0</v>
      </c>
      <c r="N30" s="70">
        <f t="shared" si="13"/>
        <v>74.5</v>
      </c>
      <c r="O30" s="70">
        <f t="shared" si="14"/>
        <v>149</v>
      </c>
      <c r="P30" s="167">
        <v>0</v>
      </c>
      <c r="Q30" s="78">
        <v>0</v>
      </c>
      <c r="R30" s="78">
        <v>0</v>
      </c>
      <c r="S30" s="78">
        <v>0</v>
      </c>
      <c r="T30" s="78">
        <v>0</v>
      </c>
      <c r="U30" s="133">
        <f t="shared" si="29"/>
        <v>0</v>
      </c>
      <c r="V30" s="155">
        <f t="shared" si="15"/>
        <v>0</v>
      </c>
      <c r="W30" s="155">
        <f t="shared" si="16"/>
        <v>0</v>
      </c>
      <c r="X30" s="104">
        <f t="shared" si="30"/>
        <v>0</v>
      </c>
      <c r="Y30" s="167">
        <v>0</v>
      </c>
      <c r="Z30" s="78">
        <v>0</v>
      </c>
      <c r="AA30" s="78">
        <v>0</v>
      </c>
      <c r="AB30" s="78">
        <v>0</v>
      </c>
      <c r="AC30" s="78">
        <v>0</v>
      </c>
      <c r="AD30" s="133">
        <f t="shared" si="31"/>
        <v>0</v>
      </c>
      <c r="AE30" s="155">
        <f t="shared" si="17"/>
        <v>0</v>
      </c>
      <c r="AF30" s="155">
        <f t="shared" si="18"/>
        <v>0</v>
      </c>
      <c r="AG30" s="104">
        <f t="shared" si="32"/>
        <v>0</v>
      </c>
      <c r="AH30" s="167">
        <v>0</v>
      </c>
      <c r="AI30" s="78">
        <v>0</v>
      </c>
      <c r="AJ30" s="78">
        <v>0</v>
      </c>
      <c r="AK30" s="78">
        <v>0</v>
      </c>
      <c r="AL30" s="78">
        <v>0</v>
      </c>
      <c r="AM30" s="133">
        <f t="shared" si="33"/>
        <v>0</v>
      </c>
      <c r="AN30" s="155">
        <f t="shared" si="19"/>
        <v>0</v>
      </c>
      <c r="AO30" s="155">
        <f t="shared" si="20"/>
        <v>0</v>
      </c>
      <c r="AP30" s="104">
        <f t="shared" si="34"/>
        <v>0</v>
      </c>
      <c r="AQ30" s="167">
        <v>0</v>
      </c>
      <c r="AR30" s="78">
        <v>0</v>
      </c>
      <c r="AS30" s="78">
        <v>0</v>
      </c>
      <c r="AT30" s="78">
        <v>0</v>
      </c>
      <c r="AU30" s="78">
        <v>1</v>
      </c>
      <c r="AV30" s="133">
        <f t="shared" si="35"/>
        <v>1</v>
      </c>
      <c r="AW30" s="155">
        <f t="shared" si="21"/>
        <v>74.5</v>
      </c>
      <c r="AX30" s="155">
        <f t="shared" si="22"/>
        <v>149</v>
      </c>
      <c r="AY30" s="104">
        <f t="shared" si="36"/>
        <v>0.2</v>
      </c>
    </row>
    <row r="31" spans="1:51" s="130" customFormat="1" ht="16.5" thickTop="1" thickBot="1" x14ac:dyDescent="0.3">
      <c r="A31" s="167">
        <v>25</v>
      </c>
      <c r="B31" s="78">
        <v>665862</v>
      </c>
      <c r="C31" s="168" t="s">
        <v>245</v>
      </c>
      <c r="D31" s="168" t="s">
        <v>246</v>
      </c>
      <c r="E31" s="169">
        <v>54.5</v>
      </c>
      <c r="F31" s="170">
        <v>109</v>
      </c>
      <c r="G31" s="131">
        <f t="shared" si="23"/>
        <v>0</v>
      </c>
      <c r="H31" s="131">
        <f t="shared" si="24"/>
        <v>0</v>
      </c>
      <c r="I31" s="131">
        <f t="shared" si="25"/>
        <v>0</v>
      </c>
      <c r="J31" s="131">
        <f t="shared" si="26"/>
        <v>0</v>
      </c>
      <c r="K31" s="131">
        <f t="shared" si="27"/>
        <v>5</v>
      </c>
      <c r="L31" s="132">
        <f t="shared" si="28"/>
        <v>5</v>
      </c>
      <c r="M31" s="70">
        <f t="shared" si="12"/>
        <v>0</v>
      </c>
      <c r="N31" s="70">
        <f t="shared" si="13"/>
        <v>272.5</v>
      </c>
      <c r="O31" s="70">
        <f t="shared" si="14"/>
        <v>545</v>
      </c>
      <c r="P31" s="167">
        <v>0</v>
      </c>
      <c r="Q31" s="78">
        <v>0</v>
      </c>
      <c r="R31" s="78">
        <v>0</v>
      </c>
      <c r="S31" s="78">
        <v>0</v>
      </c>
      <c r="T31" s="78">
        <v>0</v>
      </c>
      <c r="U31" s="133">
        <f t="shared" si="29"/>
        <v>0</v>
      </c>
      <c r="V31" s="155">
        <f t="shared" si="15"/>
        <v>0</v>
      </c>
      <c r="W31" s="155">
        <f t="shared" si="16"/>
        <v>0</v>
      </c>
      <c r="X31" s="104">
        <f t="shared" si="30"/>
        <v>0</v>
      </c>
      <c r="Y31" s="167">
        <v>0</v>
      </c>
      <c r="Z31" s="78">
        <v>0</v>
      </c>
      <c r="AA31" s="78">
        <v>0</v>
      </c>
      <c r="AB31" s="78">
        <v>0</v>
      </c>
      <c r="AC31" s="78">
        <v>0</v>
      </c>
      <c r="AD31" s="133">
        <f t="shared" si="31"/>
        <v>0</v>
      </c>
      <c r="AE31" s="155">
        <f t="shared" si="17"/>
        <v>0</v>
      </c>
      <c r="AF31" s="155">
        <f t="shared" si="18"/>
        <v>0</v>
      </c>
      <c r="AG31" s="104">
        <f t="shared" si="32"/>
        <v>0</v>
      </c>
      <c r="AH31" s="167">
        <v>0</v>
      </c>
      <c r="AI31" s="78">
        <v>0</v>
      </c>
      <c r="AJ31" s="78">
        <v>0</v>
      </c>
      <c r="AK31" s="78">
        <v>0</v>
      </c>
      <c r="AL31" s="78">
        <v>0</v>
      </c>
      <c r="AM31" s="133">
        <f t="shared" si="33"/>
        <v>0</v>
      </c>
      <c r="AN31" s="155">
        <f t="shared" si="19"/>
        <v>0</v>
      </c>
      <c r="AO31" s="155">
        <f t="shared" si="20"/>
        <v>0</v>
      </c>
      <c r="AP31" s="104">
        <f t="shared" si="34"/>
        <v>0</v>
      </c>
      <c r="AQ31" s="167">
        <v>0</v>
      </c>
      <c r="AR31" s="78">
        <v>0</v>
      </c>
      <c r="AS31" s="78">
        <v>0</v>
      </c>
      <c r="AT31" s="78">
        <v>0</v>
      </c>
      <c r="AU31" s="78">
        <v>5</v>
      </c>
      <c r="AV31" s="133">
        <f t="shared" si="35"/>
        <v>5</v>
      </c>
      <c r="AW31" s="155">
        <f t="shared" si="21"/>
        <v>272.5</v>
      </c>
      <c r="AX31" s="155">
        <f t="shared" si="22"/>
        <v>545</v>
      </c>
      <c r="AY31" s="104">
        <f t="shared" si="36"/>
        <v>1</v>
      </c>
    </row>
    <row r="32" spans="1:51" s="130" customFormat="1" ht="16.5" thickTop="1" thickBot="1" x14ac:dyDescent="0.3">
      <c r="A32" s="167">
        <v>26</v>
      </c>
      <c r="B32" s="78">
        <v>671807</v>
      </c>
      <c r="C32" s="168" t="s">
        <v>247</v>
      </c>
      <c r="D32" s="168" t="s">
        <v>248</v>
      </c>
      <c r="E32" s="169">
        <v>54.5</v>
      </c>
      <c r="F32" s="170">
        <v>109</v>
      </c>
      <c r="G32" s="131">
        <f t="shared" si="23"/>
        <v>0</v>
      </c>
      <c r="H32" s="131">
        <f t="shared" si="24"/>
        <v>0</v>
      </c>
      <c r="I32" s="131">
        <f t="shared" si="25"/>
        <v>0</v>
      </c>
      <c r="J32" s="131">
        <f t="shared" si="26"/>
        <v>0</v>
      </c>
      <c r="K32" s="131">
        <f t="shared" si="27"/>
        <v>2</v>
      </c>
      <c r="L32" s="132">
        <f t="shared" si="28"/>
        <v>2</v>
      </c>
      <c r="M32" s="70">
        <f t="shared" si="12"/>
        <v>0</v>
      </c>
      <c r="N32" s="70">
        <f t="shared" si="13"/>
        <v>109</v>
      </c>
      <c r="O32" s="70">
        <f t="shared" si="14"/>
        <v>218</v>
      </c>
      <c r="P32" s="167">
        <v>0</v>
      </c>
      <c r="Q32" s="78">
        <v>0</v>
      </c>
      <c r="R32" s="78">
        <v>0</v>
      </c>
      <c r="S32" s="78">
        <v>0</v>
      </c>
      <c r="T32" s="78">
        <v>0</v>
      </c>
      <c r="U32" s="133">
        <f t="shared" si="29"/>
        <v>0</v>
      </c>
      <c r="V32" s="155">
        <f t="shared" si="15"/>
        <v>0</v>
      </c>
      <c r="W32" s="155">
        <f t="shared" si="16"/>
        <v>0</v>
      </c>
      <c r="X32" s="104">
        <f t="shared" si="30"/>
        <v>0</v>
      </c>
      <c r="Y32" s="167">
        <v>0</v>
      </c>
      <c r="Z32" s="78">
        <v>0</v>
      </c>
      <c r="AA32" s="78">
        <v>0</v>
      </c>
      <c r="AB32" s="78">
        <v>0</v>
      </c>
      <c r="AC32" s="78">
        <v>0</v>
      </c>
      <c r="AD32" s="133">
        <f t="shared" si="31"/>
        <v>0</v>
      </c>
      <c r="AE32" s="155">
        <f t="shared" si="17"/>
        <v>0</v>
      </c>
      <c r="AF32" s="155">
        <f t="shared" si="18"/>
        <v>0</v>
      </c>
      <c r="AG32" s="104">
        <f t="shared" si="32"/>
        <v>0</v>
      </c>
      <c r="AH32" s="167">
        <v>0</v>
      </c>
      <c r="AI32" s="78">
        <v>0</v>
      </c>
      <c r="AJ32" s="78">
        <v>0</v>
      </c>
      <c r="AK32" s="78">
        <v>0</v>
      </c>
      <c r="AL32" s="78">
        <v>1</v>
      </c>
      <c r="AM32" s="133">
        <f t="shared" si="33"/>
        <v>1</v>
      </c>
      <c r="AN32" s="155">
        <f t="shared" si="19"/>
        <v>54.5</v>
      </c>
      <c r="AO32" s="155">
        <f t="shared" si="20"/>
        <v>109</v>
      </c>
      <c r="AP32" s="104">
        <f t="shared" si="34"/>
        <v>0.2</v>
      </c>
      <c r="AQ32" s="167">
        <v>0</v>
      </c>
      <c r="AR32" s="78">
        <v>0</v>
      </c>
      <c r="AS32" s="78">
        <v>0</v>
      </c>
      <c r="AT32" s="78">
        <v>0</v>
      </c>
      <c r="AU32" s="78">
        <v>1</v>
      </c>
      <c r="AV32" s="133">
        <f t="shared" si="35"/>
        <v>1</v>
      </c>
      <c r="AW32" s="155">
        <f t="shared" si="21"/>
        <v>54.5</v>
      </c>
      <c r="AX32" s="155">
        <f t="shared" si="22"/>
        <v>109</v>
      </c>
      <c r="AY32" s="104">
        <f t="shared" si="36"/>
        <v>0.2</v>
      </c>
    </row>
    <row r="33" spans="1:51" s="130" customFormat="1" ht="16.5" thickTop="1" thickBot="1" x14ac:dyDescent="0.3">
      <c r="A33" s="167">
        <v>27</v>
      </c>
      <c r="B33" s="78">
        <v>671812</v>
      </c>
      <c r="C33" s="168" t="s">
        <v>249</v>
      </c>
      <c r="D33" s="168" t="s">
        <v>250</v>
      </c>
      <c r="E33" s="169">
        <v>149.5</v>
      </c>
      <c r="F33" s="170">
        <v>299</v>
      </c>
      <c r="G33" s="131">
        <f t="shared" si="23"/>
        <v>0</v>
      </c>
      <c r="H33" s="131">
        <f t="shared" si="24"/>
        <v>0</v>
      </c>
      <c r="I33" s="131">
        <f t="shared" si="25"/>
        <v>0</v>
      </c>
      <c r="J33" s="131">
        <f t="shared" si="26"/>
        <v>0</v>
      </c>
      <c r="K33" s="131">
        <f t="shared" si="27"/>
        <v>0</v>
      </c>
      <c r="L33" s="132">
        <f t="shared" si="28"/>
        <v>0</v>
      </c>
      <c r="M33" s="70">
        <f t="shared" si="12"/>
        <v>0</v>
      </c>
      <c r="N33" s="70">
        <f t="shared" si="13"/>
        <v>0</v>
      </c>
      <c r="O33" s="70">
        <f t="shared" si="14"/>
        <v>0</v>
      </c>
      <c r="P33" s="167">
        <v>0</v>
      </c>
      <c r="Q33" s="78">
        <v>0</v>
      </c>
      <c r="R33" s="78">
        <v>0</v>
      </c>
      <c r="S33" s="78">
        <v>0</v>
      </c>
      <c r="T33" s="78">
        <v>0</v>
      </c>
      <c r="U33" s="133">
        <f t="shared" si="29"/>
        <v>0</v>
      </c>
      <c r="V33" s="155">
        <f t="shared" si="15"/>
        <v>0</v>
      </c>
      <c r="W33" s="155">
        <f t="shared" si="16"/>
        <v>0</v>
      </c>
      <c r="X33" s="104">
        <f t="shared" si="30"/>
        <v>0</v>
      </c>
      <c r="Y33" s="167">
        <v>0</v>
      </c>
      <c r="Z33" s="78">
        <v>0</v>
      </c>
      <c r="AA33" s="78">
        <v>0</v>
      </c>
      <c r="AB33" s="78">
        <v>0</v>
      </c>
      <c r="AC33" s="78">
        <v>0</v>
      </c>
      <c r="AD33" s="133">
        <f t="shared" si="31"/>
        <v>0</v>
      </c>
      <c r="AE33" s="155">
        <f t="shared" si="17"/>
        <v>0</v>
      </c>
      <c r="AF33" s="155">
        <f t="shared" si="18"/>
        <v>0</v>
      </c>
      <c r="AG33" s="104">
        <f t="shared" si="32"/>
        <v>0</v>
      </c>
      <c r="AH33" s="167">
        <v>0</v>
      </c>
      <c r="AI33" s="78">
        <v>0</v>
      </c>
      <c r="AJ33" s="78">
        <v>0</v>
      </c>
      <c r="AK33" s="78">
        <v>0</v>
      </c>
      <c r="AL33" s="78">
        <v>0</v>
      </c>
      <c r="AM33" s="133">
        <f t="shared" si="33"/>
        <v>0</v>
      </c>
      <c r="AN33" s="155">
        <f t="shared" si="19"/>
        <v>0</v>
      </c>
      <c r="AO33" s="155">
        <f t="shared" si="20"/>
        <v>0</v>
      </c>
      <c r="AP33" s="104">
        <f t="shared" si="34"/>
        <v>0</v>
      </c>
      <c r="AQ33" s="167">
        <v>0</v>
      </c>
      <c r="AR33" s="78">
        <v>0</v>
      </c>
      <c r="AS33" s="78">
        <v>0</v>
      </c>
      <c r="AT33" s="78">
        <v>0</v>
      </c>
      <c r="AU33" s="78">
        <v>0</v>
      </c>
      <c r="AV33" s="133">
        <f t="shared" si="35"/>
        <v>0</v>
      </c>
      <c r="AW33" s="155">
        <f t="shared" si="21"/>
        <v>0</v>
      </c>
      <c r="AX33" s="155">
        <f t="shared" si="22"/>
        <v>0</v>
      </c>
      <c r="AY33" s="104">
        <f t="shared" si="36"/>
        <v>0</v>
      </c>
    </row>
    <row r="34" spans="1:51" s="130" customFormat="1" ht="16.5" thickTop="1" thickBot="1" x14ac:dyDescent="0.3">
      <c r="A34" s="167">
        <v>28</v>
      </c>
      <c r="B34" s="78">
        <v>674011</v>
      </c>
      <c r="C34" s="168" t="s">
        <v>251</v>
      </c>
      <c r="D34" s="168" t="s">
        <v>252</v>
      </c>
      <c r="E34" s="169">
        <v>79.5</v>
      </c>
      <c r="F34" s="170">
        <v>159</v>
      </c>
      <c r="G34" s="131">
        <f t="shared" si="23"/>
        <v>0</v>
      </c>
      <c r="H34" s="131">
        <f t="shared" si="24"/>
        <v>0</v>
      </c>
      <c r="I34" s="131">
        <f t="shared" si="25"/>
        <v>0</v>
      </c>
      <c r="J34" s="131">
        <f t="shared" si="26"/>
        <v>0</v>
      </c>
      <c r="K34" s="131">
        <f t="shared" si="27"/>
        <v>0</v>
      </c>
      <c r="L34" s="132">
        <f t="shared" si="28"/>
        <v>0</v>
      </c>
      <c r="M34" s="70">
        <f t="shared" si="12"/>
        <v>0</v>
      </c>
      <c r="N34" s="70">
        <f t="shared" si="13"/>
        <v>0</v>
      </c>
      <c r="O34" s="70">
        <f t="shared" si="14"/>
        <v>0</v>
      </c>
      <c r="P34" s="167">
        <v>0</v>
      </c>
      <c r="Q34" s="78">
        <v>0</v>
      </c>
      <c r="R34" s="78">
        <v>0</v>
      </c>
      <c r="S34" s="78">
        <v>0</v>
      </c>
      <c r="T34" s="78">
        <v>0</v>
      </c>
      <c r="U34" s="133">
        <f t="shared" si="29"/>
        <v>0</v>
      </c>
      <c r="V34" s="155">
        <f t="shared" si="15"/>
        <v>0</v>
      </c>
      <c r="W34" s="155">
        <f t="shared" si="16"/>
        <v>0</v>
      </c>
      <c r="X34" s="104">
        <f t="shared" si="30"/>
        <v>0</v>
      </c>
      <c r="Y34" s="167">
        <v>0</v>
      </c>
      <c r="Z34" s="78">
        <v>0</v>
      </c>
      <c r="AA34" s="78">
        <v>0</v>
      </c>
      <c r="AB34" s="78">
        <v>0</v>
      </c>
      <c r="AC34" s="78">
        <v>0</v>
      </c>
      <c r="AD34" s="133">
        <f t="shared" si="31"/>
        <v>0</v>
      </c>
      <c r="AE34" s="155">
        <f t="shared" si="17"/>
        <v>0</v>
      </c>
      <c r="AF34" s="155">
        <f t="shared" si="18"/>
        <v>0</v>
      </c>
      <c r="AG34" s="104">
        <f t="shared" si="32"/>
        <v>0</v>
      </c>
      <c r="AH34" s="167">
        <v>0</v>
      </c>
      <c r="AI34" s="78">
        <v>0</v>
      </c>
      <c r="AJ34" s="78">
        <v>0</v>
      </c>
      <c r="AK34" s="78">
        <v>0</v>
      </c>
      <c r="AL34" s="78">
        <v>0</v>
      </c>
      <c r="AM34" s="133">
        <f t="shared" si="33"/>
        <v>0</v>
      </c>
      <c r="AN34" s="155">
        <f t="shared" si="19"/>
        <v>0</v>
      </c>
      <c r="AO34" s="155">
        <f t="shared" si="20"/>
        <v>0</v>
      </c>
      <c r="AP34" s="104">
        <f t="shared" si="34"/>
        <v>0</v>
      </c>
      <c r="AQ34" s="167">
        <v>0</v>
      </c>
      <c r="AR34" s="78">
        <v>0</v>
      </c>
      <c r="AS34" s="78">
        <v>0</v>
      </c>
      <c r="AT34" s="78">
        <v>0</v>
      </c>
      <c r="AU34" s="78">
        <v>0</v>
      </c>
      <c r="AV34" s="133">
        <f t="shared" si="35"/>
        <v>0</v>
      </c>
      <c r="AW34" s="155">
        <f t="shared" si="21"/>
        <v>0</v>
      </c>
      <c r="AX34" s="155">
        <f t="shared" si="22"/>
        <v>0</v>
      </c>
      <c r="AY34" s="104">
        <f t="shared" si="36"/>
        <v>0</v>
      </c>
    </row>
    <row r="35" spans="1:51" s="130" customFormat="1" ht="16.5" thickTop="1" thickBot="1" x14ac:dyDescent="0.3">
      <c r="A35" s="167">
        <v>29</v>
      </c>
      <c r="B35" s="78">
        <v>676636</v>
      </c>
      <c r="C35" s="168" t="s">
        <v>253</v>
      </c>
      <c r="D35" s="168" t="s">
        <v>254</v>
      </c>
      <c r="E35" s="169">
        <v>79.5</v>
      </c>
      <c r="F35" s="170">
        <v>159</v>
      </c>
      <c r="G35" s="131">
        <f t="shared" si="23"/>
        <v>0</v>
      </c>
      <c r="H35" s="131">
        <f t="shared" si="24"/>
        <v>0</v>
      </c>
      <c r="I35" s="131">
        <f t="shared" si="25"/>
        <v>0</v>
      </c>
      <c r="J35" s="131">
        <f t="shared" si="26"/>
        <v>0</v>
      </c>
      <c r="K35" s="131">
        <f t="shared" si="27"/>
        <v>9</v>
      </c>
      <c r="L35" s="132">
        <f t="shared" si="28"/>
        <v>9</v>
      </c>
      <c r="M35" s="70">
        <f t="shared" si="12"/>
        <v>0</v>
      </c>
      <c r="N35" s="70">
        <f t="shared" si="13"/>
        <v>715.5</v>
      </c>
      <c r="O35" s="70">
        <f t="shared" si="14"/>
        <v>1431</v>
      </c>
      <c r="P35" s="167">
        <v>0</v>
      </c>
      <c r="Q35" s="78">
        <v>0</v>
      </c>
      <c r="R35" s="78">
        <v>0</v>
      </c>
      <c r="S35" s="78">
        <v>0</v>
      </c>
      <c r="T35" s="78">
        <v>0</v>
      </c>
      <c r="U35" s="133">
        <f t="shared" si="29"/>
        <v>0</v>
      </c>
      <c r="V35" s="155">
        <f t="shared" si="15"/>
        <v>0</v>
      </c>
      <c r="W35" s="155">
        <f t="shared" si="16"/>
        <v>0</v>
      </c>
      <c r="X35" s="104">
        <f t="shared" si="30"/>
        <v>0</v>
      </c>
      <c r="Y35" s="167">
        <v>0</v>
      </c>
      <c r="Z35" s="78">
        <v>0</v>
      </c>
      <c r="AA35" s="78">
        <v>0</v>
      </c>
      <c r="AB35" s="78">
        <v>0</v>
      </c>
      <c r="AC35" s="78">
        <v>0</v>
      </c>
      <c r="AD35" s="133">
        <f t="shared" si="31"/>
        <v>0</v>
      </c>
      <c r="AE35" s="155">
        <f t="shared" si="17"/>
        <v>0</v>
      </c>
      <c r="AF35" s="155">
        <f t="shared" si="18"/>
        <v>0</v>
      </c>
      <c r="AG35" s="104">
        <f t="shared" si="32"/>
        <v>0</v>
      </c>
      <c r="AH35" s="167">
        <v>0</v>
      </c>
      <c r="AI35" s="78">
        <v>0</v>
      </c>
      <c r="AJ35" s="78">
        <v>0</v>
      </c>
      <c r="AK35" s="78">
        <v>0</v>
      </c>
      <c r="AL35" s="78">
        <v>4</v>
      </c>
      <c r="AM35" s="133">
        <f t="shared" si="33"/>
        <v>4</v>
      </c>
      <c r="AN35" s="155">
        <f t="shared" si="19"/>
        <v>318</v>
      </c>
      <c r="AO35" s="155">
        <f t="shared" si="20"/>
        <v>636</v>
      </c>
      <c r="AP35" s="104">
        <f t="shared" si="34"/>
        <v>0.8</v>
      </c>
      <c r="AQ35" s="167">
        <v>0</v>
      </c>
      <c r="AR35" s="78">
        <v>0</v>
      </c>
      <c r="AS35" s="78">
        <v>0</v>
      </c>
      <c r="AT35" s="78">
        <v>0</v>
      </c>
      <c r="AU35" s="78">
        <v>5</v>
      </c>
      <c r="AV35" s="133">
        <f t="shared" si="35"/>
        <v>5</v>
      </c>
      <c r="AW35" s="155">
        <f t="shared" si="21"/>
        <v>397.5</v>
      </c>
      <c r="AX35" s="155">
        <f t="shared" si="22"/>
        <v>795</v>
      </c>
      <c r="AY35" s="104">
        <f t="shared" si="36"/>
        <v>1</v>
      </c>
    </row>
    <row r="36" spans="1:51" s="130" customFormat="1" ht="16.5" thickTop="1" thickBot="1" x14ac:dyDescent="0.3">
      <c r="A36" s="167">
        <v>30</v>
      </c>
      <c r="B36" s="78">
        <v>676638</v>
      </c>
      <c r="C36" s="168" t="s">
        <v>255</v>
      </c>
      <c r="D36" s="168" t="s">
        <v>256</v>
      </c>
      <c r="E36" s="169">
        <v>79.5</v>
      </c>
      <c r="F36" s="170">
        <v>159</v>
      </c>
      <c r="G36" s="131">
        <f t="shared" si="23"/>
        <v>0</v>
      </c>
      <c r="H36" s="131">
        <f t="shared" si="24"/>
        <v>0</v>
      </c>
      <c r="I36" s="131">
        <f t="shared" si="25"/>
        <v>0</v>
      </c>
      <c r="J36" s="131">
        <f t="shared" si="26"/>
        <v>0</v>
      </c>
      <c r="K36" s="131">
        <f t="shared" si="27"/>
        <v>0</v>
      </c>
      <c r="L36" s="132">
        <f t="shared" si="28"/>
        <v>0</v>
      </c>
      <c r="M36" s="70">
        <f t="shared" si="12"/>
        <v>0</v>
      </c>
      <c r="N36" s="70">
        <f t="shared" si="13"/>
        <v>0</v>
      </c>
      <c r="O36" s="70">
        <f t="shared" si="14"/>
        <v>0</v>
      </c>
      <c r="P36" s="167">
        <v>0</v>
      </c>
      <c r="Q36" s="78">
        <v>0</v>
      </c>
      <c r="R36" s="78">
        <v>0</v>
      </c>
      <c r="S36" s="78">
        <v>0</v>
      </c>
      <c r="T36" s="78">
        <v>0</v>
      </c>
      <c r="U36" s="133">
        <f t="shared" si="29"/>
        <v>0</v>
      </c>
      <c r="V36" s="155">
        <f t="shared" si="15"/>
        <v>0</v>
      </c>
      <c r="W36" s="155">
        <f t="shared" si="16"/>
        <v>0</v>
      </c>
      <c r="X36" s="104">
        <f t="shared" si="30"/>
        <v>0</v>
      </c>
      <c r="Y36" s="167">
        <v>0</v>
      </c>
      <c r="Z36" s="78">
        <v>0</v>
      </c>
      <c r="AA36" s="78">
        <v>0</v>
      </c>
      <c r="AB36" s="78">
        <v>0</v>
      </c>
      <c r="AC36" s="78">
        <v>0</v>
      </c>
      <c r="AD36" s="133">
        <f t="shared" si="31"/>
        <v>0</v>
      </c>
      <c r="AE36" s="155">
        <f t="shared" si="17"/>
        <v>0</v>
      </c>
      <c r="AF36" s="155">
        <f t="shared" si="18"/>
        <v>0</v>
      </c>
      <c r="AG36" s="104">
        <f t="shared" si="32"/>
        <v>0</v>
      </c>
      <c r="AH36" s="167">
        <v>0</v>
      </c>
      <c r="AI36" s="78">
        <v>0</v>
      </c>
      <c r="AJ36" s="78">
        <v>0</v>
      </c>
      <c r="AK36" s="78">
        <v>0</v>
      </c>
      <c r="AL36" s="78">
        <v>0</v>
      </c>
      <c r="AM36" s="133">
        <f t="shared" si="33"/>
        <v>0</v>
      </c>
      <c r="AN36" s="155">
        <f t="shared" si="19"/>
        <v>0</v>
      </c>
      <c r="AO36" s="155">
        <f t="shared" si="20"/>
        <v>0</v>
      </c>
      <c r="AP36" s="104">
        <f t="shared" si="34"/>
        <v>0</v>
      </c>
      <c r="AQ36" s="167">
        <v>0</v>
      </c>
      <c r="AR36" s="78">
        <v>0</v>
      </c>
      <c r="AS36" s="78">
        <v>0</v>
      </c>
      <c r="AT36" s="78">
        <v>0</v>
      </c>
      <c r="AU36" s="78">
        <v>0</v>
      </c>
      <c r="AV36" s="133">
        <f t="shared" si="35"/>
        <v>0</v>
      </c>
      <c r="AW36" s="155">
        <f t="shared" si="21"/>
        <v>0</v>
      </c>
      <c r="AX36" s="155">
        <f t="shared" si="22"/>
        <v>0</v>
      </c>
      <c r="AY36" s="104">
        <f t="shared" si="36"/>
        <v>0</v>
      </c>
    </row>
    <row r="37" spans="1:51" s="130" customFormat="1" ht="16.5" thickTop="1" thickBot="1" x14ac:dyDescent="0.3">
      <c r="A37" s="167">
        <v>31</v>
      </c>
      <c r="B37" s="78">
        <v>676641</v>
      </c>
      <c r="C37" s="168" t="s">
        <v>257</v>
      </c>
      <c r="D37" s="168" t="s">
        <v>258</v>
      </c>
      <c r="E37" s="169">
        <v>34.5</v>
      </c>
      <c r="F37" s="170">
        <v>69</v>
      </c>
      <c r="G37" s="131">
        <f t="shared" si="23"/>
        <v>1</v>
      </c>
      <c r="H37" s="131">
        <f t="shared" si="24"/>
        <v>0</v>
      </c>
      <c r="I37" s="131">
        <f t="shared" si="25"/>
        <v>2</v>
      </c>
      <c r="J37" s="131">
        <f t="shared" si="26"/>
        <v>0</v>
      </c>
      <c r="K37" s="131">
        <f t="shared" si="27"/>
        <v>3</v>
      </c>
      <c r="L37" s="132">
        <f t="shared" si="28"/>
        <v>6</v>
      </c>
      <c r="M37" s="70">
        <f t="shared" si="12"/>
        <v>0.75</v>
      </c>
      <c r="N37" s="70">
        <f t="shared" si="13"/>
        <v>207</v>
      </c>
      <c r="O37" s="70">
        <f t="shared" si="14"/>
        <v>414</v>
      </c>
      <c r="P37" s="167">
        <v>0</v>
      </c>
      <c r="Q37" s="78">
        <v>0</v>
      </c>
      <c r="R37" s="78">
        <v>0</v>
      </c>
      <c r="S37" s="78">
        <v>0</v>
      </c>
      <c r="T37" s="78">
        <v>1</v>
      </c>
      <c r="U37" s="133">
        <f t="shared" si="29"/>
        <v>1</v>
      </c>
      <c r="V37" s="155">
        <f t="shared" si="15"/>
        <v>34.5</v>
      </c>
      <c r="W37" s="155">
        <f t="shared" si="16"/>
        <v>69</v>
      </c>
      <c r="X37" s="104">
        <f t="shared" si="30"/>
        <v>0.2</v>
      </c>
      <c r="Y37" s="167">
        <v>1</v>
      </c>
      <c r="Z37" s="78">
        <v>0</v>
      </c>
      <c r="AA37" s="78">
        <v>1</v>
      </c>
      <c r="AB37" s="78">
        <v>0</v>
      </c>
      <c r="AC37" s="78">
        <v>0</v>
      </c>
      <c r="AD37" s="133">
        <f t="shared" si="31"/>
        <v>2</v>
      </c>
      <c r="AE37" s="155">
        <f t="shared" si="17"/>
        <v>69</v>
      </c>
      <c r="AF37" s="155">
        <f t="shared" si="18"/>
        <v>138</v>
      </c>
      <c r="AG37" s="104">
        <f t="shared" si="32"/>
        <v>0.4</v>
      </c>
      <c r="AH37" s="167">
        <v>0</v>
      </c>
      <c r="AI37" s="78">
        <v>0</v>
      </c>
      <c r="AJ37" s="78">
        <v>0</v>
      </c>
      <c r="AK37" s="78">
        <v>0</v>
      </c>
      <c r="AL37" s="78">
        <v>0</v>
      </c>
      <c r="AM37" s="133">
        <f t="shared" si="33"/>
        <v>0</v>
      </c>
      <c r="AN37" s="155">
        <f t="shared" si="19"/>
        <v>0</v>
      </c>
      <c r="AO37" s="155">
        <f t="shared" si="20"/>
        <v>0</v>
      </c>
      <c r="AP37" s="104">
        <f t="shared" si="34"/>
        <v>0</v>
      </c>
      <c r="AQ37" s="167">
        <v>0</v>
      </c>
      <c r="AR37" s="78">
        <v>0</v>
      </c>
      <c r="AS37" s="78">
        <v>1</v>
      </c>
      <c r="AT37" s="78">
        <v>0</v>
      </c>
      <c r="AU37" s="78">
        <v>2</v>
      </c>
      <c r="AV37" s="133">
        <f t="shared" si="35"/>
        <v>3</v>
      </c>
      <c r="AW37" s="155">
        <f t="shared" si="21"/>
        <v>103.5</v>
      </c>
      <c r="AX37" s="155">
        <f t="shared" si="22"/>
        <v>207</v>
      </c>
      <c r="AY37" s="104">
        <f t="shared" si="36"/>
        <v>0.6</v>
      </c>
    </row>
    <row r="38" spans="1:51" s="130" customFormat="1" ht="16.5" thickTop="1" thickBot="1" x14ac:dyDescent="0.3">
      <c r="A38" s="167">
        <v>32</v>
      </c>
      <c r="B38" s="78">
        <v>676642</v>
      </c>
      <c r="C38" s="168" t="s">
        <v>259</v>
      </c>
      <c r="D38" s="168" t="s">
        <v>260</v>
      </c>
      <c r="E38" s="169">
        <v>34.5</v>
      </c>
      <c r="F38" s="170">
        <v>69</v>
      </c>
      <c r="G38" s="131">
        <f t="shared" si="23"/>
        <v>2</v>
      </c>
      <c r="H38" s="131">
        <f t="shared" si="24"/>
        <v>1</v>
      </c>
      <c r="I38" s="131">
        <f t="shared" si="25"/>
        <v>3</v>
      </c>
      <c r="J38" s="131">
        <f t="shared" si="26"/>
        <v>1</v>
      </c>
      <c r="K38" s="131">
        <f t="shared" si="27"/>
        <v>1</v>
      </c>
      <c r="L38" s="132">
        <f t="shared" si="28"/>
        <v>8</v>
      </c>
      <c r="M38" s="70">
        <f t="shared" si="12"/>
        <v>1.75</v>
      </c>
      <c r="N38" s="70">
        <f t="shared" si="13"/>
        <v>276</v>
      </c>
      <c r="O38" s="70">
        <f t="shared" si="14"/>
        <v>552</v>
      </c>
      <c r="P38" s="167">
        <v>0</v>
      </c>
      <c r="Q38" s="78">
        <v>0</v>
      </c>
      <c r="R38" s="78">
        <v>0</v>
      </c>
      <c r="S38" s="78">
        <v>0</v>
      </c>
      <c r="T38" s="78">
        <v>0</v>
      </c>
      <c r="U38" s="133">
        <f t="shared" si="29"/>
        <v>0</v>
      </c>
      <c r="V38" s="155">
        <f t="shared" si="15"/>
        <v>0</v>
      </c>
      <c r="W38" s="155">
        <f t="shared" si="16"/>
        <v>0</v>
      </c>
      <c r="X38" s="104">
        <f t="shared" si="30"/>
        <v>0</v>
      </c>
      <c r="Y38" s="167">
        <v>1</v>
      </c>
      <c r="Z38" s="78">
        <v>0</v>
      </c>
      <c r="AA38" s="78">
        <v>0</v>
      </c>
      <c r="AB38" s="78">
        <v>1</v>
      </c>
      <c r="AC38" s="78">
        <v>0</v>
      </c>
      <c r="AD38" s="133">
        <f t="shared" si="31"/>
        <v>2</v>
      </c>
      <c r="AE38" s="155">
        <f t="shared" si="17"/>
        <v>69</v>
      </c>
      <c r="AF38" s="155">
        <f t="shared" si="18"/>
        <v>138</v>
      </c>
      <c r="AG38" s="104">
        <f t="shared" si="32"/>
        <v>0.4</v>
      </c>
      <c r="AH38" s="167">
        <v>0</v>
      </c>
      <c r="AI38" s="78">
        <v>0</v>
      </c>
      <c r="AJ38" s="78">
        <v>0</v>
      </c>
      <c r="AK38" s="78">
        <v>0</v>
      </c>
      <c r="AL38" s="78">
        <v>0</v>
      </c>
      <c r="AM38" s="133">
        <f t="shared" si="33"/>
        <v>0</v>
      </c>
      <c r="AN38" s="155">
        <f t="shared" si="19"/>
        <v>0</v>
      </c>
      <c r="AO38" s="155">
        <f t="shared" si="20"/>
        <v>0</v>
      </c>
      <c r="AP38" s="104">
        <f t="shared" si="34"/>
        <v>0</v>
      </c>
      <c r="AQ38" s="167">
        <v>1</v>
      </c>
      <c r="AR38" s="78">
        <v>1</v>
      </c>
      <c r="AS38" s="78">
        <v>3</v>
      </c>
      <c r="AT38" s="78">
        <v>0</v>
      </c>
      <c r="AU38" s="78">
        <v>1</v>
      </c>
      <c r="AV38" s="133">
        <f t="shared" si="35"/>
        <v>6</v>
      </c>
      <c r="AW38" s="155">
        <f t="shared" si="21"/>
        <v>207</v>
      </c>
      <c r="AX38" s="155">
        <f t="shared" si="22"/>
        <v>414</v>
      </c>
      <c r="AY38" s="104">
        <f t="shared" si="36"/>
        <v>1.2</v>
      </c>
    </row>
    <row r="39" spans="1:51" s="130" customFormat="1" ht="16.5" thickTop="1" thickBot="1" x14ac:dyDescent="0.3">
      <c r="A39" s="167">
        <v>33</v>
      </c>
      <c r="B39" s="64">
        <v>734836</v>
      </c>
      <c r="C39" s="65" t="s">
        <v>22</v>
      </c>
      <c r="D39" s="65" t="s">
        <v>23</v>
      </c>
      <c r="E39" s="66">
        <v>74.5</v>
      </c>
      <c r="F39" s="67">
        <v>149</v>
      </c>
      <c r="G39" s="131">
        <f t="shared" si="23"/>
        <v>3</v>
      </c>
      <c r="H39" s="131">
        <f t="shared" si="24"/>
        <v>0</v>
      </c>
      <c r="I39" s="131">
        <f t="shared" si="25"/>
        <v>0</v>
      </c>
      <c r="J39" s="131">
        <f t="shared" si="26"/>
        <v>0</v>
      </c>
      <c r="K39" s="131">
        <f t="shared" si="27"/>
        <v>1</v>
      </c>
      <c r="L39" s="132">
        <f t="shared" si="28"/>
        <v>4</v>
      </c>
      <c r="M39" s="70">
        <f t="shared" ref="M39" si="37">AVERAGE(G39:J39)</f>
        <v>0.75</v>
      </c>
      <c r="N39" s="70">
        <f t="shared" ref="N39" si="38">L39*E39</f>
        <v>298</v>
      </c>
      <c r="O39" s="70">
        <f t="shared" ref="O39" si="39">L39*F39</f>
        <v>596</v>
      </c>
      <c r="P39" s="63">
        <v>0</v>
      </c>
      <c r="Q39" s="64">
        <v>0</v>
      </c>
      <c r="R39" s="64">
        <v>0</v>
      </c>
      <c r="S39" s="64">
        <v>0</v>
      </c>
      <c r="T39" s="64">
        <v>1</v>
      </c>
      <c r="U39" s="133">
        <f t="shared" si="29"/>
        <v>1</v>
      </c>
      <c r="V39" s="155">
        <f t="shared" ref="V39" si="40">U39*E39</f>
        <v>74.5</v>
      </c>
      <c r="W39" s="155">
        <f t="shared" ref="W39" si="41">U39*F39</f>
        <v>149</v>
      </c>
      <c r="X39" s="104">
        <f t="shared" si="30"/>
        <v>0.2</v>
      </c>
      <c r="Y39" s="63">
        <v>3</v>
      </c>
      <c r="Z39" s="64">
        <v>0</v>
      </c>
      <c r="AA39" s="64">
        <v>0</v>
      </c>
      <c r="AB39" s="64">
        <v>0</v>
      </c>
      <c r="AC39" s="64">
        <v>0</v>
      </c>
      <c r="AD39" s="133">
        <f t="shared" si="31"/>
        <v>3</v>
      </c>
      <c r="AE39" s="155">
        <f t="shared" ref="AE39" si="42">AD39*E39</f>
        <v>223.5</v>
      </c>
      <c r="AF39" s="155">
        <f t="shared" ref="AF39" si="43">AD39*F39</f>
        <v>447</v>
      </c>
      <c r="AG39" s="104">
        <f t="shared" si="32"/>
        <v>0.6</v>
      </c>
      <c r="AH39" s="63">
        <v>0</v>
      </c>
      <c r="AI39" s="64">
        <v>0</v>
      </c>
      <c r="AJ39" s="64">
        <v>0</v>
      </c>
      <c r="AK39" s="64">
        <v>0</v>
      </c>
      <c r="AL39" s="64">
        <v>0</v>
      </c>
      <c r="AM39" s="133">
        <f t="shared" si="33"/>
        <v>0</v>
      </c>
      <c r="AN39" s="155">
        <f t="shared" ref="AN39" si="44">AM39*E39</f>
        <v>0</v>
      </c>
      <c r="AO39" s="155">
        <f t="shared" ref="AO39" si="45">AM39*F39</f>
        <v>0</v>
      </c>
      <c r="AP39" s="104">
        <f t="shared" si="34"/>
        <v>0</v>
      </c>
      <c r="AQ39" s="63">
        <v>0</v>
      </c>
      <c r="AR39" s="64">
        <v>0</v>
      </c>
      <c r="AS39" s="64">
        <v>0</v>
      </c>
      <c r="AT39" s="64">
        <v>0</v>
      </c>
      <c r="AU39" s="64">
        <v>0</v>
      </c>
      <c r="AV39" s="133">
        <f t="shared" si="35"/>
        <v>0</v>
      </c>
      <c r="AW39" s="155">
        <f t="shared" ref="AW39" si="46">AV39*E39</f>
        <v>0</v>
      </c>
      <c r="AX39" s="155">
        <f t="shared" ref="AX39" si="47">AV39*F39</f>
        <v>0</v>
      </c>
      <c r="AY39" s="104">
        <f t="shared" si="36"/>
        <v>0</v>
      </c>
    </row>
    <row r="40" spans="1:51" ht="16.5" thickTop="1" thickBot="1" x14ac:dyDescent="0.3">
      <c r="A40" s="167">
        <v>34</v>
      </c>
      <c r="B40" s="74">
        <v>734837</v>
      </c>
      <c r="C40" s="75" t="s">
        <v>24</v>
      </c>
      <c r="D40" s="75" t="s">
        <v>25</v>
      </c>
      <c r="E40" s="76">
        <v>24.5</v>
      </c>
      <c r="F40" s="77">
        <v>49</v>
      </c>
      <c r="G40" s="131">
        <f t="shared" si="23"/>
        <v>5</v>
      </c>
      <c r="H40" s="131">
        <f t="shared" si="24"/>
        <v>5</v>
      </c>
      <c r="I40" s="131">
        <f t="shared" si="25"/>
        <v>1</v>
      </c>
      <c r="J40" s="131">
        <f t="shared" si="26"/>
        <v>3</v>
      </c>
      <c r="K40" s="131">
        <f t="shared" si="27"/>
        <v>2</v>
      </c>
      <c r="L40" s="132">
        <f t="shared" si="28"/>
        <v>16</v>
      </c>
      <c r="M40" s="70">
        <f t="shared" ref="M40:M70" si="48">AVERAGE(G40:J40)</f>
        <v>3.5</v>
      </c>
      <c r="N40" s="70">
        <f t="shared" ref="N40:N70" si="49">L40*E40</f>
        <v>392</v>
      </c>
      <c r="O40" s="70">
        <f t="shared" ref="O40:O70" si="50">L40*F40</f>
        <v>784</v>
      </c>
      <c r="P40" s="73">
        <v>2</v>
      </c>
      <c r="Q40" s="74">
        <v>0</v>
      </c>
      <c r="R40" s="78">
        <v>1</v>
      </c>
      <c r="S40" s="78">
        <v>3</v>
      </c>
      <c r="T40" s="78">
        <v>1</v>
      </c>
      <c r="U40" s="133">
        <f t="shared" si="29"/>
        <v>7</v>
      </c>
      <c r="V40" s="155">
        <f t="shared" ref="V40:V70" si="51">U40*E40</f>
        <v>171.5</v>
      </c>
      <c r="W40" s="155">
        <f t="shared" ref="W40:W70" si="52">U40*F40</f>
        <v>343</v>
      </c>
      <c r="X40" s="104">
        <f t="shared" si="30"/>
        <v>1.4</v>
      </c>
      <c r="Y40" s="73">
        <v>2</v>
      </c>
      <c r="Z40" s="74">
        <v>2</v>
      </c>
      <c r="AA40" s="78">
        <v>0</v>
      </c>
      <c r="AB40" s="78">
        <v>0</v>
      </c>
      <c r="AC40" s="78">
        <v>1</v>
      </c>
      <c r="AD40" s="133">
        <f t="shared" si="31"/>
        <v>5</v>
      </c>
      <c r="AE40" s="155">
        <f t="shared" ref="AE40:AE70" si="53">AD40*E40</f>
        <v>122.5</v>
      </c>
      <c r="AF40" s="155">
        <f t="shared" ref="AF40:AF70" si="54">AD40*F40</f>
        <v>245</v>
      </c>
      <c r="AG40" s="104">
        <f t="shared" si="32"/>
        <v>1</v>
      </c>
      <c r="AH40" s="73">
        <v>1</v>
      </c>
      <c r="AI40" s="74">
        <v>3</v>
      </c>
      <c r="AJ40" s="78">
        <v>0</v>
      </c>
      <c r="AK40" s="78">
        <v>0</v>
      </c>
      <c r="AL40" s="78">
        <v>0</v>
      </c>
      <c r="AM40" s="133">
        <f t="shared" si="33"/>
        <v>4</v>
      </c>
      <c r="AN40" s="155">
        <f t="shared" ref="AN40:AN70" si="55">AM40*E40</f>
        <v>98</v>
      </c>
      <c r="AO40" s="155">
        <f t="shared" ref="AO40:AO70" si="56">AM40*F40</f>
        <v>196</v>
      </c>
      <c r="AP40" s="104">
        <f t="shared" si="34"/>
        <v>0.8</v>
      </c>
      <c r="AQ40" s="73">
        <v>0</v>
      </c>
      <c r="AR40" s="74">
        <v>0</v>
      </c>
      <c r="AS40" s="78">
        <v>0</v>
      </c>
      <c r="AT40" s="78">
        <v>0</v>
      </c>
      <c r="AU40" s="78">
        <v>0</v>
      </c>
      <c r="AV40" s="133">
        <f t="shared" si="35"/>
        <v>0</v>
      </c>
      <c r="AW40" s="155">
        <f t="shared" ref="AW40:AW70" si="57">AV40*E40</f>
        <v>0</v>
      </c>
      <c r="AX40" s="155">
        <f t="shared" ref="AX40:AX70" si="58">AV40*F40</f>
        <v>0</v>
      </c>
      <c r="AY40" s="104">
        <f t="shared" si="36"/>
        <v>0</v>
      </c>
    </row>
    <row r="41" spans="1:51" ht="16.5" thickTop="1" thickBot="1" x14ac:dyDescent="0.3">
      <c r="A41" s="167">
        <v>35</v>
      </c>
      <c r="B41" s="74">
        <v>734838</v>
      </c>
      <c r="C41" s="75" t="s">
        <v>26</v>
      </c>
      <c r="D41" s="75" t="s">
        <v>27</v>
      </c>
      <c r="E41" s="76">
        <v>24.5</v>
      </c>
      <c r="F41" s="77">
        <v>49</v>
      </c>
      <c r="G41" s="131">
        <f t="shared" si="23"/>
        <v>7</v>
      </c>
      <c r="H41" s="131">
        <f t="shared" si="24"/>
        <v>2</v>
      </c>
      <c r="I41" s="131">
        <f t="shared" si="25"/>
        <v>0</v>
      </c>
      <c r="J41" s="131">
        <f t="shared" si="26"/>
        <v>3</v>
      </c>
      <c r="K41" s="131">
        <f t="shared" si="27"/>
        <v>5</v>
      </c>
      <c r="L41" s="132">
        <f t="shared" si="28"/>
        <v>17</v>
      </c>
      <c r="M41" s="70">
        <f t="shared" si="48"/>
        <v>3</v>
      </c>
      <c r="N41" s="70">
        <f t="shared" si="49"/>
        <v>416.5</v>
      </c>
      <c r="O41" s="70">
        <f t="shared" si="50"/>
        <v>833</v>
      </c>
      <c r="P41" s="73">
        <v>1</v>
      </c>
      <c r="Q41" s="74">
        <v>0</v>
      </c>
      <c r="R41" s="78">
        <v>0</v>
      </c>
      <c r="S41" s="78">
        <v>0</v>
      </c>
      <c r="T41" s="78">
        <v>0</v>
      </c>
      <c r="U41" s="133">
        <f t="shared" si="29"/>
        <v>1</v>
      </c>
      <c r="V41" s="155">
        <f t="shared" si="51"/>
        <v>24.5</v>
      </c>
      <c r="W41" s="155">
        <f t="shared" si="52"/>
        <v>49</v>
      </c>
      <c r="X41" s="104">
        <f t="shared" si="30"/>
        <v>0.2</v>
      </c>
      <c r="Y41" s="73">
        <v>1</v>
      </c>
      <c r="Z41" s="74">
        <v>1</v>
      </c>
      <c r="AA41" s="78">
        <v>0</v>
      </c>
      <c r="AB41" s="78">
        <v>1</v>
      </c>
      <c r="AC41" s="78">
        <v>0</v>
      </c>
      <c r="AD41" s="133">
        <f t="shared" si="31"/>
        <v>3</v>
      </c>
      <c r="AE41" s="155">
        <f t="shared" si="53"/>
        <v>73.5</v>
      </c>
      <c r="AF41" s="155">
        <f t="shared" si="54"/>
        <v>147</v>
      </c>
      <c r="AG41" s="104">
        <f t="shared" si="32"/>
        <v>0.6</v>
      </c>
      <c r="AH41" s="73">
        <v>5</v>
      </c>
      <c r="AI41" s="74">
        <v>1</v>
      </c>
      <c r="AJ41" s="78">
        <v>0</v>
      </c>
      <c r="AK41" s="78">
        <v>2</v>
      </c>
      <c r="AL41" s="78">
        <v>4</v>
      </c>
      <c r="AM41" s="133">
        <f t="shared" si="33"/>
        <v>12</v>
      </c>
      <c r="AN41" s="155">
        <f t="shared" si="55"/>
        <v>294</v>
      </c>
      <c r="AO41" s="155">
        <f t="shared" si="56"/>
        <v>588</v>
      </c>
      <c r="AP41" s="104">
        <f t="shared" si="34"/>
        <v>2.4</v>
      </c>
      <c r="AQ41" s="73">
        <v>0</v>
      </c>
      <c r="AR41" s="74">
        <v>0</v>
      </c>
      <c r="AS41" s="78">
        <v>0</v>
      </c>
      <c r="AT41" s="78">
        <v>0</v>
      </c>
      <c r="AU41" s="78">
        <v>1</v>
      </c>
      <c r="AV41" s="133">
        <f t="shared" si="35"/>
        <v>1</v>
      </c>
      <c r="AW41" s="155">
        <f t="shared" si="57"/>
        <v>24.5</v>
      </c>
      <c r="AX41" s="155">
        <f t="shared" si="58"/>
        <v>49</v>
      </c>
      <c r="AY41" s="104">
        <f t="shared" si="36"/>
        <v>0.2</v>
      </c>
    </row>
    <row r="42" spans="1:51" ht="16.5" thickTop="1" thickBot="1" x14ac:dyDescent="0.3">
      <c r="A42" s="167">
        <v>36</v>
      </c>
      <c r="B42" s="74">
        <v>734867</v>
      </c>
      <c r="C42" s="75" t="s">
        <v>28</v>
      </c>
      <c r="D42" s="75" t="s">
        <v>29</v>
      </c>
      <c r="E42" s="76">
        <v>109.5</v>
      </c>
      <c r="F42" s="77">
        <v>219</v>
      </c>
      <c r="G42" s="131">
        <f t="shared" si="23"/>
        <v>2</v>
      </c>
      <c r="H42" s="131">
        <f t="shared" si="24"/>
        <v>0</v>
      </c>
      <c r="I42" s="131">
        <f t="shared" si="25"/>
        <v>0</v>
      </c>
      <c r="J42" s="131">
        <f t="shared" si="26"/>
        <v>3</v>
      </c>
      <c r="K42" s="131">
        <f t="shared" si="27"/>
        <v>1</v>
      </c>
      <c r="L42" s="132">
        <f t="shared" si="28"/>
        <v>6</v>
      </c>
      <c r="M42" s="70">
        <f t="shared" si="48"/>
        <v>1.25</v>
      </c>
      <c r="N42" s="70">
        <f t="shared" si="49"/>
        <v>657</v>
      </c>
      <c r="O42" s="70">
        <f t="shared" si="50"/>
        <v>1314</v>
      </c>
      <c r="P42" s="73">
        <v>2</v>
      </c>
      <c r="Q42" s="74">
        <v>0</v>
      </c>
      <c r="R42" s="78">
        <v>0</v>
      </c>
      <c r="S42" s="78">
        <v>2</v>
      </c>
      <c r="T42" s="78">
        <v>1</v>
      </c>
      <c r="U42" s="133">
        <f t="shared" si="29"/>
        <v>5</v>
      </c>
      <c r="V42" s="155">
        <f t="shared" si="51"/>
        <v>547.5</v>
      </c>
      <c r="W42" s="155">
        <f t="shared" si="52"/>
        <v>1095</v>
      </c>
      <c r="X42" s="104">
        <f t="shared" si="30"/>
        <v>1</v>
      </c>
      <c r="Y42" s="73">
        <v>0</v>
      </c>
      <c r="Z42" s="74">
        <v>0</v>
      </c>
      <c r="AA42" s="78">
        <v>0</v>
      </c>
      <c r="AB42" s="78">
        <v>0</v>
      </c>
      <c r="AC42" s="78">
        <v>0</v>
      </c>
      <c r="AD42" s="133">
        <f t="shared" si="31"/>
        <v>0</v>
      </c>
      <c r="AE42" s="155">
        <f t="shared" si="53"/>
        <v>0</v>
      </c>
      <c r="AF42" s="155">
        <f t="shared" si="54"/>
        <v>0</v>
      </c>
      <c r="AG42" s="104">
        <f t="shared" si="32"/>
        <v>0</v>
      </c>
      <c r="AH42" s="73">
        <v>0</v>
      </c>
      <c r="AI42" s="74">
        <v>0</v>
      </c>
      <c r="AJ42" s="78">
        <v>0</v>
      </c>
      <c r="AK42" s="78">
        <v>0</v>
      </c>
      <c r="AL42" s="78">
        <v>0</v>
      </c>
      <c r="AM42" s="133">
        <f t="shared" si="33"/>
        <v>0</v>
      </c>
      <c r="AN42" s="155">
        <f t="shared" si="55"/>
        <v>0</v>
      </c>
      <c r="AO42" s="155">
        <f t="shared" si="56"/>
        <v>0</v>
      </c>
      <c r="AP42" s="104">
        <f t="shared" si="34"/>
        <v>0</v>
      </c>
      <c r="AQ42" s="73">
        <v>0</v>
      </c>
      <c r="AR42" s="74">
        <v>0</v>
      </c>
      <c r="AS42" s="78">
        <v>0</v>
      </c>
      <c r="AT42" s="78">
        <v>1</v>
      </c>
      <c r="AU42" s="78">
        <v>0</v>
      </c>
      <c r="AV42" s="133">
        <f t="shared" si="35"/>
        <v>1</v>
      </c>
      <c r="AW42" s="155">
        <f t="shared" si="57"/>
        <v>109.5</v>
      </c>
      <c r="AX42" s="155">
        <f t="shared" si="58"/>
        <v>219</v>
      </c>
      <c r="AY42" s="104">
        <f t="shared" si="36"/>
        <v>0.2</v>
      </c>
    </row>
    <row r="43" spans="1:51" ht="16.5" thickTop="1" thickBot="1" x14ac:dyDescent="0.3">
      <c r="A43" s="167">
        <v>37</v>
      </c>
      <c r="B43" s="74">
        <v>734868</v>
      </c>
      <c r="C43" s="75" t="s">
        <v>30</v>
      </c>
      <c r="D43" s="75" t="s">
        <v>31</v>
      </c>
      <c r="E43" s="76">
        <v>109.5</v>
      </c>
      <c r="F43" s="77">
        <v>219</v>
      </c>
      <c r="G43" s="131">
        <f t="shared" si="23"/>
        <v>5</v>
      </c>
      <c r="H43" s="131">
        <f t="shared" si="24"/>
        <v>0</v>
      </c>
      <c r="I43" s="131">
        <f t="shared" si="25"/>
        <v>0</v>
      </c>
      <c r="J43" s="131">
        <f t="shared" si="26"/>
        <v>0</v>
      </c>
      <c r="K43" s="131">
        <f t="shared" si="27"/>
        <v>0</v>
      </c>
      <c r="L43" s="132">
        <f t="shared" si="28"/>
        <v>5</v>
      </c>
      <c r="M43" s="70">
        <f t="shared" si="48"/>
        <v>1.25</v>
      </c>
      <c r="N43" s="70">
        <f t="shared" si="49"/>
        <v>547.5</v>
      </c>
      <c r="O43" s="70">
        <f t="shared" si="50"/>
        <v>1095</v>
      </c>
      <c r="P43" s="73">
        <v>3</v>
      </c>
      <c r="Q43" s="74">
        <v>0</v>
      </c>
      <c r="R43" s="78">
        <v>0</v>
      </c>
      <c r="S43" s="78">
        <v>0</v>
      </c>
      <c r="T43" s="78">
        <v>0</v>
      </c>
      <c r="U43" s="133">
        <f t="shared" si="29"/>
        <v>3</v>
      </c>
      <c r="V43" s="155">
        <f t="shared" si="51"/>
        <v>328.5</v>
      </c>
      <c r="W43" s="155">
        <f t="shared" si="52"/>
        <v>657</v>
      </c>
      <c r="X43" s="104">
        <f t="shared" si="30"/>
        <v>0.6</v>
      </c>
      <c r="Y43" s="73">
        <v>0</v>
      </c>
      <c r="Z43" s="74">
        <v>0</v>
      </c>
      <c r="AA43" s="78">
        <v>0</v>
      </c>
      <c r="AB43" s="78">
        <v>0</v>
      </c>
      <c r="AC43" s="78">
        <v>0</v>
      </c>
      <c r="AD43" s="133">
        <f t="shared" si="31"/>
        <v>0</v>
      </c>
      <c r="AE43" s="155">
        <f t="shared" si="53"/>
        <v>0</v>
      </c>
      <c r="AF43" s="155">
        <f t="shared" si="54"/>
        <v>0</v>
      </c>
      <c r="AG43" s="104">
        <f t="shared" si="32"/>
        <v>0</v>
      </c>
      <c r="AH43" s="73">
        <v>0</v>
      </c>
      <c r="AI43" s="74">
        <v>0</v>
      </c>
      <c r="AJ43" s="78">
        <v>0</v>
      </c>
      <c r="AK43" s="78">
        <v>0</v>
      </c>
      <c r="AL43" s="78">
        <v>0</v>
      </c>
      <c r="AM43" s="133">
        <f t="shared" si="33"/>
        <v>0</v>
      </c>
      <c r="AN43" s="155">
        <f t="shared" si="55"/>
        <v>0</v>
      </c>
      <c r="AO43" s="155">
        <f t="shared" si="56"/>
        <v>0</v>
      </c>
      <c r="AP43" s="104">
        <f t="shared" si="34"/>
        <v>0</v>
      </c>
      <c r="AQ43" s="73">
        <v>2</v>
      </c>
      <c r="AR43" s="74">
        <v>0</v>
      </c>
      <c r="AS43" s="78">
        <v>0</v>
      </c>
      <c r="AT43" s="78">
        <v>0</v>
      </c>
      <c r="AU43" s="78">
        <v>0</v>
      </c>
      <c r="AV43" s="133">
        <f t="shared" si="35"/>
        <v>2</v>
      </c>
      <c r="AW43" s="155">
        <f t="shared" si="57"/>
        <v>219</v>
      </c>
      <c r="AX43" s="155">
        <f t="shared" si="58"/>
        <v>438</v>
      </c>
      <c r="AY43" s="104">
        <f t="shared" si="36"/>
        <v>0.4</v>
      </c>
    </row>
    <row r="44" spans="1:51" ht="16.5" thickTop="1" thickBot="1" x14ac:dyDescent="0.3">
      <c r="A44" s="167">
        <v>38</v>
      </c>
      <c r="B44" s="74">
        <v>734881</v>
      </c>
      <c r="C44" s="75" t="s">
        <v>32</v>
      </c>
      <c r="D44" s="75" t="s">
        <v>33</v>
      </c>
      <c r="E44" s="76">
        <v>89.5</v>
      </c>
      <c r="F44" s="77">
        <v>179</v>
      </c>
      <c r="G44" s="131">
        <f t="shared" si="23"/>
        <v>0</v>
      </c>
      <c r="H44" s="131">
        <f t="shared" si="24"/>
        <v>2</v>
      </c>
      <c r="I44" s="131">
        <f t="shared" si="25"/>
        <v>2</v>
      </c>
      <c r="J44" s="131">
        <f t="shared" si="26"/>
        <v>1</v>
      </c>
      <c r="K44" s="131">
        <f t="shared" si="27"/>
        <v>5</v>
      </c>
      <c r="L44" s="132">
        <f t="shared" si="28"/>
        <v>10</v>
      </c>
      <c r="M44" s="70">
        <f t="shared" si="48"/>
        <v>1.25</v>
      </c>
      <c r="N44" s="70">
        <f t="shared" si="49"/>
        <v>895</v>
      </c>
      <c r="O44" s="70">
        <f t="shared" si="50"/>
        <v>1790</v>
      </c>
      <c r="P44" s="73">
        <v>0</v>
      </c>
      <c r="Q44" s="74">
        <v>1</v>
      </c>
      <c r="R44" s="78">
        <v>0</v>
      </c>
      <c r="S44" s="78">
        <v>0</v>
      </c>
      <c r="T44" s="78">
        <v>3</v>
      </c>
      <c r="U44" s="133">
        <f t="shared" si="29"/>
        <v>4</v>
      </c>
      <c r="V44" s="155">
        <f t="shared" si="51"/>
        <v>358</v>
      </c>
      <c r="W44" s="155">
        <f t="shared" si="52"/>
        <v>716</v>
      </c>
      <c r="X44" s="104">
        <f t="shared" si="30"/>
        <v>0.8</v>
      </c>
      <c r="Y44" s="73">
        <v>0</v>
      </c>
      <c r="Z44" s="74">
        <v>0</v>
      </c>
      <c r="AA44" s="78">
        <v>1</v>
      </c>
      <c r="AB44" s="78">
        <v>0</v>
      </c>
      <c r="AC44" s="78">
        <v>2</v>
      </c>
      <c r="AD44" s="133">
        <f t="shared" si="31"/>
        <v>3</v>
      </c>
      <c r="AE44" s="155">
        <f t="shared" si="53"/>
        <v>268.5</v>
      </c>
      <c r="AF44" s="155">
        <f t="shared" si="54"/>
        <v>537</v>
      </c>
      <c r="AG44" s="104">
        <f t="shared" si="32"/>
        <v>0.6</v>
      </c>
      <c r="AH44" s="73">
        <v>0</v>
      </c>
      <c r="AI44" s="74">
        <v>1</v>
      </c>
      <c r="AJ44" s="78">
        <v>0</v>
      </c>
      <c r="AK44" s="78">
        <v>0</v>
      </c>
      <c r="AL44" s="78">
        <v>0</v>
      </c>
      <c r="AM44" s="133">
        <f t="shared" si="33"/>
        <v>1</v>
      </c>
      <c r="AN44" s="155">
        <f t="shared" si="55"/>
        <v>89.5</v>
      </c>
      <c r="AO44" s="155">
        <f t="shared" si="56"/>
        <v>179</v>
      </c>
      <c r="AP44" s="104">
        <f t="shared" si="34"/>
        <v>0.2</v>
      </c>
      <c r="AQ44" s="73">
        <v>0</v>
      </c>
      <c r="AR44" s="74">
        <v>0</v>
      </c>
      <c r="AS44" s="78">
        <v>1</v>
      </c>
      <c r="AT44" s="78">
        <v>1</v>
      </c>
      <c r="AU44" s="78">
        <v>0</v>
      </c>
      <c r="AV44" s="133">
        <f t="shared" si="35"/>
        <v>2</v>
      </c>
      <c r="AW44" s="155">
        <f t="shared" si="57"/>
        <v>179</v>
      </c>
      <c r="AX44" s="155">
        <f t="shared" si="58"/>
        <v>358</v>
      </c>
      <c r="AY44" s="104">
        <f t="shared" si="36"/>
        <v>0.4</v>
      </c>
    </row>
    <row r="45" spans="1:51" ht="16.5" thickTop="1" thickBot="1" x14ac:dyDescent="0.3">
      <c r="A45" s="167">
        <v>39</v>
      </c>
      <c r="B45" s="74">
        <v>734882</v>
      </c>
      <c r="C45" s="75" t="s">
        <v>34</v>
      </c>
      <c r="D45" s="75" t="s">
        <v>35</v>
      </c>
      <c r="E45" s="76">
        <v>69.5</v>
      </c>
      <c r="F45" s="77">
        <v>139</v>
      </c>
      <c r="G45" s="131">
        <f t="shared" si="23"/>
        <v>0</v>
      </c>
      <c r="H45" s="131">
        <f t="shared" si="24"/>
        <v>0</v>
      </c>
      <c r="I45" s="131">
        <f t="shared" si="25"/>
        <v>0</v>
      </c>
      <c r="J45" s="131">
        <f t="shared" si="26"/>
        <v>0</v>
      </c>
      <c r="K45" s="131">
        <f t="shared" si="27"/>
        <v>1</v>
      </c>
      <c r="L45" s="132">
        <f t="shared" si="28"/>
        <v>1</v>
      </c>
      <c r="M45" s="70">
        <f t="shared" si="48"/>
        <v>0</v>
      </c>
      <c r="N45" s="70">
        <f t="shared" si="49"/>
        <v>69.5</v>
      </c>
      <c r="O45" s="70">
        <f t="shared" si="50"/>
        <v>139</v>
      </c>
      <c r="P45" s="73">
        <v>0</v>
      </c>
      <c r="Q45" s="74">
        <v>0</v>
      </c>
      <c r="R45" s="78">
        <v>0</v>
      </c>
      <c r="S45" s="78">
        <v>0</v>
      </c>
      <c r="T45" s="78">
        <v>0</v>
      </c>
      <c r="U45" s="133">
        <f t="shared" si="29"/>
        <v>0</v>
      </c>
      <c r="V45" s="155">
        <f t="shared" si="51"/>
        <v>0</v>
      </c>
      <c r="W45" s="155">
        <f t="shared" si="52"/>
        <v>0</v>
      </c>
      <c r="X45" s="104">
        <f t="shared" si="30"/>
        <v>0</v>
      </c>
      <c r="Y45" s="73">
        <v>0</v>
      </c>
      <c r="Z45" s="74">
        <v>0</v>
      </c>
      <c r="AA45" s="78">
        <v>0</v>
      </c>
      <c r="AB45" s="78">
        <v>0</v>
      </c>
      <c r="AC45" s="78">
        <v>0</v>
      </c>
      <c r="AD45" s="133">
        <f t="shared" si="31"/>
        <v>0</v>
      </c>
      <c r="AE45" s="155">
        <f t="shared" si="53"/>
        <v>0</v>
      </c>
      <c r="AF45" s="155">
        <f t="shared" si="54"/>
        <v>0</v>
      </c>
      <c r="AG45" s="104">
        <f t="shared" si="32"/>
        <v>0</v>
      </c>
      <c r="AH45" s="73">
        <v>0</v>
      </c>
      <c r="AI45" s="74">
        <v>0</v>
      </c>
      <c r="AJ45" s="78">
        <v>0</v>
      </c>
      <c r="AK45" s="78">
        <v>0</v>
      </c>
      <c r="AL45" s="78">
        <v>0</v>
      </c>
      <c r="AM45" s="133">
        <f t="shared" si="33"/>
        <v>0</v>
      </c>
      <c r="AN45" s="155">
        <f t="shared" si="55"/>
        <v>0</v>
      </c>
      <c r="AO45" s="155">
        <f t="shared" si="56"/>
        <v>0</v>
      </c>
      <c r="AP45" s="104">
        <f t="shared" si="34"/>
        <v>0</v>
      </c>
      <c r="AQ45" s="73">
        <v>0</v>
      </c>
      <c r="AR45" s="74">
        <v>0</v>
      </c>
      <c r="AS45" s="78">
        <v>0</v>
      </c>
      <c r="AT45" s="78">
        <v>0</v>
      </c>
      <c r="AU45" s="78">
        <v>1</v>
      </c>
      <c r="AV45" s="133">
        <f t="shared" si="35"/>
        <v>1</v>
      </c>
      <c r="AW45" s="155">
        <f t="shared" si="57"/>
        <v>69.5</v>
      </c>
      <c r="AX45" s="155">
        <f t="shared" si="58"/>
        <v>139</v>
      </c>
      <c r="AY45" s="104">
        <f t="shared" si="36"/>
        <v>0.2</v>
      </c>
    </row>
    <row r="46" spans="1:51" ht="16.5" thickTop="1" thickBot="1" x14ac:dyDescent="0.3">
      <c r="A46" s="167">
        <v>40</v>
      </c>
      <c r="B46" s="74">
        <v>734895</v>
      </c>
      <c r="C46" s="75" t="s">
        <v>36</v>
      </c>
      <c r="D46" s="75" t="s">
        <v>37</v>
      </c>
      <c r="E46" s="76">
        <v>49.5</v>
      </c>
      <c r="F46" s="77">
        <v>99</v>
      </c>
      <c r="G46" s="131">
        <f t="shared" si="23"/>
        <v>4</v>
      </c>
      <c r="H46" s="131">
        <f t="shared" si="24"/>
        <v>2</v>
      </c>
      <c r="I46" s="131">
        <f t="shared" si="25"/>
        <v>1</v>
      </c>
      <c r="J46" s="131">
        <f t="shared" si="26"/>
        <v>2</v>
      </c>
      <c r="K46" s="131">
        <f t="shared" si="27"/>
        <v>4</v>
      </c>
      <c r="L46" s="132">
        <f t="shared" si="28"/>
        <v>13</v>
      </c>
      <c r="M46" s="70">
        <f t="shared" si="48"/>
        <v>2.25</v>
      </c>
      <c r="N46" s="70">
        <f t="shared" si="49"/>
        <v>643.5</v>
      </c>
      <c r="O46" s="70">
        <f t="shared" si="50"/>
        <v>1287</v>
      </c>
      <c r="P46" s="73">
        <v>1</v>
      </c>
      <c r="Q46" s="74">
        <v>1</v>
      </c>
      <c r="R46" s="78">
        <v>0</v>
      </c>
      <c r="S46" s="78">
        <v>1</v>
      </c>
      <c r="T46" s="78">
        <v>2</v>
      </c>
      <c r="U46" s="133">
        <f t="shared" si="29"/>
        <v>5</v>
      </c>
      <c r="V46" s="155">
        <f t="shared" si="51"/>
        <v>247.5</v>
      </c>
      <c r="W46" s="155">
        <f t="shared" si="52"/>
        <v>495</v>
      </c>
      <c r="X46" s="104">
        <f t="shared" si="30"/>
        <v>1</v>
      </c>
      <c r="Y46" s="73">
        <v>2</v>
      </c>
      <c r="Z46" s="74">
        <v>1</v>
      </c>
      <c r="AA46" s="78">
        <v>0</v>
      </c>
      <c r="AB46" s="78">
        <v>0</v>
      </c>
      <c r="AC46" s="78">
        <v>2</v>
      </c>
      <c r="AD46" s="133">
        <f t="shared" si="31"/>
        <v>5</v>
      </c>
      <c r="AE46" s="155">
        <f t="shared" si="53"/>
        <v>247.5</v>
      </c>
      <c r="AF46" s="155">
        <f t="shared" si="54"/>
        <v>495</v>
      </c>
      <c r="AG46" s="104">
        <f t="shared" si="32"/>
        <v>1</v>
      </c>
      <c r="AH46" s="73">
        <v>1</v>
      </c>
      <c r="AI46" s="74">
        <v>0</v>
      </c>
      <c r="AJ46" s="78">
        <v>1</v>
      </c>
      <c r="AK46" s="78">
        <v>1</v>
      </c>
      <c r="AL46" s="78">
        <v>0</v>
      </c>
      <c r="AM46" s="133">
        <f t="shared" si="33"/>
        <v>3</v>
      </c>
      <c r="AN46" s="155">
        <f t="shared" si="55"/>
        <v>148.5</v>
      </c>
      <c r="AO46" s="155">
        <f t="shared" si="56"/>
        <v>297</v>
      </c>
      <c r="AP46" s="104">
        <f t="shared" si="34"/>
        <v>0.6</v>
      </c>
      <c r="AQ46" s="73">
        <v>0</v>
      </c>
      <c r="AR46" s="74">
        <v>0</v>
      </c>
      <c r="AS46" s="78">
        <v>0</v>
      </c>
      <c r="AT46" s="78">
        <v>0</v>
      </c>
      <c r="AU46" s="78">
        <v>0</v>
      </c>
      <c r="AV46" s="133">
        <f t="shared" si="35"/>
        <v>0</v>
      </c>
      <c r="AW46" s="155">
        <f t="shared" si="57"/>
        <v>0</v>
      </c>
      <c r="AX46" s="155">
        <f t="shared" si="58"/>
        <v>0</v>
      </c>
      <c r="AY46" s="104">
        <f t="shared" si="36"/>
        <v>0</v>
      </c>
    </row>
    <row r="47" spans="1:51" ht="16.5" thickTop="1" thickBot="1" x14ac:dyDescent="0.3">
      <c r="A47" s="167">
        <v>41</v>
      </c>
      <c r="B47" s="74">
        <v>734899</v>
      </c>
      <c r="C47" s="75" t="s">
        <v>38</v>
      </c>
      <c r="D47" s="75" t="s">
        <v>39</v>
      </c>
      <c r="E47" s="76">
        <v>54.5</v>
      </c>
      <c r="F47" s="77">
        <v>109</v>
      </c>
      <c r="G47" s="131">
        <f t="shared" si="23"/>
        <v>0</v>
      </c>
      <c r="H47" s="131">
        <f t="shared" si="24"/>
        <v>1</v>
      </c>
      <c r="I47" s="131">
        <f t="shared" si="25"/>
        <v>0</v>
      </c>
      <c r="J47" s="131">
        <f t="shared" si="26"/>
        <v>0</v>
      </c>
      <c r="K47" s="131">
        <f t="shared" si="27"/>
        <v>0</v>
      </c>
      <c r="L47" s="132">
        <f t="shared" si="28"/>
        <v>1</v>
      </c>
      <c r="M47" s="70">
        <f t="shared" si="48"/>
        <v>0.25</v>
      </c>
      <c r="N47" s="70">
        <f t="shared" si="49"/>
        <v>54.5</v>
      </c>
      <c r="O47" s="70">
        <f t="shared" si="50"/>
        <v>109</v>
      </c>
      <c r="P47" s="73">
        <v>0</v>
      </c>
      <c r="Q47" s="74">
        <v>1</v>
      </c>
      <c r="R47" s="78">
        <v>0</v>
      </c>
      <c r="S47" s="78">
        <v>0</v>
      </c>
      <c r="T47" s="78">
        <v>0</v>
      </c>
      <c r="U47" s="133">
        <f t="shared" si="29"/>
        <v>1</v>
      </c>
      <c r="V47" s="155">
        <f t="shared" si="51"/>
        <v>54.5</v>
      </c>
      <c r="W47" s="155">
        <f t="shared" si="52"/>
        <v>109</v>
      </c>
      <c r="X47" s="104">
        <f t="shared" si="30"/>
        <v>0.2</v>
      </c>
      <c r="Y47" s="73">
        <v>0</v>
      </c>
      <c r="Z47" s="74">
        <v>0</v>
      </c>
      <c r="AA47" s="78">
        <v>0</v>
      </c>
      <c r="AB47" s="78">
        <v>0</v>
      </c>
      <c r="AC47" s="78">
        <v>0</v>
      </c>
      <c r="AD47" s="133">
        <f t="shared" si="31"/>
        <v>0</v>
      </c>
      <c r="AE47" s="155">
        <f t="shared" si="53"/>
        <v>0</v>
      </c>
      <c r="AF47" s="155">
        <f t="shared" si="54"/>
        <v>0</v>
      </c>
      <c r="AG47" s="104">
        <f t="shared" si="32"/>
        <v>0</v>
      </c>
      <c r="AH47" s="73">
        <v>0</v>
      </c>
      <c r="AI47" s="74">
        <v>0</v>
      </c>
      <c r="AJ47" s="78">
        <v>0</v>
      </c>
      <c r="AK47" s="78">
        <v>0</v>
      </c>
      <c r="AL47" s="78">
        <v>0</v>
      </c>
      <c r="AM47" s="133">
        <f t="shared" si="33"/>
        <v>0</v>
      </c>
      <c r="AN47" s="155">
        <f t="shared" si="55"/>
        <v>0</v>
      </c>
      <c r="AO47" s="155">
        <f t="shared" si="56"/>
        <v>0</v>
      </c>
      <c r="AP47" s="104">
        <f t="shared" si="34"/>
        <v>0</v>
      </c>
      <c r="AQ47" s="73">
        <v>0</v>
      </c>
      <c r="AR47" s="74">
        <v>0</v>
      </c>
      <c r="AS47" s="78">
        <v>0</v>
      </c>
      <c r="AT47" s="78">
        <v>0</v>
      </c>
      <c r="AU47" s="78">
        <v>0</v>
      </c>
      <c r="AV47" s="133">
        <f t="shared" si="35"/>
        <v>0</v>
      </c>
      <c r="AW47" s="155">
        <f t="shared" si="57"/>
        <v>0</v>
      </c>
      <c r="AX47" s="155">
        <f t="shared" si="58"/>
        <v>0</v>
      </c>
      <c r="AY47" s="104">
        <f t="shared" si="36"/>
        <v>0</v>
      </c>
    </row>
    <row r="48" spans="1:51" ht="16.5" thickTop="1" thickBot="1" x14ac:dyDescent="0.3">
      <c r="A48" s="167">
        <v>42</v>
      </c>
      <c r="B48" s="74">
        <v>734904</v>
      </c>
      <c r="C48" s="75" t="s">
        <v>40</v>
      </c>
      <c r="D48" s="75" t="s">
        <v>41</v>
      </c>
      <c r="E48" s="76">
        <v>64.5</v>
      </c>
      <c r="F48" s="77">
        <v>129</v>
      </c>
      <c r="G48" s="131">
        <f t="shared" si="23"/>
        <v>0</v>
      </c>
      <c r="H48" s="131">
        <f t="shared" si="24"/>
        <v>1</v>
      </c>
      <c r="I48" s="131">
        <f t="shared" si="25"/>
        <v>0</v>
      </c>
      <c r="J48" s="131">
        <f t="shared" si="26"/>
        <v>0</v>
      </c>
      <c r="K48" s="131">
        <f t="shared" si="27"/>
        <v>0</v>
      </c>
      <c r="L48" s="132">
        <f t="shared" si="28"/>
        <v>1</v>
      </c>
      <c r="M48" s="70">
        <f t="shared" si="48"/>
        <v>0.25</v>
      </c>
      <c r="N48" s="70">
        <f t="shared" si="49"/>
        <v>64.5</v>
      </c>
      <c r="O48" s="70">
        <f t="shared" si="50"/>
        <v>129</v>
      </c>
      <c r="P48" s="73">
        <v>0</v>
      </c>
      <c r="Q48" s="74">
        <v>1</v>
      </c>
      <c r="R48" s="78">
        <v>0</v>
      </c>
      <c r="S48" s="78">
        <v>0</v>
      </c>
      <c r="T48" s="78">
        <v>0</v>
      </c>
      <c r="U48" s="133">
        <f t="shared" si="29"/>
        <v>1</v>
      </c>
      <c r="V48" s="155">
        <f t="shared" si="51"/>
        <v>64.5</v>
      </c>
      <c r="W48" s="155">
        <f t="shared" si="52"/>
        <v>129</v>
      </c>
      <c r="X48" s="104">
        <f t="shared" si="30"/>
        <v>0.2</v>
      </c>
      <c r="Y48" s="73">
        <v>0</v>
      </c>
      <c r="Z48" s="74">
        <v>0</v>
      </c>
      <c r="AA48" s="78">
        <v>0</v>
      </c>
      <c r="AB48" s="78">
        <v>0</v>
      </c>
      <c r="AC48" s="78">
        <v>0</v>
      </c>
      <c r="AD48" s="133">
        <f t="shared" si="31"/>
        <v>0</v>
      </c>
      <c r="AE48" s="155">
        <f t="shared" si="53"/>
        <v>0</v>
      </c>
      <c r="AF48" s="155">
        <f t="shared" si="54"/>
        <v>0</v>
      </c>
      <c r="AG48" s="104">
        <f t="shared" si="32"/>
        <v>0</v>
      </c>
      <c r="AH48" s="73">
        <v>0</v>
      </c>
      <c r="AI48" s="74">
        <v>0</v>
      </c>
      <c r="AJ48" s="78">
        <v>0</v>
      </c>
      <c r="AK48" s="78">
        <v>0</v>
      </c>
      <c r="AL48" s="78">
        <v>0</v>
      </c>
      <c r="AM48" s="133">
        <f t="shared" si="33"/>
        <v>0</v>
      </c>
      <c r="AN48" s="155">
        <f t="shared" si="55"/>
        <v>0</v>
      </c>
      <c r="AO48" s="155">
        <f t="shared" si="56"/>
        <v>0</v>
      </c>
      <c r="AP48" s="104">
        <f t="shared" si="34"/>
        <v>0</v>
      </c>
      <c r="AQ48" s="73">
        <v>0</v>
      </c>
      <c r="AR48" s="74">
        <v>0</v>
      </c>
      <c r="AS48" s="78">
        <v>0</v>
      </c>
      <c r="AT48" s="78">
        <v>0</v>
      </c>
      <c r="AU48" s="78">
        <v>0</v>
      </c>
      <c r="AV48" s="133">
        <f t="shared" si="35"/>
        <v>0</v>
      </c>
      <c r="AW48" s="155">
        <f t="shared" si="57"/>
        <v>0</v>
      </c>
      <c r="AX48" s="155">
        <f t="shared" si="58"/>
        <v>0</v>
      </c>
      <c r="AY48" s="104">
        <f t="shared" si="36"/>
        <v>0</v>
      </c>
    </row>
    <row r="49" spans="1:51" ht="16.5" thickTop="1" thickBot="1" x14ac:dyDescent="0.3">
      <c r="A49" s="167">
        <v>43</v>
      </c>
      <c r="B49" s="74">
        <v>734907</v>
      </c>
      <c r="C49" s="75" t="s">
        <v>42</v>
      </c>
      <c r="D49" s="75" t="s">
        <v>43</v>
      </c>
      <c r="E49" s="76">
        <v>24.5</v>
      </c>
      <c r="F49" s="77">
        <v>49</v>
      </c>
      <c r="G49" s="131">
        <f t="shared" si="23"/>
        <v>0</v>
      </c>
      <c r="H49" s="131">
        <f t="shared" si="24"/>
        <v>0</v>
      </c>
      <c r="I49" s="131">
        <f t="shared" si="25"/>
        <v>0</v>
      </c>
      <c r="J49" s="131">
        <f t="shared" si="26"/>
        <v>0</v>
      </c>
      <c r="K49" s="131">
        <f t="shared" si="27"/>
        <v>0</v>
      </c>
      <c r="L49" s="132">
        <f t="shared" si="28"/>
        <v>0</v>
      </c>
      <c r="M49" s="70">
        <f t="shared" si="48"/>
        <v>0</v>
      </c>
      <c r="N49" s="70">
        <f t="shared" si="49"/>
        <v>0</v>
      </c>
      <c r="O49" s="70">
        <f t="shared" si="50"/>
        <v>0</v>
      </c>
      <c r="P49" s="73">
        <v>0</v>
      </c>
      <c r="Q49" s="74">
        <v>0</v>
      </c>
      <c r="R49" s="78">
        <v>0</v>
      </c>
      <c r="S49" s="78">
        <v>0</v>
      </c>
      <c r="T49" s="78">
        <v>0</v>
      </c>
      <c r="U49" s="133">
        <f t="shared" si="29"/>
        <v>0</v>
      </c>
      <c r="V49" s="155">
        <f t="shared" si="51"/>
        <v>0</v>
      </c>
      <c r="W49" s="155">
        <f t="shared" si="52"/>
        <v>0</v>
      </c>
      <c r="X49" s="104">
        <f t="shared" si="30"/>
        <v>0</v>
      </c>
      <c r="Y49" s="73">
        <v>0</v>
      </c>
      <c r="Z49" s="74">
        <v>0</v>
      </c>
      <c r="AA49" s="78">
        <v>0</v>
      </c>
      <c r="AB49" s="78">
        <v>0</v>
      </c>
      <c r="AC49" s="78">
        <v>0</v>
      </c>
      <c r="AD49" s="133">
        <f t="shared" si="31"/>
        <v>0</v>
      </c>
      <c r="AE49" s="155">
        <f t="shared" si="53"/>
        <v>0</v>
      </c>
      <c r="AF49" s="155">
        <f t="shared" si="54"/>
        <v>0</v>
      </c>
      <c r="AG49" s="104">
        <f t="shared" si="32"/>
        <v>0</v>
      </c>
      <c r="AH49" s="73">
        <v>0</v>
      </c>
      <c r="AI49" s="74">
        <v>0</v>
      </c>
      <c r="AJ49" s="78">
        <v>0</v>
      </c>
      <c r="AK49" s="78">
        <v>0</v>
      </c>
      <c r="AL49" s="78">
        <v>0</v>
      </c>
      <c r="AM49" s="133">
        <f t="shared" si="33"/>
        <v>0</v>
      </c>
      <c r="AN49" s="155">
        <f t="shared" si="55"/>
        <v>0</v>
      </c>
      <c r="AO49" s="155">
        <f t="shared" si="56"/>
        <v>0</v>
      </c>
      <c r="AP49" s="104">
        <f t="shared" si="34"/>
        <v>0</v>
      </c>
      <c r="AQ49" s="73">
        <v>0</v>
      </c>
      <c r="AR49" s="74">
        <v>0</v>
      </c>
      <c r="AS49" s="78">
        <v>0</v>
      </c>
      <c r="AT49" s="78">
        <v>0</v>
      </c>
      <c r="AU49" s="78">
        <v>0</v>
      </c>
      <c r="AV49" s="133">
        <f t="shared" si="35"/>
        <v>0</v>
      </c>
      <c r="AW49" s="155">
        <f t="shared" si="57"/>
        <v>0</v>
      </c>
      <c r="AX49" s="155">
        <f t="shared" si="58"/>
        <v>0</v>
      </c>
      <c r="AY49" s="104">
        <f t="shared" si="36"/>
        <v>0</v>
      </c>
    </row>
    <row r="50" spans="1:51" ht="16.5" thickTop="1" thickBot="1" x14ac:dyDescent="0.3">
      <c r="A50" s="167">
        <v>44</v>
      </c>
      <c r="B50" s="74">
        <v>734909</v>
      </c>
      <c r="C50" s="75" t="s">
        <v>44</v>
      </c>
      <c r="D50" s="75" t="s">
        <v>45</v>
      </c>
      <c r="E50" s="76">
        <v>24.5</v>
      </c>
      <c r="F50" s="77">
        <v>49</v>
      </c>
      <c r="G50" s="131">
        <f t="shared" si="23"/>
        <v>0</v>
      </c>
      <c r="H50" s="131">
        <f t="shared" si="24"/>
        <v>1</v>
      </c>
      <c r="I50" s="131">
        <f t="shared" si="25"/>
        <v>2</v>
      </c>
      <c r="J50" s="131">
        <f t="shared" si="26"/>
        <v>1</v>
      </c>
      <c r="K50" s="131">
        <f t="shared" si="27"/>
        <v>0</v>
      </c>
      <c r="L50" s="132">
        <f t="shared" si="28"/>
        <v>4</v>
      </c>
      <c r="M50" s="70">
        <f t="shared" si="48"/>
        <v>1</v>
      </c>
      <c r="N50" s="70">
        <f t="shared" si="49"/>
        <v>98</v>
      </c>
      <c r="O50" s="70">
        <f t="shared" si="50"/>
        <v>196</v>
      </c>
      <c r="P50" s="73">
        <v>0</v>
      </c>
      <c r="Q50" s="74">
        <v>1</v>
      </c>
      <c r="R50" s="78">
        <v>1</v>
      </c>
      <c r="S50" s="78">
        <v>0</v>
      </c>
      <c r="T50" s="78">
        <v>0</v>
      </c>
      <c r="U50" s="133">
        <f t="shared" si="29"/>
        <v>2</v>
      </c>
      <c r="V50" s="155">
        <f t="shared" si="51"/>
        <v>49</v>
      </c>
      <c r="W50" s="155">
        <f t="shared" si="52"/>
        <v>98</v>
      </c>
      <c r="X50" s="104">
        <f t="shared" si="30"/>
        <v>0.4</v>
      </c>
      <c r="Y50" s="73">
        <v>0</v>
      </c>
      <c r="Z50" s="74">
        <v>0</v>
      </c>
      <c r="AA50" s="78">
        <v>1</v>
      </c>
      <c r="AB50" s="78">
        <v>1</v>
      </c>
      <c r="AC50" s="78">
        <v>0</v>
      </c>
      <c r="AD50" s="133">
        <f t="shared" si="31"/>
        <v>2</v>
      </c>
      <c r="AE50" s="155">
        <f t="shared" si="53"/>
        <v>49</v>
      </c>
      <c r="AF50" s="155">
        <f t="shared" si="54"/>
        <v>98</v>
      </c>
      <c r="AG50" s="104">
        <f t="shared" si="32"/>
        <v>0.4</v>
      </c>
      <c r="AH50" s="73">
        <v>0</v>
      </c>
      <c r="AI50" s="74">
        <v>0</v>
      </c>
      <c r="AJ50" s="78">
        <v>0</v>
      </c>
      <c r="AK50" s="78">
        <v>0</v>
      </c>
      <c r="AL50" s="78">
        <v>0</v>
      </c>
      <c r="AM50" s="133">
        <f t="shared" si="33"/>
        <v>0</v>
      </c>
      <c r="AN50" s="155">
        <f t="shared" si="55"/>
        <v>0</v>
      </c>
      <c r="AO50" s="155">
        <f t="shared" si="56"/>
        <v>0</v>
      </c>
      <c r="AP50" s="104">
        <f t="shared" si="34"/>
        <v>0</v>
      </c>
      <c r="AQ50" s="73">
        <v>0</v>
      </c>
      <c r="AR50" s="74">
        <v>0</v>
      </c>
      <c r="AS50" s="78">
        <v>0</v>
      </c>
      <c r="AT50" s="78">
        <v>0</v>
      </c>
      <c r="AU50" s="78">
        <v>0</v>
      </c>
      <c r="AV50" s="133">
        <f t="shared" si="35"/>
        <v>0</v>
      </c>
      <c r="AW50" s="155">
        <f t="shared" si="57"/>
        <v>0</v>
      </c>
      <c r="AX50" s="155">
        <f t="shared" si="58"/>
        <v>0</v>
      </c>
      <c r="AY50" s="104">
        <f t="shared" si="36"/>
        <v>0</v>
      </c>
    </row>
    <row r="51" spans="1:51" ht="16.5" thickTop="1" thickBot="1" x14ac:dyDescent="0.3">
      <c r="A51" s="167">
        <v>45</v>
      </c>
      <c r="B51" s="74">
        <v>734911</v>
      </c>
      <c r="C51" s="75" t="s">
        <v>46</v>
      </c>
      <c r="D51" s="75" t="s">
        <v>47</v>
      </c>
      <c r="E51" s="76">
        <v>24.5</v>
      </c>
      <c r="F51" s="77">
        <v>49</v>
      </c>
      <c r="G51" s="131">
        <f t="shared" si="23"/>
        <v>0</v>
      </c>
      <c r="H51" s="131">
        <f t="shared" si="24"/>
        <v>1</v>
      </c>
      <c r="I51" s="131">
        <f t="shared" si="25"/>
        <v>0</v>
      </c>
      <c r="J51" s="131">
        <f t="shared" si="26"/>
        <v>0</v>
      </c>
      <c r="K51" s="131">
        <f t="shared" si="27"/>
        <v>0</v>
      </c>
      <c r="L51" s="132">
        <f t="shared" si="28"/>
        <v>1</v>
      </c>
      <c r="M51" s="70">
        <f t="shared" si="48"/>
        <v>0.25</v>
      </c>
      <c r="N51" s="70">
        <f t="shared" si="49"/>
        <v>24.5</v>
      </c>
      <c r="O51" s="70">
        <f t="shared" si="50"/>
        <v>49</v>
      </c>
      <c r="P51" s="73">
        <v>0</v>
      </c>
      <c r="Q51" s="74">
        <v>0</v>
      </c>
      <c r="R51" s="78">
        <v>0</v>
      </c>
      <c r="S51" s="78">
        <v>0</v>
      </c>
      <c r="T51" s="78">
        <v>0</v>
      </c>
      <c r="U51" s="133">
        <f t="shared" si="29"/>
        <v>0</v>
      </c>
      <c r="V51" s="155">
        <f t="shared" si="51"/>
        <v>0</v>
      </c>
      <c r="W51" s="155">
        <f t="shared" si="52"/>
        <v>0</v>
      </c>
      <c r="X51" s="104">
        <f t="shared" si="30"/>
        <v>0</v>
      </c>
      <c r="Y51" s="73">
        <v>0</v>
      </c>
      <c r="Z51" s="74">
        <v>1</v>
      </c>
      <c r="AA51" s="78">
        <v>0</v>
      </c>
      <c r="AB51" s="78">
        <v>0</v>
      </c>
      <c r="AC51" s="78">
        <v>0</v>
      </c>
      <c r="AD51" s="133">
        <f t="shared" si="31"/>
        <v>1</v>
      </c>
      <c r="AE51" s="155">
        <f t="shared" si="53"/>
        <v>24.5</v>
      </c>
      <c r="AF51" s="155">
        <f t="shared" si="54"/>
        <v>49</v>
      </c>
      <c r="AG51" s="104">
        <f t="shared" si="32"/>
        <v>0.2</v>
      </c>
      <c r="AH51" s="73">
        <v>0</v>
      </c>
      <c r="AI51" s="74">
        <v>0</v>
      </c>
      <c r="AJ51" s="78">
        <v>0</v>
      </c>
      <c r="AK51" s="78">
        <v>0</v>
      </c>
      <c r="AL51" s="78">
        <v>0</v>
      </c>
      <c r="AM51" s="133">
        <f t="shared" si="33"/>
        <v>0</v>
      </c>
      <c r="AN51" s="155">
        <f t="shared" si="55"/>
        <v>0</v>
      </c>
      <c r="AO51" s="155">
        <f t="shared" si="56"/>
        <v>0</v>
      </c>
      <c r="AP51" s="104">
        <f t="shared" si="34"/>
        <v>0</v>
      </c>
      <c r="AQ51" s="73">
        <v>0</v>
      </c>
      <c r="AR51" s="74">
        <v>0</v>
      </c>
      <c r="AS51" s="78">
        <v>0</v>
      </c>
      <c r="AT51" s="78">
        <v>0</v>
      </c>
      <c r="AU51" s="78">
        <v>0</v>
      </c>
      <c r="AV51" s="133">
        <f t="shared" si="35"/>
        <v>0</v>
      </c>
      <c r="AW51" s="155">
        <f t="shared" si="57"/>
        <v>0</v>
      </c>
      <c r="AX51" s="155">
        <f t="shared" si="58"/>
        <v>0</v>
      </c>
      <c r="AY51" s="104">
        <f t="shared" si="36"/>
        <v>0</v>
      </c>
    </row>
    <row r="52" spans="1:51" ht="16.5" thickTop="1" thickBot="1" x14ac:dyDescent="0.3">
      <c r="A52" s="167">
        <v>46</v>
      </c>
      <c r="B52" s="74">
        <v>734916</v>
      </c>
      <c r="C52" s="75" t="s">
        <v>48</v>
      </c>
      <c r="D52" s="75" t="s">
        <v>49</v>
      </c>
      <c r="E52" s="76">
        <v>29.5</v>
      </c>
      <c r="F52" s="77">
        <v>59</v>
      </c>
      <c r="G52" s="131">
        <f t="shared" si="23"/>
        <v>0</v>
      </c>
      <c r="H52" s="131">
        <f t="shared" si="24"/>
        <v>0</v>
      </c>
      <c r="I52" s="131">
        <f t="shared" si="25"/>
        <v>0</v>
      </c>
      <c r="J52" s="131">
        <f t="shared" si="26"/>
        <v>0</v>
      </c>
      <c r="K52" s="131">
        <f t="shared" si="27"/>
        <v>2</v>
      </c>
      <c r="L52" s="132">
        <f t="shared" si="28"/>
        <v>2</v>
      </c>
      <c r="M52" s="70">
        <f t="shared" si="48"/>
        <v>0</v>
      </c>
      <c r="N52" s="70">
        <f t="shared" si="49"/>
        <v>59</v>
      </c>
      <c r="O52" s="70">
        <f t="shared" si="50"/>
        <v>118</v>
      </c>
      <c r="P52" s="73">
        <v>0</v>
      </c>
      <c r="Q52" s="74">
        <v>0</v>
      </c>
      <c r="R52" s="78">
        <v>0</v>
      </c>
      <c r="S52" s="78">
        <v>0</v>
      </c>
      <c r="T52" s="78">
        <v>2</v>
      </c>
      <c r="U52" s="133">
        <f t="shared" si="29"/>
        <v>2</v>
      </c>
      <c r="V52" s="155">
        <f t="shared" si="51"/>
        <v>59</v>
      </c>
      <c r="W52" s="155">
        <f t="shared" si="52"/>
        <v>118</v>
      </c>
      <c r="X52" s="104">
        <f t="shared" si="30"/>
        <v>0.4</v>
      </c>
      <c r="Y52" s="73">
        <v>0</v>
      </c>
      <c r="Z52" s="74">
        <v>0</v>
      </c>
      <c r="AA52" s="78">
        <v>0</v>
      </c>
      <c r="AB52" s="78">
        <v>0</v>
      </c>
      <c r="AC52" s="78">
        <v>0</v>
      </c>
      <c r="AD52" s="133">
        <f t="shared" si="31"/>
        <v>0</v>
      </c>
      <c r="AE52" s="155">
        <f t="shared" si="53"/>
        <v>0</v>
      </c>
      <c r="AF52" s="155">
        <f t="shared" si="54"/>
        <v>0</v>
      </c>
      <c r="AG52" s="104">
        <f t="shared" si="32"/>
        <v>0</v>
      </c>
      <c r="AH52" s="73">
        <v>0</v>
      </c>
      <c r="AI52" s="74">
        <v>0</v>
      </c>
      <c r="AJ52" s="78">
        <v>0</v>
      </c>
      <c r="AK52" s="78">
        <v>0</v>
      </c>
      <c r="AL52" s="78">
        <v>0</v>
      </c>
      <c r="AM52" s="133">
        <f t="shared" si="33"/>
        <v>0</v>
      </c>
      <c r="AN52" s="155">
        <f t="shared" si="55"/>
        <v>0</v>
      </c>
      <c r="AO52" s="155">
        <f t="shared" si="56"/>
        <v>0</v>
      </c>
      <c r="AP52" s="104">
        <f t="shared" si="34"/>
        <v>0</v>
      </c>
      <c r="AQ52" s="73">
        <v>0</v>
      </c>
      <c r="AR52" s="74">
        <v>0</v>
      </c>
      <c r="AS52" s="78">
        <v>0</v>
      </c>
      <c r="AT52" s="78">
        <v>0</v>
      </c>
      <c r="AU52" s="78">
        <v>0</v>
      </c>
      <c r="AV52" s="133">
        <f t="shared" si="35"/>
        <v>0</v>
      </c>
      <c r="AW52" s="155">
        <f t="shared" si="57"/>
        <v>0</v>
      </c>
      <c r="AX52" s="155">
        <f t="shared" si="58"/>
        <v>0</v>
      </c>
      <c r="AY52" s="104">
        <f t="shared" si="36"/>
        <v>0</v>
      </c>
    </row>
    <row r="53" spans="1:51" ht="16.5" thickTop="1" thickBot="1" x14ac:dyDescent="0.3">
      <c r="A53" s="167">
        <v>47</v>
      </c>
      <c r="B53" s="74">
        <v>734920</v>
      </c>
      <c r="C53" s="75" t="s">
        <v>50</v>
      </c>
      <c r="D53" s="75" t="s">
        <v>51</v>
      </c>
      <c r="E53" s="76">
        <v>34.5</v>
      </c>
      <c r="F53" s="77">
        <v>69</v>
      </c>
      <c r="G53" s="131">
        <f t="shared" si="23"/>
        <v>2</v>
      </c>
      <c r="H53" s="131">
        <f t="shared" si="24"/>
        <v>0</v>
      </c>
      <c r="I53" s="131">
        <f t="shared" si="25"/>
        <v>4</v>
      </c>
      <c r="J53" s="131">
        <f t="shared" si="26"/>
        <v>3</v>
      </c>
      <c r="K53" s="131">
        <f t="shared" si="27"/>
        <v>3</v>
      </c>
      <c r="L53" s="132">
        <f t="shared" si="28"/>
        <v>12</v>
      </c>
      <c r="M53" s="70">
        <f t="shared" si="48"/>
        <v>2.25</v>
      </c>
      <c r="N53" s="70">
        <f t="shared" si="49"/>
        <v>414</v>
      </c>
      <c r="O53" s="70">
        <f t="shared" si="50"/>
        <v>828</v>
      </c>
      <c r="P53" s="73">
        <v>0</v>
      </c>
      <c r="Q53" s="74">
        <v>0</v>
      </c>
      <c r="R53" s="78">
        <v>0</v>
      </c>
      <c r="S53" s="78">
        <v>0</v>
      </c>
      <c r="T53" s="78">
        <v>2</v>
      </c>
      <c r="U53" s="133">
        <f t="shared" si="29"/>
        <v>2</v>
      </c>
      <c r="V53" s="155">
        <f t="shared" si="51"/>
        <v>69</v>
      </c>
      <c r="W53" s="155">
        <f t="shared" si="52"/>
        <v>138</v>
      </c>
      <c r="X53" s="104">
        <f t="shared" si="30"/>
        <v>0.4</v>
      </c>
      <c r="Y53" s="73">
        <v>2</v>
      </c>
      <c r="Z53" s="74">
        <v>0</v>
      </c>
      <c r="AA53" s="78">
        <v>1</v>
      </c>
      <c r="AB53" s="78">
        <v>0</v>
      </c>
      <c r="AC53" s="78">
        <v>0</v>
      </c>
      <c r="AD53" s="133">
        <f t="shared" si="31"/>
        <v>3</v>
      </c>
      <c r="AE53" s="155">
        <f t="shared" si="53"/>
        <v>103.5</v>
      </c>
      <c r="AF53" s="155">
        <f t="shared" si="54"/>
        <v>207</v>
      </c>
      <c r="AG53" s="104">
        <f t="shared" si="32"/>
        <v>0.6</v>
      </c>
      <c r="AH53" s="73">
        <v>0</v>
      </c>
      <c r="AI53" s="74">
        <v>0</v>
      </c>
      <c r="AJ53" s="78">
        <v>1</v>
      </c>
      <c r="AK53" s="78">
        <v>1</v>
      </c>
      <c r="AL53" s="78">
        <v>0</v>
      </c>
      <c r="AM53" s="133">
        <f t="shared" si="33"/>
        <v>2</v>
      </c>
      <c r="AN53" s="155">
        <f t="shared" si="55"/>
        <v>69</v>
      </c>
      <c r="AO53" s="155">
        <f t="shared" si="56"/>
        <v>138</v>
      </c>
      <c r="AP53" s="104">
        <f t="shared" si="34"/>
        <v>0.4</v>
      </c>
      <c r="AQ53" s="73">
        <v>0</v>
      </c>
      <c r="AR53" s="74">
        <v>0</v>
      </c>
      <c r="AS53" s="78">
        <v>2</v>
      </c>
      <c r="AT53" s="78">
        <v>2</v>
      </c>
      <c r="AU53" s="78">
        <v>1</v>
      </c>
      <c r="AV53" s="133">
        <f t="shared" si="35"/>
        <v>5</v>
      </c>
      <c r="AW53" s="155">
        <f t="shared" si="57"/>
        <v>172.5</v>
      </c>
      <c r="AX53" s="155">
        <f t="shared" si="58"/>
        <v>345</v>
      </c>
      <c r="AY53" s="104">
        <f t="shared" si="36"/>
        <v>1</v>
      </c>
    </row>
    <row r="54" spans="1:51" ht="16.5" thickTop="1" thickBot="1" x14ac:dyDescent="0.3">
      <c r="A54" s="167">
        <v>48</v>
      </c>
      <c r="B54" s="74">
        <v>734921</v>
      </c>
      <c r="C54" s="75" t="s">
        <v>52</v>
      </c>
      <c r="D54" s="75" t="s">
        <v>53</v>
      </c>
      <c r="E54" s="76">
        <v>34.5</v>
      </c>
      <c r="F54" s="77">
        <v>69</v>
      </c>
      <c r="G54" s="131">
        <f t="shared" si="23"/>
        <v>0</v>
      </c>
      <c r="H54" s="131">
        <f t="shared" si="24"/>
        <v>2</v>
      </c>
      <c r="I54" s="131">
        <f t="shared" si="25"/>
        <v>0</v>
      </c>
      <c r="J54" s="131">
        <f t="shared" si="26"/>
        <v>0</v>
      </c>
      <c r="K54" s="131">
        <f t="shared" si="27"/>
        <v>2</v>
      </c>
      <c r="L54" s="132">
        <f t="shared" si="28"/>
        <v>4</v>
      </c>
      <c r="M54" s="70">
        <f t="shared" si="48"/>
        <v>0.5</v>
      </c>
      <c r="N54" s="70">
        <f t="shared" si="49"/>
        <v>138</v>
      </c>
      <c r="O54" s="70">
        <f t="shared" si="50"/>
        <v>276</v>
      </c>
      <c r="P54" s="73">
        <v>0</v>
      </c>
      <c r="Q54" s="74">
        <v>0</v>
      </c>
      <c r="R54" s="78">
        <v>0</v>
      </c>
      <c r="S54" s="78">
        <v>0</v>
      </c>
      <c r="T54" s="78">
        <v>0</v>
      </c>
      <c r="U54" s="133">
        <f t="shared" si="29"/>
        <v>0</v>
      </c>
      <c r="V54" s="155">
        <f t="shared" si="51"/>
        <v>0</v>
      </c>
      <c r="W54" s="155">
        <f t="shared" si="52"/>
        <v>0</v>
      </c>
      <c r="X54" s="104">
        <f t="shared" si="30"/>
        <v>0</v>
      </c>
      <c r="Y54" s="73">
        <v>0</v>
      </c>
      <c r="Z54" s="74">
        <v>1</v>
      </c>
      <c r="AA54" s="78">
        <v>0</v>
      </c>
      <c r="AB54" s="78">
        <v>0</v>
      </c>
      <c r="AC54" s="78">
        <v>1</v>
      </c>
      <c r="AD54" s="133">
        <f t="shared" si="31"/>
        <v>2</v>
      </c>
      <c r="AE54" s="155">
        <f t="shared" si="53"/>
        <v>69</v>
      </c>
      <c r="AF54" s="155">
        <f t="shared" si="54"/>
        <v>138</v>
      </c>
      <c r="AG54" s="104">
        <f t="shared" si="32"/>
        <v>0.4</v>
      </c>
      <c r="AH54" s="73">
        <v>0</v>
      </c>
      <c r="AI54" s="74">
        <v>0</v>
      </c>
      <c r="AJ54" s="78">
        <v>0</v>
      </c>
      <c r="AK54" s="78">
        <v>0</v>
      </c>
      <c r="AL54" s="78">
        <v>1</v>
      </c>
      <c r="AM54" s="133">
        <f t="shared" si="33"/>
        <v>1</v>
      </c>
      <c r="AN54" s="155">
        <f t="shared" si="55"/>
        <v>34.5</v>
      </c>
      <c r="AO54" s="155">
        <f t="shared" si="56"/>
        <v>69</v>
      </c>
      <c r="AP54" s="104">
        <f t="shared" si="34"/>
        <v>0.2</v>
      </c>
      <c r="AQ54" s="73">
        <v>0</v>
      </c>
      <c r="AR54" s="74">
        <v>1</v>
      </c>
      <c r="AS54" s="78">
        <v>0</v>
      </c>
      <c r="AT54" s="78">
        <v>0</v>
      </c>
      <c r="AU54" s="78">
        <v>0</v>
      </c>
      <c r="AV54" s="133">
        <f t="shared" si="35"/>
        <v>1</v>
      </c>
      <c r="AW54" s="155">
        <f t="shared" si="57"/>
        <v>34.5</v>
      </c>
      <c r="AX54" s="155">
        <f t="shared" si="58"/>
        <v>69</v>
      </c>
      <c r="AY54" s="104">
        <f t="shared" si="36"/>
        <v>0.2</v>
      </c>
    </row>
    <row r="55" spans="1:51" ht="16.5" thickTop="1" thickBot="1" x14ac:dyDescent="0.3">
      <c r="A55" s="167">
        <v>49</v>
      </c>
      <c r="B55" s="74">
        <v>734922</v>
      </c>
      <c r="C55" s="75" t="s">
        <v>54</v>
      </c>
      <c r="D55" s="75" t="s">
        <v>55</v>
      </c>
      <c r="E55" s="76">
        <v>34.5</v>
      </c>
      <c r="F55" s="77">
        <v>69</v>
      </c>
      <c r="G55" s="131">
        <f t="shared" si="23"/>
        <v>4</v>
      </c>
      <c r="H55" s="131">
        <f t="shared" si="24"/>
        <v>5</v>
      </c>
      <c r="I55" s="131">
        <f t="shared" si="25"/>
        <v>2</v>
      </c>
      <c r="J55" s="131">
        <f t="shared" si="26"/>
        <v>0</v>
      </c>
      <c r="K55" s="131">
        <f t="shared" si="27"/>
        <v>4</v>
      </c>
      <c r="L55" s="132">
        <f t="shared" si="28"/>
        <v>15</v>
      </c>
      <c r="M55" s="70">
        <f t="shared" si="48"/>
        <v>2.75</v>
      </c>
      <c r="N55" s="70">
        <f t="shared" si="49"/>
        <v>517.5</v>
      </c>
      <c r="O55" s="70">
        <f t="shared" si="50"/>
        <v>1035</v>
      </c>
      <c r="P55" s="73">
        <v>0</v>
      </c>
      <c r="Q55" s="74">
        <v>3</v>
      </c>
      <c r="R55" s="78">
        <v>2</v>
      </c>
      <c r="S55" s="78">
        <v>0</v>
      </c>
      <c r="T55" s="78">
        <v>2</v>
      </c>
      <c r="U55" s="133">
        <f t="shared" si="29"/>
        <v>7</v>
      </c>
      <c r="V55" s="155">
        <f t="shared" si="51"/>
        <v>241.5</v>
      </c>
      <c r="W55" s="155">
        <f t="shared" si="52"/>
        <v>483</v>
      </c>
      <c r="X55" s="104">
        <f t="shared" si="30"/>
        <v>1.4</v>
      </c>
      <c r="Y55" s="73">
        <v>1</v>
      </c>
      <c r="Z55" s="74">
        <v>0</v>
      </c>
      <c r="AA55" s="78">
        <v>0</v>
      </c>
      <c r="AB55" s="78">
        <v>0</v>
      </c>
      <c r="AC55" s="78">
        <v>1</v>
      </c>
      <c r="AD55" s="133">
        <f t="shared" si="31"/>
        <v>2</v>
      </c>
      <c r="AE55" s="155">
        <f t="shared" si="53"/>
        <v>69</v>
      </c>
      <c r="AF55" s="155">
        <f t="shared" si="54"/>
        <v>138</v>
      </c>
      <c r="AG55" s="104">
        <f t="shared" si="32"/>
        <v>0.4</v>
      </c>
      <c r="AH55" s="73">
        <v>2</v>
      </c>
      <c r="AI55" s="74">
        <v>0</v>
      </c>
      <c r="AJ55" s="78">
        <v>0</v>
      </c>
      <c r="AK55" s="78">
        <v>0</v>
      </c>
      <c r="AL55" s="78">
        <v>1</v>
      </c>
      <c r="AM55" s="133">
        <f t="shared" si="33"/>
        <v>3</v>
      </c>
      <c r="AN55" s="155">
        <f t="shared" si="55"/>
        <v>103.5</v>
      </c>
      <c r="AO55" s="155">
        <f t="shared" si="56"/>
        <v>207</v>
      </c>
      <c r="AP55" s="104">
        <f t="shared" si="34"/>
        <v>0.6</v>
      </c>
      <c r="AQ55" s="73">
        <v>1</v>
      </c>
      <c r="AR55" s="74">
        <v>2</v>
      </c>
      <c r="AS55" s="78">
        <v>0</v>
      </c>
      <c r="AT55" s="78">
        <v>0</v>
      </c>
      <c r="AU55" s="78">
        <v>0</v>
      </c>
      <c r="AV55" s="133">
        <f t="shared" si="35"/>
        <v>3</v>
      </c>
      <c r="AW55" s="155">
        <f t="shared" si="57"/>
        <v>103.5</v>
      </c>
      <c r="AX55" s="155">
        <f t="shared" si="58"/>
        <v>207</v>
      </c>
      <c r="AY55" s="104">
        <f t="shared" si="36"/>
        <v>0.6</v>
      </c>
    </row>
    <row r="56" spans="1:51" ht="16.5" thickTop="1" thickBot="1" x14ac:dyDescent="0.3">
      <c r="A56" s="167">
        <v>50</v>
      </c>
      <c r="B56" s="74">
        <v>734927</v>
      </c>
      <c r="C56" s="75" t="s">
        <v>56</v>
      </c>
      <c r="D56" s="75" t="s">
        <v>57</v>
      </c>
      <c r="E56" s="76">
        <v>24.5</v>
      </c>
      <c r="F56" s="77">
        <v>49</v>
      </c>
      <c r="G56" s="131">
        <f t="shared" si="23"/>
        <v>2</v>
      </c>
      <c r="H56" s="131">
        <f t="shared" si="24"/>
        <v>3</v>
      </c>
      <c r="I56" s="131">
        <f t="shared" si="25"/>
        <v>3</v>
      </c>
      <c r="J56" s="131">
        <f t="shared" si="26"/>
        <v>0</v>
      </c>
      <c r="K56" s="131">
        <f t="shared" si="27"/>
        <v>1</v>
      </c>
      <c r="L56" s="132">
        <f t="shared" si="28"/>
        <v>9</v>
      </c>
      <c r="M56" s="70">
        <f t="shared" si="48"/>
        <v>2</v>
      </c>
      <c r="N56" s="70">
        <f t="shared" si="49"/>
        <v>220.5</v>
      </c>
      <c r="O56" s="70">
        <f t="shared" si="50"/>
        <v>441</v>
      </c>
      <c r="P56" s="73">
        <v>0</v>
      </c>
      <c r="Q56" s="74">
        <v>0</v>
      </c>
      <c r="R56" s="78">
        <v>1</v>
      </c>
      <c r="S56" s="78">
        <v>0</v>
      </c>
      <c r="T56" s="78">
        <v>1</v>
      </c>
      <c r="U56" s="133">
        <f t="shared" si="29"/>
        <v>2</v>
      </c>
      <c r="V56" s="155">
        <f t="shared" si="51"/>
        <v>49</v>
      </c>
      <c r="W56" s="155">
        <f t="shared" si="52"/>
        <v>98</v>
      </c>
      <c r="X56" s="104">
        <f t="shared" si="30"/>
        <v>0.4</v>
      </c>
      <c r="Y56" s="73">
        <v>0</v>
      </c>
      <c r="Z56" s="74">
        <v>0</v>
      </c>
      <c r="AA56" s="78">
        <v>0</v>
      </c>
      <c r="AB56" s="78">
        <v>0</v>
      </c>
      <c r="AC56" s="78">
        <v>0</v>
      </c>
      <c r="AD56" s="133">
        <f t="shared" si="31"/>
        <v>0</v>
      </c>
      <c r="AE56" s="155">
        <f t="shared" si="53"/>
        <v>0</v>
      </c>
      <c r="AF56" s="155">
        <f t="shared" si="54"/>
        <v>0</v>
      </c>
      <c r="AG56" s="104">
        <f t="shared" si="32"/>
        <v>0</v>
      </c>
      <c r="AH56" s="73">
        <v>0</v>
      </c>
      <c r="AI56" s="74">
        <v>0</v>
      </c>
      <c r="AJ56" s="78">
        <v>0</v>
      </c>
      <c r="AK56" s="78">
        <v>0</v>
      </c>
      <c r="AL56" s="78">
        <v>0</v>
      </c>
      <c r="AM56" s="133">
        <f t="shared" si="33"/>
        <v>0</v>
      </c>
      <c r="AN56" s="155">
        <f t="shared" si="55"/>
        <v>0</v>
      </c>
      <c r="AO56" s="155">
        <f t="shared" si="56"/>
        <v>0</v>
      </c>
      <c r="AP56" s="104">
        <f t="shared" si="34"/>
        <v>0</v>
      </c>
      <c r="AQ56" s="73">
        <v>2</v>
      </c>
      <c r="AR56" s="74">
        <v>3</v>
      </c>
      <c r="AS56" s="78">
        <v>2</v>
      </c>
      <c r="AT56" s="78">
        <v>0</v>
      </c>
      <c r="AU56" s="78">
        <v>0</v>
      </c>
      <c r="AV56" s="133">
        <f t="shared" si="35"/>
        <v>7</v>
      </c>
      <c r="AW56" s="155">
        <f t="shared" si="57"/>
        <v>171.5</v>
      </c>
      <c r="AX56" s="155">
        <f t="shared" si="58"/>
        <v>343</v>
      </c>
      <c r="AY56" s="104">
        <f t="shared" si="36"/>
        <v>1.4</v>
      </c>
    </row>
    <row r="57" spans="1:51" ht="16.5" thickTop="1" thickBot="1" x14ac:dyDescent="0.3">
      <c r="A57" s="167">
        <v>51</v>
      </c>
      <c r="B57" s="74">
        <v>734928</v>
      </c>
      <c r="C57" s="75" t="s">
        <v>58</v>
      </c>
      <c r="D57" s="75" t="s">
        <v>59</v>
      </c>
      <c r="E57" s="76">
        <v>24.5</v>
      </c>
      <c r="F57" s="77">
        <v>49</v>
      </c>
      <c r="G57" s="131">
        <f t="shared" si="23"/>
        <v>1</v>
      </c>
      <c r="H57" s="131">
        <f t="shared" si="24"/>
        <v>0</v>
      </c>
      <c r="I57" s="131">
        <f t="shared" si="25"/>
        <v>0</v>
      </c>
      <c r="J57" s="131">
        <f t="shared" si="26"/>
        <v>0</v>
      </c>
      <c r="K57" s="131">
        <f t="shared" si="27"/>
        <v>2</v>
      </c>
      <c r="L57" s="132">
        <f t="shared" si="28"/>
        <v>3</v>
      </c>
      <c r="M57" s="70">
        <f t="shared" si="48"/>
        <v>0.25</v>
      </c>
      <c r="N57" s="70">
        <f t="shared" si="49"/>
        <v>73.5</v>
      </c>
      <c r="O57" s="70">
        <f t="shared" si="50"/>
        <v>147</v>
      </c>
      <c r="P57" s="73">
        <v>0</v>
      </c>
      <c r="Q57" s="74">
        <v>0</v>
      </c>
      <c r="R57" s="78">
        <v>0</v>
      </c>
      <c r="S57" s="78">
        <v>0</v>
      </c>
      <c r="T57" s="78">
        <v>1</v>
      </c>
      <c r="U57" s="133">
        <f t="shared" si="29"/>
        <v>1</v>
      </c>
      <c r="V57" s="155">
        <f t="shared" si="51"/>
        <v>24.5</v>
      </c>
      <c r="W57" s="155">
        <f t="shared" si="52"/>
        <v>49</v>
      </c>
      <c r="X57" s="104">
        <f t="shared" si="30"/>
        <v>0.2</v>
      </c>
      <c r="Y57" s="73">
        <v>1</v>
      </c>
      <c r="Z57" s="74">
        <v>0</v>
      </c>
      <c r="AA57" s="78">
        <v>0</v>
      </c>
      <c r="AB57" s="78">
        <v>0</v>
      </c>
      <c r="AC57" s="78">
        <v>0</v>
      </c>
      <c r="AD57" s="133">
        <f t="shared" si="31"/>
        <v>1</v>
      </c>
      <c r="AE57" s="155">
        <f t="shared" si="53"/>
        <v>24.5</v>
      </c>
      <c r="AF57" s="155">
        <f t="shared" si="54"/>
        <v>49</v>
      </c>
      <c r="AG57" s="104">
        <f t="shared" si="32"/>
        <v>0.2</v>
      </c>
      <c r="AH57" s="73">
        <v>0</v>
      </c>
      <c r="AI57" s="74">
        <v>0</v>
      </c>
      <c r="AJ57" s="78">
        <v>0</v>
      </c>
      <c r="AK57" s="78">
        <v>0</v>
      </c>
      <c r="AL57" s="78">
        <v>0</v>
      </c>
      <c r="AM57" s="133">
        <f t="shared" si="33"/>
        <v>0</v>
      </c>
      <c r="AN57" s="155">
        <f t="shared" si="55"/>
        <v>0</v>
      </c>
      <c r="AO57" s="155">
        <f t="shared" si="56"/>
        <v>0</v>
      </c>
      <c r="AP57" s="104">
        <f t="shared" si="34"/>
        <v>0</v>
      </c>
      <c r="AQ57" s="73">
        <v>0</v>
      </c>
      <c r="AR57" s="74">
        <v>0</v>
      </c>
      <c r="AS57" s="78">
        <v>0</v>
      </c>
      <c r="AT57" s="78">
        <v>0</v>
      </c>
      <c r="AU57" s="78">
        <v>1</v>
      </c>
      <c r="AV57" s="133">
        <f t="shared" si="35"/>
        <v>1</v>
      </c>
      <c r="AW57" s="155">
        <f t="shared" si="57"/>
        <v>24.5</v>
      </c>
      <c r="AX57" s="155">
        <f t="shared" si="58"/>
        <v>49</v>
      </c>
      <c r="AY57" s="104">
        <f t="shared" si="36"/>
        <v>0.2</v>
      </c>
    </row>
    <row r="58" spans="1:51" ht="16.5" thickTop="1" thickBot="1" x14ac:dyDescent="0.3">
      <c r="A58" s="167">
        <v>52</v>
      </c>
      <c r="B58" s="74">
        <v>734941</v>
      </c>
      <c r="C58" s="75" t="s">
        <v>60</v>
      </c>
      <c r="D58" s="75" t="s">
        <v>61</v>
      </c>
      <c r="E58" s="76">
        <v>44.5</v>
      </c>
      <c r="F58" s="77">
        <v>89</v>
      </c>
      <c r="G58" s="131">
        <f t="shared" si="23"/>
        <v>0</v>
      </c>
      <c r="H58" s="131">
        <f t="shared" si="24"/>
        <v>0</v>
      </c>
      <c r="I58" s="131">
        <f t="shared" si="25"/>
        <v>0</v>
      </c>
      <c r="J58" s="131">
        <f t="shared" si="26"/>
        <v>0</v>
      </c>
      <c r="K58" s="131">
        <f t="shared" si="27"/>
        <v>0</v>
      </c>
      <c r="L58" s="132">
        <f t="shared" si="28"/>
        <v>0</v>
      </c>
      <c r="M58" s="70">
        <f t="shared" si="48"/>
        <v>0</v>
      </c>
      <c r="N58" s="70">
        <f t="shared" si="49"/>
        <v>0</v>
      </c>
      <c r="O58" s="70">
        <f t="shared" si="50"/>
        <v>0</v>
      </c>
      <c r="P58" s="73">
        <v>0</v>
      </c>
      <c r="Q58" s="74">
        <v>0</v>
      </c>
      <c r="R58" s="78">
        <v>0</v>
      </c>
      <c r="S58" s="78">
        <v>0</v>
      </c>
      <c r="T58" s="78">
        <v>0</v>
      </c>
      <c r="U58" s="133">
        <f t="shared" si="29"/>
        <v>0</v>
      </c>
      <c r="V58" s="155">
        <f t="shared" si="51"/>
        <v>0</v>
      </c>
      <c r="W58" s="155">
        <f t="shared" si="52"/>
        <v>0</v>
      </c>
      <c r="X58" s="104">
        <f t="shared" si="30"/>
        <v>0</v>
      </c>
      <c r="Y58" s="73">
        <v>0</v>
      </c>
      <c r="Z58" s="74">
        <v>0</v>
      </c>
      <c r="AA58" s="78">
        <v>0</v>
      </c>
      <c r="AB58" s="78">
        <v>0</v>
      </c>
      <c r="AC58" s="78">
        <v>0</v>
      </c>
      <c r="AD58" s="133">
        <f t="shared" si="31"/>
        <v>0</v>
      </c>
      <c r="AE58" s="155">
        <f t="shared" si="53"/>
        <v>0</v>
      </c>
      <c r="AF58" s="155">
        <f t="shared" si="54"/>
        <v>0</v>
      </c>
      <c r="AG58" s="104">
        <f t="shared" si="32"/>
        <v>0</v>
      </c>
      <c r="AH58" s="73">
        <v>0</v>
      </c>
      <c r="AI58" s="74">
        <v>0</v>
      </c>
      <c r="AJ58" s="78">
        <v>0</v>
      </c>
      <c r="AK58" s="78">
        <v>0</v>
      </c>
      <c r="AL58" s="78">
        <v>0</v>
      </c>
      <c r="AM58" s="133">
        <f t="shared" si="33"/>
        <v>0</v>
      </c>
      <c r="AN58" s="155">
        <f t="shared" si="55"/>
        <v>0</v>
      </c>
      <c r="AO58" s="155">
        <f t="shared" si="56"/>
        <v>0</v>
      </c>
      <c r="AP58" s="104">
        <f t="shared" si="34"/>
        <v>0</v>
      </c>
      <c r="AQ58" s="73">
        <v>0</v>
      </c>
      <c r="AR58" s="74">
        <v>0</v>
      </c>
      <c r="AS58" s="78">
        <v>0</v>
      </c>
      <c r="AT58" s="78">
        <v>0</v>
      </c>
      <c r="AU58" s="78">
        <v>0</v>
      </c>
      <c r="AV58" s="133">
        <f t="shared" si="35"/>
        <v>0</v>
      </c>
      <c r="AW58" s="155">
        <f t="shared" si="57"/>
        <v>0</v>
      </c>
      <c r="AX58" s="155">
        <f t="shared" si="58"/>
        <v>0</v>
      </c>
      <c r="AY58" s="104">
        <f t="shared" si="36"/>
        <v>0</v>
      </c>
    </row>
    <row r="59" spans="1:51" ht="16.5" thickTop="1" thickBot="1" x14ac:dyDescent="0.3">
      <c r="A59" s="167">
        <v>53</v>
      </c>
      <c r="B59" s="74">
        <v>734942</v>
      </c>
      <c r="C59" s="75" t="s">
        <v>62</v>
      </c>
      <c r="D59" s="75" t="s">
        <v>63</v>
      </c>
      <c r="E59" s="76">
        <v>24.5</v>
      </c>
      <c r="F59" s="77">
        <v>49</v>
      </c>
      <c r="G59" s="131">
        <f t="shared" si="23"/>
        <v>0</v>
      </c>
      <c r="H59" s="131">
        <f t="shared" si="24"/>
        <v>0</v>
      </c>
      <c r="I59" s="131">
        <f t="shared" si="25"/>
        <v>0</v>
      </c>
      <c r="J59" s="131">
        <f t="shared" si="26"/>
        <v>1</v>
      </c>
      <c r="K59" s="131">
        <f t="shared" si="27"/>
        <v>1</v>
      </c>
      <c r="L59" s="132">
        <f t="shared" si="28"/>
        <v>2</v>
      </c>
      <c r="M59" s="70">
        <f t="shared" si="48"/>
        <v>0.25</v>
      </c>
      <c r="N59" s="70">
        <f t="shared" si="49"/>
        <v>49</v>
      </c>
      <c r="O59" s="70">
        <f t="shared" si="50"/>
        <v>98</v>
      </c>
      <c r="P59" s="73">
        <v>0</v>
      </c>
      <c r="Q59" s="74">
        <v>0</v>
      </c>
      <c r="R59" s="78">
        <v>0</v>
      </c>
      <c r="S59" s="78">
        <v>0</v>
      </c>
      <c r="T59" s="78">
        <v>0</v>
      </c>
      <c r="U59" s="133">
        <f t="shared" si="29"/>
        <v>0</v>
      </c>
      <c r="V59" s="155">
        <f t="shared" si="51"/>
        <v>0</v>
      </c>
      <c r="W59" s="155">
        <f t="shared" si="52"/>
        <v>0</v>
      </c>
      <c r="X59" s="104">
        <f t="shared" si="30"/>
        <v>0</v>
      </c>
      <c r="Y59" s="73">
        <v>0</v>
      </c>
      <c r="Z59" s="74">
        <v>0</v>
      </c>
      <c r="AA59" s="78">
        <v>0</v>
      </c>
      <c r="AB59" s="78">
        <v>0</v>
      </c>
      <c r="AC59" s="78">
        <v>0</v>
      </c>
      <c r="AD59" s="133">
        <f t="shared" si="31"/>
        <v>0</v>
      </c>
      <c r="AE59" s="155">
        <f t="shared" si="53"/>
        <v>0</v>
      </c>
      <c r="AF59" s="155">
        <f t="shared" si="54"/>
        <v>0</v>
      </c>
      <c r="AG59" s="104">
        <f t="shared" si="32"/>
        <v>0</v>
      </c>
      <c r="AH59" s="73">
        <v>0</v>
      </c>
      <c r="AI59" s="74">
        <v>0</v>
      </c>
      <c r="AJ59" s="78">
        <v>0</v>
      </c>
      <c r="AK59" s="78">
        <v>0</v>
      </c>
      <c r="AL59" s="78">
        <v>0</v>
      </c>
      <c r="AM59" s="133">
        <f t="shared" si="33"/>
        <v>0</v>
      </c>
      <c r="AN59" s="155">
        <f t="shared" si="55"/>
        <v>0</v>
      </c>
      <c r="AO59" s="155">
        <f t="shared" si="56"/>
        <v>0</v>
      </c>
      <c r="AP59" s="104">
        <f t="shared" si="34"/>
        <v>0</v>
      </c>
      <c r="AQ59" s="73">
        <v>0</v>
      </c>
      <c r="AR59" s="74">
        <v>0</v>
      </c>
      <c r="AS59" s="78">
        <v>0</v>
      </c>
      <c r="AT59" s="78">
        <v>1</v>
      </c>
      <c r="AU59" s="78">
        <v>1</v>
      </c>
      <c r="AV59" s="133">
        <f t="shared" si="35"/>
        <v>2</v>
      </c>
      <c r="AW59" s="155">
        <f t="shared" si="57"/>
        <v>49</v>
      </c>
      <c r="AX59" s="155">
        <f t="shared" si="58"/>
        <v>98</v>
      </c>
      <c r="AY59" s="104">
        <f t="shared" si="36"/>
        <v>0.4</v>
      </c>
    </row>
    <row r="60" spans="1:51" ht="16.5" thickTop="1" thickBot="1" x14ac:dyDescent="0.3">
      <c r="A60" s="167">
        <v>54</v>
      </c>
      <c r="B60" s="74">
        <v>734943</v>
      </c>
      <c r="C60" s="75" t="s">
        <v>64</v>
      </c>
      <c r="D60" s="75" t="s">
        <v>65</v>
      </c>
      <c r="E60" s="76">
        <v>24.5</v>
      </c>
      <c r="F60" s="77">
        <v>49</v>
      </c>
      <c r="G60" s="131">
        <f t="shared" si="23"/>
        <v>1</v>
      </c>
      <c r="H60" s="131">
        <f t="shared" si="24"/>
        <v>1</v>
      </c>
      <c r="I60" s="131">
        <f t="shared" si="25"/>
        <v>3</v>
      </c>
      <c r="J60" s="131">
        <f t="shared" si="26"/>
        <v>0</v>
      </c>
      <c r="K60" s="131">
        <f t="shared" si="27"/>
        <v>0</v>
      </c>
      <c r="L60" s="132">
        <f t="shared" si="28"/>
        <v>5</v>
      </c>
      <c r="M60" s="70">
        <f t="shared" si="48"/>
        <v>1.25</v>
      </c>
      <c r="N60" s="70">
        <f t="shared" si="49"/>
        <v>122.5</v>
      </c>
      <c r="O60" s="70">
        <f t="shared" si="50"/>
        <v>245</v>
      </c>
      <c r="P60" s="73">
        <v>1</v>
      </c>
      <c r="Q60" s="74">
        <v>1</v>
      </c>
      <c r="R60" s="78">
        <v>2</v>
      </c>
      <c r="S60" s="78">
        <v>0</v>
      </c>
      <c r="T60" s="78">
        <v>0</v>
      </c>
      <c r="U60" s="133">
        <f t="shared" si="29"/>
        <v>4</v>
      </c>
      <c r="V60" s="155">
        <f t="shared" si="51"/>
        <v>98</v>
      </c>
      <c r="W60" s="155">
        <f t="shared" si="52"/>
        <v>196</v>
      </c>
      <c r="X60" s="104">
        <f t="shared" si="30"/>
        <v>0.8</v>
      </c>
      <c r="Y60" s="73">
        <v>0</v>
      </c>
      <c r="Z60" s="74">
        <v>0</v>
      </c>
      <c r="AA60" s="78">
        <v>1</v>
      </c>
      <c r="AB60" s="78">
        <v>0</v>
      </c>
      <c r="AC60" s="78">
        <v>0</v>
      </c>
      <c r="AD60" s="133">
        <f t="shared" si="31"/>
        <v>1</v>
      </c>
      <c r="AE60" s="155">
        <f t="shared" si="53"/>
        <v>24.5</v>
      </c>
      <c r="AF60" s="155">
        <f t="shared" si="54"/>
        <v>49</v>
      </c>
      <c r="AG60" s="104">
        <f t="shared" si="32"/>
        <v>0.2</v>
      </c>
      <c r="AH60" s="73">
        <v>0</v>
      </c>
      <c r="AI60" s="74">
        <v>0</v>
      </c>
      <c r="AJ60" s="78">
        <v>0</v>
      </c>
      <c r="AK60" s="78">
        <v>0</v>
      </c>
      <c r="AL60" s="78">
        <v>0</v>
      </c>
      <c r="AM60" s="133">
        <f t="shared" si="33"/>
        <v>0</v>
      </c>
      <c r="AN60" s="155">
        <f t="shared" si="55"/>
        <v>0</v>
      </c>
      <c r="AO60" s="155">
        <f t="shared" si="56"/>
        <v>0</v>
      </c>
      <c r="AP60" s="104">
        <f t="shared" si="34"/>
        <v>0</v>
      </c>
      <c r="AQ60" s="73">
        <v>0</v>
      </c>
      <c r="AR60" s="74">
        <v>0</v>
      </c>
      <c r="AS60" s="78">
        <v>0</v>
      </c>
      <c r="AT60" s="78">
        <v>0</v>
      </c>
      <c r="AU60" s="78">
        <v>0</v>
      </c>
      <c r="AV60" s="133">
        <f t="shared" si="35"/>
        <v>0</v>
      </c>
      <c r="AW60" s="155">
        <f t="shared" si="57"/>
        <v>0</v>
      </c>
      <c r="AX60" s="155">
        <f t="shared" si="58"/>
        <v>0</v>
      </c>
      <c r="AY60" s="104">
        <f t="shared" si="36"/>
        <v>0</v>
      </c>
    </row>
    <row r="61" spans="1:51" ht="16.5" thickTop="1" thickBot="1" x14ac:dyDescent="0.3">
      <c r="A61" s="167">
        <v>55</v>
      </c>
      <c r="B61" s="74">
        <v>734944</v>
      </c>
      <c r="C61" s="75" t="s">
        <v>66</v>
      </c>
      <c r="D61" s="75" t="s">
        <v>67</v>
      </c>
      <c r="E61" s="76">
        <v>24.5</v>
      </c>
      <c r="F61" s="77">
        <v>49</v>
      </c>
      <c r="G61" s="131">
        <f t="shared" si="23"/>
        <v>0</v>
      </c>
      <c r="H61" s="131">
        <f t="shared" si="24"/>
        <v>1</v>
      </c>
      <c r="I61" s="131">
        <f t="shared" si="25"/>
        <v>2</v>
      </c>
      <c r="J61" s="131">
        <f t="shared" si="26"/>
        <v>1</v>
      </c>
      <c r="K61" s="131">
        <f t="shared" si="27"/>
        <v>0</v>
      </c>
      <c r="L61" s="132">
        <f t="shared" si="28"/>
        <v>4</v>
      </c>
      <c r="M61" s="70">
        <f t="shared" si="48"/>
        <v>1</v>
      </c>
      <c r="N61" s="70">
        <f t="shared" si="49"/>
        <v>98</v>
      </c>
      <c r="O61" s="70">
        <f t="shared" si="50"/>
        <v>196</v>
      </c>
      <c r="P61" s="73">
        <v>0</v>
      </c>
      <c r="Q61" s="74">
        <v>0</v>
      </c>
      <c r="R61" s="78">
        <v>0</v>
      </c>
      <c r="S61" s="78">
        <v>0</v>
      </c>
      <c r="T61" s="78">
        <v>0</v>
      </c>
      <c r="U61" s="133">
        <f t="shared" si="29"/>
        <v>0</v>
      </c>
      <c r="V61" s="155">
        <f t="shared" si="51"/>
        <v>0</v>
      </c>
      <c r="W61" s="155">
        <f t="shared" si="52"/>
        <v>0</v>
      </c>
      <c r="X61" s="104">
        <f t="shared" si="30"/>
        <v>0</v>
      </c>
      <c r="Y61" s="73">
        <v>0</v>
      </c>
      <c r="Z61" s="74">
        <v>1</v>
      </c>
      <c r="AA61" s="78">
        <v>2</v>
      </c>
      <c r="AB61" s="78">
        <v>1</v>
      </c>
      <c r="AC61" s="78">
        <v>0</v>
      </c>
      <c r="AD61" s="133">
        <f t="shared" si="31"/>
        <v>4</v>
      </c>
      <c r="AE61" s="155">
        <f t="shared" si="53"/>
        <v>98</v>
      </c>
      <c r="AF61" s="155">
        <f t="shared" si="54"/>
        <v>196</v>
      </c>
      <c r="AG61" s="104">
        <f t="shared" si="32"/>
        <v>0.8</v>
      </c>
      <c r="AH61" s="73">
        <v>0</v>
      </c>
      <c r="AI61" s="74">
        <v>0</v>
      </c>
      <c r="AJ61" s="78">
        <v>0</v>
      </c>
      <c r="AK61" s="78">
        <v>0</v>
      </c>
      <c r="AL61" s="78">
        <v>0</v>
      </c>
      <c r="AM61" s="133">
        <f t="shared" si="33"/>
        <v>0</v>
      </c>
      <c r="AN61" s="155">
        <f t="shared" si="55"/>
        <v>0</v>
      </c>
      <c r="AO61" s="155">
        <f t="shared" si="56"/>
        <v>0</v>
      </c>
      <c r="AP61" s="104">
        <f t="shared" si="34"/>
        <v>0</v>
      </c>
      <c r="AQ61" s="73">
        <v>0</v>
      </c>
      <c r="AR61" s="74">
        <v>0</v>
      </c>
      <c r="AS61" s="78">
        <v>0</v>
      </c>
      <c r="AT61" s="78">
        <v>0</v>
      </c>
      <c r="AU61" s="78">
        <v>0</v>
      </c>
      <c r="AV61" s="133">
        <f t="shared" si="35"/>
        <v>0</v>
      </c>
      <c r="AW61" s="155">
        <f t="shared" si="57"/>
        <v>0</v>
      </c>
      <c r="AX61" s="155">
        <f t="shared" si="58"/>
        <v>0</v>
      </c>
      <c r="AY61" s="104">
        <f t="shared" si="36"/>
        <v>0</v>
      </c>
    </row>
    <row r="62" spans="1:51" ht="16.5" thickTop="1" thickBot="1" x14ac:dyDescent="0.3">
      <c r="A62" s="167">
        <v>56</v>
      </c>
      <c r="B62" s="74">
        <v>734948</v>
      </c>
      <c r="C62" s="75" t="s">
        <v>68</v>
      </c>
      <c r="D62" s="75" t="s">
        <v>69</v>
      </c>
      <c r="E62" s="76">
        <v>54.5</v>
      </c>
      <c r="F62" s="77">
        <v>109</v>
      </c>
      <c r="G62" s="131">
        <f t="shared" si="23"/>
        <v>0</v>
      </c>
      <c r="H62" s="131">
        <f t="shared" si="24"/>
        <v>0</v>
      </c>
      <c r="I62" s="131">
        <f t="shared" si="25"/>
        <v>0</v>
      </c>
      <c r="J62" s="131">
        <f t="shared" si="26"/>
        <v>0</v>
      </c>
      <c r="K62" s="131">
        <f t="shared" si="27"/>
        <v>0</v>
      </c>
      <c r="L62" s="132">
        <f t="shared" si="28"/>
        <v>0</v>
      </c>
      <c r="M62" s="70">
        <f t="shared" si="48"/>
        <v>0</v>
      </c>
      <c r="N62" s="70">
        <f t="shared" si="49"/>
        <v>0</v>
      </c>
      <c r="O62" s="70">
        <f t="shared" si="50"/>
        <v>0</v>
      </c>
      <c r="P62" s="73">
        <v>0</v>
      </c>
      <c r="Q62" s="74">
        <v>0</v>
      </c>
      <c r="R62" s="78">
        <v>0</v>
      </c>
      <c r="S62" s="78">
        <v>0</v>
      </c>
      <c r="T62" s="78">
        <v>0</v>
      </c>
      <c r="U62" s="133">
        <f t="shared" si="29"/>
        <v>0</v>
      </c>
      <c r="V62" s="155">
        <f t="shared" si="51"/>
        <v>0</v>
      </c>
      <c r="W62" s="155">
        <f t="shared" si="52"/>
        <v>0</v>
      </c>
      <c r="X62" s="104">
        <f t="shared" si="30"/>
        <v>0</v>
      </c>
      <c r="Y62" s="73">
        <v>0</v>
      </c>
      <c r="Z62" s="74">
        <v>0</v>
      </c>
      <c r="AA62" s="78">
        <v>0</v>
      </c>
      <c r="AB62" s="78">
        <v>0</v>
      </c>
      <c r="AC62" s="78">
        <v>0</v>
      </c>
      <c r="AD62" s="133">
        <f t="shared" si="31"/>
        <v>0</v>
      </c>
      <c r="AE62" s="155">
        <f t="shared" si="53"/>
        <v>0</v>
      </c>
      <c r="AF62" s="155">
        <f t="shared" si="54"/>
        <v>0</v>
      </c>
      <c r="AG62" s="104">
        <f t="shared" si="32"/>
        <v>0</v>
      </c>
      <c r="AH62" s="73">
        <v>0</v>
      </c>
      <c r="AI62" s="74">
        <v>0</v>
      </c>
      <c r="AJ62" s="78">
        <v>0</v>
      </c>
      <c r="AK62" s="78">
        <v>0</v>
      </c>
      <c r="AL62" s="78">
        <v>0</v>
      </c>
      <c r="AM62" s="133">
        <f t="shared" si="33"/>
        <v>0</v>
      </c>
      <c r="AN62" s="155">
        <f t="shared" si="55"/>
        <v>0</v>
      </c>
      <c r="AO62" s="155">
        <f t="shared" si="56"/>
        <v>0</v>
      </c>
      <c r="AP62" s="104">
        <f t="shared" si="34"/>
        <v>0</v>
      </c>
      <c r="AQ62" s="73">
        <v>0</v>
      </c>
      <c r="AR62" s="74">
        <v>0</v>
      </c>
      <c r="AS62" s="78">
        <v>0</v>
      </c>
      <c r="AT62" s="78">
        <v>0</v>
      </c>
      <c r="AU62" s="78">
        <v>0</v>
      </c>
      <c r="AV62" s="133">
        <f t="shared" si="35"/>
        <v>0</v>
      </c>
      <c r="AW62" s="155">
        <f t="shared" si="57"/>
        <v>0</v>
      </c>
      <c r="AX62" s="155">
        <f t="shared" si="58"/>
        <v>0</v>
      </c>
      <c r="AY62" s="104">
        <f t="shared" si="36"/>
        <v>0</v>
      </c>
    </row>
    <row r="63" spans="1:51" ht="16.5" thickTop="1" thickBot="1" x14ac:dyDescent="0.3">
      <c r="A63" s="167">
        <v>57</v>
      </c>
      <c r="B63" s="74">
        <v>738078</v>
      </c>
      <c r="C63" s="75" t="s">
        <v>70</v>
      </c>
      <c r="D63" s="75" t="s">
        <v>71</v>
      </c>
      <c r="E63" s="76">
        <v>24.5</v>
      </c>
      <c r="F63" s="77">
        <v>49</v>
      </c>
      <c r="G63" s="131">
        <f t="shared" si="23"/>
        <v>4</v>
      </c>
      <c r="H63" s="131">
        <f t="shared" si="24"/>
        <v>6</v>
      </c>
      <c r="I63" s="131">
        <f t="shared" si="25"/>
        <v>3</v>
      </c>
      <c r="J63" s="131">
        <f t="shared" si="26"/>
        <v>1</v>
      </c>
      <c r="K63" s="131">
        <f t="shared" si="27"/>
        <v>2</v>
      </c>
      <c r="L63" s="132">
        <f t="shared" si="28"/>
        <v>16</v>
      </c>
      <c r="M63" s="70">
        <f t="shared" si="48"/>
        <v>3.5</v>
      </c>
      <c r="N63" s="70">
        <f t="shared" si="49"/>
        <v>392</v>
      </c>
      <c r="O63" s="70">
        <f t="shared" si="50"/>
        <v>784</v>
      </c>
      <c r="P63" s="73">
        <v>0</v>
      </c>
      <c r="Q63" s="74">
        <v>0</v>
      </c>
      <c r="R63" s="78">
        <v>1</v>
      </c>
      <c r="S63" s="78">
        <v>0</v>
      </c>
      <c r="T63" s="78">
        <v>0</v>
      </c>
      <c r="U63" s="133">
        <f t="shared" si="29"/>
        <v>1</v>
      </c>
      <c r="V63" s="155">
        <f t="shared" si="51"/>
        <v>24.5</v>
      </c>
      <c r="W63" s="155">
        <f t="shared" si="52"/>
        <v>49</v>
      </c>
      <c r="X63" s="104">
        <f t="shared" si="30"/>
        <v>0.2</v>
      </c>
      <c r="Y63" s="73">
        <v>1</v>
      </c>
      <c r="Z63" s="74">
        <v>3</v>
      </c>
      <c r="AA63" s="78">
        <v>1</v>
      </c>
      <c r="AB63" s="78">
        <v>1</v>
      </c>
      <c r="AC63" s="78">
        <v>0</v>
      </c>
      <c r="AD63" s="133">
        <f t="shared" si="31"/>
        <v>6</v>
      </c>
      <c r="AE63" s="155">
        <f t="shared" si="53"/>
        <v>147</v>
      </c>
      <c r="AF63" s="155">
        <f t="shared" si="54"/>
        <v>294</v>
      </c>
      <c r="AG63" s="104">
        <f t="shared" si="32"/>
        <v>1.2</v>
      </c>
      <c r="AH63" s="73">
        <v>3</v>
      </c>
      <c r="AI63" s="74">
        <v>2</v>
      </c>
      <c r="AJ63" s="78">
        <v>1</v>
      </c>
      <c r="AK63" s="78">
        <v>0</v>
      </c>
      <c r="AL63" s="78">
        <v>1</v>
      </c>
      <c r="AM63" s="133">
        <f t="shared" si="33"/>
        <v>7</v>
      </c>
      <c r="AN63" s="155">
        <f t="shared" si="55"/>
        <v>171.5</v>
      </c>
      <c r="AO63" s="155">
        <f t="shared" si="56"/>
        <v>343</v>
      </c>
      <c r="AP63" s="104">
        <f t="shared" si="34"/>
        <v>1.4</v>
      </c>
      <c r="AQ63" s="73">
        <v>0</v>
      </c>
      <c r="AR63" s="74">
        <v>1</v>
      </c>
      <c r="AS63" s="78">
        <v>0</v>
      </c>
      <c r="AT63" s="78">
        <v>0</v>
      </c>
      <c r="AU63" s="78">
        <v>1</v>
      </c>
      <c r="AV63" s="133">
        <f t="shared" si="35"/>
        <v>2</v>
      </c>
      <c r="AW63" s="155">
        <f t="shared" si="57"/>
        <v>49</v>
      </c>
      <c r="AX63" s="155">
        <f t="shared" si="58"/>
        <v>98</v>
      </c>
      <c r="AY63" s="104">
        <f t="shared" si="36"/>
        <v>0.4</v>
      </c>
    </row>
    <row r="64" spans="1:51" ht="16.5" thickTop="1" thickBot="1" x14ac:dyDescent="0.3">
      <c r="A64" s="167">
        <v>58</v>
      </c>
      <c r="B64" s="74">
        <v>739727</v>
      </c>
      <c r="C64" s="75" t="s">
        <v>72</v>
      </c>
      <c r="D64" s="75" t="s">
        <v>73</v>
      </c>
      <c r="E64" s="76">
        <v>49.5</v>
      </c>
      <c r="F64" s="77">
        <v>99</v>
      </c>
      <c r="G64" s="131">
        <f t="shared" si="23"/>
        <v>3</v>
      </c>
      <c r="H64" s="131">
        <f t="shared" si="24"/>
        <v>1</v>
      </c>
      <c r="I64" s="131">
        <f t="shared" si="25"/>
        <v>2</v>
      </c>
      <c r="J64" s="131">
        <f t="shared" si="26"/>
        <v>2</v>
      </c>
      <c r="K64" s="131">
        <f t="shared" si="27"/>
        <v>0</v>
      </c>
      <c r="L64" s="132">
        <f t="shared" si="28"/>
        <v>8</v>
      </c>
      <c r="M64" s="70">
        <f t="shared" si="48"/>
        <v>2</v>
      </c>
      <c r="N64" s="70">
        <f t="shared" si="49"/>
        <v>396</v>
      </c>
      <c r="O64" s="70">
        <f t="shared" si="50"/>
        <v>792</v>
      </c>
      <c r="P64" s="73">
        <v>1</v>
      </c>
      <c r="Q64" s="74">
        <v>1</v>
      </c>
      <c r="R64" s="78">
        <v>1</v>
      </c>
      <c r="S64" s="78">
        <v>1</v>
      </c>
      <c r="T64" s="78">
        <v>0</v>
      </c>
      <c r="U64" s="133">
        <f t="shared" si="29"/>
        <v>4</v>
      </c>
      <c r="V64" s="155">
        <f t="shared" si="51"/>
        <v>198</v>
      </c>
      <c r="W64" s="155">
        <f t="shared" si="52"/>
        <v>396</v>
      </c>
      <c r="X64" s="104">
        <f t="shared" si="30"/>
        <v>0.8</v>
      </c>
      <c r="Y64" s="73">
        <v>0</v>
      </c>
      <c r="Z64" s="74">
        <v>0</v>
      </c>
      <c r="AA64" s="78">
        <v>0</v>
      </c>
      <c r="AB64" s="78">
        <v>0</v>
      </c>
      <c r="AC64" s="78">
        <v>0</v>
      </c>
      <c r="AD64" s="133">
        <f t="shared" si="31"/>
        <v>0</v>
      </c>
      <c r="AE64" s="155">
        <f t="shared" si="53"/>
        <v>0</v>
      </c>
      <c r="AF64" s="155">
        <f t="shared" si="54"/>
        <v>0</v>
      </c>
      <c r="AG64" s="104">
        <f t="shared" si="32"/>
        <v>0</v>
      </c>
      <c r="AH64" s="73">
        <v>1</v>
      </c>
      <c r="AI64" s="74">
        <v>0</v>
      </c>
      <c r="AJ64" s="78">
        <v>0</v>
      </c>
      <c r="AK64" s="78">
        <v>1</v>
      </c>
      <c r="AL64" s="78">
        <v>0</v>
      </c>
      <c r="AM64" s="133">
        <f t="shared" si="33"/>
        <v>2</v>
      </c>
      <c r="AN64" s="155">
        <f t="shared" si="55"/>
        <v>99</v>
      </c>
      <c r="AO64" s="155">
        <f t="shared" si="56"/>
        <v>198</v>
      </c>
      <c r="AP64" s="104">
        <f t="shared" si="34"/>
        <v>0.4</v>
      </c>
      <c r="AQ64" s="73">
        <v>1</v>
      </c>
      <c r="AR64" s="74">
        <v>0</v>
      </c>
      <c r="AS64" s="78">
        <v>1</v>
      </c>
      <c r="AT64" s="78">
        <v>0</v>
      </c>
      <c r="AU64" s="78">
        <v>0</v>
      </c>
      <c r="AV64" s="133">
        <f t="shared" si="35"/>
        <v>2</v>
      </c>
      <c r="AW64" s="155">
        <f t="shared" si="57"/>
        <v>99</v>
      </c>
      <c r="AX64" s="155">
        <f t="shared" si="58"/>
        <v>198</v>
      </c>
      <c r="AY64" s="104">
        <f t="shared" si="36"/>
        <v>0.4</v>
      </c>
    </row>
    <row r="65" spans="1:51" ht="16.5" thickTop="1" thickBot="1" x14ac:dyDescent="0.3">
      <c r="A65" s="167">
        <v>59</v>
      </c>
      <c r="B65" s="74">
        <v>739728</v>
      </c>
      <c r="C65" s="75" t="s">
        <v>74</v>
      </c>
      <c r="D65" s="75" t="s">
        <v>75</v>
      </c>
      <c r="E65" s="76">
        <v>49.5</v>
      </c>
      <c r="F65" s="77">
        <v>99</v>
      </c>
      <c r="G65" s="131">
        <f t="shared" si="23"/>
        <v>0</v>
      </c>
      <c r="H65" s="131">
        <f t="shared" si="24"/>
        <v>1</v>
      </c>
      <c r="I65" s="131">
        <f t="shared" si="25"/>
        <v>3</v>
      </c>
      <c r="J65" s="131">
        <f t="shared" si="26"/>
        <v>0</v>
      </c>
      <c r="K65" s="131">
        <f t="shared" si="27"/>
        <v>0</v>
      </c>
      <c r="L65" s="132">
        <f t="shared" si="28"/>
        <v>4</v>
      </c>
      <c r="M65" s="70">
        <f t="shared" si="48"/>
        <v>1</v>
      </c>
      <c r="N65" s="70">
        <f t="shared" si="49"/>
        <v>198</v>
      </c>
      <c r="O65" s="70">
        <f t="shared" si="50"/>
        <v>396</v>
      </c>
      <c r="P65" s="73">
        <v>0</v>
      </c>
      <c r="Q65" s="74">
        <v>0</v>
      </c>
      <c r="R65" s="78">
        <v>3</v>
      </c>
      <c r="S65" s="78">
        <v>0</v>
      </c>
      <c r="T65" s="78">
        <v>0</v>
      </c>
      <c r="U65" s="133">
        <f t="shared" si="29"/>
        <v>3</v>
      </c>
      <c r="V65" s="155">
        <f t="shared" si="51"/>
        <v>148.5</v>
      </c>
      <c r="W65" s="155">
        <f t="shared" si="52"/>
        <v>297</v>
      </c>
      <c r="X65" s="104">
        <f t="shared" si="30"/>
        <v>0.6</v>
      </c>
      <c r="Y65" s="73">
        <v>0</v>
      </c>
      <c r="Z65" s="74">
        <v>0</v>
      </c>
      <c r="AA65" s="78">
        <v>0</v>
      </c>
      <c r="AB65" s="78">
        <v>0</v>
      </c>
      <c r="AC65" s="78">
        <v>0</v>
      </c>
      <c r="AD65" s="133">
        <f t="shared" si="31"/>
        <v>0</v>
      </c>
      <c r="AE65" s="155">
        <f t="shared" si="53"/>
        <v>0</v>
      </c>
      <c r="AF65" s="155">
        <f t="shared" si="54"/>
        <v>0</v>
      </c>
      <c r="AG65" s="104">
        <f t="shared" si="32"/>
        <v>0</v>
      </c>
      <c r="AH65" s="73">
        <v>0</v>
      </c>
      <c r="AI65" s="74">
        <v>0</v>
      </c>
      <c r="AJ65" s="78">
        <v>0</v>
      </c>
      <c r="AK65" s="78">
        <v>0</v>
      </c>
      <c r="AL65" s="78">
        <v>0</v>
      </c>
      <c r="AM65" s="133">
        <f t="shared" si="33"/>
        <v>0</v>
      </c>
      <c r="AN65" s="155">
        <f t="shared" si="55"/>
        <v>0</v>
      </c>
      <c r="AO65" s="155">
        <f t="shared" si="56"/>
        <v>0</v>
      </c>
      <c r="AP65" s="104">
        <f t="shared" si="34"/>
        <v>0</v>
      </c>
      <c r="AQ65" s="73">
        <v>0</v>
      </c>
      <c r="AR65" s="74">
        <v>1</v>
      </c>
      <c r="AS65" s="78">
        <v>0</v>
      </c>
      <c r="AT65" s="78">
        <v>0</v>
      </c>
      <c r="AU65" s="78">
        <v>0</v>
      </c>
      <c r="AV65" s="133">
        <f t="shared" si="35"/>
        <v>1</v>
      </c>
      <c r="AW65" s="155">
        <f t="shared" si="57"/>
        <v>49.5</v>
      </c>
      <c r="AX65" s="155">
        <f t="shared" si="58"/>
        <v>99</v>
      </c>
      <c r="AY65" s="104">
        <f t="shared" si="36"/>
        <v>0.2</v>
      </c>
    </row>
    <row r="66" spans="1:51" ht="16.5" thickTop="1" thickBot="1" x14ac:dyDescent="0.3">
      <c r="A66" s="167">
        <v>60</v>
      </c>
      <c r="B66" s="74">
        <v>742248</v>
      </c>
      <c r="C66" s="75" t="s">
        <v>82</v>
      </c>
      <c r="D66" s="75" t="s">
        <v>83</v>
      </c>
      <c r="E66" s="76">
        <v>24.5</v>
      </c>
      <c r="F66" s="77">
        <v>49</v>
      </c>
      <c r="G66" s="131">
        <f t="shared" si="23"/>
        <v>5</v>
      </c>
      <c r="H66" s="131">
        <f t="shared" si="24"/>
        <v>1</v>
      </c>
      <c r="I66" s="131">
        <f t="shared" si="25"/>
        <v>3</v>
      </c>
      <c r="J66" s="131">
        <f t="shared" si="26"/>
        <v>6</v>
      </c>
      <c r="K66" s="131">
        <f t="shared" si="27"/>
        <v>8</v>
      </c>
      <c r="L66" s="132">
        <f t="shared" si="28"/>
        <v>23</v>
      </c>
      <c r="M66" s="70">
        <f t="shared" si="48"/>
        <v>3.75</v>
      </c>
      <c r="N66" s="70">
        <f t="shared" si="49"/>
        <v>563.5</v>
      </c>
      <c r="O66" s="70">
        <f t="shared" si="50"/>
        <v>1127</v>
      </c>
      <c r="P66" s="73">
        <v>1</v>
      </c>
      <c r="Q66" s="74">
        <v>0</v>
      </c>
      <c r="R66" s="78">
        <v>2</v>
      </c>
      <c r="S66" s="78">
        <v>1</v>
      </c>
      <c r="T66" s="78">
        <v>1</v>
      </c>
      <c r="U66" s="133">
        <f t="shared" si="29"/>
        <v>5</v>
      </c>
      <c r="V66" s="155">
        <f t="shared" si="51"/>
        <v>122.5</v>
      </c>
      <c r="W66" s="155">
        <f t="shared" si="52"/>
        <v>245</v>
      </c>
      <c r="X66" s="104">
        <f t="shared" si="30"/>
        <v>1</v>
      </c>
      <c r="Y66" s="73">
        <v>2</v>
      </c>
      <c r="Z66" s="74">
        <v>1</v>
      </c>
      <c r="AA66" s="78">
        <v>0</v>
      </c>
      <c r="AB66" s="78">
        <v>2</v>
      </c>
      <c r="AC66" s="78">
        <v>3</v>
      </c>
      <c r="AD66" s="133">
        <f t="shared" si="31"/>
        <v>8</v>
      </c>
      <c r="AE66" s="155">
        <f t="shared" si="53"/>
        <v>196</v>
      </c>
      <c r="AF66" s="155">
        <f t="shared" si="54"/>
        <v>392</v>
      </c>
      <c r="AG66" s="104">
        <f t="shared" si="32"/>
        <v>1.6</v>
      </c>
      <c r="AH66" s="73">
        <v>0</v>
      </c>
      <c r="AI66" s="74">
        <v>0</v>
      </c>
      <c r="AJ66" s="78">
        <v>0</v>
      </c>
      <c r="AK66" s="78">
        <v>2</v>
      </c>
      <c r="AL66" s="78">
        <v>1</v>
      </c>
      <c r="AM66" s="133">
        <f t="shared" si="33"/>
        <v>3</v>
      </c>
      <c r="AN66" s="155">
        <f t="shared" si="55"/>
        <v>73.5</v>
      </c>
      <c r="AO66" s="155">
        <f t="shared" si="56"/>
        <v>147</v>
      </c>
      <c r="AP66" s="104">
        <f t="shared" si="34"/>
        <v>0.6</v>
      </c>
      <c r="AQ66" s="73">
        <v>2</v>
      </c>
      <c r="AR66" s="74">
        <v>0</v>
      </c>
      <c r="AS66" s="78">
        <v>1</v>
      </c>
      <c r="AT66" s="78">
        <v>1</v>
      </c>
      <c r="AU66" s="78">
        <v>3</v>
      </c>
      <c r="AV66" s="133">
        <f t="shared" si="35"/>
        <v>7</v>
      </c>
      <c r="AW66" s="155">
        <f t="shared" si="57"/>
        <v>171.5</v>
      </c>
      <c r="AX66" s="155">
        <f t="shared" si="58"/>
        <v>343</v>
      </c>
      <c r="AY66" s="104">
        <f t="shared" si="36"/>
        <v>1.4</v>
      </c>
    </row>
    <row r="67" spans="1:51" ht="16.5" thickTop="1" thickBot="1" x14ac:dyDescent="0.3">
      <c r="A67" s="167">
        <v>61</v>
      </c>
      <c r="B67" s="74">
        <v>742249</v>
      </c>
      <c r="C67" s="75" t="s">
        <v>84</v>
      </c>
      <c r="D67" s="75" t="s">
        <v>85</v>
      </c>
      <c r="E67" s="76">
        <v>49.5</v>
      </c>
      <c r="F67" s="77">
        <v>99</v>
      </c>
      <c r="G67" s="131">
        <f t="shared" si="23"/>
        <v>1</v>
      </c>
      <c r="H67" s="131">
        <f t="shared" si="24"/>
        <v>0</v>
      </c>
      <c r="I67" s="131">
        <f t="shared" si="25"/>
        <v>2</v>
      </c>
      <c r="J67" s="131">
        <f t="shared" si="26"/>
        <v>2</v>
      </c>
      <c r="K67" s="131">
        <f t="shared" si="27"/>
        <v>2</v>
      </c>
      <c r="L67" s="132">
        <f t="shared" si="28"/>
        <v>7</v>
      </c>
      <c r="M67" s="70">
        <f t="shared" si="48"/>
        <v>1.25</v>
      </c>
      <c r="N67" s="70">
        <f t="shared" si="49"/>
        <v>346.5</v>
      </c>
      <c r="O67" s="70">
        <f t="shared" si="50"/>
        <v>693</v>
      </c>
      <c r="P67" s="73">
        <v>0</v>
      </c>
      <c r="Q67" s="74">
        <v>0</v>
      </c>
      <c r="R67" s="78">
        <v>2</v>
      </c>
      <c r="S67" s="78">
        <v>0</v>
      </c>
      <c r="T67" s="78">
        <v>0</v>
      </c>
      <c r="U67" s="133">
        <f t="shared" si="29"/>
        <v>2</v>
      </c>
      <c r="V67" s="155">
        <f t="shared" si="51"/>
        <v>99</v>
      </c>
      <c r="W67" s="155">
        <f t="shared" si="52"/>
        <v>198</v>
      </c>
      <c r="X67" s="104">
        <f t="shared" si="30"/>
        <v>0.4</v>
      </c>
      <c r="Y67" s="73">
        <v>1</v>
      </c>
      <c r="Z67" s="74">
        <v>0</v>
      </c>
      <c r="AA67" s="78">
        <v>0</v>
      </c>
      <c r="AB67" s="78">
        <v>1</v>
      </c>
      <c r="AC67" s="78">
        <v>0</v>
      </c>
      <c r="AD67" s="133">
        <f t="shared" si="31"/>
        <v>2</v>
      </c>
      <c r="AE67" s="155">
        <f t="shared" si="53"/>
        <v>99</v>
      </c>
      <c r="AF67" s="155">
        <f t="shared" si="54"/>
        <v>198</v>
      </c>
      <c r="AG67" s="104">
        <f t="shared" si="32"/>
        <v>0.4</v>
      </c>
      <c r="AH67" s="73">
        <v>0</v>
      </c>
      <c r="AI67" s="74">
        <v>0</v>
      </c>
      <c r="AJ67" s="78">
        <v>0</v>
      </c>
      <c r="AK67" s="78">
        <v>1</v>
      </c>
      <c r="AL67" s="78">
        <v>2</v>
      </c>
      <c r="AM67" s="133">
        <f t="shared" si="33"/>
        <v>3</v>
      </c>
      <c r="AN67" s="155">
        <f t="shared" si="55"/>
        <v>148.5</v>
      </c>
      <c r="AO67" s="155">
        <f t="shared" si="56"/>
        <v>297</v>
      </c>
      <c r="AP67" s="104">
        <f t="shared" si="34"/>
        <v>0.6</v>
      </c>
      <c r="AQ67" s="73">
        <v>0</v>
      </c>
      <c r="AR67" s="74">
        <v>0</v>
      </c>
      <c r="AS67" s="78">
        <v>0</v>
      </c>
      <c r="AT67" s="78">
        <v>0</v>
      </c>
      <c r="AU67" s="78">
        <v>0</v>
      </c>
      <c r="AV67" s="133">
        <f t="shared" si="35"/>
        <v>0</v>
      </c>
      <c r="AW67" s="155">
        <f t="shared" si="57"/>
        <v>0</v>
      </c>
      <c r="AX67" s="155">
        <f t="shared" si="58"/>
        <v>0</v>
      </c>
      <c r="AY67" s="104">
        <f t="shared" si="36"/>
        <v>0</v>
      </c>
    </row>
    <row r="68" spans="1:51" ht="16.5" thickTop="1" thickBot="1" x14ac:dyDescent="0.3">
      <c r="A68" s="167">
        <v>62</v>
      </c>
      <c r="B68" s="74">
        <v>742292</v>
      </c>
      <c r="C68" s="75" t="s">
        <v>86</v>
      </c>
      <c r="D68" s="75" t="s">
        <v>87</v>
      </c>
      <c r="E68" s="76">
        <v>39.5</v>
      </c>
      <c r="F68" s="77">
        <v>79</v>
      </c>
      <c r="G68" s="131">
        <f t="shared" si="23"/>
        <v>0</v>
      </c>
      <c r="H68" s="131">
        <f t="shared" si="24"/>
        <v>0</v>
      </c>
      <c r="I68" s="131">
        <f t="shared" si="25"/>
        <v>0</v>
      </c>
      <c r="J68" s="131">
        <f t="shared" si="26"/>
        <v>0</v>
      </c>
      <c r="K68" s="131">
        <f t="shared" si="27"/>
        <v>0</v>
      </c>
      <c r="L68" s="132">
        <f t="shared" si="28"/>
        <v>0</v>
      </c>
      <c r="M68" s="70">
        <f t="shared" si="48"/>
        <v>0</v>
      </c>
      <c r="N68" s="70">
        <f t="shared" si="49"/>
        <v>0</v>
      </c>
      <c r="O68" s="70">
        <f t="shared" si="50"/>
        <v>0</v>
      </c>
      <c r="P68" s="73">
        <v>0</v>
      </c>
      <c r="Q68" s="74">
        <v>0</v>
      </c>
      <c r="R68" s="78">
        <v>0</v>
      </c>
      <c r="S68" s="78">
        <v>0</v>
      </c>
      <c r="T68" s="78">
        <v>0</v>
      </c>
      <c r="U68" s="133">
        <f t="shared" si="29"/>
        <v>0</v>
      </c>
      <c r="V68" s="155">
        <f t="shared" si="51"/>
        <v>0</v>
      </c>
      <c r="W68" s="155">
        <f t="shared" si="52"/>
        <v>0</v>
      </c>
      <c r="X68" s="104">
        <f t="shared" si="30"/>
        <v>0</v>
      </c>
      <c r="Y68" s="73">
        <v>0</v>
      </c>
      <c r="Z68" s="74">
        <v>0</v>
      </c>
      <c r="AA68" s="78">
        <v>0</v>
      </c>
      <c r="AB68" s="78">
        <v>0</v>
      </c>
      <c r="AC68" s="78">
        <v>0</v>
      </c>
      <c r="AD68" s="133">
        <f t="shared" si="31"/>
        <v>0</v>
      </c>
      <c r="AE68" s="155">
        <f t="shared" si="53"/>
        <v>0</v>
      </c>
      <c r="AF68" s="155">
        <f t="shared" si="54"/>
        <v>0</v>
      </c>
      <c r="AG68" s="104">
        <f t="shared" si="32"/>
        <v>0</v>
      </c>
      <c r="AH68" s="73">
        <v>0</v>
      </c>
      <c r="AI68" s="74">
        <v>0</v>
      </c>
      <c r="AJ68" s="78">
        <v>0</v>
      </c>
      <c r="AK68" s="78">
        <v>0</v>
      </c>
      <c r="AL68" s="78">
        <v>0</v>
      </c>
      <c r="AM68" s="133">
        <f t="shared" si="33"/>
        <v>0</v>
      </c>
      <c r="AN68" s="155">
        <f t="shared" si="55"/>
        <v>0</v>
      </c>
      <c r="AO68" s="155">
        <f t="shared" si="56"/>
        <v>0</v>
      </c>
      <c r="AP68" s="104">
        <f t="shared" si="34"/>
        <v>0</v>
      </c>
      <c r="AQ68" s="73">
        <v>0</v>
      </c>
      <c r="AR68" s="74">
        <v>0</v>
      </c>
      <c r="AS68" s="78">
        <v>0</v>
      </c>
      <c r="AT68" s="78">
        <v>0</v>
      </c>
      <c r="AU68" s="78">
        <v>0</v>
      </c>
      <c r="AV68" s="133">
        <f t="shared" si="35"/>
        <v>0</v>
      </c>
      <c r="AW68" s="155">
        <f t="shared" si="57"/>
        <v>0</v>
      </c>
      <c r="AX68" s="155">
        <f t="shared" si="58"/>
        <v>0</v>
      </c>
      <c r="AY68" s="104">
        <f t="shared" si="36"/>
        <v>0</v>
      </c>
    </row>
    <row r="69" spans="1:51" ht="16.5" thickTop="1" thickBot="1" x14ac:dyDescent="0.3">
      <c r="A69" s="167">
        <v>63</v>
      </c>
      <c r="B69" s="74">
        <v>742293</v>
      </c>
      <c r="C69" s="75" t="s">
        <v>88</v>
      </c>
      <c r="D69" s="75" t="s">
        <v>89</v>
      </c>
      <c r="E69" s="76">
        <v>49.5</v>
      </c>
      <c r="F69" s="77">
        <v>99</v>
      </c>
      <c r="G69" s="131">
        <f t="shared" si="23"/>
        <v>0</v>
      </c>
      <c r="H69" s="131">
        <f t="shared" si="24"/>
        <v>0</v>
      </c>
      <c r="I69" s="131">
        <f t="shared" si="25"/>
        <v>0</v>
      </c>
      <c r="J69" s="131">
        <f t="shared" si="26"/>
        <v>0</v>
      </c>
      <c r="K69" s="131">
        <f t="shared" si="27"/>
        <v>0</v>
      </c>
      <c r="L69" s="132">
        <f t="shared" si="28"/>
        <v>0</v>
      </c>
      <c r="M69" s="70">
        <f t="shared" si="48"/>
        <v>0</v>
      </c>
      <c r="N69" s="70">
        <f t="shared" si="49"/>
        <v>0</v>
      </c>
      <c r="O69" s="70">
        <f t="shared" si="50"/>
        <v>0</v>
      </c>
      <c r="P69" s="73">
        <v>0</v>
      </c>
      <c r="Q69" s="74">
        <v>0</v>
      </c>
      <c r="R69" s="78">
        <v>0</v>
      </c>
      <c r="S69" s="78">
        <v>0</v>
      </c>
      <c r="T69" s="78">
        <v>0</v>
      </c>
      <c r="U69" s="133">
        <f t="shared" si="29"/>
        <v>0</v>
      </c>
      <c r="V69" s="155">
        <f t="shared" si="51"/>
        <v>0</v>
      </c>
      <c r="W69" s="155">
        <f t="shared" si="52"/>
        <v>0</v>
      </c>
      <c r="X69" s="104">
        <f t="shared" si="30"/>
        <v>0</v>
      </c>
      <c r="Y69" s="73">
        <v>0</v>
      </c>
      <c r="Z69" s="74">
        <v>0</v>
      </c>
      <c r="AA69" s="78">
        <v>0</v>
      </c>
      <c r="AB69" s="78">
        <v>0</v>
      </c>
      <c r="AC69" s="78">
        <v>0</v>
      </c>
      <c r="AD69" s="133">
        <f t="shared" si="31"/>
        <v>0</v>
      </c>
      <c r="AE69" s="155">
        <f t="shared" si="53"/>
        <v>0</v>
      </c>
      <c r="AF69" s="155">
        <f t="shared" si="54"/>
        <v>0</v>
      </c>
      <c r="AG69" s="104">
        <f t="shared" si="32"/>
        <v>0</v>
      </c>
      <c r="AH69" s="73">
        <v>0</v>
      </c>
      <c r="AI69" s="74">
        <v>0</v>
      </c>
      <c r="AJ69" s="78">
        <v>0</v>
      </c>
      <c r="AK69" s="78">
        <v>0</v>
      </c>
      <c r="AL69" s="78">
        <v>0</v>
      </c>
      <c r="AM69" s="133">
        <f t="shared" si="33"/>
        <v>0</v>
      </c>
      <c r="AN69" s="155">
        <f t="shared" si="55"/>
        <v>0</v>
      </c>
      <c r="AO69" s="155">
        <f t="shared" si="56"/>
        <v>0</v>
      </c>
      <c r="AP69" s="104">
        <f t="shared" si="34"/>
        <v>0</v>
      </c>
      <c r="AQ69" s="73">
        <v>0</v>
      </c>
      <c r="AR69" s="74">
        <v>0</v>
      </c>
      <c r="AS69" s="78">
        <v>0</v>
      </c>
      <c r="AT69" s="78">
        <v>0</v>
      </c>
      <c r="AU69" s="78">
        <v>0</v>
      </c>
      <c r="AV69" s="133">
        <f t="shared" si="35"/>
        <v>0</v>
      </c>
      <c r="AW69" s="155">
        <f t="shared" si="57"/>
        <v>0</v>
      </c>
      <c r="AX69" s="155">
        <f t="shared" si="58"/>
        <v>0</v>
      </c>
      <c r="AY69" s="104">
        <f t="shared" si="36"/>
        <v>0</v>
      </c>
    </row>
    <row r="70" spans="1:51" ht="16.5" thickTop="1" thickBot="1" x14ac:dyDescent="0.3">
      <c r="A70" s="167">
        <v>64</v>
      </c>
      <c r="B70" s="74">
        <v>742294</v>
      </c>
      <c r="C70" s="75" t="s">
        <v>90</v>
      </c>
      <c r="D70" s="75" t="s">
        <v>91</v>
      </c>
      <c r="E70" s="76">
        <v>79.5</v>
      </c>
      <c r="F70" s="77">
        <v>159</v>
      </c>
      <c r="G70" s="131">
        <f t="shared" si="23"/>
        <v>0</v>
      </c>
      <c r="H70" s="131">
        <f t="shared" si="24"/>
        <v>0</v>
      </c>
      <c r="I70" s="131">
        <f t="shared" si="25"/>
        <v>0</v>
      </c>
      <c r="J70" s="131">
        <f t="shared" si="26"/>
        <v>0</v>
      </c>
      <c r="K70" s="131">
        <f t="shared" si="27"/>
        <v>1</v>
      </c>
      <c r="L70" s="132">
        <f t="shared" si="28"/>
        <v>1</v>
      </c>
      <c r="M70" s="70">
        <f t="shared" si="48"/>
        <v>0</v>
      </c>
      <c r="N70" s="70">
        <f t="shared" si="49"/>
        <v>79.5</v>
      </c>
      <c r="O70" s="70">
        <f t="shared" si="50"/>
        <v>159</v>
      </c>
      <c r="P70" s="73">
        <v>0</v>
      </c>
      <c r="Q70" s="74">
        <v>0</v>
      </c>
      <c r="R70" s="78">
        <v>0</v>
      </c>
      <c r="S70" s="78">
        <v>0</v>
      </c>
      <c r="T70" s="78">
        <v>0</v>
      </c>
      <c r="U70" s="133">
        <f t="shared" si="29"/>
        <v>0</v>
      </c>
      <c r="V70" s="155">
        <f t="shared" si="51"/>
        <v>0</v>
      </c>
      <c r="W70" s="155">
        <f t="shared" si="52"/>
        <v>0</v>
      </c>
      <c r="X70" s="104">
        <f t="shared" si="30"/>
        <v>0</v>
      </c>
      <c r="Y70" s="73">
        <v>0</v>
      </c>
      <c r="Z70" s="74">
        <v>0</v>
      </c>
      <c r="AA70" s="78">
        <v>0</v>
      </c>
      <c r="AB70" s="78">
        <v>0</v>
      </c>
      <c r="AC70" s="78">
        <v>1</v>
      </c>
      <c r="AD70" s="133">
        <f t="shared" si="31"/>
        <v>1</v>
      </c>
      <c r="AE70" s="155">
        <f t="shared" si="53"/>
        <v>79.5</v>
      </c>
      <c r="AF70" s="155">
        <f t="shared" si="54"/>
        <v>159</v>
      </c>
      <c r="AG70" s="104">
        <f t="shared" si="32"/>
        <v>0.2</v>
      </c>
      <c r="AH70" s="73">
        <v>0</v>
      </c>
      <c r="AI70" s="74">
        <v>0</v>
      </c>
      <c r="AJ70" s="78">
        <v>0</v>
      </c>
      <c r="AK70" s="78">
        <v>0</v>
      </c>
      <c r="AL70" s="78">
        <v>0</v>
      </c>
      <c r="AM70" s="133">
        <f t="shared" si="33"/>
        <v>0</v>
      </c>
      <c r="AN70" s="155">
        <f t="shared" si="55"/>
        <v>0</v>
      </c>
      <c r="AO70" s="155">
        <f t="shared" si="56"/>
        <v>0</v>
      </c>
      <c r="AP70" s="104">
        <f t="shared" si="34"/>
        <v>0</v>
      </c>
      <c r="AQ70" s="73">
        <v>0</v>
      </c>
      <c r="AR70" s="74">
        <v>0</v>
      </c>
      <c r="AS70" s="78">
        <v>0</v>
      </c>
      <c r="AT70" s="78">
        <v>0</v>
      </c>
      <c r="AU70" s="78">
        <v>0</v>
      </c>
      <c r="AV70" s="133">
        <f t="shared" si="35"/>
        <v>0</v>
      </c>
      <c r="AW70" s="155">
        <f t="shared" si="57"/>
        <v>0</v>
      </c>
      <c r="AX70" s="155">
        <f t="shared" si="58"/>
        <v>0</v>
      </c>
      <c r="AY70" s="104">
        <f t="shared" si="36"/>
        <v>0</v>
      </c>
    </row>
    <row r="71" spans="1:51" ht="16.5" thickTop="1" thickBot="1" x14ac:dyDescent="0.3">
      <c r="A71" s="167">
        <v>65</v>
      </c>
      <c r="B71" s="74">
        <v>742296</v>
      </c>
      <c r="C71" s="75" t="s">
        <v>92</v>
      </c>
      <c r="D71" s="75" t="s">
        <v>93</v>
      </c>
      <c r="E71" s="76">
        <v>39.5</v>
      </c>
      <c r="F71" s="77">
        <v>79</v>
      </c>
      <c r="G71" s="131">
        <f t="shared" si="23"/>
        <v>0</v>
      </c>
      <c r="H71" s="131">
        <f t="shared" si="24"/>
        <v>1</v>
      </c>
      <c r="I71" s="131">
        <f t="shared" si="25"/>
        <v>0</v>
      </c>
      <c r="J71" s="131">
        <f t="shared" si="26"/>
        <v>1</v>
      </c>
      <c r="K71" s="131">
        <f t="shared" si="27"/>
        <v>2</v>
      </c>
      <c r="L71" s="132">
        <f t="shared" si="28"/>
        <v>4</v>
      </c>
      <c r="M71" s="70">
        <f t="shared" ref="M71:M109" si="59">AVERAGE(G71:J71)</f>
        <v>0.5</v>
      </c>
      <c r="N71" s="70">
        <f t="shared" ref="N71:N109" si="60">L71*E71</f>
        <v>158</v>
      </c>
      <c r="O71" s="70">
        <f t="shared" ref="O71:O109" si="61">L71*F71</f>
        <v>316</v>
      </c>
      <c r="P71" s="73">
        <v>0</v>
      </c>
      <c r="Q71" s="74">
        <v>1</v>
      </c>
      <c r="R71" s="78">
        <v>0</v>
      </c>
      <c r="S71" s="78">
        <v>0</v>
      </c>
      <c r="T71" s="78">
        <v>1</v>
      </c>
      <c r="U71" s="133">
        <f t="shared" si="29"/>
        <v>2</v>
      </c>
      <c r="V71" s="155">
        <f t="shared" ref="V71:V105" si="62">U71*E71</f>
        <v>79</v>
      </c>
      <c r="W71" s="155">
        <f t="shared" ref="W71:W109" si="63">U71*F71</f>
        <v>158</v>
      </c>
      <c r="X71" s="104">
        <f t="shared" si="30"/>
        <v>0.4</v>
      </c>
      <c r="Y71" s="73">
        <v>0</v>
      </c>
      <c r="Z71" s="74">
        <v>0</v>
      </c>
      <c r="AA71" s="78">
        <v>0</v>
      </c>
      <c r="AB71" s="78">
        <v>0</v>
      </c>
      <c r="AC71" s="78">
        <v>1</v>
      </c>
      <c r="AD71" s="133">
        <f t="shared" si="31"/>
        <v>1</v>
      </c>
      <c r="AE71" s="155">
        <f t="shared" ref="AE71:AE105" si="64">AD71*E71</f>
        <v>39.5</v>
      </c>
      <c r="AF71" s="155">
        <f t="shared" ref="AF71:AF109" si="65">AD71*F71</f>
        <v>79</v>
      </c>
      <c r="AG71" s="104">
        <f t="shared" si="32"/>
        <v>0.2</v>
      </c>
      <c r="AH71" s="73">
        <v>0</v>
      </c>
      <c r="AI71" s="74">
        <v>0</v>
      </c>
      <c r="AJ71" s="78">
        <v>0</v>
      </c>
      <c r="AK71" s="78">
        <v>1</v>
      </c>
      <c r="AL71" s="78">
        <v>0</v>
      </c>
      <c r="AM71" s="133">
        <f t="shared" si="33"/>
        <v>1</v>
      </c>
      <c r="AN71" s="155">
        <f t="shared" ref="AN71:AN105" si="66">AM71*E71</f>
        <v>39.5</v>
      </c>
      <c r="AO71" s="155">
        <f t="shared" ref="AO71:AO109" si="67">AM71*F71</f>
        <v>79</v>
      </c>
      <c r="AP71" s="104">
        <f t="shared" si="34"/>
        <v>0.2</v>
      </c>
      <c r="AQ71" s="73">
        <v>0</v>
      </c>
      <c r="AR71" s="74">
        <v>0</v>
      </c>
      <c r="AS71" s="78">
        <v>0</v>
      </c>
      <c r="AT71" s="78">
        <v>0</v>
      </c>
      <c r="AU71" s="78">
        <v>0</v>
      </c>
      <c r="AV71" s="133">
        <f t="shared" si="35"/>
        <v>0</v>
      </c>
      <c r="AW71" s="155">
        <f t="shared" ref="AW71:AW105" si="68">AV71*E71</f>
        <v>0</v>
      </c>
      <c r="AX71" s="155">
        <f t="shared" ref="AX71:AX109" si="69">AV71*F71</f>
        <v>0</v>
      </c>
      <c r="AY71" s="104">
        <f t="shared" si="36"/>
        <v>0</v>
      </c>
    </row>
    <row r="72" spans="1:51" ht="16.5" thickTop="1" thickBot="1" x14ac:dyDescent="0.3">
      <c r="A72" s="167">
        <v>66</v>
      </c>
      <c r="B72" s="74">
        <v>742298</v>
      </c>
      <c r="C72" s="75" t="s">
        <v>94</v>
      </c>
      <c r="D72" s="75" t="s">
        <v>95</v>
      </c>
      <c r="E72" s="76">
        <v>94.5</v>
      </c>
      <c r="F72" s="77">
        <v>189</v>
      </c>
      <c r="G72" s="131">
        <f t="shared" ref="G72:G109" si="70">SUM(P72,Y72,AH72,AQ72)</f>
        <v>4</v>
      </c>
      <c r="H72" s="131">
        <f t="shared" ref="H72:H109" si="71">SUM(Q72,Z72,AI72,AR72)</f>
        <v>2</v>
      </c>
      <c r="I72" s="131">
        <f t="shared" ref="I72:I109" si="72">SUM(R72,AA72,AJ72,AS72)</f>
        <v>0</v>
      </c>
      <c r="J72" s="131">
        <f t="shared" ref="J72:J109" si="73">SUM(S72,AB72,AK72,AT72)</f>
        <v>1</v>
      </c>
      <c r="K72" s="131">
        <f t="shared" ref="K72:K109" si="74">SUM(T72,AC72,AL72,AU72)</f>
        <v>0</v>
      </c>
      <c r="L72" s="132">
        <f t="shared" ref="L72:L109" si="75">SUM(G72:K72)</f>
        <v>7</v>
      </c>
      <c r="M72" s="70">
        <f t="shared" si="59"/>
        <v>1.75</v>
      </c>
      <c r="N72" s="70">
        <f t="shared" si="60"/>
        <v>661.5</v>
      </c>
      <c r="O72" s="70">
        <f t="shared" si="61"/>
        <v>1323</v>
      </c>
      <c r="P72" s="73">
        <v>2</v>
      </c>
      <c r="Q72" s="74">
        <v>0</v>
      </c>
      <c r="R72" s="78">
        <v>0</v>
      </c>
      <c r="S72" s="78">
        <v>0</v>
      </c>
      <c r="T72" s="78">
        <v>0</v>
      </c>
      <c r="U72" s="133">
        <f t="shared" ref="U72:U109" si="76">SUM(P72:T72)</f>
        <v>2</v>
      </c>
      <c r="V72" s="155">
        <f t="shared" si="62"/>
        <v>189</v>
      </c>
      <c r="W72" s="155">
        <f t="shared" si="63"/>
        <v>378</v>
      </c>
      <c r="X72" s="104">
        <f t="shared" ref="X72:X109" si="77">AVERAGE(P72:T72)</f>
        <v>0.4</v>
      </c>
      <c r="Y72" s="73">
        <v>1</v>
      </c>
      <c r="Z72" s="74">
        <v>1</v>
      </c>
      <c r="AA72" s="78">
        <v>0</v>
      </c>
      <c r="AB72" s="78">
        <v>1</v>
      </c>
      <c r="AC72" s="78">
        <v>0</v>
      </c>
      <c r="AD72" s="133">
        <f t="shared" ref="AD72:AD109" si="78">SUM(Y72:AC72)</f>
        <v>3</v>
      </c>
      <c r="AE72" s="155">
        <f t="shared" si="64"/>
        <v>283.5</v>
      </c>
      <c r="AF72" s="155">
        <f t="shared" si="65"/>
        <v>567</v>
      </c>
      <c r="AG72" s="104">
        <f t="shared" ref="AG72:AG109" si="79">AVERAGE(Y72:AC72)</f>
        <v>0.6</v>
      </c>
      <c r="AH72" s="73">
        <v>1</v>
      </c>
      <c r="AI72" s="74">
        <v>1</v>
      </c>
      <c r="AJ72" s="78">
        <v>0</v>
      </c>
      <c r="AK72" s="78">
        <v>0</v>
      </c>
      <c r="AL72" s="78">
        <v>0</v>
      </c>
      <c r="AM72" s="133">
        <f t="shared" ref="AM72:AM109" si="80">SUM(AH72:AL72)</f>
        <v>2</v>
      </c>
      <c r="AN72" s="155">
        <f t="shared" si="66"/>
        <v>189</v>
      </c>
      <c r="AO72" s="155">
        <f t="shared" si="67"/>
        <v>378</v>
      </c>
      <c r="AP72" s="104">
        <f t="shared" ref="AP72:AP109" si="81">AVERAGE(AH72:AL72)</f>
        <v>0.4</v>
      </c>
      <c r="AQ72" s="73">
        <v>0</v>
      </c>
      <c r="AR72" s="74">
        <v>0</v>
      </c>
      <c r="AS72" s="78">
        <v>0</v>
      </c>
      <c r="AT72" s="78">
        <v>0</v>
      </c>
      <c r="AU72" s="78">
        <v>0</v>
      </c>
      <c r="AV72" s="133">
        <f t="shared" ref="AV72:AV109" si="82">SUM(AQ72:AU72)</f>
        <v>0</v>
      </c>
      <c r="AW72" s="155">
        <f t="shared" si="68"/>
        <v>0</v>
      </c>
      <c r="AX72" s="155">
        <f t="shared" si="69"/>
        <v>0</v>
      </c>
      <c r="AY72" s="104">
        <f t="shared" ref="AY72:AY109" si="83">AVERAGE(AQ72:AU72)</f>
        <v>0</v>
      </c>
    </row>
    <row r="73" spans="1:51" ht="16.5" thickTop="1" thickBot="1" x14ac:dyDescent="0.3">
      <c r="A73" s="167">
        <v>67</v>
      </c>
      <c r="B73" s="74">
        <v>742300</v>
      </c>
      <c r="C73" s="75" t="s">
        <v>96</v>
      </c>
      <c r="D73" s="75" t="s">
        <v>97</v>
      </c>
      <c r="E73" s="76">
        <v>29.5</v>
      </c>
      <c r="F73" s="77">
        <v>59</v>
      </c>
      <c r="G73" s="131">
        <f t="shared" si="70"/>
        <v>1</v>
      </c>
      <c r="H73" s="131">
        <f t="shared" si="71"/>
        <v>0</v>
      </c>
      <c r="I73" s="131">
        <f t="shared" si="72"/>
        <v>0</v>
      </c>
      <c r="J73" s="131">
        <f t="shared" si="73"/>
        <v>0</v>
      </c>
      <c r="K73" s="131">
        <f t="shared" si="74"/>
        <v>3</v>
      </c>
      <c r="L73" s="132">
        <f t="shared" si="75"/>
        <v>4</v>
      </c>
      <c r="M73" s="70">
        <f t="shared" si="59"/>
        <v>0.25</v>
      </c>
      <c r="N73" s="70">
        <f t="shared" si="60"/>
        <v>118</v>
      </c>
      <c r="O73" s="70">
        <f t="shared" si="61"/>
        <v>236</v>
      </c>
      <c r="P73" s="73">
        <v>1</v>
      </c>
      <c r="Q73" s="74">
        <v>0</v>
      </c>
      <c r="R73" s="78">
        <v>0</v>
      </c>
      <c r="S73" s="78">
        <v>0</v>
      </c>
      <c r="T73" s="78">
        <v>0</v>
      </c>
      <c r="U73" s="133">
        <f t="shared" si="76"/>
        <v>1</v>
      </c>
      <c r="V73" s="155">
        <f t="shared" si="62"/>
        <v>29.5</v>
      </c>
      <c r="W73" s="155">
        <f t="shared" si="63"/>
        <v>59</v>
      </c>
      <c r="X73" s="104">
        <f t="shared" si="77"/>
        <v>0.2</v>
      </c>
      <c r="Y73" s="73">
        <v>0</v>
      </c>
      <c r="Z73" s="74">
        <v>0</v>
      </c>
      <c r="AA73" s="78">
        <v>0</v>
      </c>
      <c r="AB73" s="78">
        <v>0</v>
      </c>
      <c r="AC73" s="78">
        <v>2</v>
      </c>
      <c r="AD73" s="133">
        <f t="shared" si="78"/>
        <v>2</v>
      </c>
      <c r="AE73" s="155">
        <f t="shared" si="64"/>
        <v>59</v>
      </c>
      <c r="AF73" s="155">
        <f t="shared" si="65"/>
        <v>118</v>
      </c>
      <c r="AG73" s="104">
        <f t="shared" si="79"/>
        <v>0.4</v>
      </c>
      <c r="AH73" s="73">
        <v>0</v>
      </c>
      <c r="AI73" s="74">
        <v>0</v>
      </c>
      <c r="AJ73" s="78">
        <v>0</v>
      </c>
      <c r="AK73" s="78">
        <v>0</v>
      </c>
      <c r="AL73" s="78">
        <v>0</v>
      </c>
      <c r="AM73" s="133">
        <f t="shared" si="80"/>
        <v>0</v>
      </c>
      <c r="AN73" s="155">
        <f t="shared" si="66"/>
        <v>0</v>
      </c>
      <c r="AO73" s="155">
        <f t="shared" si="67"/>
        <v>0</v>
      </c>
      <c r="AP73" s="104">
        <f t="shared" si="81"/>
        <v>0</v>
      </c>
      <c r="AQ73" s="73">
        <v>0</v>
      </c>
      <c r="AR73" s="74">
        <v>0</v>
      </c>
      <c r="AS73" s="78">
        <v>0</v>
      </c>
      <c r="AT73" s="78">
        <v>0</v>
      </c>
      <c r="AU73" s="78">
        <v>1</v>
      </c>
      <c r="AV73" s="133">
        <f t="shared" si="82"/>
        <v>1</v>
      </c>
      <c r="AW73" s="155">
        <f t="shared" si="68"/>
        <v>29.5</v>
      </c>
      <c r="AX73" s="155">
        <f t="shared" si="69"/>
        <v>59</v>
      </c>
      <c r="AY73" s="104">
        <f t="shared" si="83"/>
        <v>0.2</v>
      </c>
    </row>
    <row r="74" spans="1:51" ht="16.5" thickTop="1" thickBot="1" x14ac:dyDescent="0.3">
      <c r="A74" s="167">
        <v>68</v>
      </c>
      <c r="B74" s="74">
        <v>743939</v>
      </c>
      <c r="C74" s="75" t="s">
        <v>98</v>
      </c>
      <c r="D74" s="75" t="s">
        <v>99</v>
      </c>
      <c r="E74" s="76">
        <v>144.5</v>
      </c>
      <c r="F74" s="77">
        <v>289</v>
      </c>
      <c r="G74" s="131">
        <f t="shared" si="70"/>
        <v>0</v>
      </c>
      <c r="H74" s="131">
        <f t="shared" si="71"/>
        <v>1</v>
      </c>
      <c r="I74" s="131">
        <f t="shared" si="72"/>
        <v>1</v>
      </c>
      <c r="J74" s="131">
        <f t="shared" si="73"/>
        <v>0</v>
      </c>
      <c r="K74" s="131">
        <f t="shared" si="74"/>
        <v>0</v>
      </c>
      <c r="L74" s="132">
        <f t="shared" si="75"/>
        <v>2</v>
      </c>
      <c r="M74" s="70">
        <f t="shared" si="59"/>
        <v>0.5</v>
      </c>
      <c r="N74" s="70">
        <f t="shared" si="60"/>
        <v>289</v>
      </c>
      <c r="O74" s="70">
        <f t="shared" si="61"/>
        <v>578</v>
      </c>
      <c r="P74" s="73">
        <v>0</v>
      </c>
      <c r="Q74" s="74">
        <v>1</v>
      </c>
      <c r="R74" s="78">
        <v>0</v>
      </c>
      <c r="S74" s="78">
        <v>0</v>
      </c>
      <c r="T74" s="78">
        <v>0</v>
      </c>
      <c r="U74" s="133">
        <f t="shared" si="76"/>
        <v>1</v>
      </c>
      <c r="V74" s="155">
        <f t="shared" si="62"/>
        <v>144.5</v>
      </c>
      <c r="W74" s="155">
        <f t="shared" si="63"/>
        <v>289</v>
      </c>
      <c r="X74" s="104">
        <f t="shared" si="77"/>
        <v>0.2</v>
      </c>
      <c r="Y74" s="73">
        <v>0</v>
      </c>
      <c r="Z74" s="74">
        <v>0</v>
      </c>
      <c r="AA74" s="78">
        <v>1</v>
      </c>
      <c r="AB74" s="78">
        <v>0</v>
      </c>
      <c r="AC74" s="78">
        <v>0</v>
      </c>
      <c r="AD74" s="133">
        <f t="shared" si="78"/>
        <v>1</v>
      </c>
      <c r="AE74" s="155">
        <f t="shared" si="64"/>
        <v>144.5</v>
      </c>
      <c r="AF74" s="155">
        <f t="shared" si="65"/>
        <v>289</v>
      </c>
      <c r="AG74" s="104">
        <f t="shared" si="79"/>
        <v>0.2</v>
      </c>
      <c r="AH74" s="73">
        <v>0</v>
      </c>
      <c r="AI74" s="74">
        <v>0</v>
      </c>
      <c r="AJ74" s="78">
        <v>0</v>
      </c>
      <c r="AK74" s="78">
        <v>0</v>
      </c>
      <c r="AL74" s="78">
        <v>0</v>
      </c>
      <c r="AM74" s="133">
        <f t="shared" si="80"/>
        <v>0</v>
      </c>
      <c r="AN74" s="155">
        <f t="shared" si="66"/>
        <v>0</v>
      </c>
      <c r="AO74" s="155">
        <f t="shared" si="67"/>
        <v>0</v>
      </c>
      <c r="AP74" s="104">
        <f t="shared" si="81"/>
        <v>0</v>
      </c>
      <c r="AQ74" s="73">
        <v>0</v>
      </c>
      <c r="AR74" s="74">
        <v>0</v>
      </c>
      <c r="AS74" s="78">
        <v>0</v>
      </c>
      <c r="AT74" s="78">
        <v>0</v>
      </c>
      <c r="AU74" s="78">
        <v>0</v>
      </c>
      <c r="AV74" s="133">
        <f t="shared" si="82"/>
        <v>0</v>
      </c>
      <c r="AW74" s="155">
        <f t="shared" si="68"/>
        <v>0</v>
      </c>
      <c r="AX74" s="155">
        <f t="shared" si="69"/>
        <v>0</v>
      </c>
      <c r="AY74" s="104">
        <f t="shared" si="83"/>
        <v>0</v>
      </c>
    </row>
    <row r="75" spans="1:51" ht="16.5" thickTop="1" thickBot="1" x14ac:dyDescent="0.3">
      <c r="A75" s="167">
        <v>69</v>
      </c>
      <c r="B75" s="74">
        <v>743955</v>
      </c>
      <c r="C75" s="75" t="s">
        <v>100</v>
      </c>
      <c r="D75" s="75" t="s">
        <v>101</v>
      </c>
      <c r="E75" s="76">
        <v>34.5</v>
      </c>
      <c r="F75" s="77">
        <v>69</v>
      </c>
      <c r="G75" s="131">
        <f t="shared" si="70"/>
        <v>0</v>
      </c>
      <c r="H75" s="131">
        <f t="shared" si="71"/>
        <v>0</v>
      </c>
      <c r="I75" s="131">
        <f t="shared" si="72"/>
        <v>0</v>
      </c>
      <c r="J75" s="131">
        <f t="shared" si="73"/>
        <v>0</v>
      </c>
      <c r="K75" s="131">
        <f t="shared" si="74"/>
        <v>0</v>
      </c>
      <c r="L75" s="132">
        <f t="shared" si="75"/>
        <v>0</v>
      </c>
      <c r="M75" s="70">
        <f t="shared" si="59"/>
        <v>0</v>
      </c>
      <c r="N75" s="70">
        <f t="shared" si="60"/>
        <v>0</v>
      </c>
      <c r="O75" s="70">
        <f t="shared" si="61"/>
        <v>0</v>
      </c>
      <c r="P75" s="73">
        <v>0</v>
      </c>
      <c r="Q75" s="74">
        <v>0</v>
      </c>
      <c r="R75" s="78">
        <v>0</v>
      </c>
      <c r="S75" s="78">
        <v>0</v>
      </c>
      <c r="T75" s="78">
        <v>0</v>
      </c>
      <c r="U75" s="133">
        <f t="shared" si="76"/>
        <v>0</v>
      </c>
      <c r="V75" s="155">
        <f t="shared" si="62"/>
        <v>0</v>
      </c>
      <c r="W75" s="155">
        <f t="shared" si="63"/>
        <v>0</v>
      </c>
      <c r="X75" s="104">
        <f t="shared" si="77"/>
        <v>0</v>
      </c>
      <c r="Y75" s="73">
        <v>0</v>
      </c>
      <c r="Z75" s="74">
        <v>0</v>
      </c>
      <c r="AA75" s="78">
        <v>0</v>
      </c>
      <c r="AB75" s="78">
        <v>0</v>
      </c>
      <c r="AC75" s="78">
        <v>0</v>
      </c>
      <c r="AD75" s="133">
        <f t="shared" si="78"/>
        <v>0</v>
      </c>
      <c r="AE75" s="155">
        <f t="shared" si="64"/>
        <v>0</v>
      </c>
      <c r="AF75" s="155">
        <f t="shared" si="65"/>
        <v>0</v>
      </c>
      <c r="AG75" s="104">
        <f t="shared" si="79"/>
        <v>0</v>
      </c>
      <c r="AH75" s="73">
        <v>0</v>
      </c>
      <c r="AI75" s="74">
        <v>0</v>
      </c>
      <c r="AJ75" s="78">
        <v>0</v>
      </c>
      <c r="AK75" s="78">
        <v>0</v>
      </c>
      <c r="AL75" s="78">
        <v>0</v>
      </c>
      <c r="AM75" s="133">
        <f t="shared" si="80"/>
        <v>0</v>
      </c>
      <c r="AN75" s="155">
        <f t="shared" si="66"/>
        <v>0</v>
      </c>
      <c r="AO75" s="155">
        <f t="shared" si="67"/>
        <v>0</v>
      </c>
      <c r="AP75" s="104">
        <f t="shared" si="81"/>
        <v>0</v>
      </c>
      <c r="AQ75" s="73">
        <v>0</v>
      </c>
      <c r="AR75" s="74">
        <v>0</v>
      </c>
      <c r="AS75" s="78">
        <v>0</v>
      </c>
      <c r="AT75" s="78">
        <v>0</v>
      </c>
      <c r="AU75" s="78">
        <v>0</v>
      </c>
      <c r="AV75" s="133">
        <f t="shared" si="82"/>
        <v>0</v>
      </c>
      <c r="AW75" s="155">
        <f t="shared" si="68"/>
        <v>0</v>
      </c>
      <c r="AX75" s="155">
        <f t="shared" si="69"/>
        <v>0</v>
      </c>
      <c r="AY75" s="104">
        <f t="shared" si="83"/>
        <v>0</v>
      </c>
    </row>
    <row r="76" spans="1:51" ht="16.5" thickTop="1" thickBot="1" x14ac:dyDescent="0.3">
      <c r="A76" s="167">
        <v>70</v>
      </c>
      <c r="B76" s="74">
        <v>743956</v>
      </c>
      <c r="C76" s="75" t="s">
        <v>102</v>
      </c>
      <c r="D76" s="75" t="s">
        <v>103</v>
      </c>
      <c r="E76" s="76">
        <v>34.5</v>
      </c>
      <c r="F76" s="77">
        <v>69</v>
      </c>
      <c r="G76" s="131">
        <f t="shared" si="70"/>
        <v>0</v>
      </c>
      <c r="H76" s="131">
        <f t="shared" si="71"/>
        <v>0</v>
      </c>
      <c r="I76" s="131">
        <f t="shared" si="72"/>
        <v>0</v>
      </c>
      <c r="J76" s="131">
        <f t="shared" si="73"/>
        <v>0</v>
      </c>
      <c r="K76" s="131">
        <f t="shared" si="74"/>
        <v>0</v>
      </c>
      <c r="L76" s="132">
        <f t="shared" si="75"/>
        <v>0</v>
      </c>
      <c r="M76" s="70">
        <f t="shared" si="59"/>
        <v>0</v>
      </c>
      <c r="N76" s="70">
        <f t="shared" si="60"/>
        <v>0</v>
      </c>
      <c r="O76" s="70">
        <f t="shared" si="61"/>
        <v>0</v>
      </c>
      <c r="P76" s="73">
        <v>0</v>
      </c>
      <c r="Q76" s="74">
        <v>0</v>
      </c>
      <c r="R76" s="78">
        <v>0</v>
      </c>
      <c r="S76" s="78">
        <v>0</v>
      </c>
      <c r="T76" s="78">
        <v>0</v>
      </c>
      <c r="U76" s="133">
        <f t="shared" si="76"/>
        <v>0</v>
      </c>
      <c r="V76" s="155">
        <f t="shared" si="62"/>
        <v>0</v>
      </c>
      <c r="W76" s="155">
        <f t="shared" si="63"/>
        <v>0</v>
      </c>
      <c r="X76" s="104">
        <f t="shared" si="77"/>
        <v>0</v>
      </c>
      <c r="Y76" s="73">
        <v>0</v>
      </c>
      <c r="Z76" s="74">
        <v>0</v>
      </c>
      <c r="AA76" s="78">
        <v>0</v>
      </c>
      <c r="AB76" s="78">
        <v>0</v>
      </c>
      <c r="AC76" s="78">
        <v>0</v>
      </c>
      <c r="AD76" s="133">
        <f t="shared" si="78"/>
        <v>0</v>
      </c>
      <c r="AE76" s="155">
        <f t="shared" si="64"/>
        <v>0</v>
      </c>
      <c r="AF76" s="155">
        <f t="shared" si="65"/>
        <v>0</v>
      </c>
      <c r="AG76" s="104">
        <f t="shared" si="79"/>
        <v>0</v>
      </c>
      <c r="AH76" s="73">
        <v>0</v>
      </c>
      <c r="AI76" s="74">
        <v>0</v>
      </c>
      <c r="AJ76" s="78">
        <v>0</v>
      </c>
      <c r="AK76" s="78">
        <v>0</v>
      </c>
      <c r="AL76" s="78">
        <v>0</v>
      </c>
      <c r="AM76" s="133">
        <f t="shared" si="80"/>
        <v>0</v>
      </c>
      <c r="AN76" s="155">
        <f t="shared" si="66"/>
        <v>0</v>
      </c>
      <c r="AO76" s="155">
        <f t="shared" si="67"/>
        <v>0</v>
      </c>
      <c r="AP76" s="104">
        <f t="shared" si="81"/>
        <v>0</v>
      </c>
      <c r="AQ76" s="73">
        <v>0</v>
      </c>
      <c r="AR76" s="74">
        <v>0</v>
      </c>
      <c r="AS76" s="78">
        <v>0</v>
      </c>
      <c r="AT76" s="78">
        <v>0</v>
      </c>
      <c r="AU76" s="78">
        <v>0</v>
      </c>
      <c r="AV76" s="133">
        <f t="shared" si="82"/>
        <v>0</v>
      </c>
      <c r="AW76" s="155">
        <f t="shared" si="68"/>
        <v>0</v>
      </c>
      <c r="AX76" s="155">
        <f t="shared" si="69"/>
        <v>0</v>
      </c>
      <c r="AY76" s="104">
        <f t="shared" si="83"/>
        <v>0</v>
      </c>
    </row>
    <row r="77" spans="1:51" ht="16.5" thickTop="1" thickBot="1" x14ac:dyDescent="0.3">
      <c r="A77" s="167">
        <v>71</v>
      </c>
      <c r="B77" s="74">
        <v>743968</v>
      </c>
      <c r="C77" s="75" t="s">
        <v>104</v>
      </c>
      <c r="D77" s="75" t="s">
        <v>105</v>
      </c>
      <c r="E77" s="76">
        <v>24.5</v>
      </c>
      <c r="F77" s="77">
        <v>49</v>
      </c>
      <c r="G77" s="131">
        <f t="shared" si="70"/>
        <v>2</v>
      </c>
      <c r="H77" s="131">
        <f t="shared" si="71"/>
        <v>4</v>
      </c>
      <c r="I77" s="131">
        <f t="shared" si="72"/>
        <v>2</v>
      </c>
      <c r="J77" s="131">
        <f t="shared" si="73"/>
        <v>3</v>
      </c>
      <c r="K77" s="131">
        <f t="shared" si="74"/>
        <v>3</v>
      </c>
      <c r="L77" s="132">
        <f t="shared" si="75"/>
        <v>14</v>
      </c>
      <c r="M77" s="70">
        <f t="shared" si="59"/>
        <v>2.75</v>
      </c>
      <c r="N77" s="70">
        <f t="shared" si="60"/>
        <v>343</v>
      </c>
      <c r="O77" s="70">
        <f t="shared" si="61"/>
        <v>686</v>
      </c>
      <c r="P77" s="73">
        <v>0</v>
      </c>
      <c r="Q77" s="74">
        <v>0</v>
      </c>
      <c r="R77" s="78">
        <v>0</v>
      </c>
      <c r="S77" s="78">
        <v>0</v>
      </c>
      <c r="T77" s="78">
        <v>1</v>
      </c>
      <c r="U77" s="133">
        <f t="shared" si="76"/>
        <v>1</v>
      </c>
      <c r="V77" s="155">
        <f t="shared" si="62"/>
        <v>24.5</v>
      </c>
      <c r="W77" s="155">
        <f t="shared" si="63"/>
        <v>49</v>
      </c>
      <c r="X77" s="104">
        <f t="shared" si="77"/>
        <v>0.2</v>
      </c>
      <c r="Y77" s="73">
        <v>0</v>
      </c>
      <c r="Z77" s="74">
        <v>2</v>
      </c>
      <c r="AA77" s="78">
        <v>1</v>
      </c>
      <c r="AB77" s="78">
        <v>2</v>
      </c>
      <c r="AC77" s="78">
        <v>0</v>
      </c>
      <c r="AD77" s="133">
        <f t="shared" si="78"/>
        <v>5</v>
      </c>
      <c r="AE77" s="155">
        <f t="shared" si="64"/>
        <v>122.5</v>
      </c>
      <c r="AF77" s="155">
        <f t="shared" si="65"/>
        <v>245</v>
      </c>
      <c r="AG77" s="104">
        <f t="shared" si="79"/>
        <v>1</v>
      </c>
      <c r="AH77" s="73">
        <v>0</v>
      </c>
      <c r="AI77" s="74">
        <v>2</v>
      </c>
      <c r="AJ77" s="78">
        <v>0</v>
      </c>
      <c r="AK77" s="78">
        <v>0</v>
      </c>
      <c r="AL77" s="78">
        <v>1</v>
      </c>
      <c r="AM77" s="133">
        <f t="shared" si="80"/>
        <v>3</v>
      </c>
      <c r="AN77" s="155">
        <f t="shared" si="66"/>
        <v>73.5</v>
      </c>
      <c r="AO77" s="155">
        <f t="shared" si="67"/>
        <v>147</v>
      </c>
      <c r="AP77" s="104">
        <f t="shared" si="81"/>
        <v>0.6</v>
      </c>
      <c r="AQ77" s="73">
        <v>2</v>
      </c>
      <c r="AR77" s="74">
        <v>0</v>
      </c>
      <c r="AS77" s="78">
        <v>1</v>
      </c>
      <c r="AT77" s="78">
        <v>1</v>
      </c>
      <c r="AU77" s="78">
        <v>1</v>
      </c>
      <c r="AV77" s="133">
        <f t="shared" si="82"/>
        <v>5</v>
      </c>
      <c r="AW77" s="155">
        <f t="shared" si="68"/>
        <v>122.5</v>
      </c>
      <c r="AX77" s="155">
        <f t="shared" si="69"/>
        <v>245</v>
      </c>
      <c r="AY77" s="104">
        <f t="shared" si="83"/>
        <v>1</v>
      </c>
    </row>
    <row r="78" spans="1:51" ht="16.5" thickTop="1" thickBot="1" x14ac:dyDescent="0.3">
      <c r="A78" s="167">
        <v>72</v>
      </c>
      <c r="B78" s="74">
        <v>743975</v>
      </c>
      <c r="C78" s="75" t="s">
        <v>106</v>
      </c>
      <c r="D78" s="75" t="s">
        <v>107</v>
      </c>
      <c r="E78" s="76">
        <v>24.5</v>
      </c>
      <c r="F78" s="77">
        <v>49</v>
      </c>
      <c r="G78" s="131">
        <f t="shared" si="70"/>
        <v>0</v>
      </c>
      <c r="H78" s="131">
        <f t="shared" si="71"/>
        <v>1</v>
      </c>
      <c r="I78" s="131">
        <f t="shared" si="72"/>
        <v>0</v>
      </c>
      <c r="J78" s="131">
        <f t="shared" si="73"/>
        <v>0</v>
      </c>
      <c r="K78" s="131">
        <f t="shared" si="74"/>
        <v>1</v>
      </c>
      <c r="L78" s="132">
        <f t="shared" si="75"/>
        <v>2</v>
      </c>
      <c r="M78" s="70">
        <f t="shared" si="59"/>
        <v>0.25</v>
      </c>
      <c r="N78" s="70">
        <f t="shared" si="60"/>
        <v>49</v>
      </c>
      <c r="O78" s="70">
        <f t="shared" si="61"/>
        <v>98</v>
      </c>
      <c r="P78" s="73">
        <v>0</v>
      </c>
      <c r="Q78" s="74">
        <v>0</v>
      </c>
      <c r="R78" s="78">
        <v>0</v>
      </c>
      <c r="S78" s="78">
        <v>0</v>
      </c>
      <c r="T78" s="78">
        <v>1</v>
      </c>
      <c r="U78" s="133">
        <f t="shared" si="76"/>
        <v>1</v>
      </c>
      <c r="V78" s="155">
        <f t="shared" si="62"/>
        <v>24.5</v>
      </c>
      <c r="W78" s="155">
        <f t="shared" si="63"/>
        <v>49</v>
      </c>
      <c r="X78" s="104">
        <f t="shared" si="77"/>
        <v>0.2</v>
      </c>
      <c r="Y78" s="73">
        <v>0</v>
      </c>
      <c r="Z78" s="74">
        <v>0</v>
      </c>
      <c r="AA78" s="78">
        <v>0</v>
      </c>
      <c r="AB78" s="78">
        <v>0</v>
      </c>
      <c r="AC78" s="78">
        <v>0</v>
      </c>
      <c r="AD78" s="133">
        <f t="shared" si="78"/>
        <v>0</v>
      </c>
      <c r="AE78" s="155">
        <f t="shared" si="64"/>
        <v>0</v>
      </c>
      <c r="AF78" s="155">
        <f t="shared" si="65"/>
        <v>0</v>
      </c>
      <c r="AG78" s="104">
        <f t="shared" si="79"/>
        <v>0</v>
      </c>
      <c r="AH78" s="73">
        <v>0</v>
      </c>
      <c r="AI78" s="74">
        <v>1</v>
      </c>
      <c r="AJ78" s="78">
        <v>0</v>
      </c>
      <c r="AK78" s="78">
        <v>0</v>
      </c>
      <c r="AL78" s="78">
        <v>0</v>
      </c>
      <c r="AM78" s="133">
        <f t="shared" si="80"/>
        <v>1</v>
      </c>
      <c r="AN78" s="155">
        <f t="shared" si="66"/>
        <v>24.5</v>
      </c>
      <c r="AO78" s="155">
        <f t="shared" si="67"/>
        <v>49</v>
      </c>
      <c r="AP78" s="104">
        <f t="shared" si="81"/>
        <v>0.2</v>
      </c>
      <c r="AQ78" s="73">
        <v>0</v>
      </c>
      <c r="AR78" s="74">
        <v>0</v>
      </c>
      <c r="AS78" s="78">
        <v>0</v>
      </c>
      <c r="AT78" s="78">
        <v>0</v>
      </c>
      <c r="AU78" s="78">
        <v>0</v>
      </c>
      <c r="AV78" s="133">
        <f t="shared" si="82"/>
        <v>0</v>
      </c>
      <c r="AW78" s="155">
        <f t="shared" si="68"/>
        <v>0</v>
      </c>
      <c r="AX78" s="155">
        <f t="shared" si="69"/>
        <v>0</v>
      </c>
      <c r="AY78" s="104">
        <f t="shared" si="83"/>
        <v>0</v>
      </c>
    </row>
    <row r="79" spans="1:51" s="130" customFormat="1" ht="16.5" thickTop="1" thickBot="1" x14ac:dyDescent="0.3">
      <c r="A79" s="134"/>
      <c r="B79" s="135">
        <v>748127</v>
      </c>
      <c r="C79" s="136" t="s">
        <v>261</v>
      </c>
      <c r="D79" s="136" t="s">
        <v>262</v>
      </c>
      <c r="E79" s="76">
        <v>49.5</v>
      </c>
      <c r="F79" s="77">
        <v>99</v>
      </c>
      <c r="G79" s="131">
        <f t="shared" si="70"/>
        <v>0</v>
      </c>
      <c r="H79" s="131">
        <f t="shared" si="71"/>
        <v>0</v>
      </c>
      <c r="I79" s="131">
        <f t="shared" si="72"/>
        <v>0</v>
      </c>
      <c r="J79" s="131">
        <f t="shared" si="73"/>
        <v>0</v>
      </c>
      <c r="K79" s="131">
        <f t="shared" si="74"/>
        <v>0</v>
      </c>
      <c r="L79" s="132">
        <f t="shared" si="75"/>
        <v>0</v>
      </c>
      <c r="M79" s="70">
        <f t="shared" ref="M79:M81" si="84">AVERAGE(G79:J79)</f>
        <v>0</v>
      </c>
      <c r="N79" s="70">
        <f t="shared" ref="N79:N81" si="85">L79*E79</f>
        <v>0</v>
      </c>
      <c r="O79" s="70">
        <f t="shared" ref="O79:O81" si="86">L79*F79</f>
        <v>0</v>
      </c>
      <c r="P79" s="134">
        <v>0</v>
      </c>
      <c r="Q79" s="135">
        <v>0</v>
      </c>
      <c r="R79" s="78">
        <v>0</v>
      </c>
      <c r="S79" s="78">
        <v>0</v>
      </c>
      <c r="T79" s="78">
        <v>0</v>
      </c>
      <c r="U79" s="133">
        <f t="shared" si="76"/>
        <v>0</v>
      </c>
      <c r="V79" s="155">
        <f t="shared" ref="V79:V81" si="87">U79*E79</f>
        <v>0</v>
      </c>
      <c r="W79" s="155">
        <f t="shared" ref="W79:W81" si="88">U79*F79</f>
        <v>0</v>
      </c>
      <c r="X79" s="104">
        <f t="shared" si="77"/>
        <v>0</v>
      </c>
      <c r="Y79" s="134">
        <v>0</v>
      </c>
      <c r="Z79" s="135">
        <v>0</v>
      </c>
      <c r="AA79" s="78">
        <v>0</v>
      </c>
      <c r="AB79" s="78">
        <v>0</v>
      </c>
      <c r="AC79" s="78">
        <v>0</v>
      </c>
      <c r="AD79" s="133">
        <f t="shared" si="78"/>
        <v>0</v>
      </c>
      <c r="AE79" s="155">
        <f t="shared" ref="AE79:AE81" si="89">AD79*E79</f>
        <v>0</v>
      </c>
      <c r="AF79" s="155">
        <f t="shared" ref="AF79:AF81" si="90">AD79*F79</f>
        <v>0</v>
      </c>
      <c r="AG79" s="104">
        <f t="shared" si="79"/>
        <v>0</v>
      </c>
      <c r="AH79" s="134">
        <v>0</v>
      </c>
      <c r="AI79" s="135">
        <v>0</v>
      </c>
      <c r="AJ79" s="78">
        <v>0</v>
      </c>
      <c r="AK79" s="78">
        <v>0</v>
      </c>
      <c r="AL79" s="78">
        <v>0</v>
      </c>
      <c r="AM79" s="133">
        <f t="shared" si="80"/>
        <v>0</v>
      </c>
      <c r="AN79" s="155">
        <f t="shared" ref="AN79:AN81" si="91">AM79*E79</f>
        <v>0</v>
      </c>
      <c r="AO79" s="155">
        <f t="shared" ref="AO79:AO81" si="92">AM79*F79</f>
        <v>0</v>
      </c>
      <c r="AP79" s="104">
        <f t="shared" si="81"/>
        <v>0</v>
      </c>
      <c r="AQ79" s="134">
        <v>0</v>
      </c>
      <c r="AR79" s="135">
        <v>0</v>
      </c>
      <c r="AS79" s="78">
        <v>0</v>
      </c>
      <c r="AT79" s="78">
        <v>0</v>
      </c>
      <c r="AU79" s="78">
        <v>0</v>
      </c>
      <c r="AV79" s="133">
        <f t="shared" si="82"/>
        <v>0</v>
      </c>
      <c r="AW79" s="155">
        <f t="shared" ref="AW79:AW81" si="93">AV79*E79</f>
        <v>0</v>
      </c>
      <c r="AX79" s="155">
        <f t="shared" ref="AX79:AX81" si="94">AV79*F79</f>
        <v>0</v>
      </c>
      <c r="AY79" s="104">
        <f t="shared" si="83"/>
        <v>0</v>
      </c>
    </row>
    <row r="80" spans="1:51" s="130" customFormat="1" ht="16.5" thickTop="1" thickBot="1" x14ac:dyDescent="0.3">
      <c r="A80" s="134"/>
      <c r="B80" s="135">
        <v>748129</v>
      </c>
      <c r="C80" s="136" t="s">
        <v>263</v>
      </c>
      <c r="D80" s="136" t="s">
        <v>264</v>
      </c>
      <c r="E80" s="76">
        <v>58</v>
      </c>
      <c r="F80" s="77">
        <v>89</v>
      </c>
      <c r="G80" s="131">
        <f t="shared" si="70"/>
        <v>0</v>
      </c>
      <c r="H80" s="131">
        <f t="shared" si="71"/>
        <v>0</v>
      </c>
      <c r="I80" s="131">
        <f t="shared" si="72"/>
        <v>0</v>
      </c>
      <c r="J80" s="131">
        <f t="shared" si="73"/>
        <v>0</v>
      </c>
      <c r="K80" s="131">
        <f t="shared" si="74"/>
        <v>0</v>
      </c>
      <c r="L80" s="132">
        <f t="shared" si="75"/>
        <v>0</v>
      </c>
      <c r="M80" s="70">
        <f t="shared" si="84"/>
        <v>0</v>
      </c>
      <c r="N80" s="70">
        <f t="shared" si="85"/>
        <v>0</v>
      </c>
      <c r="O80" s="70">
        <f t="shared" si="86"/>
        <v>0</v>
      </c>
      <c r="P80" s="134">
        <v>0</v>
      </c>
      <c r="Q80" s="135">
        <v>0</v>
      </c>
      <c r="R80" s="78">
        <v>0</v>
      </c>
      <c r="S80" s="78">
        <v>0</v>
      </c>
      <c r="T80" s="78">
        <v>0</v>
      </c>
      <c r="U80" s="133">
        <f t="shared" si="76"/>
        <v>0</v>
      </c>
      <c r="V80" s="155">
        <f t="shared" si="87"/>
        <v>0</v>
      </c>
      <c r="W80" s="155">
        <f t="shared" si="88"/>
        <v>0</v>
      </c>
      <c r="X80" s="104">
        <f t="shared" si="77"/>
        <v>0</v>
      </c>
      <c r="Y80" s="134">
        <v>0</v>
      </c>
      <c r="Z80" s="135">
        <v>0</v>
      </c>
      <c r="AA80" s="78">
        <v>0</v>
      </c>
      <c r="AB80" s="78">
        <v>0</v>
      </c>
      <c r="AC80" s="78">
        <v>0</v>
      </c>
      <c r="AD80" s="133">
        <f t="shared" si="78"/>
        <v>0</v>
      </c>
      <c r="AE80" s="155">
        <f t="shared" si="89"/>
        <v>0</v>
      </c>
      <c r="AF80" s="155">
        <f t="shared" si="90"/>
        <v>0</v>
      </c>
      <c r="AG80" s="104">
        <f t="shared" si="79"/>
        <v>0</v>
      </c>
      <c r="AH80" s="134">
        <v>0</v>
      </c>
      <c r="AI80" s="135">
        <v>0</v>
      </c>
      <c r="AJ80" s="78">
        <v>0</v>
      </c>
      <c r="AK80" s="78">
        <v>0</v>
      </c>
      <c r="AL80" s="78">
        <v>0</v>
      </c>
      <c r="AM80" s="133">
        <f t="shared" si="80"/>
        <v>0</v>
      </c>
      <c r="AN80" s="155">
        <f t="shared" si="91"/>
        <v>0</v>
      </c>
      <c r="AO80" s="155">
        <f t="shared" si="92"/>
        <v>0</v>
      </c>
      <c r="AP80" s="104">
        <f t="shared" si="81"/>
        <v>0</v>
      </c>
      <c r="AQ80" s="134">
        <v>0</v>
      </c>
      <c r="AR80" s="135">
        <v>0</v>
      </c>
      <c r="AS80" s="78">
        <v>0</v>
      </c>
      <c r="AT80" s="78">
        <v>0</v>
      </c>
      <c r="AU80" s="78">
        <v>0</v>
      </c>
      <c r="AV80" s="133">
        <f t="shared" si="82"/>
        <v>0</v>
      </c>
      <c r="AW80" s="155">
        <f t="shared" si="93"/>
        <v>0</v>
      </c>
      <c r="AX80" s="155">
        <f t="shared" si="94"/>
        <v>0</v>
      </c>
      <c r="AY80" s="104">
        <f t="shared" si="83"/>
        <v>0</v>
      </c>
    </row>
    <row r="81" spans="1:51" s="130" customFormat="1" ht="16.5" thickTop="1" thickBot="1" x14ac:dyDescent="0.3">
      <c r="A81" s="134"/>
      <c r="B81" s="135">
        <v>748131</v>
      </c>
      <c r="C81" s="136" t="s">
        <v>265</v>
      </c>
      <c r="D81" s="136" t="s">
        <v>266</v>
      </c>
      <c r="E81" s="76">
        <v>58</v>
      </c>
      <c r="F81" s="77">
        <v>89</v>
      </c>
      <c r="G81" s="131">
        <f t="shared" si="70"/>
        <v>0</v>
      </c>
      <c r="H81" s="131">
        <f t="shared" si="71"/>
        <v>0</v>
      </c>
      <c r="I81" s="131">
        <f t="shared" si="72"/>
        <v>0</v>
      </c>
      <c r="J81" s="131">
        <f t="shared" si="73"/>
        <v>1</v>
      </c>
      <c r="K81" s="131">
        <f t="shared" si="74"/>
        <v>0</v>
      </c>
      <c r="L81" s="132">
        <f t="shared" si="75"/>
        <v>1</v>
      </c>
      <c r="M81" s="70">
        <f t="shared" si="84"/>
        <v>0.25</v>
      </c>
      <c r="N81" s="70">
        <f t="shared" si="85"/>
        <v>58</v>
      </c>
      <c r="O81" s="70">
        <f t="shared" si="86"/>
        <v>89</v>
      </c>
      <c r="P81" s="134">
        <v>0</v>
      </c>
      <c r="Q81" s="135">
        <v>0</v>
      </c>
      <c r="R81" s="78">
        <v>0</v>
      </c>
      <c r="S81" s="78">
        <v>1</v>
      </c>
      <c r="T81" s="78">
        <v>0</v>
      </c>
      <c r="U81" s="133">
        <f t="shared" si="76"/>
        <v>1</v>
      </c>
      <c r="V81" s="155">
        <f t="shared" si="87"/>
        <v>58</v>
      </c>
      <c r="W81" s="155">
        <f t="shared" si="88"/>
        <v>89</v>
      </c>
      <c r="X81" s="104">
        <f t="shared" si="77"/>
        <v>0.2</v>
      </c>
      <c r="Y81" s="134">
        <v>0</v>
      </c>
      <c r="Z81" s="135">
        <v>0</v>
      </c>
      <c r="AA81" s="78">
        <v>0</v>
      </c>
      <c r="AB81" s="78">
        <v>0</v>
      </c>
      <c r="AC81" s="78">
        <v>0</v>
      </c>
      <c r="AD81" s="133">
        <f t="shared" si="78"/>
        <v>0</v>
      </c>
      <c r="AE81" s="155">
        <f t="shared" si="89"/>
        <v>0</v>
      </c>
      <c r="AF81" s="155">
        <f t="shared" si="90"/>
        <v>0</v>
      </c>
      <c r="AG81" s="104">
        <f t="shared" si="79"/>
        <v>0</v>
      </c>
      <c r="AH81" s="134">
        <v>0</v>
      </c>
      <c r="AI81" s="135">
        <v>0</v>
      </c>
      <c r="AJ81" s="78">
        <v>0</v>
      </c>
      <c r="AK81" s="78">
        <v>0</v>
      </c>
      <c r="AL81" s="78">
        <v>0</v>
      </c>
      <c r="AM81" s="133">
        <f t="shared" si="80"/>
        <v>0</v>
      </c>
      <c r="AN81" s="155">
        <f t="shared" si="91"/>
        <v>0</v>
      </c>
      <c r="AO81" s="155">
        <f t="shared" si="92"/>
        <v>0</v>
      </c>
      <c r="AP81" s="104">
        <f t="shared" si="81"/>
        <v>0</v>
      </c>
      <c r="AQ81" s="134">
        <v>0</v>
      </c>
      <c r="AR81" s="135">
        <v>0</v>
      </c>
      <c r="AS81" s="78">
        <v>0</v>
      </c>
      <c r="AT81" s="78">
        <v>0</v>
      </c>
      <c r="AU81" s="78">
        <v>0</v>
      </c>
      <c r="AV81" s="133">
        <f t="shared" si="82"/>
        <v>0</v>
      </c>
      <c r="AW81" s="155">
        <f t="shared" si="93"/>
        <v>0</v>
      </c>
      <c r="AX81" s="155">
        <f t="shared" si="94"/>
        <v>0</v>
      </c>
      <c r="AY81" s="104">
        <f t="shared" si="83"/>
        <v>0</v>
      </c>
    </row>
    <row r="82" spans="1:51" ht="16.5" thickTop="1" thickBot="1" x14ac:dyDescent="0.3">
      <c r="A82" s="73">
        <v>41</v>
      </c>
      <c r="B82" s="74">
        <v>758117</v>
      </c>
      <c r="C82" s="75" t="s">
        <v>141</v>
      </c>
      <c r="D82" s="75" t="s">
        <v>142</v>
      </c>
      <c r="E82" s="76">
        <v>49.5</v>
      </c>
      <c r="F82" s="77">
        <v>99</v>
      </c>
      <c r="G82" s="131">
        <f t="shared" si="70"/>
        <v>3</v>
      </c>
      <c r="H82" s="131">
        <f t="shared" si="71"/>
        <v>1</v>
      </c>
      <c r="I82" s="131">
        <f t="shared" si="72"/>
        <v>1</v>
      </c>
      <c r="J82" s="131">
        <f t="shared" si="73"/>
        <v>3</v>
      </c>
      <c r="K82" s="131">
        <f t="shared" si="74"/>
        <v>6</v>
      </c>
      <c r="L82" s="132">
        <f t="shared" si="75"/>
        <v>14</v>
      </c>
      <c r="M82" s="70">
        <f t="shared" si="59"/>
        <v>2</v>
      </c>
      <c r="N82" s="70">
        <f t="shared" si="60"/>
        <v>693</v>
      </c>
      <c r="O82" s="70">
        <f t="shared" si="61"/>
        <v>1386</v>
      </c>
      <c r="P82" s="73">
        <v>1</v>
      </c>
      <c r="Q82" s="74">
        <v>0</v>
      </c>
      <c r="R82" s="78">
        <v>0</v>
      </c>
      <c r="S82" s="78">
        <v>1</v>
      </c>
      <c r="T82" s="78">
        <v>2</v>
      </c>
      <c r="U82" s="133">
        <f t="shared" si="76"/>
        <v>4</v>
      </c>
      <c r="V82" s="155">
        <f t="shared" si="62"/>
        <v>198</v>
      </c>
      <c r="W82" s="155">
        <f t="shared" si="63"/>
        <v>396</v>
      </c>
      <c r="X82" s="104">
        <f t="shared" si="77"/>
        <v>0.8</v>
      </c>
      <c r="Y82" s="73">
        <v>1</v>
      </c>
      <c r="Z82" s="74">
        <v>0</v>
      </c>
      <c r="AA82" s="78">
        <v>1</v>
      </c>
      <c r="AB82" s="78">
        <v>2</v>
      </c>
      <c r="AC82" s="78">
        <v>0</v>
      </c>
      <c r="AD82" s="133">
        <f t="shared" si="78"/>
        <v>4</v>
      </c>
      <c r="AE82" s="155">
        <f t="shared" si="64"/>
        <v>198</v>
      </c>
      <c r="AF82" s="155">
        <f t="shared" si="65"/>
        <v>396</v>
      </c>
      <c r="AG82" s="104">
        <f t="shared" si="79"/>
        <v>0.8</v>
      </c>
      <c r="AH82" s="73">
        <v>0</v>
      </c>
      <c r="AI82" s="74">
        <v>0</v>
      </c>
      <c r="AJ82" s="78">
        <v>0</v>
      </c>
      <c r="AK82" s="78">
        <v>0</v>
      </c>
      <c r="AL82" s="78">
        <v>1</v>
      </c>
      <c r="AM82" s="133">
        <f t="shared" si="80"/>
        <v>1</v>
      </c>
      <c r="AN82" s="155">
        <f t="shared" si="66"/>
        <v>49.5</v>
      </c>
      <c r="AO82" s="155">
        <f t="shared" si="67"/>
        <v>99</v>
      </c>
      <c r="AP82" s="104">
        <f t="shared" si="81"/>
        <v>0.2</v>
      </c>
      <c r="AQ82" s="73">
        <v>1</v>
      </c>
      <c r="AR82" s="74">
        <v>1</v>
      </c>
      <c r="AS82" s="78">
        <v>0</v>
      </c>
      <c r="AT82" s="78">
        <v>0</v>
      </c>
      <c r="AU82" s="78">
        <v>3</v>
      </c>
      <c r="AV82" s="133">
        <f t="shared" si="82"/>
        <v>5</v>
      </c>
      <c r="AW82" s="155">
        <f t="shared" si="68"/>
        <v>247.5</v>
      </c>
      <c r="AX82" s="155">
        <f t="shared" si="69"/>
        <v>495</v>
      </c>
      <c r="AY82" s="104">
        <f t="shared" si="83"/>
        <v>1</v>
      </c>
    </row>
    <row r="83" spans="1:51" ht="16.5" thickTop="1" thickBot="1" x14ac:dyDescent="0.3">
      <c r="A83" s="73">
        <v>42</v>
      </c>
      <c r="B83" s="74">
        <v>758119</v>
      </c>
      <c r="C83" s="75" t="s">
        <v>143</v>
      </c>
      <c r="D83" s="75" t="s">
        <v>144</v>
      </c>
      <c r="E83" s="76">
        <v>49.5</v>
      </c>
      <c r="F83" s="77">
        <v>99</v>
      </c>
      <c r="G83" s="131">
        <f t="shared" si="70"/>
        <v>1</v>
      </c>
      <c r="H83" s="131">
        <f t="shared" si="71"/>
        <v>0</v>
      </c>
      <c r="I83" s="131">
        <f t="shared" si="72"/>
        <v>0</v>
      </c>
      <c r="J83" s="131">
        <f t="shared" si="73"/>
        <v>0</v>
      </c>
      <c r="K83" s="131">
        <f t="shared" si="74"/>
        <v>0</v>
      </c>
      <c r="L83" s="132">
        <f t="shared" si="75"/>
        <v>1</v>
      </c>
      <c r="M83" s="70">
        <f t="shared" si="59"/>
        <v>0.25</v>
      </c>
      <c r="N83" s="70">
        <f t="shared" si="60"/>
        <v>49.5</v>
      </c>
      <c r="O83" s="70">
        <f t="shared" si="61"/>
        <v>99</v>
      </c>
      <c r="P83" s="73">
        <v>0</v>
      </c>
      <c r="Q83" s="74">
        <v>0</v>
      </c>
      <c r="R83" s="78">
        <v>0</v>
      </c>
      <c r="S83" s="78">
        <v>0</v>
      </c>
      <c r="T83" s="78">
        <v>0</v>
      </c>
      <c r="U83" s="133">
        <f t="shared" si="76"/>
        <v>0</v>
      </c>
      <c r="V83" s="155">
        <f t="shared" si="62"/>
        <v>0</v>
      </c>
      <c r="W83" s="155">
        <f t="shared" si="63"/>
        <v>0</v>
      </c>
      <c r="X83" s="104">
        <f t="shared" si="77"/>
        <v>0</v>
      </c>
      <c r="Y83" s="73">
        <v>1</v>
      </c>
      <c r="Z83" s="74">
        <v>0</v>
      </c>
      <c r="AA83" s="78">
        <v>0</v>
      </c>
      <c r="AB83" s="78">
        <v>0</v>
      </c>
      <c r="AC83" s="78">
        <v>0</v>
      </c>
      <c r="AD83" s="133">
        <f t="shared" si="78"/>
        <v>1</v>
      </c>
      <c r="AE83" s="155">
        <f t="shared" si="64"/>
        <v>49.5</v>
      </c>
      <c r="AF83" s="155">
        <f t="shared" si="65"/>
        <v>99</v>
      </c>
      <c r="AG83" s="104">
        <f t="shared" si="79"/>
        <v>0.2</v>
      </c>
      <c r="AH83" s="73">
        <v>0</v>
      </c>
      <c r="AI83" s="74">
        <v>0</v>
      </c>
      <c r="AJ83" s="78">
        <v>0</v>
      </c>
      <c r="AK83" s="78">
        <v>0</v>
      </c>
      <c r="AL83" s="78">
        <v>0</v>
      </c>
      <c r="AM83" s="133">
        <f t="shared" si="80"/>
        <v>0</v>
      </c>
      <c r="AN83" s="155">
        <f t="shared" si="66"/>
        <v>0</v>
      </c>
      <c r="AO83" s="155">
        <f t="shared" si="67"/>
        <v>0</v>
      </c>
      <c r="AP83" s="104">
        <f t="shared" si="81"/>
        <v>0</v>
      </c>
      <c r="AQ83" s="73">
        <v>0</v>
      </c>
      <c r="AR83" s="74">
        <v>0</v>
      </c>
      <c r="AS83" s="78">
        <v>0</v>
      </c>
      <c r="AT83" s="78">
        <v>0</v>
      </c>
      <c r="AU83" s="78">
        <v>0</v>
      </c>
      <c r="AV83" s="133">
        <f t="shared" si="82"/>
        <v>0</v>
      </c>
      <c r="AW83" s="155">
        <f t="shared" si="68"/>
        <v>0</v>
      </c>
      <c r="AX83" s="155">
        <f t="shared" si="69"/>
        <v>0</v>
      </c>
      <c r="AY83" s="104">
        <f t="shared" si="83"/>
        <v>0</v>
      </c>
    </row>
    <row r="84" spans="1:51" ht="16.5" thickTop="1" thickBot="1" x14ac:dyDescent="0.3">
      <c r="A84" s="73">
        <v>43</v>
      </c>
      <c r="B84" s="74">
        <v>758121</v>
      </c>
      <c r="C84" s="75" t="s">
        <v>145</v>
      </c>
      <c r="D84" s="75" t="s">
        <v>146</v>
      </c>
      <c r="E84" s="76">
        <v>34.5</v>
      </c>
      <c r="F84" s="77">
        <v>69</v>
      </c>
      <c r="G84" s="131">
        <f t="shared" si="70"/>
        <v>0</v>
      </c>
      <c r="H84" s="131">
        <f t="shared" si="71"/>
        <v>0</v>
      </c>
      <c r="I84" s="131">
        <f t="shared" si="72"/>
        <v>0</v>
      </c>
      <c r="J84" s="131">
        <f t="shared" si="73"/>
        <v>2</v>
      </c>
      <c r="K84" s="131">
        <f t="shared" si="74"/>
        <v>1</v>
      </c>
      <c r="L84" s="132">
        <f t="shared" si="75"/>
        <v>3</v>
      </c>
      <c r="M84" s="70">
        <f t="shared" si="59"/>
        <v>0.5</v>
      </c>
      <c r="N84" s="70">
        <f t="shared" si="60"/>
        <v>103.5</v>
      </c>
      <c r="O84" s="70">
        <f t="shared" si="61"/>
        <v>207</v>
      </c>
      <c r="P84" s="73">
        <v>0</v>
      </c>
      <c r="Q84" s="74">
        <v>0</v>
      </c>
      <c r="R84" s="78">
        <v>0</v>
      </c>
      <c r="S84" s="78">
        <v>0</v>
      </c>
      <c r="T84" s="78">
        <v>0</v>
      </c>
      <c r="U84" s="133">
        <f t="shared" si="76"/>
        <v>0</v>
      </c>
      <c r="V84" s="155">
        <f t="shared" si="62"/>
        <v>0</v>
      </c>
      <c r="W84" s="155">
        <f t="shared" si="63"/>
        <v>0</v>
      </c>
      <c r="X84" s="104">
        <f t="shared" si="77"/>
        <v>0</v>
      </c>
      <c r="Y84" s="73">
        <v>0</v>
      </c>
      <c r="Z84" s="74">
        <v>0</v>
      </c>
      <c r="AA84" s="78">
        <v>0</v>
      </c>
      <c r="AB84" s="78">
        <v>1</v>
      </c>
      <c r="AC84" s="78">
        <v>1</v>
      </c>
      <c r="AD84" s="133">
        <f t="shared" si="78"/>
        <v>2</v>
      </c>
      <c r="AE84" s="155">
        <f t="shared" si="64"/>
        <v>69</v>
      </c>
      <c r="AF84" s="155">
        <f t="shared" si="65"/>
        <v>138</v>
      </c>
      <c r="AG84" s="104">
        <f t="shared" si="79"/>
        <v>0.4</v>
      </c>
      <c r="AH84" s="73">
        <v>0</v>
      </c>
      <c r="AI84" s="74">
        <v>0</v>
      </c>
      <c r="AJ84" s="78">
        <v>0</v>
      </c>
      <c r="AK84" s="78">
        <v>0</v>
      </c>
      <c r="AL84" s="78">
        <v>0</v>
      </c>
      <c r="AM84" s="133">
        <f t="shared" si="80"/>
        <v>0</v>
      </c>
      <c r="AN84" s="155">
        <f t="shared" si="66"/>
        <v>0</v>
      </c>
      <c r="AO84" s="155">
        <f t="shared" si="67"/>
        <v>0</v>
      </c>
      <c r="AP84" s="104">
        <f t="shared" si="81"/>
        <v>0</v>
      </c>
      <c r="AQ84" s="73">
        <v>0</v>
      </c>
      <c r="AR84" s="74">
        <v>0</v>
      </c>
      <c r="AS84" s="78">
        <v>0</v>
      </c>
      <c r="AT84" s="78">
        <v>1</v>
      </c>
      <c r="AU84" s="78">
        <v>0</v>
      </c>
      <c r="AV84" s="133">
        <f t="shared" si="82"/>
        <v>1</v>
      </c>
      <c r="AW84" s="155">
        <f t="shared" si="68"/>
        <v>34.5</v>
      </c>
      <c r="AX84" s="155">
        <f t="shared" si="69"/>
        <v>69</v>
      </c>
      <c r="AY84" s="104">
        <f t="shared" si="83"/>
        <v>0.2</v>
      </c>
    </row>
    <row r="85" spans="1:51" ht="16.5" thickTop="1" thickBot="1" x14ac:dyDescent="0.3">
      <c r="A85" s="73">
        <v>44</v>
      </c>
      <c r="B85" s="74">
        <v>758124</v>
      </c>
      <c r="C85" s="75" t="s">
        <v>147</v>
      </c>
      <c r="D85" s="75" t="s">
        <v>148</v>
      </c>
      <c r="E85" s="76">
        <v>34.5</v>
      </c>
      <c r="F85" s="77">
        <v>69</v>
      </c>
      <c r="G85" s="131">
        <f t="shared" si="70"/>
        <v>2</v>
      </c>
      <c r="H85" s="131">
        <f t="shared" si="71"/>
        <v>1</v>
      </c>
      <c r="I85" s="131">
        <f t="shared" si="72"/>
        <v>0</v>
      </c>
      <c r="J85" s="131">
        <f t="shared" si="73"/>
        <v>0</v>
      </c>
      <c r="K85" s="131">
        <f t="shared" si="74"/>
        <v>0</v>
      </c>
      <c r="L85" s="132">
        <f t="shared" si="75"/>
        <v>3</v>
      </c>
      <c r="M85" s="70">
        <f t="shared" si="59"/>
        <v>0.75</v>
      </c>
      <c r="N85" s="70">
        <f t="shared" si="60"/>
        <v>103.5</v>
      </c>
      <c r="O85" s="70">
        <f t="shared" si="61"/>
        <v>207</v>
      </c>
      <c r="P85" s="73">
        <v>2</v>
      </c>
      <c r="Q85" s="74">
        <v>0</v>
      </c>
      <c r="R85" s="78">
        <v>0</v>
      </c>
      <c r="S85" s="78">
        <v>0</v>
      </c>
      <c r="T85" s="78">
        <v>0</v>
      </c>
      <c r="U85" s="133">
        <f t="shared" si="76"/>
        <v>2</v>
      </c>
      <c r="V85" s="155">
        <f t="shared" si="62"/>
        <v>69</v>
      </c>
      <c r="W85" s="155">
        <f t="shared" si="63"/>
        <v>138</v>
      </c>
      <c r="X85" s="104">
        <f t="shared" si="77"/>
        <v>0.4</v>
      </c>
      <c r="Y85" s="73">
        <v>0</v>
      </c>
      <c r="Z85" s="74">
        <v>0</v>
      </c>
      <c r="AA85" s="78">
        <v>0</v>
      </c>
      <c r="AB85" s="78">
        <v>0</v>
      </c>
      <c r="AC85" s="78">
        <v>0</v>
      </c>
      <c r="AD85" s="133">
        <f t="shared" si="78"/>
        <v>0</v>
      </c>
      <c r="AE85" s="155">
        <f t="shared" si="64"/>
        <v>0</v>
      </c>
      <c r="AF85" s="155">
        <f t="shared" si="65"/>
        <v>0</v>
      </c>
      <c r="AG85" s="104">
        <f t="shared" si="79"/>
        <v>0</v>
      </c>
      <c r="AH85" s="73">
        <v>0</v>
      </c>
      <c r="AI85" s="74">
        <v>1</v>
      </c>
      <c r="AJ85" s="78">
        <v>0</v>
      </c>
      <c r="AK85" s="78">
        <v>0</v>
      </c>
      <c r="AL85" s="78">
        <v>0</v>
      </c>
      <c r="AM85" s="133">
        <f t="shared" si="80"/>
        <v>1</v>
      </c>
      <c r="AN85" s="155">
        <f t="shared" si="66"/>
        <v>34.5</v>
      </c>
      <c r="AO85" s="155">
        <f t="shared" si="67"/>
        <v>69</v>
      </c>
      <c r="AP85" s="104">
        <f t="shared" si="81"/>
        <v>0.2</v>
      </c>
      <c r="AQ85" s="73">
        <v>0</v>
      </c>
      <c r="AR85" s="74">
        <v>0</v>
      </c>
      <c r="AS85" s="78">
        <v>0</v>
      </c>
      <c r="AT85" s="78">
        <v>0</v>
      </c>
      <c r="AU85" s="78">
        <v>0</v>
      </c>
      <c r="AV85" s="133">
        <f t="shared" si="82"/>
        <v>0</v>
      </c>
      <c r="AW85" s="155">
        <f t="shared" si="68"/>
        <v>0</v>
      </c>
      <c r="AX85" s="155">
        <f t="shared" si="69"/>
        <v>0</v>
      </c>
      <c r="AY85" s="104">
        <f t="shared" si="83"/>
        <v>0</v>
      </c>
    </row>
    <row r="86" spans="1:51" ht="16.5" thickTop="1" thickBot="1" x14ac:dyDescent="0.3">
      <c r="A86" s="73">
        <v>45</v>
      </c>
      <c r="B86" s="74">
        <v>758125</v>
      </c>
      <c r="C86" s="75" t="s">
        <v>149</v>
      </c>
      <c r="D86" s="75" t="s">
        <v>150</v>
      </c>
      <c r="E86" s="76">
        <v>79.5</v>
      </c>
      <c r="F86" s="77">
        <v>159</v>
      </c>
      <c r="G86" s="131">
        <f t="shared" si="70"/>
        <v>1</v>
      </c>
      <c r="H86" s="131">
        <f t="shared" si="71"/>
        <v>0</v>
      </c>
      <c r="I86" s="131">
        <f t="shared" si="72"/>
        <v>1</v>
      </c>
      <c r="J86" s="131">
        <f t="shared" si="73"/>
        <v>0</v>
      </c>
      <c r="K86" s="131">
        <f t="shared" si="74"/>
        <v>0</v>
      </c>
      <c r="L86" s="132">
        <f t="shared" si="75"/>
        <v>2</v>
      </c>
      <c r="M86" s="70">
        <f t="shared" si="59"/>
        <v>0.5</v>
      </c>
      <c r="N86" s="70">
        <f t="shared" si="60"/>
        <v>159</v>
      </c>
      <c r="O86" s="70">
        <f t="shared" si="61"/>
        <v>318</v>
      </c>
      <c r="P86" s="73">
        <v>0</v>
      </c>
      <c r="Q86" s="74">
        <v>0</v>
      </c>
      <c r="R86" s="78">
        <v>0</v>
      </c>
      <c r="S86" s="78">
        <v>0</v>
      </c>
      <c r="T86" s="78">
        <v>0</v>
      </c>
      <c r="U86" s="133">
        <f t="shared" si="76"/>
        <v>0</v>
      </c>
      <c r="V86" s="155">
        <f t="shared" si="62"/>
        <v>0</v>
      </c>
      <c r="W86" s="155">
        <f t="shared" si="63"/>
        <v>0</v>
      </c>
      <c r="X86" s="104">
        <f t="shared" si="77"/>
        <v>0</v>
      </c>
      <c r="Y86" s="73">
        <v>0</v>
      </c>
      <c r="Z86" s="74">
        <v>0</v>
      </c>
      <c r="AA86" s="78">
        <v>0</v>
      </c>
      <c r="AB86" s="78">
        <v>0</v>
      </c>
      <c r="AC86" s="78">
        <v>0</v>
      </c>
      <c r="AD86" s="133">
        <f t="shared" si="78"/>
        <v>0</v>
      </c>
      <c r="AE86" s="155">
        <f t="shared" si="64"/>
        <v>0</v>
      </c>
      <c r="AF86" s="155">
        <f t="shared" si="65"/>
        <v>0</v>
      </c>
      <c r="AG86" s="104">
        <f t="shared" si="79"/>
        <v>0</v>
      </c>
      <c r="AH86" s="73">
        <v>0</v>
      </c>
      <c r="AI86" s="74">
        <v>0</v>
      </c>
      <c r="AJ86" s="78">
        <v>1</v>
      </c>
      <c r="AK86" s="78">
        <v>0</v>
      </c>
      <c r="AL86" s="78">
        <v>0</v>
      </c>
      <c r="AM86" s="133">
        <f t="shared" si="80"/>
        <v>1</v>
      </c>
      <c r="AN86" s="155">
        <f t="shared" si="66"/>
        <v>79.5</v>
      </c>
      <c r="AO86" s="155">
        <f t="shared" si="67"/>
        <v>159</v>
      </c>
      <c r="AP86" s="104">
        <f t="shared" si="81"/>
        <v>0.2</v>
      </c>
      <c r="AQ86" s="73">
        <v>1</v>
      </c>
      <c r="AR86" s="74">
        <v>0</v>
      </c>
      <c r="AS86" s="78">
        <v>0</v>
      </c>
      <c r="AT86" s="78">
        <v>0</v>
      </c>
      <c r="AU86" s="78">
        <v>0</v>
      </c>
      <c r="AV86" s="133">
        <f t="shared" si="82"/>
        <v>1</v>
      </c>
      <c r="AW86" s="155">
        <f t="shared" si="68"/>
        <v>79.5</v>
      </c>
      <c r="AX86" s="155">
        <f t="shared" si="69"/>
        <v>159</v>
      </c>
      <c r="AY86" s="104">
        <f t="shared" si="83"/>
        <v>0.2</v>
      </c>
    </row>
    <row r="87" spans="1:51" ht="16.5" thickTop="1" thickBot="1" x14ac:dyDescent="0.3">
      <c r="A87" s="73">
        <v>46</v>
      </c>
      <c r="B87" s="74">
        <v>758126</v>
      </c>
      <c r="C87" s="75" t="s">
        <v>151</v>
      </c>
      <c r="D87" s="75" t="s">
        <v>152</v>
      </c>
      <c r="E87" s="76">
        <v>34.5</v>
      </c>
      <c r="F87" s="77">
        <v>69</v>
      </c>
      <c r="G87" s="131">
        <f t="shared" si="70"/>
        <v>0</v>
      </c>
      <c r="H87" s="131">
        <f t="shared" si="71"/>
        <v>0</v>
      </c>
      <c r="I87" s="131">
        <f t="shared" si="72"/>
        <v>0</v>
      </c>
      <c r="J87" s="131">
        <f t="shared" si="73"/>
        <v>0</v>
      </c>
      <c r="K87" s="131">
        <f t="shared" si="74"/>
        <v>0</v>
      </c>
      <c r="L87" s="132">
        <f t="shared" si="75"/>
        <v>0</v>
      </c>
      <c r="M87" s="70">
        <f t="shared" si="59"/>
        <v>0</v>
      </c>
      <c r="N87" s="70">
        <f t="shared" si="60"/>
        <v>0</v>
      </c>
      <c r="O87" s="70">
        <f t="shared" si="61"/>
        <v>0</v>
      </c>
      <c r="P87" s="73">
        <v>0</v>
      </c>
      <c r="Q87" s="74">
        <v>0</v>
      </c>
      <c r="R87" s="78">
        <v>0</v>
      </c>
      <c r="S87" s="78">
        <v>0</v>
      </c>
      <c r="T87" s="78">
        <v>0</v>
      </c>
      <c r="U87" s="133">
        <f t="shared" si="76"/>
        <v>0</v>
      </c>
      <c r="V87" s="155">
        <f t="shared" si="62"/>
        <v>0</v>
      </c>
      <c r="W87" s="155">
        <f t="shared" si="63"/>
        <v>0</v>
      </c>
      <c r="X87" s="104">
        <f t="shared" si="77"/>
        <v>0</v>
      </c>
      <c r="Y87" s="73">
        <v>0</v>
      </c>
      <c r="Z87" s="74">
        <v>0</v>
      </c>
      <c r="AA87" s="78">
        <v>0</v>
      </c>
      <c r="AB87" s="78">
        <v>0</v>
      </c>
      <c r="AC87" s="78">
        <v>0</v>
      </c>
      <c r="AD87" s="133">
        <f t="shared" si="78"/>
        <v>0</v>
      </c>
      <c r="AE87" s="155">
        <f t="shared" si="64"/>
        <v>0</v>
      </c>
      <c r="AF87" s="155">
        <f t="shared" si="65"/>
        <v>0</v>
      </c>
      <c r="AG87" s="104">
        <f t="shared" si="79"/>
        <v>0</v>
      </c>
      <c r="AH87" s="73">
        <v>0</v>
      </c>
      <c r="AI87" s="74">
        <v>0</v>
      </c>
      <c r="AJ87" s="78">
        <v>0</v>
      </c>
      <c r="AK87" s="78">
        <v>0</v>
      </c>
      <c r="AL87" s="78">
        <v>0</v>
      </c>
      <c r="AM87" s="133">
        <f t="shared" si="80"/>
        <v>0</v>
      </c>
      <c r="AN87" s="155">
        <f t="shared" si="66"/>
        <v>0</v>
      </c>
      <c r="AO87" s="155">
        <f t="shared" si="67"/>
        <v>0</v>
      </c>
      <c r="AP87" s="104">
        <f t="shared" si="81"/>
        <v>0</v>
      </c>
      <c r="AQ87" s="73">
        <v>0</v>
      </c>
      <c r="AR87" s="74">
        <v>0</v>
      </c>
      <c r="AS87" s="78">
        <v>0</v>
      </c>
      <c r="AT87" s="78">
        <v>0</v>
      </c>
      <c r="AU87" s="78">
        <v>0</v>
      </c>
      <c r="AV87" s="133">
        <f t="shared" si="82"/>
        <v>0</v>
      </c>
      <c r="AW87" s="155">
        <f t="shared" si="68"/>
        <v>0</v>
      </c>
      <c r="AX87" s="155">
        <f t="shared" si="69"/>
        <v>0</v>
      </c>
      <c r="AY87" s="104">
        <f t="shared" si="83"/>
        <v>0</v>
      </c>
    </row>
    <row r="88" spans="1:51" ht="16.5" thickTop="1" thickBot="1" x14ac:dyDescent="0.3">
      <c r="A88" s="73">
        <v>47</v>
      </c>
      <c r="B88" s="74">
        <v>758127</v>
      </c>
      <c r="C88" s="75" t="s">
        <v>153</v>
      </c>
      <c r="D88" s="75" t="s">
        <v>154</v>
      </c>
      <c r="E88" s="76">
        <v>34.5</v>
      </c>
      <c r="F88" s="77">
        <v>69</v>
      </c>
      <c r="G88" s="131">
        <f t="shared" si="70"/>
        <v>0</v>
      </c>
      <c r="H88" s="131">
        <f t="shared" si="71"/>
        <v>0</v>
      </c>
      <c r="I88" s="131">
        <f t="shared" si="72"/>
        <v>0</v>
      </c>
      <c r="J88" s="131">
        <f t="shared" si="73"/>
        <v>0</v>
      </c>
      <c r="K88" s="131">
        <f t="shared" si="74"/>
        <v>1</v>
      </c>
      <c r="L88" s="132">
        <f t="shared" si="75"/>
        <v>1</v>
      </c>
      <c r="M88" s="70">
        <f t="shared" si="59"/>
        <v>0</v>
      </c>
      <c r="N88" s="70">
        <f t="shared" si="60"/>
        <v>34.5</v>
      </c>
      <c r="O88" s="70">
        <f t="shared" si="61"/>
        <v>69</v>
      </c>
      <c r="P88" s="73">
        <v>0</v>
      </c>
      <c r="Q88" s="74">
        <v>0</v>
      </c>
      <c r="R88" s="78">
        <v>0</v>
      </c>
      <c r="S88" s="78">
        <v>0</v>
      </c>
      <c r="T88" s="78">
        <v>1</v>
      </c>
      <c r="U88" s="133">
        <f t="shared" si="76"/>
        <v>1</v>
      </c>
      <c r="V88" s="155">
        <f t="shared" si="62"/>
        <v>34.5</v>
      </c>
      <c r="W88" s="155">
        <f t="shared" si="63"/>
        <v>69</v>
      </c>
      <c r="X88" s="104">
        <f t="shared" si="77"/>
        <v>0.2</v>
      </c>
      <c r="Y88" s="73">
        <v>0</v>
      </c>
      <c r="Z88" s="74">
        <v>0</v>
      </c>
      <c r="AA88" s="78">
        <v>0</v>
      </c>
      <c r="AB88" s="78">
        <v>0</v>
      </c>
      <c r="AC88" s="78">
        <v>0</v>
      </c>
      <c r="AD88" s="133">
        <f t="shared" si="78"/>
        <v>0</v>
      </c>
      <c r="AE88" s="155">
        <f t="shared" si="64"/>
        <v>0</v>
      </c>
      <c r="AF88" s="155">
        <f t="shared" si="65"/>
        <v>0</v>
      </c>
      <c r="AG88" s="104">
        <f t="shared" si="79"/>
        <v>0</v>
      </c>
      <c r="AH88" s="73">
        <v>0</v>
      </c>
      <c r="AI88" s="74">
        <v>0</v>
      </c>
      <c r="AJ88" s="78">
        <v>0</v>
      </c>
      <c r="AK88" s="78">
        <v>0</v>
      </c>
      <c r="AL88" s="78">
        <v>0</v>
      </c>
      <c r="AM88" s="133">
        <f t="shared" si="80"/>
        <v>0</v>
      </c>
      <c r="AN88" s="155">
        <f t="shared" si="66"/>
        <v>0</v>
      </c>
      <c r="AO88" s="155">
        <f t="shared" si="67"/>
        <v>0</v>
      </c>
      <c r="AP88" s="104">
        <f t="shared" si="81"/>
        <v>0</v>
      </c>
      <c r="AQ88" s="73">
        <v>0</v>
      </c>
      <c r="AR88" s="74">
        <v>0</v>
      </c>
      <c r="AS88" s="78">
        <v>0</v>
      </c>
      <c r="AT88" s="78">
        <v>0</v>
      </c>
      <c r="AU88" s="78">
        <v>0</v>
      </c>
      <c r="AV88" s="133">
        <f t="shared" si="82"/>
        <v>0</v>
      </c>
      <c r="AW88" s="155">
        <f t="shared" si="68"/>
        <v>0</v>
      </c>
      <c r="AX88" s="155">
        <f t="shared" si="69"/>
        <v>0</v>
      </c>
      <c r="AY88" s="104">
        <f t="shared" si="83"/>
        <v>0</v>
      </c>
    </row>
    <row r="89" spans="1:51" ht="16.5" thickTop="1" thickBot="1" x14ac:dyDescent="0.3">
      <c r="A89" s="73">
        <v>48</v>
      </c>
      <c r="B89" s="74">
        <v>758128</v>
      </c>
      <c r="C89" s="75" t="s">
        <v>155</v>
      </c>
      <c r="D89" s="75" t="s">
        <v>156</v>
      </c>
      <c r="E89" s="76">
        <v>104.5</v>
      </c>
      <c r="F89" s="77">
        <v>209</v>
      </c>
      <c r="G89" s="131">
        <f t="shared" si="70"/>
        <v>0</v>
      </c>
      <c r="H89" s="131">
        <f t="shared" si="71"/>
        <v>1</v>
      </c>
      <c r="I89" s="131">
        <f t="shared" si="72"/>
        <v>1</v>
      </c>
      <c r="J89" s="131">
        <f t="shared" si="73"/>
        <v>0</v>
      </c>
      <c r="K89" s="131">
        <f t="shared" si="74"/>
        <v>0</v>
      </c>
      <c r="L89" s="132">
        <f t="shared" si="75"/>
        <v>2</v>
      </c>
      <c r="M89" s="70">
        <f t="shared" si="59"/>
        <v>0.5</v>
      </c>
      <c r="N89" s="70">
        <f t="shared" si="60"/>
        <v>209</v>
      </c>
      <c r="O89" s="70">
        <f t="shared" si="61"/>
        <v>418</v>
      </c>
      <c r="P89" s="73">
        <v>0</v>
      </c>
      <c r="Q89" s="74">
        <v>1</v>
      </c>
      <c r="R89" s="78">
        <v>1</v>
      </c>
      <c r="S89" s="78">
        <v>0</v>
      </c>
      <c r="T89" s="78">
        <v>0</v>
      </c>
      <c r="U89" s="133">
        <f t="shared" si="76"/>
        <v>2</v>
      </c>
      <c r="V89" s="155">
        <f t="shared" si="62"/>
        <v>209</v>
      </c>
      <c r="W89" s="155">
        <f t="shared" si="63"/>
        <v>418</v>
      </c>
      <c r="X89" s="104">
        <f t="shared" si="77"/>
        <v>0.4</v>
      </c>
      <c r="Y89" s="73">
        <v>0</v>
      </c>
      <c r="Z89" s="74">
        <v>0</v>
      </c>
      <c r="AA89" s="78">
        <v>0</v>
      </c>
      <c r="AB89" s="78">
        <v>0</v>
      </c>
      <c r="AC89" s="78">
        <v>0</v>
      </c>
      <c r="AD89" s="133">
        <f t="shared" si="78"/>
        <v>0</v>
      </c>
      <c r="AE89" s="155">
        <f t="shared" si="64"/>
        <v>0</v>
      </c>
      <c r="AF89" s="155">
        <f t="shared" si="65"/>
        <v>0</v>
      </c>
      <c r="AG89" s="104">
        <f t="shared" si="79"/>
        <v>0</v>
      </c>
      <c r="AH89" s="73">
        <v>0</v>
      </c>
      <c r="AI89" s="74">
        <v>0</v>
      </c>
      <c r="AJ89" s="78">
        <v>0</v>
      </c>
      <c r="AK89" s="78">
        <v>0</v>
      </c>
      <c r="AL89" s="78">
        <v>0</v>
      </c>
      <c r="AM89" s="133">
        <f t="shared" si="80"/>
        <v>0</v>
      </c>
      <c r="AN89" s="155">
        <f t="shared" si="66"/>
        <v>0</v>
      </c>
      <c r="AO89" s="155">
        <f t="shared" si="67"/>
        <v>0</v>
      </c>
      <c r="AP89" s="104">
        <f t="shared" si="81"/>
        <v>0</v>
      </c>
      <c r="AQ89" s="73">
        <v>0</v>
      </c>
      <c r="AR89" s="74">
        <v>0</v>
      </c>
      <c r="AS89" s="78">
        <v>0</v>
      </c>
      <c r="AT89" s="78">
        <v>0</v>
      </c>
      <c r="AU89" s="78">
        <v>0</v>
      </c>
      <c r="AV89" s="133">
        <f t="shared" si="82"/>
        <v>0</v>
      </c>
      <c r="AW89" s="155">
        <f t="shared" si="68"/>
        <v>0</v>
      </c>
      <c r="AX89" s="155">
        <f t="shared" si="69"/>
        <v>0</v>
      </c>
      <c r="AY89" s="104">
        <f t="shared" si="83"/>
        <v>0</v>
      </c>
    </row>
    <row r="90" spans="1:51" ht="16.5" thickTop="1" thickBot="1" x14ac:dyDescent="0.3">
      <c r="A90" s="73">
        <v>49</v>
      </c>
      <c r="B90" s="74">
        <v>758226</v>
      </c>
      <c r="C90" s="75" t="s">
        <v>157</v>
      </c>
      <c r="D90" s="75" t="s">
        <v>158</v>
      </c>
      <c r="E90" s="76">
        <v>54.5</v>
      </c>
      <c r="F90" s="77">
        <v>109</v>
      </c>
      <c r="G90" s="131">
        <f t="shared" si="70"/>
        <v>0</v>
      </c>
      <c r="H90" s="131">
        <f t="shared" si="71"/>
        <v>0</v>
      </c>
      <c r="I90" s="131">
        <f t="shared" si="72"/>
        <v>0</v>
      </c>
      <c r="J90" s="131">
        <f t="shared" si="73"/>
        <v>0</v>
      </c>
      <c r="K90" s="131">
        <f t="shared" si="74"/>
        <v>0</v>
      </c>
      <c r="L90" s="132">
        <f t="shared" si="75"/>
        <v>0</v>
      </c>
      <c r="M90" s="70">
        <f t="shared" si="59"/>
        <v>0</v>
      </c>
      <c r="N90" s="70">
        <f t="shared" si="60"/>
        <v>0</v>
      </c>
      <c r="O90" s="70">
        <f t="shared" si="61"/>
        <v>0</v>
      </c>
      <c r="P90" s="73">
        <v>0</v>
      </c>
      <c r="Q90" s="74">
        <v>0</v>
      </c>
      <c r="R90" s="78">
        <v>0</v>
      </c>
      <c r="S90" s="78">
        <v>0</v>
      </c>
      <c r="T90" s="78">
        <v>0</v>
      </c>
      <c r="U90" s="133">
        <f t="shared" si="76"/>
        <v>0</v>
      </c>
      <c r="V90" s="155">
        <f t="shared" si="62"/>
        <v>0</v>
      </c>
      <c r="W90" s="155">
        <f t="shared" si="63"/>
        <v>0</v>
      </c>
      <c r="X90" s="104">
        <f t="shared" si="77"/>
        <v>0</v>
      </c>
      <c r="Y90" s="73">
        <v>0</v>
      </c>
      <c r="Z90" s="74">
        <v>0</v>
      </c>
      <c r="AA90" s="78">
        <v>0</v>
      </c>
      <c r="AB90" s="78">
        <v>0</v>
      </c>
      <c r="AC90" s="78">
        <v>0</v>
      </c>
      <c r="AD90" s="133">
        <f t="shared" si="78"/>
        <v>0</v>
      </c>
      <c r="AE90" s="155">
        <f t="shared" si="64"/>
        <v>0</v>
      </c>
      <c r="AF90" s="155">
        <f t="shared" si="65"/>
        <v>0</v>
      </c>
      <c r="AG90" s="104">
        <f t="shared" si="79"/>
        <v>0</v>
      </c>
      <c r="AH90" s="73">
        <v>0</v>
      </c>
      <c r="AI90" s="74">
        <v>0</v>
      </c>
      <c r="AJ90" s="78">
        <v>0</v>
      </c>
      <c r="AK90" s="78">
        <v>0</v>
      </c>
      <c r="AL90" s="78">
        <v>0</v>
      </c>
      <c r="AM90" s="133">
        <f t="shared" si="80"/>
        <v>0</v>
      </c>
      <c r="AN90" s="155">
        <f t="shared" si="66"/>
        <v>0</v>
      </c>
      <c r="AO90" s="155">
        <f t="shared" si="67"/>
        <v>0</v>
      </c>
      <c r="AP90" s="104">
        <f t="shared" si="81"/>
        <v>0</v>
      </c>
      <c r="AQ90" s="73">
        <v>0</v>
      </c>
      <c r="AR90" s="74">
        <v>0</v>
      </c>
      <c r="AS90" s="78">
        <v>0</v>
      </c>
      <c r="AT90" s="78">
        <v>0</v>
      </c>
      <c r="AU90" s="78">
        <v>0</v>
      </c>
      <c r="AV90" s="133">
        <f t="shared" si="82"/>
        <v>0</v>
      </c>
      <c r="AW90" s="155">
        <f t="shared" si="68"/>
        <v>0</v>
      </c>
      <c r="AX90" s="155">
        <f t="shared" si="69"/>
        <v>0</v>
      </c>
      <c r="AY90" s="104">
        <f t="shared" si="83"/>
        <v>0</v>
      </c>
    </row>
    <row r="91" spans="1:51" ht="16.5" thickTop="1" thickBot="1" x14ac:dyDescent="0.3">
      <c r="A91" s="73">
        <v>50</v>
      </c>
      <c r="B91" s="74">
        <v>758227</v>
      </c>
      <c r="C91" s="75" t="s">
        <v>159</v>
      </c>
      <c r="D91" s="75" t="s">
        <v>160</v>
      </c>
      <c r="E91" s="76">
        <v>54.5</v>
      </c>
      <c r="F91" s="77">
        <v>109</v>
      </c>
      <c r="G91" s="131">
        <f t="shared" si="70"/>
        <v>0</v>
      </c>
      <c r="H91" s="131">
        <f t="shared" si="71"/>
        <v>0</v>
      </c>
      <c r="I91" s="131">
        <f t="shared" si="72"/>
        <v>0</v>
      </c>
      <c r="J91" s="131">
        <f t="shared" si="73"/>
        <v>0</v>
      </c>
      <c r="K91" s="131">
        <f t="shared" si="74"/>
        <v>0</v>
      </c>
      <c r="L91" s="132">
        <f t="shared" si="75"/>
        <v>0</v>
      </c>
      <c r="M91" s="70">
        <f t="shared" si="59"/>
        <v>0</v>
      </c>
      <c r="N91" s="70">
        <f t="shared" si="60"/>
        <v>0</v>
      </c>
      <c r="O91" s="70">
        <f t="shared" si="61"/>
        <v>0</v>
      </c>
      <c r="P91" s="73">
        <v>0</v>
      </c>
      <c r="Q91" s="74">
        <v>0</v>
      </c>
      <c r="R91" s="78">
        <v>0</v>
      </c>
      <c r="S91" s="78">
        <v>0</v>
      </c>
      <c r="T91" s="78">
        <v>0</v>
      </c>
      <c r="U91" s="133">
        <f t="shared" si="76"/>
        <v>0</v>
      </c>
      <c r="V91" s="155">
        <f t="shared" si="62"/>
        <v>0</v>
      </c>
      <c r="W91" s="155">
        <f t="shared" si="63"/>
        <v>0</v>
      </c>
      <c r="X91" s="104">
        <f t="shared" si="77"/>
        <v>0</v>
      </c>
      <c r="Y91" s="73">
        <v>0</v>
      </c>
      <c r="Z91" s="74">
        <v>0</v>
      </c>
      <c r="AA91" s="78">
        <v>0</v>
      </c>
      <c r="AB91" s="78">
        <v>0</v>
      </c>
      <c r="AC91" s="78">
        <v>0</v>
      </c>
      <c r="AD91" s="133">
        <f t="shared" si="78"/>
        <v>0</v>
      </c>
      <c r="AE91" s="155">
        <f t="shared" si="64"/>
        <v>0</v>
      </c>
      <c r="AF91" s="155">
        <f t="shared" si="65"/>
        <v>0</v>
      </c>
      <c r="AG91" s="104">
        <f t="shared" si="79"/>
        <v>0</v>
      </c>
      <c r="AH91" s="73">
        <v>0</v>
      </c>
      <c r="AI91" s="74">
        <v>0</v>
      </c>
      <c r="AJ91" s="78">
        <v>0</v>
      </c>
      <c r="AK91" s="78">
        <v>0</v>
      </c>
      <c r="AL91" s="78">
        <v>0</v>
      </c>
      <c r="AM91" s="133">
        <f t="shared" si="80"/>
        <v>0</v>
      </c>
      <c r="AN91" s="155">
        <f t="shared" si="66"/>
        <v>0</v>
      </c>
      <c r="AO91" s="155">
        <f t="shared" si="67"/>
        <v>0</v>
      </c>
      <c r="AP91" s="104">
        <f t="shared" si="81"/>
        <v>0</v>
      </c>
      <c r="AQ91" s="73">
        <v>0</v>
      </c>
      <c r="AR91" s="74">
        <v>0</v>
      </c>
      <c r="AS91" s="78">
        <v>0</v>
      </c>
      <c r="AT91" s="78">
        <v>0</v>
      </c>
      <c r="AU91" s="78">
        <v>0</v>
      </c>
      <c r="AV91" s="133">
        <f t="shared" si="82"/>
        <v>0</v>
      </c>
      <c r="AW91" s="155">
        <f t="shared" si="68"/>
        <v>0</v>
      </c>
      <c r="AX91" s="155">
        <f t="shared" si="69"/>
        <v>0</v>
      </c>
      <c r="AY91" s="104">
        <f t="shared" si="83"/>
        <v>0</v>
      </c>
    </row>
    <row r="92" spans="1:51" ht="16.5" thickTop="1" thickBot="1" x14ac:dyDescent="0.3">
      <c r="A92" s="73">
        <v>51</v>
      </c>
      <c r="B92" s="74">
        <v>758228</v>
      </c>
      <c r="C92" s="75" t="s">
        <v>161</v>
      </c>
      <c r="D92" s="75" t="s">
        <v>162</v>
      </c>
      <c r="E92" s="76">
        <v>39.5</v>
      </c>
      <c r="F92" s="77">
        <v>79</v>
      </c>
      <c r="G92" s="131">
        <f t="shared" si="70"/>
        <v>0</v>
      </c>
      <c r="H92" s="131">
        <f t="shared" si="71"/>
        <v>0</v>
      </c>
      <c r="I92" s="131">
        <f t="shared" si="72"/>
        <v>2</v>
      </c>
      <c r="J92" s="131">
        <f t="shared" si="73"/>
        <v>0</v>
      </c>
      <c r="K92" s="131">
        <f t="shared" si="74"/>
        <v>0</v>
      </c>
      <c r="L92" s="132">
        <f t="shared" si="75"/>
        <v>2</v>
      </c>
      <c r="M92" s="70">
        <f t="shared" si="59"/>
        <v>0.5</v>
      </c>
      <c r="N92" s="70">
        <f t="shared" si="60"/>
        <v>79</v>
      </c>
      <c r="O92" s="70">
        <f t="shared" si="61"/>
        <v>158</v>
      </c>
      <c r="P92" s="73">
        <v>0</v>
      </c>
      <c r="Q92" s="74">
        <v>0</v>
      </c>
      <c r="R92" s="78">
        <v>0</v>
      </c>
      <c r="S92" s="78">
        <v>0</v>
      </c>
      <c r="T92" s="78">
        <v>0</v>
      </c>
      <c r="U92" s="133">
        <f t="shared" si="76"/>
        <v>0</v>
      </c>
      <c r="V92" s="155">
        <f t="shared" si="62"/>
        <v>0</v>
      </c>
      <c r="W92" s="155">
        <f t="shared" si="63"/>
        <v>0</v>
      </c>
      <c r="X92" s="104">
        <f t="shared" si="77"/>
        <v>0</v>
      </c>
      <c r="Y92" s="73">
        <v>0</v>
      </c>
      <c r="Z92" s="74">
        <v>0</v>
      </c>
      <c r="AA92" s="78">
        <v>0</v>
      </c>
      <c r="AB92" s="78">
        <v>0</v>
      </c>
      <c r="AC92" s="78">
        <v>0</v>
      </c>
      <c r="AD92" s="133">
        <f t="shared" si="78"/>
        <v>0</v>
      </c>
      <c r="AE92" s="155">
        <f t="shared" si="64"/>
        <v>0</v>
      </c>
      <c r="AF92" s="155">
        <f t="shared" si="65"/>
        <v>0</v>
      </c>
      <c r="AG92" s="104">
        <f t="shared" si="79"/>
        <v>0</v>
      </c>
      <c r="AH92" s="73">
        <v>0</v>
      </c>
      <c r="AI92" s="74">
        <v>0</v>
      </c>
      <c r="AJ92" s="78">
        <v>0</v>
      </c>
      <c r="AK92" s="78">
        <v>0</v>
      </c>
      <c r="AL92" s="78">
        <v>0</v>
      </c>
      <c r="AM92" s="133">
        <f t="shared" si="80"/>
        <v>0</v>
      </c>
      <c r="AN92" s="155">
        <f t="shared" si="66"/>
        <v>0</v>
      </c>
      <c r="AO92" s="155">
        <f t="shared" si="67"/>
        <v>0</v>
      </c>
      <c r="AP92" s="104">
        <f t="shared" si="81"/>
        <v>0</v>
      </c>
      <c r="AQ92" s="73">
        <v>0</v>
      </c>
      <c r="AR92" s="74">
        <v>0</v>
      </c>
      <c r="AS92" s="78">
        <v>2</v>
      </c>
      <c r="AT92" s="78">
        <v>0</v>
      </c>
      <c r="AU92" s="78">
        <v>0</v>
      </c>
      <c r="AV92" s="133">
        <f t="shared" si="82"/>
        <v>2</v>
      </c>
      <c r="AW92" s="155">
        <f t="shared" si="68"/>
        <v>79</v>
      </c>
      <c r="AX92" s="155">
        <f t="shared" si="69"/>
        <v>158</v>
      </c>
      <c r="AY92" s="104">
        <f t="shared" si="83"/>
        <v>0.4</v>
      </c>
    </row>
    <row r="93" spans="1:51" ht="16.5" thickTop="1" thickBot="1" x14ac:dyDescent="0.3">
      <c r="A93" s="73">
        <v>52</v>
      </c>
      <c r="B93" s="74">
        <v>758229</v>
      </c>
      <c r="C93" s="75" t="s">
        <v>163</v>
      </c>
      <c r="D93" s="75" t="s">
        <v>164</v>
      </c>
      <c r="E93" s="76">
        <v>39.5</v>
      </c>
      <c r="F93" s="77">
        <v>79</v>
      </c>
      <c r="G93" s="131">
        <f t="shared" si="70"/>
        <v>0</v>
      </c>
      <c r="H93" s="131">
        <f t="shared" si="71"/>
        <v>0</v>
      </c>
      <c r="I93" s="131">
        <f t="shared" si="72"/>
        <v>0</v>
      </c>
      <c r="J93" s="131">
        <f t="shared" si="73"/>
        <v>0</v>
      </c>
      <c r="K93" s="131">
        <f t="shared" si="74"/>
        <v>0</v>
      </c>
      <c r="L93" s="132">
        <f t="shared" si="75"/>
        <v>0</v>
      </c>
      <c r="M93" s="70">
        <f t="shared" si="59"/>
        <v>0</v>
      </c>
      <c r="N93" s="70">
        <f t="shared" si="60"/>
        <v>0</v>
      </c>
      <c r="O93" s="70">
        <f t="shared" si="61"/>
        <v>0</v>
      </c>
      <c r="P93" s="73">
        <v>0</v>
      </c>
      <c r="Q93" s="74">
        <v>0</v>
      </c>
      <c r="R93" s="78">
        <v>0</v>
      </c>
      <c r="S93" s="78">
        <v>0</v>
      </c>
      <c r="T93" s="78">
        <v>0</v>
      </c>
      <c r="U93" s="133">
        <f t="shared" si="76"/>
        <v>0</v>
      </c>
      <c r="V93" s="155">
        <f t="shared" si="62"/>
        <v>0</v>
      </c>
      <c r="W93" s="155">
        <f t="shared" si="63"/>
        <v>0</v>
      </c>
      <c r="X93" s="104">
        <f t="shared" si="77"/>
        <v>0</v>
      </c>
      <c r="Y93" s="73">
        <v>0</v>
      </c>
      <c r="Z93" s="74">
        <v>0</v>
      </c>
      <c r="AA93" s="78">
        <v>0</v>
      </c>
      <c r="AB93" s="78">
        <v>0</v>
      </c>
      <c r="AC93" s="78">
        <v>0</v>
      </c>
      <c r="AD93" s="133">
        <f t="shared" si="78"/>
        <v>0</v>
      </c>
      <c r="AE93" s="155">
        <f t="shared" si="64"/>
        <v>0</v>
      </c>
      <c r="AF93" s="155">
        <f t="shared" si="65"/>
        <v>0</v>
      </c>
      <c r="AG93" s="104">
        <f t="shared" si="79"/>
        <v>0</v>
      </c>
      <c r="AH93" s="73">
        <v>0</v>
      </c>
      <c r="AI93" s="74">
        <v>0</v>
      </c>
      <c r="AJ93" s="78">
        <v>0</v>
      </c>
      <c r="AK93" s="78">
        <v>0</v>
      </c>
      <c r="AL93" s="78">
        <v>0</v>
      </c>
      <c r="AM93" s="133">
        <f t="shared" si="80"/>
        <v>0</v>
      </c>
      <c r="AN93" s="155">
        <f t="shared" si="66"/>
        <v>0</v>
      </c>
      <c r="AO93" s="155">
        <f t="shared" si="67"/>
        <v>0</v>
      </c>
      <c r="AP93" s="104">
        <f t="shared" si="81"/>
        <v>0</v>
      </c>
      <c r="AQ93" s="73">
        <v>0</v>
      </c>
      <c r="AR93" s="74">
        <v>0</v>
      </c>
      <c r="AS93" s="78">
        <v>0</v>
      </c>
      <c r="AT93" s="78">
        <v>0</v>
      </c>
      <c r="AU93" s="78">
        <v>0</v>
      </c>
      <c r="AV93" s="133">
        <f t="shared" si="82"/>
        <v>0</v>
      </c>
      <c r="AW93" s="155">
        <f t="shared" si="68"/>
        <v>0</v>
      </c>
      <c r="AX93" s="155">
        <f t="shared" si="69"/>
        <v>0</v>
      </c>
      <c r="AY93" s="104">
        <f t="shared" si="83"/>
        <v>0</v>
      </c>
    </row>
    <row r="94" spans="1:51" ht="16.5" thickTop="1" thickBot="1" x14ac:dyDescent="0.3">
      <c r="A94" s="73">
        <v>53</v>
      </c>
      <c r="B94" s="74">
        <v>758230</v>
      </c>
      <c r="C94" s="75" t="s">
        <v>165</v>
      </c>
      <c r="D94" s="75" t="s">
        <v>166</v>
      </c>
      <c r="E94" s="76">
        <v>39.5</v>
      </c>
      <c r="F94" s="77">
        <v>79</v>
      </c>
      <c r="G94" s="131">
        <f t="shared" si="70"/>
        <v>0</v>
      </c>
      <c r="H94" s="131">
        <f t="shared" si="71"/>
        <v>0</v>
      </c>
      <c r="I94" s="131">
        <f t="shared" si="72"/>
        <v>0</v>
      </c>
      <c r="J94" s="131">
        <f t="shared" si="73"/>
        <v>0</v>
      </c>
      <c r="K94" s="131">
        <f t="shared" si="74"/>
        <v>0</v>
      </c>
      <c r="L94" s="132">
        <f t="shared" si="75"/>
        <v>0</v>
      </c>
      <c r="M94" s="70">
        <f t="shared" si="59"/>
        <v>0</v>
      </c>
      <c r="N94" s="70">
        <f t="shared" si="60"/>
        <v>0</v>
      </c>
      <c r="O94" s="70">
        <f t="shared" si="61"/>
        <v>0</v>
      </c>
      <c r="P94" s="73">
        <v>0</v>
      </c>
      <c r="Q94" s="74">
        <v>0</v>
      </c>
      <c r="R94" s="78">
        <v>0</v>
      </c>
      <c r="S94" s="78">
        <v>0</v>
      </c>
      <c r="T94" s="78">
        <v>0</v>
      </c>
      <c r="U94" s="133">
        <f t="shared" si="76"/>
        <v>0</v>
      </c>
      <c r="V94" s="155">
        <f t="shared" si="62"/>
        <v>0</v>
      </c>
      <c r="W94" s="155">
        <f t="shared" si="63"/>
        <v>0</v>
      </c>
      <c r="X94" s="104">
        <f t="shared" si="77"/>
        <v>0</v>
      </c>
      <c r="Y94" s="73">
        <v>0</v>
      </c>
      <c r="Z94" s="74">
        <v>0</v>
      </c>
      <c r="AA94" s="78">
        <v>0</v>
      </c>
      <c r="AB94" s="78">
        <v>0</v>
      </c>
      <c r="AC94" s="78">
        <v>0</v>
      </c>
      <c r="AD94" s="133">
        <f t="shared" si="78"/>
        <v>0</v>
      </c>
      <c r="AE94" s="155">
        <f t="shared" si="64"/>
        <v>0</v>
      </c>
      <c r="AF94" s="155">
        <f t="shared" si="65"/>
        <v>0</v>
      </c>
      <c r="AG94" s="104">
        <f t="shared" si="79"/>
        <v>0</v>
      </c>
      <c r="AH94" s="73">
        <v>0</v>
      </c>
      <c r="AI94" s="74">
        <v>0</v>
      </c>
      <c r="AJ94" s="78">
        <v>0</v>
      </c>
      <c r="AK94" s="78">
        <v>0</v>
      </c>
      <c r="AL94" s="78">
        <v>0</v>
      </c>
      <c r="AM94" s="133">
        <f t="shared" si="80"/>
        <v>0</v>
      </c>
      <c r="AN94" s="155">
        <f t="shared" si="66"/>
        <v>0</v>
      </c>
      <c r="AO94" s="155">
        <f t="shared" si="67"/>
        <v>0</v>
      </c>
      <c r="AP94" s="104">
        <f t="shared" si="81"/>
        <v>0</v>
      </c>
      <c r="AQ94" s="73">
        <v>0</v>
      </c>
      <c r="AR94" s="74">
        <v>0</v>
      </c>
      <c r="AS94" s="78">
        <v>0</v>
      </c>
      <c r="AT94" s="78">
        <v>0</v>
      </c>
      <c r="AU94" s="78">
        <v>0</v>
      </c>
      <c r="AV94" s="133">
        <f t="shared" si="82"/>
        <v>0</v>
      </c>
      <c r="AW94" s="155">
        <f t="shared" si="68"/>
        <v>0</v>
      </c>
      <c r="AX94" s="155">
        <f t="shared" si="69"/>
        <v>0</v>
      </c>
      <c r="AY94" s="104">
        <f t="shared" si="83"/>
        <v>0</v>
      </c>
    </row>
    <row r="95" spans="1:51" ht="16.5" thickTop="1" thickBot="1" x14ac:dyDescent="0.3">
      <c r="A95" s="73">
        <v>54</v>
      </c>
      <c r="B95" s="74">
        <v>758231</v>
      </c>
      <c r="C95" s="75" t="s">
        <v>167</v>
      </c>
      <c r="D95" s="75" t="s">
        <v>168</v>
      </c>
      <c r="E95" s="76">
        <v>34.5</v>
      </c>
      <c r="F95" s="77">
        <v>69</v>
      </c>
      <c r="G95" s="131">
        <f t="shared" si="70"/>
        <v>3</v>
      </c>
      <c r="H95" s="131">
        <f t="shared" si="71"/>
        <v>4</v>
      </c>
      <c r="I95" s="131">
        <f t="shared" si="72"/>
        <v>4</v>
      </c>
      <c r="J95" s="131">
        <f t="shared" si="73"/>
        <v>2</v>
      </c>
      <c r="K95" s="131">
        <f t="shared" si="74"/>
        <v>3</v>
      </c>
      <c r="L95" s="132">
        <f t="shared" si="75"/>
        <v>16</v>
      </c>
      <c r="M95" s="70">
        <f t="shared" si="59"/>
        <v>3.25</v>
      </c>
      <c r="N95" s="70">
        <f t="shared" si="60"/>
        <v>552</v>
      </c>
      <c r="O95" s="70">
        <f t="shared" si="61"/>
        <v>1104</v>
      </c>
      <c r="P95" s="73">
        <v>0</v>
      </c>
      <c r="Q95" s="74">
        <v>0</v>
      </c>
      <c r="R95" s="78">
        <v>0</v>
      </c>
      <c r="S95" s="78">
        <v>0</v>
      </c>
      <c r="T95" s="78">
        <v>0</v>
      </c>
      <c r="U95" s="133">
        <f t="shared" si="76"/>
        <v>0</v>
      </c>
      <c r="V95" s="155">
        <f t="shared" si="62"/>
        <v>0</v>
      </c>
      <c r="W95" s="155">
        <f t="shared" si="63"/>
        <v>0</v>
      </c>
      <c r="X95" s="104">
        <f t="shared" si="77"/>
        <v>0</v>
      </c>
      <c r="Y95" s="73">
        <v>0</v>
      </c>
      <c r="Z95" s="74">
        <v>2</v>
      </c>
      <c r="AA95" s="78">
        <v>0</v>
      </c>
      <c r="AB95" s="78">
        <v>0</v>
      </c>
      <c r="AC95" s="78">
        <v>0</v>
      </c>
      <c r="AD95" s="133">
        <f t="shared" si="78"/>
        <v>2</v>
      </c>
      <c r="AE95" s="155">
        <f t="shared" si="64"/>
        <v>69</v>
      </c>
      <c r="AF95" s="155">
        <f t="shared" si="65"/>
        <v>138</v>
      </c>
      <c r="AG95" s="104">
        <f t="shared" si="79"/>
        <v>0.4</v>
      </c>
      <c r="AH95" s="73">
        <v>1</v>
      </c>
      <c r="AI95" s="74">
        <v>0</v>
      </c>
      <c r="AJ95" s="78">
        <v>2</v>
      </c>
      <c r="AK95" s="78">
        <v>1</v>
      </c>
      <c r="AL95" s="78">
        <v>0</v>
      </c>
      <c r="AM95" s="133">
        <f t="shared" si="80"/>
        <v>4</v>
      </c>
      <c r="AN95" s="155">
        <f t="shared" si="66"/>
        <v>138</v>
      </c>
      <c r="AO95" s="155">
        <f t="shared" si="67"/>
        <v>276</v>
      </c>
      <c r="AP95" s="104">
        <f t="shared" si="81"/>
        <v>0.8</v>
      </c>
      <c r="AQ95" s="73">
        <v>2</v>
      </c>
      <c r="AR95" s="74">
        <v>2</v>
      </c>
      <c r="AS95" s="78">
        <v>2</v>
      </c>
      <c r="AT95" s="78">
        <v>1</v>
      </c>
      <c r="AU95" s="78">
        <v>3</v>
      </c>
      <c r="AV95" s="133">
        <f t="shared" si="82"/>
        <v>10</v>
      </c>
      <c r="AW95" s="155">
        <f t="shared" si="68"/>
        <v>345</v>
      </c>
      <c r="AX95" s="155">
        <f t="shared" si="69"/>
        <v>690</v>
      </c>
      <c r="AY95" s="104">
        <f t="shared" si="83"/>
        <v>2</v>
      </c>
    </row>
    <row r="96" spans="1:51" ht="16.5" thickTop="1" thickBot="1" x14ac:dyDescent="0.3">
      <c r="A96" s="73">
        <v>55</v>
      </c>
      <c r="B96" s="74">
        <v>758233</v>
      </c>
      <c r="C96" s="75" t="s">
        <v>169</v>
      </c>
      <c r="D96" s="75" t="s">
        <v>170</v>
      </c>
      <c r="E96" s="76">
        <v>45</v>
      </c>
      <c r="F96" s="77">
        <v>89</v>
      </c>
      <c r="G96" s="131">
        <f t="shared" si="70"/>
        <v>0</v>
      </c>
      <c r="H96" s="131">
        <f t="shared" si="71"/>
        <v>0</v>
      </c>
      <c r="I96" s="131">
        <f t="shared" si="72"/>
        <v>0</v>
      </c>
      <c r="J96" s="131">
        <f t="shared" si="73"/>
        <v>0</v>
      </c>
      <c r="K96" s="131">
        <f t="shared" si="74"/>
        <v>0</v>
      </c>
      <c r="L96" s="132">
        <f t="shared" si="75"/>
        <v>0</v>
      </c>
      <c r="M96" s="70">
        <f t="shared" si="59"/>
        <v>0</v>
      </c>
      <c r="N96" s="70">
        <f t="shared" si="60"/>
        <v>0</v>
      </c>
      <c r="O96" s="70">
        <f t="shared" si="61"/>
        <v>0</v>
      </c>
      <c r="P96" s="73">
        <v>0</v>
      </c>
      <c r="Q96" s="74">
        <v>0</v>
      </c>
      <c r="R96" s="78">
        <v>0</v>
      </c>
      <c r="S96" s="78">
        <v>0</v>
      </c>
      <c r="T96" s="78">
        <v>0</v>
      </c>
      <c r="U96" s="133">
        <f t="shared" si="76"/>
        <v>0</v>
      </c>
      <c r="V96" s="155">
        <f t="shared" si="62"/>
        <v>0</v>
      </c>
      <c r="W96" s="155">
        <f t="shared" si="63"/>
        <v>0</v>
      </c>
      <c r="X96" s="104">
        <f t="shared" si="77"/>
        <v>0</v>
      </c>
      <c r="Y96" s="73">
        <v>0</v>
      </c>
      <c r="Z96" s="74">
        <v>0</v>
      </c>
      <c r="AA96" s="78">
        <v>0</v>
      </c>
      <c r="AB96" s="78">
        <v>0</v>
      </c>
      <c r="AC96" s="78">
        <v>0</v>
      </c>
      <c r="AD96" s="133">
        <f t="shared" si="78"/>
        <v>0</v>
      </c>
      <c r="AE96" s="155">
        <f t="shared" si="64"/>
        <v>0</v>
      </c>
      <c r="AF96" s="155">
        <f t="shared" si="65"/>
        <v>0</v>
      </c>
      <c r="AG96" s="104">
        <f t="shared" si="79"/>
        <v>0</v>
      </c>
      <c r="AH96" s="73">
        <v>0</v>
      </c>
      <c r="AI96" s="74">
        <v>0</v>
      </c>
      <c r="AJ96" s="78">
        <v>0</v>
      </c>
      <c r="AK96" s="78">
        <v>0</v>
      </c>
      <c r="AL96" s="78">
        <v>0</v>
      </c>
      <c r="AM96" s="133">
        <f t="shared" si="80"/>
        <v>0</v>
      </c>
      <c r="AN96" s="155">
        <f t="shared" si="66"/>
        <v>0</v>
      </c>
      <c r="AO96" s="155">
        <f t="shared" si="67"/>
        <v>0</v>
      </c>
      <c r="AP96" s="104">
        <f t="shared" si="81"/>
        <v>0</v>
      </c>
      <c r="AQ96" s="73">
        <v>0</v>
      </c>
      <c r="AR96" s="74">
        <v>0</v>
      </c>
      <c r="AS96" s="78">
        <v>0</v>
      </c>
      <c r="AT96" s="78">
        <v>0</v>
      </c>
      <c r="AU96" s="78">
        <v>0</v>
      </c>
      <c r="AV96" s="133">
        <f t="shared" si="82"/>
        <v>0</v>
      </c>
      <c r="AW96" s="155">
        <f t="shared" si="68"/>
        <v>0</v>
      </c>
      <c r="AX96" s="155">
        <f t="shared" si="69"/>
        <v>0</v>
      </c>
      <c r="AY96" s="104">
        <f t="shared" si="83"/>
        <v>0</v>
      </c>
    </row>
    <row r="97" spans="1:51" ht="16.5" thickTop="1" thickBot="1" x14ac:dyDescent="0.3">
      <c r="A97" s="73">
        <v>56</v>
      </c>
      <c r="B97" s="74">
        <v>758235</v>
      </c>
      <c r="C97" s="75" t="s">
        <v>171</v>
      </c>
      <c r="D97" s="75" t="s">
        <v>172</v>
      </c>
      <c r="E97" s="76">
        <v>50</v>
      </c>
      <c r="F97" s="77">
        <v>99</v>
      </c>
      <c r="G97" s="131">
        <f t="shared" si="70"/>
        <v>0</v>
      </c>
      <c r="H97" s="131">
        <f t="shared" si="71"/>
        <v>0</v>
      </c>
      <c r="I97" s="131">
        <f t="shared" si="72"/>
        <v>0</v>
      </c>
      <c r="J97" s="131">
        <f t="shared" si="73"/>
        <v>0</v>
      </c>
      <c r="K97" s="131">
        <f t="shared" si="74"/>
        <v>0</v>
      </c>
      <c r="L97" s="132">
        <f t="shared" si="75"/>
        <v>0</v>
      </c>
      <c r="M97" s="70">
        <f t="shared" si="59"/>
        <v>0</v>
      </c>
      <c r="N97" s="70">
        <f t="shared" si="60"/>
        <v>0</v>
      </c>
      <c r="O97" s="70">
        <f t="shared" si="61"/>
        <v>0</v>
      </c>
      <c r="P97" s="73">
        <v>0</v>
      </c>
      <c r="Q97" s="74">
        <v>0</v>
      </c>
      <c r="R97" s="78">
        <v>0</v>
      </c>
      <c r="S97" s="78">
        <v>0</v>
      </c>
      <c r="T97" s="78">
        <v>0</v>
      </c>
      <c r="U97" s="133">
        <f t="shared" si="76"/>
        <v>0</v>
      </c>
      <c r="V97" s="155">
        <f t="shared" si="62"/>
        <v>0</v>
      </c>
      <c r="W97" s="155">
        <f t="shared" si="63"/>
        <v>0</v>
      </c>
      <c r="X97" s="104">
        <f t="shared" si="77"/>
        <v>0</v>
      </c>
      <c r="Y97" s="73">
        <v>0</v>
      </c>
      <c r="Z97" s="74">
        <v>0</v>
      </c>
      <c r="AA97" s="78">
        <v>0</v>
      </c>
      <c r="AB97" s="78">
        <v>0</v>
      </c>
      <c r="AC97" s="78">
        <v>0</v>
      </c>
      <c r="AD97" s="133">
        <f t="shared" si="78"/>
        <v>0</v>
      </c>
      <c r="AE97" s="155">
        <f t="shared" si="64"/>
        <v>0</v>
      </c>
      <c r="AF97" s="155">
        <f t="shared" si="65"/>
        <v>0</v>
      </c>
      <c r="AG97" s="104">
        <f t="shared" si="79"/>
        <v>0</v>
      </c>
      <c r="AH97" s="73">
        <v>0</v>
      </c>
      <c r="AI97" s="74">
        <v>0</v>
      </c>
      <c r="AJ97" s="78">
        <v>0</v>
      </c>
      <c r="AK97" s="78">
        <v>0</v>
      </c>
      <c r="AL97" s="78">
        <v>0</v>
      </c>
      <c r="AM97" s="133">
        <f t="shared" si="80"/>
        <v>0</v>
      </c>
      <c r="AN97" s="155">
        <f t="shared" si="66"/>
        <v>0</v>
      </c>
      <c r="AO97" s="155">
        <f t="shared" si="67"/>
        <v>0</v>
      </c>
      <c r="AP97" s="104">
        <f t="shared" si="81"/>
        <v>0</v>
      </c>
      <c r="AQ97" s="73">
        <v>0</v>
      </c>
      <c r="AR97" s="74">
        <v>0</v>
      </c>
      <c r="AS97" s="78">
        <v>0</v>
      </c>
      <c r="AT97" s="78">
        <v>0</v>
      </c>
      <c r="AU97" s="78">
        <v>0</v>
      </c>
      <c r="AV97" s="133">
        <f t="shared" si="82"/>
        <v>0</v>
      </c>
      <c r="AW97" s="155">
        <f t="shared" si="68"/>
        <v>0</v>
      </c>
      <c r="AX97" s="155">
        <f t="shared" si="69"/>
        <v>0</v>
      </c>
      <c r="AY97" s="104">
        <f t="shared" si="83"/>
        <v>0</v>
      </c>
    </row>
    <row r="98" spans="1:51" ht="16.5" thickTop="1" thickBot="1" x14ac:dyDescent="0.3">
      <c r="A98" s="73">
        <v>57</v>
      </c>
      <c r="B98" s="74">
        <v>758236</v>
      </c>
      <c r="C98" s="75" t="s">
        <v>173</v>
      </c>
      <c r="D98" s="75" t="s">
        <v>174</v>
      </c>
      <c r="E98" s="76">
        <v>50</v>
      </c>
      <c r="F98" s="77">
        <v>99</v>
      </c>
      <c r="G98" s="131">
        <f t="shared" si="70"/>
        <v>0</v>
      </c>
      <c r="H98" s="131">
        <f t="shared" si="71"/>
        <v>0</v>
      </c>
      <c r="I98" s="131">
        <f t="shared" si="72"/>
        <v>0</v>
      </c>
      <c r="J98" s="131">
        <f t="shared" si="73"/>
        <v>0</v>
      </c>
      <c r="K98" s="131">
        <f t="shared" si="74"/>
        <v>0</v>
      </c>
      <c r="L98" s="132">
        <f t="shared" si="75"/>
        <v>0</v>
      </c>
      <c r="M98" s="70">
        <f t="shared" si="59"/>
        <v>0</v>
      </c>
      <c r="N98" s="70">
        <f t="shared" si="60"/>
        <v>0</v>
      </c>
      <c r="O98" s="70">
        <f t="shared" si="61"/>
        <v>0</v>
      </c>
      <c r="P98" s="73">
        <v>0</v>
      </c>
      <c r="Q98" s="74">
        <v>0</v>
      </c>
      <c r="R98" s="78">
        <v>0</v>
      </c>
      <c r="S98" s="78">
        <v>0</v>
      </c>
      <c r="T98" s="78">
        <v>0</v>
      </c>
      <c r="U98" s="133">
        <f t="shared" si="76"/>
        <v>0</v>
      </c>
      <c r="V98" s="155">
        <f t="shared" si="62"/>
        <v>0</v>
      </c>
      <c r="W98" s="155">
        <f t="shared" si="63"/>
        <v>0</v>
      </c>
      <c r="X98" s="104">
        <f t="shared" si="77"/>
        <v>0</v>
      </c>
      <c r="Y98" s="73">
        <v>0</v>
      </c>
      <c r="Z98" s="74">
        <v>0</v>
      </c>
      <c r="AA98" s="78">
        <v>0</v>
      </c>
      <c r="AB98" s="78">
        <v>0</v>
      </c>
      <c r="AC98" s="78">
        <v>0</v>
      </c>
      <c r="AD98" s="133">
        <f t="shared" si="78"/>
        <v>0</v>
      </c>
      <c r="AE98" s="155">
        <f t="shared" si="64"/>
        <v>0</v>
      </c>
      <c r="AF98" s="155">
        <f t="shared" si="65"/>
        <v>0</v>
      </c>
      <c r="AG98" s="104">
        <f t="shared" si="79"/>
        <v>0</v>
      </c>
      <c r="AH98" s="73">
        <v>0</v>
      </c>
      <c r="AI98" s="74">
        <v>0</v>
      </c>
      <c r="AJ98" s="78">
        <v>0</v>
      </c>
      <c r="AK98" s="78">
        <v>0</v>
      </c>
      <c r="AL98" s="78">
        <v>0</v>
      </c>
      <c r="AM98" s="133">
        <f t="shared" si="80"/>
        <v>0</v>
      </c>
      <c r="AN98" s="155">
        <f t="shared" si="66"/>
        <v>0</v>
      </c>
      <c r="AO98" s="155">
        <f t="shared" si="67"/>
        <v>0</v>
      </c>
      <c r="AP98" s="104">
        <f t="shared" si="81"/>
        <v>0</v>
      </c>
      <c r="AQ98" s="73">
        <v>0</v>
      </c>
      <c r="AR98" s="74">
        <v>0</v>
      </c>
      <c r="AS98" s="78">
        <v>0</v>
      </c>
      <c r="AT98" s="78">
        <v>0</v>
      </c>
      <c r="AU98" s="78">
        <v>0</v>
      </c>
      <c r="AV98" s="133">
        <f t="shared" si="82"/>
        <v>0</v>
      </c>
      <c r="AW98" s="155">
        <f t="shared" si="68"/>
        <v>0</v>
      </c>
      <c r="AX98" s="155">
        <f t="shared" si="69"/>
        <v>0</v>
      </c>
      <c r="AY98" s="104">
        <f t="shared" si="83"/>
        <v>0</v>
      </c>
    </row>
    <row r="99" spans="1:51" ht="16.5" thickTop="1" thickBot="1" x14ac:dyDescent="0.3">
      <c r="A99" s="73">
        <v>58</v>
      </c>
      <c r="B99" s="74">
        <v>758241</v>
      </c>
      <c r="C99" s="75" t="s">
        <v>175</v>
      </c>
      <c r="D99" s="75" t="s">
        <v>176</v>
      </c>
      <c r="E99" s="76">
        <v>120</v>
      </c>
      <c r="F99" s="77">
        <v>239</v>
      </c>
      <c r="G99" s="131">
        <f t="shared" si="70"/>
        <v>0</v>
      </c>
      <c r="H99" s="131">
        <f t="shared" si="71"/>
        <v>0</v>
      </c>
      <c r="I99" s="131">
        <f t="shared" si="72"/>
        <v>0</v>
      </c>
      <c r="J99" s="131">
        <f t="shared" si="73"/>
        <v>0</v>
      </c>
      <c r="K99" s="131">
        <f t="shared" si="74"/>
        <v>0</v>
      </c>
      <c r="L99" s="132">
        <f t="shared" si="75"/>
        <v>0</v>
      </c>
      <c r="M99" s="70">
        <f t="shared" si="59"/>
        <v>0</v>
      </c>
      <c r="N99" s="70">
        <f t="shared" si="60"/>
        <v>0</v>
      </c>
      <c r="O99" s="70">
        <f t="shared" si="61"/>
        <v>0</v>
      </c>
      <c r="P99" s="73">
        <v>0</v>
      </c>
      <c r="Q99" s="74">
        <v>0</v>
      </c>
      <c r="R99" s="78">
        <v>0</v>
      </c>
      <c r="S99" s="78">
        <v>0</v>
      </c>
      <c r="T99" s="78">
        <v>0</v>
      </c>
      <c r="U99" s="133">
        <f t="shared" si="76"/>
        <v>0</v>
      </c>
      <c r="V99" s="155">
        <f t="shared" si="62"/>
        <v>0</v>
      </c>
      <c r="W99" s="155">
        <f t="shared" si="63"/>
        <v>0</v>
      </c>
      <c r="X99" s="104">
        <f t="shared" si="77"/>
        <v>0</v>
      </c>
      <c r="Y99" s="73">
        <v>0</v>
      </c>
      <c r="Z99" s="74">
        <v>0</v>
      </c>
      <c r="AA99" s="78">
        <v>0</v>
      </c>
      <c r="AB99" s="78">
        <v>0</v>
      </c>
      <c r="AC99" s="78">
        <v>0</v>
      </c>
      <c r="AD99" s="133">
        <f t="shared" si="78"/>
        <v>0</v>
      </c>
      <c r="AE99" s="155">
        <f t="shared" si="64"/>
        <v>0</v>
      </c>
      <c r="AF99" s="155">
        <f t="shared" si="65"/>
        <v>0</v>
      </c>
      <c r="AG99" s="104">
        <f t="shared" si="79"/>
        <v>0</v>
      </c>
      <c r="AH99" s="73">
        <v>0</v>
      </c>
      <c r="AI99" s="74">
        <v>0</v>
      </c>
      <c r="AJ99" s="78">
        <v>0</v>
      </c>
      <c r="AK99" s="78">
        <v>0</v>
      </c>
      <c r="AL99" s="78">
        <v>0</v>
      </c>
      <c r="AM99" s="133">
        <f t="shared" si="80"/>
        <v>0</v>
      </c>
      <c r="AN99" s="155">
        <f t="shared" si="66"/>
        <v>0</v>
      </c>
      <c r="AO99" s="155">
        <f t="shared" si="67"/>
        <v>0</v>
      </c>
      <c r="AP99" s="104">
        <f t="shared" si="81"/>
        <v>0</v>
      </c>
      <c r="AQ99" s="73">
        <v>0</v>
      </c>
      <c r="AR99" s="74">
        <v>0</v>
      </c>
      <c r="AS99" s="78">
        <v>0</v>
      </c>
      <c r="AT99" s="78">
        <v>0</v>
      </c>
      <c r="AU99" s="78">
        <v>0</v>
      </c>
      <c r="AV99" s="133">
        <f t="shared" si="82"/>
        <v>0</v>
      </c>
      <c r="AW99" s="155">
        <f t="shared" si="68"/>
        <v>0</v>
      </c>
      <c r="AX99" s="155">
        <f t="shared" si="69"/>
        <v>0</v>
      </c>
      <c r="AY99" s="104">
        <f t="shared" si="83"/>
        <v>0</v>
      </c>
    </row>
    <row r="100" spans="1:51" ht="16.5" thickTop="1" thickBot="1" x14ac:dyDescent="0.3">
      <c r="A100" s="73">
        <v>59</v>
      </c>
      <c r="B100" s="74">
        <v>758244</v>
      </c>
      <c r="C100" s="75" t="s">
        <v>177</v>
      </c>
      <c r="D100" s="75" t="s">
        <v>178</v>
      </c>
      <c r="E100" s="76">
        <v>50</v>
      </c>
      <c r="F100" s="77">
        <v>99</v>
      </c>
      <c r="G100" s="131">
        <f t="shared" si="70"/>
        <v>0</v>
      </c>
      <c r="H100" s="131">
        <f t="shared" si="71"/>
        <v>0</v>
      </c>
      <c r="I100" s="131">
        <f t="shared" si="72"/>
        <v>0</v>
      </c>
      <c r="J100" s="131">
        <f t="shared" si="73"/>
        <v>0</v>
      </c>
      <c r="K100" s="131">
        <f t="shared" si="74"/>
        <v>0</v>
      </c>
      <c r="L100" s="132">
        <f t="shared" si="75"/>
        <v>0</v>
      </c>
      <c r="M100" s="70">
        <f t="shared" si="59"/>
        <v>0</v>
      </c>
      <c r="N100" s="70">
        <f t="shared" si="60"/>
        <v>0</v>
      </c>
      <c r="O100" s="70">
        <f t="shared" si="61"/>
        <v>0</v>
      </c>
      <c r="P100" s="73">
        <v>0</v>
      </c>
      <c r="Q100" s="74">
        <v>0</v>
      </c>
      <c r="R100" s="78">
        <v>0</v>
      </c>
      <c r="S100" s="78">
        <v>0</v>
      </c>
      <c r="T100" s="78">
        <v>0</v>
      </c>
      <c r="U100" s="133">
        <f t="shared" si="76"/>
        <v>0</v>
      </c>
      <c r="V100" s="155">
        <f t="shared" si="62"/>
        <v>0</v>
      </c>
      <c r="W100" s="155">
        <f t="shared" si="63"/>
        <v>0</v>
      </c>
      <c r="X100" s="104">
        <f t="shared" si="77"/>
        <v>0</v>
      </c>
      <c r="Y100" s="73">
        <v>0</v>
      </c>
      <c r="Z100" s="74">
        <v>0</v>
      </c>
      <c r="AA100" s="78">
        <v>0</v>
      </c>
      <c r="AB100" s="78">
        <v>0</v>
      </c>
      <c r="AC100" s="78">
        <v>0</v>
      </c>
      <c r="AD100" s="133">
        <f t="shared" si="78"/>
        <v>0</v>
      </c>
      <c r="AE100" s="155">
        <f t="shared" si="64"/>
        <v>0</v>
      </c>
      <c r="AF100" s="155">
        <f t="shared" si="65"/>
        <v>0</v>
      </c>
      <c r="AG100" s="104">
        <f t="shared" si="79"/>
        <v>0</v>
      </c>
      <c r="AH100" s="73">
        <v>0</v>
      </c>
      <c r="AI100" s="74">
        <v>0</v>
      </c>
      <c r="AJ100" s="78">
        <v>0</v>
      </c>
      <c r="AK100" s="78">
        <v>0</v>
      </c>
      <c r="AL100" s="78">
        <v>0</v>
      </c>
      <c r="AM100" s="133">
        <f t="shared" si="80"/>
        <v>0</v>
      </c>
      <c r="AN100" s="155">
        <f t="shared" si="66"/>
        <v>0</v>
      </c>
      <c r="AO100" s="155">
        <f t="shared" si="67"/>
        <v>0</v>
      </c>
      <c r="AP100" s="104">
        <f t="shared" si="81"/>
        <v>0</v>
      </c>
      <c r="AQ100" s="73">
        <v>0</v>
      </c>
      <c r="AR100" s="74">
        <v>0</v>
      </c>
      <c r="AS100" s="78">
        <v>0</v>
      </c>
      <c r="AT100" s="78">
        <v>0</v>
      </c>
      <c r="AU100" s="78">
        <v>0</v>
      </c>
      <c r="AV100" s="133">
        <f t="shared" si="82"/>
        <v>0</v>
      </c>
      <c r="AW100" s="155">
        <f t="shared" si="68"/>
        <v>0</v>
      </c>
      <c r="AX100" s="155">
        <f t="shared" si="69"/>
        <v>0</v>
      </c>
      <c r="AY100" s="104">
        <f t="shared" si="83"/>
        <v>0</v>
      </c>
    </row>
    <row r="101" spans="1:51" ht="16.5" thickTop="1" thickBot="1" x14ac:dyDescent="0.3">
      <c r="A101" s="73">
        <v>60</v>
      </c>
      <c r="B101" s="74">
        <v>758245</v>
      </c>
      <c r="C101" s="75" t="s">
        <v>179</v>
      </c>
      <c r="D101" s="75" t="s">
        <v>180</v>
      </c>
      <c r="E101" s="76">
        <v>50</v>
      </c>
      <c r="F101" s="77">
        <v>99</v>
      </c>
      <c r="G101" s="131">
        <f t="shared" si="70"/>
        <v>0</v>
      </c>
      <c r="H101" s="131">
        <f t="shared" si="71"/>
        <v>0</v>
      </c>
      <c r="I101" s="131">
        <f t="shared" si="72"/>
        <v>0</v>
      </c>
      <c r="J101" s="131">
        <f t="shared" si="73"/>
        <v>0</v>
      </c>
      <c r="K101" s="131">
        <f t="shared" si="74"/>
        <v>0</v>
      </c>
      <c r="L101" s="132">
        <f t="shared" si="75"/>
        <v>0</v>
      </c>
      <c r="M101" s="70">
        <f t="shared" si="59"/>
        <v>0</v>
      </c>
      <c r="N101" s="70">
        <f t="shared" si="60"/>
        <v>0</v>
      </c>
      <c r="O101" s="70">
        <f t="shared" si="61"/>
        <v>0</v>
      </c>
      <c r="P101" s="73">
        <v>0</v>
      </c>
      <c r="Q101" s="74">
        <v>0</v>
      </c>
      <c r="R101" s="78">
        <v>0</v>
      </c>
      <c r="S101" s="78">
        <v>0</v>
      </c>
      <c r="T101" s="78">
        <v>0</v>
      </c>
      <c r="U101" s="133">
        <f t="shared" si="76"/>
        <v>0</v>
      </c>
      <c r="V101" s="155">
        <f t="shared" si="62"/>
        <v>0</v>
      </c>
      <c r="W101" s="155">
        <f t="shared" si="63"/>
        <v>0</v>
      </c>
      <c r="X101" s="104">
        <f t="shared" si="77"/>
        <v>0</v>
      </c>
      <c r="Y101" s="73">
        <v>0</v>
      </c>
      <c r="Z101" s="74">
        <v>0</v>
      </c>
      <c r="AA101" s="78">
        <v>0</v>
      </c>
      <c r="AB101" s="78">
        <v>0</v>
      </c>
      <c r="AC101" s="78">
        <v>0</v>
      </c>
      <c r="AD101" s="133">
        <f t="shared" si="78"/>
        <v>0</v>
      </c>
      <c r="AE101" s="155">
        <f t="shared" si="64"/>
        <v>0</v>
      </c>
      <c r="AF101" s="155">
        <f t="shared" si="65"/>
        <v>0</v>
      </c>
      <c r="AG101" s="104">
        <f t="shared" si="79"/>
        <v>0</v>
      </c>
      <c r="AH101" s="73">
        <v>0</v>
      </c>
      <c r="AI101" s="74">
        <v>0</v>
      </c>
      <c r="AJ101" s="78">
        <v>0</v>
      </c>
      <c r="AK101" s="78">
        <v>0</v>
      </c>
      <c r="AL101" s="78">
        <v>0</v>
      </c>
      <c r="AM101" s="133">
        <f t="shared" si="80"/>
        <v>0</v>
      </c>
      <c r="AN101" s="155">
        <f t="shared" si="66"/>
        <v>0</v>
      </c>
      <c r="AO101" s="155">
        <f t="shared" si="67"/>
        <v>0</v>
      </c>
      <c r="AP101" s="104">
        <f t="shared" si="81"/>
        <v>0</v>
      </c>
      <c r="AQ101" s="73">
        <v>0</v>
      </c>
      <c r="AR101" s="74">
        <v>0</v>
      </c>
      <c r="AS101" s="78">
        <v>0</v>
      </c>
      <c r="AT101" s="78">
        <v>0</v>
      </c>
      <c r="AU101" s="78">
        <v>0</v>
      </c>
      <c r="AV101" s="133">
        <f t="shared" si="82"/>
        <v>0</v>
      </c>
      <c r="AW101" s="155">
        <f t="shared" si="68"/>
        <v>0</v>
      </c>
      <c r="AX101" s="155">
        <f t="shared" si="69"/>
        <v>0</v>
      </c>
      <c r="AY101" s="104">
        <f t="shared" si="83"/>
        <v>0</v>
      </c>
    </row>
    <row r="102" spans="1:51" s="130" customFormat="1" ht="16.5" thickTop="1" thickBot="1" x14ac:dyDescent="0.3">
      <c r="A102" s="134">
        <v>61</v>
      </c>
      <c r="B102" s="135">
        <v>762676</v>
      </c>
      <c r="C102" s="136" t="s">
        <v>181</v>
      </c>
      <c r="D102" s="137" t="s">
        <v>182</v>
      </c>
      <c r="E102" s="81">
        <v>135</v>
      </c>
      <c r="F102" s="138">
        <v>269</v>
      </c>
      <c r="G102" s="131">
        <f t="shared" si="70"/>
        <v>0</v>
      </c>
      <c r="H102" s="131">
        <f t="shared" si="71"/>
        <v>0</v>
      </c>
      <c r="I102" s="131">
        <f t="shared" si="72"/>
        <v>0</v>
      </c>
      <c r="J102" s="131">
        <f t="shared" si="73"/>
        <v>0</v>
      </c>
      <c r="K102" s="131">
        <f t="shared" si="74"/>
        <v>0</v>
      </c>
      <c r="L102" s="132">
        <f t="shared" si="75"/>
        <v>0</v>
      </c>
      <c r="M102" s="70">
        <f t="shared" si="59"/>
        <v>0</v>
      </c>
      <c r="N102" s="70">
        <f t="shared" si="60"/>
        <v>0</v>
      </c>
      <c r="O102" s="70">
        <f t="shared" si="61"/>
        <v>0</v>
      </c>
      <c r="P102" s="85">
        <v>0</v>
      </c>
      <c r="Q102" s="86">
        <v>0</v>
      </c>
      <c r="R102" s="78">
        <v>0</v>
      </c>
      <c r="S102" s="78">
        <v>0</v>
      </c>
      <c r="T102" s="78">
        <v>0</v>
      </c>
      <c r="U102" s="133">
        <f t="shared" si="76"/>
        <v>0</v>
      </c>
      <c r="V102" s="155">
        <f t="shared" si="62"/>
        <v>0</v>
      </c>
      <c r="W102" s="155">
        <f t="shared" si="63"/>
        <v>0</v>
      </c>
      <c r="X102" s="104">
        <f t="shared" si="77"/>
        <v>0</v>
      </c>
      <c r="Y102" s="85">
        <v>0</v>
      </c>
      <c r="Z102" s="86">
        <v>0</v>
      </c>
      <c r="AA102" s="78">
        <v>0</v>
      </c>
      <c r="AB102" s="78">
        <v>0</v>
      </c>
      <c r="AC102" s="78">
        <v>0</v>
      </c>
      <c r="AD102" s="133">
        <f t="shared" si="78"/>
        <v>0</v>
      </c>
      <c r="AE102" s="155">
        <f t="shared" si="64"/>
        <v>0</v>
      </c>
      <c r="AF102" s="155">
        <f t="shared" si="65"/>
        <v>0</v>
      </c>
      <c r="AG102" s="104">
        <f t="shared" si="79"/>
        <v>0</v>
      </c>
      <c r="AH102" s="85">
        <v>0</v>
      </c>
      <c r="AI102" s="86">
        <v>0</v>
      </c>
      <c r="AJ102" s="78">
        <v>0</v>
      </c>
      <c r="AK102" s="78">
        <v>0</v>
      </c>
      <c r="AL102" s="78">
        <v>0</v>
      </c>
      <c r="AM102" s="133">
        <f t="shared" si="80"/>
        <v>0</v>
      </c>
      <c r="AN102" s="155">
        <f t="shared" si="66"/>
        <v>0</v>
      </c>
      <c r="AO102" s="155">
        <f t="shared" si="67"/>
        <v>0</v>
      </c>
      <c r="AP102" s="104">
        <f t="shared" si="81"/>
        <v>0</v>
      </c>
      <c r="AQ102" s="85">
        <v>0</v>
      </c>
      <c r="AR102" s="86">
        <v>0</v>
      </c>
      <c r="AS102" s="78">
        <v>0</v>
      </c>
      <c r="AT102" s="78">
        <v>0</v>
      </c>
      <c r="AU102" s="78">
        <v>0</v>
      </c>
      <c r="AV102" s="133">
        <f t="shared" si="82"/>
        <v>0</v>
      </c>
      <c r="AW102" s="155">
        <f t="shared" si="68"/>
        <v>0</v>
      </c>
      <c r="AX102" s="155">
        <f t="shared" si="69"/>
        <v>0</v>
      </c>
      <c r="AY102" s="104">
        <f t="shared" si="83"/>
        <v>0</v>
      </c>
    </row>
    <row r="103" spans="1:51" s="130" customFormat="1" ht="16.5" thickTop="1" thickBot="1" x14ac:dyDescent="0.3">
      <c r="A103" s="134">
        <v>62</v>
      </c>
      <c r="B103" s="135">
        <v>762677</v>
      </c>
      <c r="C103" s="136" t="s">
        <v>183</v>
      </c>
      <c r="D103" s="137" t="s">
        <v>184</v>
      </c>
      <c r="E103" s="81">
        <v>50</v>
      </c>
      <c r="F103" s="138">
        <v>99</v>
      </c>
      <c r="G103" s="131">
        <f t="shared" si="70"/>
        <v>0</v>
      </c>
      <c r="H103" s="131">
        <f t="shared" si="71"/>
        <v>2</v>
      </c>
      <c r="I103" s="131">
        <f t="shared" si="72"/>
        <v>0</v>
      </c>
      <c r="J103" s="131">
        <f t="shared" si="73"/>
        <v>5</v>
      </c>
      <c r="K103" s="131">
        <f t="shared" si="74"/>
        <v>4</v>
      </c>
      <c r="L103" s="132">
        <f t="shared" si="75"/>
        <v>11</v>
      </c>
      <c r="M103" s="70">
        <f t="shared" si="59"/>
        <v>1.75</v>
      </c>
      <c r="N103" s="70">
        <f t="shared" si="60"/>
        <v>550</v>
      </c>
      <c r="O103" s="70">
        <f t="shared" si="61"/>
        <v>1089</v>
      </c>
      <c r="P103" s="85">
        <v>0</v>
      </c>
      <c r="Q103" s="86">
        <v>0</v>
      </c>
      <c r="R103" s="78">
        <v>0</v>
      </c>
      <c r="S103" s="78">
        <v>2</v>
      </c>
      <c r="T103" s="78">
        <v>1</v>
      </c>
      <c r="U103" s="133">
        <f t="shared" si="76"/>
        <v>3</v>
      </c>
      <c r="V103" s="155">
        <f t="shared" si="62"/>
        <v>150</v>
      </c>
      <c r="W103" s="155">
        <f t="shared" si="63"/>
        <v>297</v>
      </c>
      <c r="X103" s="104">
        <f t="shared" si="77"/>
        <v>0.6</v>
      </c>
      <c r="Y103" s="85">
        <v>0</v>
      </c>
      <c r="Z103" s="86">
        <v>0</v>
      </c>
      <c r="AA103" s="78">
        <v>0</v>
      </c>
      <c r="AB103" s="78">
        <v>0</v>
      </c>
      <c r="AC103" s="78">
        <v>2</v>
      </c>
      <c r="AD103" s="133">
        <f t="shared" si="78"/>
        <v>2</v>
      </c>
      <c r="AE103" s="155">
        <f t="shared" si="64"/>
        <v>100</v>
      </c>
      <c r="AF103" s="155">
        <f t="shared" si="65"/>
        <v>198</v>
      </c>
      <c r="AG103" s="104">
        <f t="shared" si="79"/>
        <v>0.4</v>
      </c>
      <c r="AH103" s="85">
        <v>0</v>
      </c>
      <c r="AI103" s="86">
        <v>2</v>
      </c>
      <c r="AJ103" s="78">
        <v>0</v>
      </c>
      <c r="AK103" s="78">
        <v>2</v>
      </c>
      <c r="AL103" s="78">
        <v>0</v>
      </c>
      <c r="AM103" s="133">
        <f t="shared" si="80"/>
        <v>4</v>
      </c>
      <c r="AN103" s="155">
        <f t="shared" si="66"/>
        <v>200</v>
      </c>
      <c r="AO103" s="155">
        <f t="shared" si="67"/>
        <v>396</v>
      </c>
      <c r="AP103" s="104">
        <f t="shared" si="81"/>
        <v>0.8</v>
      </c>
      <c r="AQ103" s="85">
        <v>0</v>
      </c>
      <c r="AR103" s="86">
        <v>0</v>
      </c>
      <c r="AS103" s="78">
        <v>0</v>
      </c>
      <c r="AT103" s="78">
        <v>1</v>
      </c>
      <c r="AU103" s="78">
        <v>1</v>
      </c>
      <c r="AV103" s="133">
        <f t="shared" si="82"/>
        <v>2</v>
      </c>
      <c r="AW103" s="155">
        <f t="shared" si="68"/>
        <v>100</v>
      </c>
      <c r="AX103" s="155">
        <f t="shared" si="69"/>
        <v>198</v>
      </c>
      <c r="AY103" s="104">
        <f t="shared" si="83"/>
        <v>0.4</v>
      </c>
    </row>
    <row r="104" spans="1:51" s="130" customFormat="1" ht="16.5" thickTop="1" thickBot="1" x14ac:dyDescent="0.3">
      <c r="A104" s="134">
        <v>63</v>
      </c>
      <c r="B104" s="135">
        <v>762678</v>
      </c>
      <c r="C104" s="136" t="s">
        <v>185</v>
      </c>
      <c r="D104" s="137" t="s">
        <v>186</v>
      </c>
      <c r="E104" s="81">
        <v>45</v>
      </c>
      <c r="F104" s="138">
        <v>89</v>
      </c>
      <c r="G104" s="131">
        <f t="shared" si="70"/>
        <v>0</v>
      </c>
      <c r="H104" s="131">
        <f t="shared" si="71"/>
        <v>1</v>
      </c>
      <c r="I104" s="131">
        <f t="shared" si="72"/>
        <v>0</v>
      </c>
      <c r="J104" s="131">
        <f t="shared" si="73"/>
        <v>0</v>
      </c>
      <c r="K104" s="131">
        <f t="shared" si="74"/>
        <v>1</v>
      </c>
      <c r="L104" s="132">
        <f t="shared" si="75"/>
        <v>2</v>
      </c>
      <c r="M104" s="70">
        <f t="shared" si="59"/>
        <v>0.25</v>
      </c>
      <c r="N104" s="70">
        <f t="shared" si="60"/>
        <v>90</v>
      </c>
      <c r="O104" s="70">
        <f t="shared" si="61"/>
        <v>178</v>
      </c>
      <c r="P104" s="85">
        <v>0</v>
      </c>
      <c r="Q104" s="86">
        <v>0</v>
      </c>
      <c r="R104" s="78">
        <v>0</v>
      </c>
      <c r="S104" s="78">
        <v>0</v>
      </c>
      <c r="T104" s="78">
        <v>0</v>
      </c>
      <c r="U104" s="133">
        <f t="shared" si="76"/>
        <v>0</v>
      </c>
      <c r="V104" s="155">
        <f t="shared" si="62"/>
        <v>0</v>
      </c>
      <c r="W104" s="155">
        <f t="shared" si="63"/>
        <v>0</v>
      </c>
      <c r="X104" s="104">
        <f t="shared" si="77"/>
        <v>0</v>
      </c>
      <c r="Y104" s="85">
        <v>0</v>
      </c>
      <c r="Z104" s="86">
        <v>0</v>
      </c>
      <c r="AA104" s="78">
        <v>0</v>
      </c>
      <c r="AB104" s="78">
        <v>0</v>
      </c>
      <c r="AC104" s="78">
        <v>0</v>
      </c>
      <c r="AD104" s="133">
        <f t="shared" si="78"/>
        <v>0</v>
      </c>
      <c r="AE104" s="155">
        <f t="shared" si="64"/>
        <v>0</v>
      </c>
      <c r="AF104" s="155">
        <f t="shared" si="65"/>
        <v>0</v>
      </c>
      <c r="AG104" s="104">
        <f t="shared" si="79"/>
        <v>0</v>
      </c>
      <c r="AH104" s="85">
        <v>0</v>
      </c>
      <c r="AI104" s="86">
        <v>0</v>
      </c>
      <c r="AJ104" s="78">
        <v>0</v>
      </c>
      <c r="AK104" s="78">
        <v>0</v>
      </c>
      <c r="AL104" s="78">
        <v>1</v>
      </c>
      <c r="AM104" s="133">
        <f t="shared" si="80"/>
        <v>1</v>
      </c>
      <c r="AN104" s="155">
        <f t="shared" si="66"/>
        <v>45</v>
      </c>
      <c r="AO104" s="155">
        <f t="shared" si="67"/>
        <v>89</v>
      </c>
      <c r="AP104" s="104">
        <f t="shared" si="81"/>
        <v>0.2</v>
      </c>
      <c r="AQ104" s="85">
        <v>0</v>
      </c>
      <c r="AR104" s="86">
        <v>1</v>
      </c>
      <c r="AS104" s="78">
        <v>0</v>
      </c>
      <c r="AT104" s="78">
        <v>0</v>
      </c>
      <c r="AU104" s="78">
        <v>0</v>
      </c>
      <c r="AV104" s="133">
        <f t="shared" si="82"/>
        <v>1</v>
      </c>
      <c r="AW104" s="155">
        <f t="shared" si="68"/>
        <v>45</v>
      </c>
      <c r="AX104" s="155">
        <f t="shared" si="69"/>
        <v>89</v>
      </c>
      <c r="AY104" s="104">
        <f t="shared" si="83"/>
        <v>0.2</v>
      </c>
    </row>
    <row r="105" spans="1:51" s="130" customFormat="1" ht="16.5" thickTop="1" thickBot="1" x14ac:dyDescent="0.3">
      <c r="A105" s="134">
        <v>64</v>
      </c>
      <c r="B105" s="135">
        <v>762679</v>
      </c>
      <c r="C105" s="136" t="s">
        <v>187</v>
      </c>
      <c r="D105" s="137" t="s">
        <v>188</v>
      </c>
      <c r="E105" s="81">
        <v>45</v>
      </c>
      <c r="F105" s="138">
        <v>89</v>
      </c>
      <c r="G105" s="131">
        <f t="shared" si="70"/>
        <v>0</v>
      </c>
      <c r="H105" s="131">
        <f t="shared" si="71"/>
        <v>0</v>
      </c>
      <c r="I105" s="131">
        <f t="shared" si="72"/>
        <v>0</v>
      </c>
      <c r="J105" s="131">
        <f t="shared" si="73"/>
        <v>0</v>
      </c>
      <c r="K105" s="131">
        <f t="shared" si="74"/>
        <v>0</v>
      </c>
      <c r="L105" s="132">
        <f t="shared" si="75"/>
        <v>0</v>
      </c>
      <c r="M105" s="70">
        <f t="shared" si="59"/>
        <v>0</v>
      </c>
      <c r="N105" s="70">
        <f t="shared" si="60"/>
        <v>0</v>
      </c>
      <c r="O105" s="70">
        <f t="shared" si="61"/>
        <v>0</v>
      </c>
      <c r="P105" s="85">
        <v>0</v>
      </c>
      <c r="Q105" s="86">
        <v>0</v>
      </c>
      <c r="R105" s="78">
        <v>0</v>
      </c>
      <c r="S105" s="78">
        <v>0</v>
      </c>
      <c r="T105" s="78">
        <v>0</v>
      </c>
      <c r="U105" s="133">
        <f t="shared" si="76"/>
        <v>0</v>
      </c>
      <c r="V105" s="155">
        <f t="shared" si="62"/>
        <v>0</v>
      </c>
      <c r="W105" s="155">
        <f t="shared" si="63"/>
        <v>0</v>
      </c>
      <c r="X105" s="104">
        <f t="shared" si="77"/>
        <v>0</v>
      </c>
      <c r="Y105" s="85">
        <v>0</v>
      </c>
      <c r="Z105" s="86">
        <v>0</v>
      </c>
      <c r="AA105" s="78">
        <v>0</v>
      </c>
      <c r="AB105" s="78">
        <v>0</v>
      </c>
      <c r="AC105" s="78">
        <v>0</v>
      </c>
      <c r="AD105" s="133">
        <f t="shared" si="78"/>
        <v>0</v>
      </c>
      <c r="AE105" s="155">
        <f t="shared" si="64"/>
        <v>0</v>
      </c>
      <c r="AF105" s="155">
        <f t="shared" si="65"/>
        <v>0</v>
      </c>
      <c r="AG105" s="104">
        <f t="shared" si="79"/>
        <v>0</v>
      </c>
      <c r="AH105" s="85">
        <v>0</v>
      </c>
      <c r="AI105" s="86">
        <v>0</v>
      </c>
      <c r="AJ105" s="78">
        <v>0</v>
      </c>
      <c r="AK105" s="78">
        <v>0</v>
      </c>
      <c r="AL105" s="78">
        <v>0</v>
      </c>
      <c r="AM105" s="133">
        <f t="shared" si="80"/>
        <v>0</v>
      </c>
      <c r="AN105" s="155">
        <f t="shared" si="66"/>
        <v>0</v>
      </c>
      <c r="AO105" s="155">
        <f t="shared" si="67"/>
        <v>0</v>
      </c>
      <c r="AP105" s="104">
        <f t="shared" si="81"/>
        <v>0</v>
      </c>
      <c r="AQ105" s="85">
        <v>0</v>
      </c>
      <c r="AR105" s="86">
        <v>0</v>
      </c>
      <c r="AS105" s="78">
        <v>0</v>
      </c>
      <c r="AT105" s="78">
        <v>0</v>
      </c>
      <c r="AU105" s="78">
        <v>0</v>
      </c>
      <c r="AV105" s="133">
        <f t="shared" si="82"/>
        <v>0</v>
      </c>
      <c r="AW105" s="155">
        <f t="shared" si="68"/>
        <v>0</v>
      </c>
      <c r="AX105" s="155">
        <f t="shared" si="69"/>
        <v>0</v>
      </c>
      <c r="AY105" s="104">
        <f t="shared" si="83"/>
        <v>0</v>
      </c>
    </row>
    <row r="106" spans="1:51" s="130" customFormat="1" ht="16.5" thickTop="1" thickBot="1" x14ac:dyDescent="0.3">
      <c r="A106" s="134">
        <v>65</v>
      </c>
      <c r="B106" s="135">
        <v>762680</v>
      </c>
      <c r="C106" s="136" t="s">
        <v>189</v>
      </c>
      <c r="D106" s="137" t="s">
        <v>190</v>
      </c>
      <c r="E106" s="81">
        <v>45</v>
      </c>
      <c r="F106" s="138">
        <v>89</v>
      </c>
      <c r="G106" s="131">
        <f t="shared" si="70"/>
        <v>0</v>
      </c>
      <c r="H106" s="131">
        <f t="shared" si="71"/>
        <v>1</v>
      </c>
      <c r="I106" s="131">
        <f t="shared" si="72"/>
        <v>0</v>
      </c>
      <c r="J106" s="131">
        <f t="shared" si="73"/>
        <v>0</v>
      </c>
      <c r="K106" s="131">
        <f t="shared" si="74"/>
        <v>0</v>
      </c>
      <c r="L106" s="132">
        <f t="shared" si="75"/>
        <v>1</v>
      </c>
      <c r="M106" s="70">
        <f t="shared" si="59"/>
        <v>0.25</v>
      </c>
      <c r="N106" s="70">
        <f t="shared" si="60"/>
        <v>45</v>
      </c>
      <c r="O106" s="70">
        <f t="shared" si="61"/>
        <v>89</v>
      </c>
      <c r="P106" s="85">
        <v>0</v>
      </c>
      <c r="Q106" s="86">
        <v>0</v>
      </c>
      <c r="R106" s="78">
        <v>0</v>
      </c>
      <c r="S106" s="78">
        <v>0</v>
      </c>
      <c r="T106" s="78">
        <v>0</v>
      </c>
      <c r="U106" s="133">
        <f t="shared" si="76"/>
        <v>0</v>
      </c>
      <c r="V106" s="155">
        <f t="shared" ref="V106:V109" si="95">U106*E106</f>
        <v>0</v>
      </c>
      <c r="W106" s="155">
        <f t="shared" si="63"/>
        <v>0</v>
      </c>
      <c r="X106" s="104">
        <f t="shared" si="77"/>
        <v>0</v>
      </c>
      <c r="Y106" s="85">
        <v>0</v>
      </c>
      <c r="Z106" s="86">
        <v>0</v>
      </c>
      <c r="AA106" s="78">
        <v>0</v>
      </c>
      <c r="AB106" s="78">
        <v>0</v>
      </c>
      <c r="AC106" s="78">
        <v>0</v>
      </c>
      <c r="AD106" s="133">
        <f t="shared" si="78"/>
        <v>0</v>
      </c>
      <c r="AE106" s="155">
        <f t="shared" ref="AE106:AE109" si="96">AD106*E106</f>
        <v>0</v>
      </c>
      <c r="AF106" s="155">
        <f t="shared" si="65"/>
        <v>0</v>
      </c>
      <c r="AG106" s="104">
        <f t="shared" si="79"/>
        <v>0</v>
      </c>
      <c r="AH106" s="85">
        <v>0</v>
      </c>
      <c r="AI106" s="86">
        <v>0</v>
      </c>
      <c r="AJ106" s="78">
        <v>0</v>
      </c>
      <c r="AK106" s="78">
        <v>0</v>
      </c>
      <c r="AL106" s="78">
        <v>0</v>
      </c>
      <c r="AM106" s="133">
        <f t="shared" si="80"/>
        <v>0</v>
      </c>
      <c r="AN106" s="155">
        <f t="shared" ref="AN106:AN109" si="97">AM106*E106</f>
        <v>0</v>
      </c>
      <c r="AO106" s="155">
        <f t="shared" si="67"/>
        <v>0</v>
      </c>
      <c r="AP106" s="104">
        <f t="shared" si="81"/>
        <v>0</v>
      </c>
      <c r="AQ106" s="85">
        <v>0</v>
      </c>
      <c r="AR106" s="86">
        <v>1</v>
      </c>
      <c r="AS106" s="78">
        <v>0</v>
      </c>
      <c r="AT106" s="78">
        <v>0</v>
      </c>
      <c r="AU106" s="78">
        <v>0</v>
      </c>
      <c r="AV106" s="133">
        <f t="shared" si="82"/>
        <v>1</v>
      </c>
      <c r="AW106" s="155">
        <f t="shared" ref="AW106:AW109" si="98">AV106*E106</f>
        <v>45</v>
      </c>
      <c r="AX106" s="155">
        <f t="shared" si="69"/>
        <v>89</v>
      </c>
      <c r="AY106" s="104">
        <f t="shared" si="83"/>
        <v>0.2</v>
      </c>
    </row>
    <row r="107" spans="1:51" s="130" customFormat="1" ht="16.5" thickTop="1" thickBot="1" x14ac:dyDescent="0.3">
      <c r="A107" s="134">
        <v>66</v>
      </c>
      <c r="B107" s="135">
        <v>762681</v>
      </c>
      <c r="C107" s="136" t="s">
        <v>191</v>
      </c>
      <c r="D107" s="137" t="s">
        <v>192</v>
      </c>
      <c r="E107" s="81">
        <v>35</v>
      </c>
      <c r="F107" s="138">
        <v>69</v>
      </c>
      <c r="G107" s="131">
        <f t="shared" si="70"/>
        <v>1</v>
      </c>
      <c r="H107" s="131">
        <f t="shared" si="71"/>
        <v>2</v>
      </c>
      <c r="I107" s="131">
        <f t="shared" si="72"/>
        <v>4</v>
      </c>
      <c r="J107" s="131">
        <f t="shared" si="73"/>
        <v>0</v>
      </c>
      <c r="K107" s="131">
        <f t="shared" si="74"/>
        <v>1</v>
      </c>
      <c r="L107" s="132">
        <f t="shared" si="75"/>
        <v>8</v>
      </c>
      <c r="M107" s="70">
        <f t="shared" si="59"/>
        <v>1.75</v>
      </c>
      <c r="N107" s="70">
        <f t="shared" si="60"/>
        <v>280</v>
      </c>
      <c r="O107" s="70">
        <f t="shared" si="61"/>
        <v>552</v>
      </c>
      <c r="P107" s="85">
        <v>0</v>
      </c>
      <c r="Q107" s="86">
        <v>0</v>
      </c>
      <c r="R107" s="78">
        <v>0</v>
      </c>
      <c r="S107" s="78">
        <v>0</v>
      </c>
      <c r="T107" s="78">
        <v>0</v>
      </c>
      <c r="U107" s="133">
        <f t="shared" si="76"/>
        <v>0</v>
      </c>
      <c r="V107" s="155">
        <f t="shared" si="95"/>
        <v>0</v>
      </c>
      <c r="W107" s="155">
        <f t="shared" si="63"/>
        <v>0</v>
      </c>
      <c r="X107" s="104">
        <f t="shared" si="77"/>
        <v>0</v>
      </c>
      <c r="Y107" s="85">
        <v>1</v>
      </c>
      <c r="Z107" s="86">
        <v>0</v>
      </c>
      <c r="AA107" s="78">
        <v>1</v>
      </c>
      <c r="AB107" s="78">
        <v>0</v>
      </c>
      <c r="AC107" s="78">
        <v>0</v>
      </c>
      <c r="AD107" s="133">
        <f t="shared" si="78"/>
        <v>2</v>
      </c>
      <c r="AE107" s="155">
        <f t="shared" si="96"/>
        <v>70</v>
      </c>
      <c r="AF107" s="155">
        <f t="shared" si="65"/>
        <v>138</v>
      </c>
      <c r="AG107" s="104">
        <f t="shared" si="79"/>
        <v>0.4</v>
      </c>
      <c r="AH107" s="85">
        <v>0</v>
      </c>
      <c r="AI107" s="86">
        <v>0</v>
      </c>
      <c r="AJ107" s="78">
        <v>0</v>
      </c>
      <c r="AK107" s="78">
        <v>0</v>
      </c>
      <c r="AL107" s="78">
        <v>0</v>
      </c>
      <c r="AM107" s="133">
        <f t="shared" si="80"/>
        <v>0</v>
      </c>
      <c r="AN107" s="155">
        <f t="shared" si="97"/>
        <v>0</v>
      </c>
      <c r="AO107" s="155">
        <f t="shared" si="67"/>
        <v>0</v>
      </c>
      <c r="AP107" s="104">
        <f t="shared" si="81"/>
        <v>0</v>
      </c>
      <c r="AQ107" s="85">
        <v>0</v>
      </c>
      <c r="AR107" s="86">
        <v>2</v>
      </c>
      <c r="AS107" s="78">
        <v>3</v>
      </c>
      <c r="AT107" s="78">
        <v>0</v>
      </c>
      <c r="AU107" s="78">
        <v>1</v>
      </c>
      <c r="AV107" s="133">
        <f t="shared" si="82"/>
        <v>6</v>
      </c>
      <c r="AW107" s="155">
        <f t="shared" si="98"/>
        <v>210</v>
      </c>
      <c r="AX107" s="155">
        <f t="shared" si="69"/>
        <v>414</v>
      </c>
      <c r="AY107" s="104">
        <f t="shared" si="83"/>
        <v>1.2</v>
      </c>
    </row>
    <row r="108" spans="1:51" s="130" customFormat="1" ht="16.5" thickTop="1" thickBot="1" x14ac:dyDescent="0.3">
      <c r="A108" s="134">
        <v>67</v>
      </c>
      <c r="B108" s="135">
        <v>762682</v>
      </c>
      <c r="C108" s="136" t="s">
        <v>193</v>
      </c>
      <c r="D108" s="137" t="s">
        <v>194</v>
      </c>
      <c r="E108" s="81">
        <v>35</v>
      </c>
      <c r="F108" s="138">
        <v>69</v>
      </c>
      <c r="G108" s="131">
        <f t="shared" si="70"/>
        <v>0</v>
      </c>
      <c r="H108" s="131">
        <f t="shared" si="71"/>
        <v>0</v>
      </c>
      <c r="I108" s="131">
        <f t="shared" si="72"/>
        <v>1</v>
      </c>
      <c r="J108" s="131">
        <f t="shared" si="73"/>
        <v>0</v>
      </c>
      <c r="K108" s="131">
        <f t="shared" si="74"/>
        <v>0</v>
      </c>
      <c r="L108" s="132">
        <f t="shared" si="75"/>
        <v>1</v>
      </c>
      <c r="M108" s="70">
        <f t="shared" si="59"/>
        <v>0.25</v>
      </c>
      <c r="N108" s="70">
        <f t="shared" si="60"/>
        <v>35</v>
      </c>
      <c r="O108" s="70">
        <f t="shared" si="61"/>
        <v>69</v>
      </c>
      <c r="P108" s="85">
        <v>0</v>
      </c>
      <c r="Q108" s="86">
        <v>0</v>
      </c>
      <c r="R108" s="78">
        <v>0</v>
      </c>
      <c r="S108" s="78">
        <v>0</v>
      </c>
      <c r="T108" s="78">
        <v>0</v>
      </c>
      <c r="U108" s="133">
        <f t="shared" si="76"/>
        <v>0</v>
      </c>
      <c r="V108" s="155">
        <f t="shared" si="95"/>
        <v>0</v>
      </c>
      <c r="W108" s="155">
        <f t="shared" si="63"/>
        <v>0</v>
      </c>
      <c r="X108" s="104">
        <f t="shared" si="77"/>
        <v>0</v>
      </c>
      <c r="Y108" s="85">
        <v>0</v>
      </c>
      <c r="Z108" s="86">
        <v>0</v>
      </c>
      <c r="AA108" s="78">
        <v>0</v>
      </c>
      <c r="AB108" s="78">
        <v>0</v>
      </c>
      <c r="AC108" s="78">
        <v>0</v>
      </c>
      <c r="AD108" s="133">
        <f t="shared" si="78"/>
        <v>0</v>
      </c>
      <c r="AE108" s="155">
        <f t="shared" si="96"/>
        <v>0</v>
      </c>
      <c r="AF108" s="155">
        <f t="shared" si="65"/>
        <v>0</v>
      </c>
      <c r="AG108" s="104">
        <f t="shared" si="79"/>
        <v>0</v>
      </c>
      <c r="AH108" s="85">
        <v>0</v>
      </c>
      <c r="AI108" s="86">
        <v>0</v>
      </c>
      <c r="AJ108" s="78">
        <v>0</v>
      </c>
      <c r="AK108" s="78">
        <v>0</v>
      </c>
      <c r="AL108" s="78">
        <v>0</v>
      </c>
      <c r="AM108" s="133">
        <f t="shared" si="80"/>
        <v>0</v>
      </c>
      <c r="AN108" s="155">
        <f t="shared" si="97"/>
        <v>0</v>
      </c>
      <c r="AO108" s="155">
        <f t="shared" si="67"/>
        <v>0</v>
      </c>
      <c r="AP108" s="104">
        <f t="shared" si="81"/>
        <v>0</v>
      </c>
      <c r="AQ108" s="85">
        <v>0</v>
      </c>
      <c r="AR108" s="86">
        <v>0</v>
      </c>
      <c r="AS108" s="78">
        <v>1</v>
      </c>
      <c r="AT108" s="78">
        <v>0</v>
      </c>
      <c r="AU108" s="78">
        <v>0</v>
      </c>
      <c r="AV108" s="133">
        <f t="shared" si="82"/>
        <v>1</v>
      </c>
      <c r="AW108" s="155">
        <f t="shared" si="98"/>
        <v>35</v>
      </c>
      <c r="AX108" s="155">
        <f t="shared" si="69"/>
        <v>69</v>
      </c>
      <c r="AY108" s="104">
        <f t="shared" si="83"/>
        <v>0.2</v>
      </c>
    </row>
    <row r="109" spans="1:51" s="130" customFormat="1" ht="16.5" thickTop="1" thickBot="1" x14ac:dyDescent="0.3">
      <c r="A109" s="134">
        <v>68</v>
      </c>
      <c r="B109" s="135">
        <v>762683</v>
      </c>
      <c r="C109" s="136" t="s">
        <v>195</v>
      </c>
      <c r="D109" s="137" t="s">
        <v>196</v>
      </c>
      <c r="E109" s="81">
        <v>50</v>
      </c>
      <c r="F109" s="138">
        <v>99</v>
      </c>
      <c r="G109" s="131">
        <f t="shared" si="70"/>
        <v>0</v>
      </c>
      <c r="H109" s="131">
        <f t="shared" si="71"/>
        <v>0</v>
      </c>
      <c r="I109" s="131">
        <f t="shared" si="72"/>
        <v>0</v>
      </c>
      <c r="J109" s="131">
        <f t="shared" si="73"/>
        <v>0</v>
      </c>
      <c r="K109" s="131">
        <f t="shared" si="74"/>
        <v>1</v>
      </c>
      <c r="L109" s="132">
        <f t="shared" si="75"/>
        <v>1</v>
      </c>
      <c r="M109" s="70">
        <f t="shared" si="59"/>
        <v>0</v>
      </c>
      <c r="N109" s="70">
        <f t="shared" si="60"/>
        <v>50</v>
      </c>
      <c r="O109" s="70">
        <f t="shared" si="61"/>
        <v>99</v>
      </c>
      <c r="P109" s="85">
        <v>0</v>
      </c>
      <c r="Q109" s="86">
        <v>0</v>
      </c>
      <c r="R109" s="78">
        <v>0</v>
      </c>
      <c r="S109" s="78">
        <v>0</v>
      </c>
      <c r="T109" s="78">
        <v>0</v>
      </c>
      <c r="U109" s="133">
        <f t="shared" si="76"/>
        <v>0</v>
      </c>
      <c r="V109" s="155">
        <f t="shared" si="95"/>
        <v>0</v>
      </c>
      <c r="W109" s="155">
        <f t="shared" si="63"/>
        <v>0</v>
      </c>
      <c r="X109" s="104">
        <f t="shared" si="77"/>
        <v>0</v>
      </c>
      <c r="Y109" s="85">
        <v>0</v>
      </c>
      <c r="Z109" s="86">
        <v>0</v>
      </c>
      <c r="AA109" s="78">
        <v>0</v>
      </c>
      <c r="AB109" s="78">
        <v>0</v>
      </c>
      <c r="AC109" s="78">
        <v>1</v>
      </c>
      <c r="AD109" s="133">
        <f t="shared" si="78"/>
        <v>1</v>
      </c>
      <c r="AE109" s="155">
        <f t="shared" si="96"/>
        <v>50</v>
      </c>
      <c r="AF109" s="155">
        <f t="shared" si="65"/>
        <v>99</v>
      </c>
      <c r="AG109" s="104">
        <f t="shared" si="79"/>
        <v>0.2</v>
      </c>
      <c r="AH109" s="85">
        <v>0</v>
      </c>
      <c r="AI109" s="86">
        <v>0</v>
      </c>
      <c r="AJ109" s="78">
        <v>0</v>
      </c>
      <c r="AK109" s="78">
        <v>0</v>
      </c>
      <c r="AL109" s="78">
        <v>0</v>
      </c>
      <c r="AM109" s="133">
        <f t="shared" si="80"/>
        <v>0</v>
      </c>
      <c r="AN109" s="155">
        <f t="shared" si="97"/>
        <v>0</v>
      </c>
      <c r="AO109" s="155">
        <f t="shared" si="67"/>
        <v>0</v>
      </c>
      <c r="AP109" s="104">
        <f t="shared" si="81"/>
        <v>0</v>
      </c>
      <c r="AQ109" s="85">
        <v>0</v>
      </c>
      <c r="AR109" s="86">
        <v>0</v>
      </c>
      <c r="AS109" s="78">
        <v>0</v>
      </c>
      <c r="AT109" s="78">
        <v>0</v>
      </c>
      <c r="AU109" s="78">
        <v>0</v>
      </c>
      <c r="AV109" s="133">
        <f t="shared" si="82"/>
        <v>0</v>
      </c>
      <c r="AW109" s="155">
        <f t="shared" si="98"/>
        <v>0</v>
      </c>
      <c r="AX109" s="155">
        <f t="shared" si="69"/>
        <v>0</v>
      </c>
      <c r="AY109" s="104">
        <f t="shared" si="83"/>
        <v>0</v>
      </c>
    </row>
    <row r="110" spans="1:51" s="130" customFormat="1" ht="16.5" thickTop="1" thickBot="1" x14ac:dyDescent="0.3">
      <c r="A110" s="134">
        <v>69</v>
      </c>
      <c r="B110" s="135">
        <v>766138</v>
      </c>
      <c r="C110" s="136" t="s">
        <v>272</v>
      </c>
      <c r="D110" s="137" t="s">
        <v>273</v>
      </c>
      <c r="E110" s="81">
        <v>100</v>
      </c>
      <c r="F110" s="138">
        <v>199</v>
      </c>
      <c r="G110" s="131">
        <f t="shared" ref="G110:G114" si="99">SUM(P110,Y110,AH110,AQ110)</f>
        <v>0</v>
      </c>
      <c r="H110" s="131">
        <f t="shared" ref="H110:H114" si="100">SUM(Q110,Z110,AI110,AR110)</f>
        <v>0</v>
      </c>
      <c r="I110" s="131">
        <f t="shared" ref="I110:I114" si="101">SUM(R110,AA110,AJ110,AS110)</f>
        <v>0</v>
      </c>
      <c r="J110" s="131">
        <f t="shared" ref="J110:J114" si="102">SUM(S110,AB110,AK110,AT110)</f>
        <v>0</v>
      </c>
      <c r="K110" s="131">
        <f t="shared" ref="K110:K114" si="103">SUM(T110,AC110,AL110,AU110)</f>
        <v>0</v>
      </c>
      <c r="L110" s="132">
        <f t="shared" ref="L110:L114" si="104">SUM(G110:K110)</f>
        <v>0</v>
      </c>
      <c r="M110" s="70">
        <f t="shared" ref="M110:M114" si="105">AVERAGE(G110:J110)</f>
        <v>0</v>
      </c>
      <c r="N110" s="70">
        <f t="shared" ref="N110:N114" si="106">L110*E110</f>
        <v>0</v>
      </c>
      <c r="O110" s="70">
        <f t="shared" ref="O110:O114" si="107">L110*F110</f>
        <v>0</v>
      </c>
      <c r="P110" s="85">
        <v>0</v>
      </c>
      <c r="Q110" s="86">
        <v>0</v>
      </c>
      <c r="R110" s="78">
        <v>0</v>
      </c>
      <c r="S110" s="78">
        <v>0</v>
      </c>
      <c r="T110" s="78">
        <v>0</v>
      </c>
      <c r="U110" s="133">
        <f t="shared" ref="U110:U114" si="108">SUM(P110:T110)</f>
        <v>0</v>
      </c>
      <c r="V110" s="155">
        <f t="shared" ref="V110:V114" si="109">U110*E110</f>
        <v>0</v>
      </c>
      <c r="W110" s="155">
        <f t="shared" ref="W110:W114" si="110">U110*F110</f>
        <v>0</v>
      </c>
      <c r="X110" s="104">
        <f t="shared" ref="X110:X114" si="111">AVERAGE(P110:T110)</f>
        <v>0</v>
      </c>
      <c r="Y110" s="85">
        <v>0</v>
      </c>
      <c r="Z110" s="86">
        <v>0</v>
      </c>
      <c r="AA110" s="78">
        <v>0</v>
      </c>
      <c r="AB110" s="78">
        <v>0</v>
      </c>
      <c r="AC110" s="78">
        <v>0</v>
      </c>
      <c r="AD110" s="133">
        <f t="shared" ref="AD110:AD114" si="112">SUM(Y110:AC110)</f>
        <v>0</v>
      </c>
      <c r="AE110" s="155">
        <f t="shared" ref="AE110:AE114" si="113">AD110*E110</f>
        <v>0</v>
      </c>
      <c r="AF110" s="155">
        <f t="shared" ref="AF110:AF114" si="114">AD110*F110</f>
        <v>0</v>
      </c>
      <c r="AG110" s="104">
        <f t="shared" ref="AG110:AG114" si="115">AVERAGE(Y110:AC110)</f>
        <v>0</v>
      </c>
      <c r="AH110" s="85">
        <v>0</v>
      </c>
      <c r="AI110" s="86">
        <v>0</v>
      </c>
      <c r="AJ110" s="78">
        <v>0</v>
      </c>
      <c r="AK110" s="78">
        <v>0</v>
      </c>
      <c r="AL110" s="78">
        <v>0</v>
      </c>
      <c r="AM110" s="133">
        <f t="shared" ref="AM110:AM114" si="116">SUM(AH110:AL110)</f>
        <v>0</v>
      </c>
      <c r="AN110" s="155">
        <f t="shared" ref="AN110:AN114" si="117">AM110*E110</f>
        <v>0</v>
      </c>
      <c r="AO110" s="155">
        <f t="shared" ref="AO110:AO114" si="118">AM110*F110</f>
        <v>0</v>
      </c>
      <c r="AP110" s="104">
        <f t="shared" ref="AP110:AP114" si="119">AVERAGE(AH110:AL110)</f>
        <v>0</v>
      </c>
      <c r="AQ110" s="85">
        <v>0</v>
      </c>
      <c r="AR110" s="86">
        <v>0</v>
      </c>
      <c r="AS110" s="78">
        <v>0</v>
      </c>
      <c r="AT110" s="78">
        <v>0</v>
      </c>
      <c r="AU110" s="78">
        <v>0</v>
      </c>
      <c r="AV110" s="133">
        <f t="shared" ref="AV110:AV114" si="120">SUM(AQ110:AU110)</f>
        <v>0</v>
      </c>
      <c r="AW110" s="155">
        <f t="shared" ref="AW110:AW114" si="121">AV110*E110</f>
        <v>0</v>
      </c>
      <c r="AX110" s="155">
        <f t="shared" ref="AX110:AX114" si="122">AV110*F110</f>
        <v>0</v>
      </c>
      <c r="AY110" s="104">
        <f t="shared" ref="AY110:AY114" si="123">AVERAGE(AQ110:AU110)</f>
        <v>0</v>
      </c>
    </row>
    <row r="111" spans="1:51" s="130" customFormat="1" ht="16.5" thickTop="1" thickBot="1" x14ac:dyDescent="0.3">
      <c r="A111" s="134">
        <v>70</v>
      </c>
      <c r="B111" s="135">
        <v>766139</v>
      </c>
      <c r="C111" s="136" t="s">
        <v>274</v>
      </c>
      <c r="D111" s="137" t="s">
        <v>275</v>
      </c>
      <c r="E111" s="81">
        <v>100</v>
      </c>
      <c r="F111" s="138">
        <v>199</v>
      </c>
      <c r="G111" s="131">
        <f t="shared" si="99"/>
        <v>0</v>
      </c>
      <c r="H111" s="131">
        <f t="shared" si="100"/>
        <v>0</v>
      </c>
      <c r="I111" s="131">
        <f t="shared" si="101"/>
        <v>0</v>
      </c>
      <c r="J111" s="131">
        <f t="shared" si="102"/>
        <v>0</v>
      </c>
      <c r="K111" s="131">
        <f t="shared" si="103"/>
        <v>0</v>
      </c>
      <c r="L111" s="132">
        <f t="shared" si="104"/>
        <v>0</v>
      </c>
      <c r="M111" s="70">
        <f t="shared" si="105"/>
        <v>0</v>
      </c>
      <c r="N111" s="70">
        <f t="shared" si="106"/>
        <v>0</v>
      </c>
      <c r="O111" s="70">
        <f t="shared" si="107"/>
        <v>0</v>
      </c>
      <c r="P111" s="85">
        <v>0</v>
      </c>
      <c r="Q111" s="86">
        <v>0</v>
      </c>
      <c r="R111" s="78">
        <v>0</v>
      </c>
      <c r="S111" s="78">
        <v>0</v>
      </c>
      <c r="T111" s="78">
        <v>0</v>
      </c>
      <c r="U111" s="133">
        <f t="shared" si="108"/>
        <v>0</v>
      </c>
      <c r="V111" s="155">
        <f t="shared" si="109"/>
        <v>0</v>
      </c>
      <c r="W111" s="155">
        <f t="shared" si="110"/>
        <v>0</v>
      </c>
      <c r="X111" s="104">
        <f t="shared" si="111"/>
        <v>0</v>
      </c>
      <c r="Y111" s="85">
        <v>0</v>
      </c>
      <c r="Z111" s="86">
        <v>0</v>
      </c>
      <c r="AA111" s="78">
        <v>0</v>
      </c>
      <c r="AB111" s="78">
        <v>0</v>
      </c>
      <c r="AC111" s="78">
        <v>0</v>
      </c>
      <c r="AD111" s="133">
        <f t="shared" si="112"/>
        <v>0</v>
      </c>
      <c r="AE111" s="155">
        <f t="shared" si="113"/>
        <v>0</v>
      </c>
      <c r="AF111" s="155">
        <f t="shared" si="114"/>
        <v>0</v>
      </c>
      <c r="AG111" s="104">
        <f t="shared" si="115"/>
        <v>0</v>
      </c>
      <c r="AH111" s="85">
        <v>0</v>
      </c>
      <c r="AI111" s="86">
        <v>0</v>
      </c>
      <c r="AJ111" s="78">
        <v>0</v>
      </c>
      <c r="AK111" s="78">
        <v>0</v>
      </c>
      <c r="AL111" s="78">
        <v>0</v>
      </c>
      <c r="AM111" s="133">
        <f t="shared" si="116"/>
        <v>0</v>
      </c>
      <c r="AN111" s="155">
        <f t="shared" si="117"/>
        <v>0</v>
      </c>
      <c r="AO111" s="155">
        <f t="shared" si="118"/>
        <v>0</v>
      </c>
      <c r="AP111" s="104">
        <f t="shared" si="119"/>
        <v>0</v>
      </c>
      <c r="AQ111" s="85">
        <v>0</v>
      </c>
      <c r="AR111" s="86">
        <v>0</v>
      </c>
      <c r="AS111" s="78">
        <v>0</v>
      </c>
      <c r="AT111" s="78">
        <v>0</v>
      </c>
      <c r="AU111" s="78">
        <v>0</v>
      </c>
      <c r="AV111" s="133">
        <f t="shared" si="120"/>
        <v>0</v>
      </c>
      <c r="AW111" s="155">
        <f t="shared" si="121"/>
        <v>0</v>
      </c>
      <c r="AX111" s="155">
        <f t="shared" si="122"/>
        <v>0</v>
      </c>
      <c r="AY111" s="104">
        <f t="shared" si="123"/>
        <v>0</v>
      </c>
    </row>
    <row r="112" spans="1:51" s="130" customFormat="1" ht="16.5" thickTop="1" thickBot="1" x14ac:dyDescent="0.3">
      <c r="A112" s="134">
        <v>71</v>
      </c>
      <c r="B112" s="135">
        <v>766140</v>
      </c>
      <c r="C112" s="136" t="s">
        <v>276</v>
      </c>
      <c r="D112" s="137" t="s">
        <v>277</v>
      </c>
      <c r="E112" s="81">
        <v>69.5</v>
      </c>
      <c r="F112" s="138">
        <v>139</v>
      </c>
      <c r="G112" s="131">
        <f t="shared" si="99"/>
        <v>0</v>
      </c>
      <c r="H112" s="131">
        <f t="shared" si="100"/>
        <v>0</v>
      </c>
      <c r="I112" s="131">
        <f t="shared" si="101"/>
        <v>0</v>
      </c>
      <c r="J112" s="131">
        <f t="shared" si="102"/>
        <v>0</v>
      </c>
      <c r="K112" s="131">
        <f t="shared" si="103"/>
        <v>0</v>
      </c>
      <c r="L112" s="132">
        <f t="shared" si="104"/>
        <v>0</v>
      </c>
      <c r="M112" s="70">
        <f t="shared" si="105"/>
        <v>0</v>
      </c>
      <c r="N112" s="70">
        <f t="shared" si="106"/>
        <v>0</v>
      </c>
      <c r="O112" s="70">
        <f t="shared" si="107"/>
        <v>0</v>
      </c>
      <c r="P112" s="85">
        <v>0</v>
      </c>
      <c r="Q112" s="86">
        <v>0</v>
      </c>
      <c r="R112" s="78">
        <v>0</v>
      </c>
      <c r="S112" s="78">
        <v>0</v>
      </c>
      <c r="T112" s="78">
        <v>0</v>
      </c>
      <c r="U112" s="133">
        <f t="shared" si="108"/>
        <v>0</v>
      </c>
      <c r="V112" s="155">
        <f t="shared" si="109"/>
        <v>0</v>
      </c>
      <c r="W112" s="155">
        <f t="shared" si="110"/>
        <v>0</v>
      </c>
      <c r="X112" s="104">
        <f t="shared" si="111"/>
        <v>0</v>
      </c>
      <c r="Y112" s="85">
        <v>0</v>
      </c>
      <c r="Z112" s="86">
        <v>0</v>
      </c>
      <c r="AA112" s="78">
        <v>0</v>
      </c>
      <c r="AB112" s="78">
        <v>0</v>
      </c>
      <c r="AC112" s="78">
        <v>0</v>
      </c>
      <c r="AD112" s="133">
        <f t="shared" si="112"/>
        <v>0</v>
      </c>
      <c r="AE112" s="155">
        <f t="shared" si="113"/>
        <v>0</v>
      </c>
      <c r="AF112" s="155">
        <f t="shared" si="114"/>
        <v>0</v>
      </c>
      <c r="AG112" s="104">
        <f t="shared" si="115"/>
        <v>0</v>
      </c>
      <c r="AH112" s="85">
        <v>0</v>
      </c>
      <c r="AI112" s="86">
        <v>0</v>
      </c>
      <c r="AJ112" s="78">
        <v>0</v>
      </c>
      <c r="AK112" s="78">
        <v>0</v>
      </c>
      <c r="AL112" s="78">
        <v>0</v>
      </c>
      <c r="AM112" s="133">
        <f t="shared" si="116"/>
        <v>0</v>
      </c>
      <c r="AN112" s="155">
        <f t="shared" si="117"/>
        <v>0</v>
      </c>
      <c r="AO112" s="155">
        <f t="shared" si="118"/>
        <v>0</v>
      </c>
      <c r="AP112" s="104">
        <f t="shared" si="119"/>
        <v>0</v>
      </c>
      <c r="AQ112" s="85">
        <v>0</v>
      </c>
      <c r="AR112" s="86">
        <v>0</v>
      </c>
      <c r="AS112" s="78">
        <v>0</v>
      </c>
      <c r="AT112" s="78">
        <v>0</v>
      </c>
      <c r="AU112" s="78">
        <v>0</v>
      </c>
      <c r="AV112" s="133">
        <f t="shared" si="120"/>
        <v>0</v>
      </c>
      <c r="AW112" s="155">
        <f t="shared" si="121"/>
        <v>0</v>
      </c>
      <c r="AX112" s="155">
        <f t="shared" si="122"/>
        <v>0</v>
      </c>
      <c r="AY112" s="104">
        <f t="shared" si="123"/>
        <v>0</v>
      </c>
    </row>
    <row r="113" spans="1:51" s="130" customFormat="1" ht="16.5" thickTop="1" thickBot="1" x14ac:dyDescent="0.3">
      <c r="A113" s="134">
        <v>72</v>
      </c>
      <c r="B113" s="135">
        <v>766141</v>
      </c>
      <c r="C113" s="136" t="s">
        <v>278</v>
      </c>
      <c r="D113" s="137" t="s">
        <v>279</v>
      </c>
      <c r="E113" s="81">
        <v>34.5</v>
      </c>
      <c r="F113" s="138">
        <v>69</v>
      </c>
      <c r="G113" s="131">
        <f t="shared" si="99"/>
        <v>0</v>
      </c>
      <c r="H113" s="131">
        <f t="shared" si="100"/>
        <v>0</v>
      </c>
      <c r="I113" s="131">
        <f t="shared" si="101"/>
        <v>0</v>
      </c>
      <c r="J113" s="131">
        <f t="shared" si="102"/>
        <v>0</v>
      </c>
      <c r="K113" s="131">
        <f t="shared" si="103"/>
        <v>0</v>
      </c>
      <c r="L113" s="132">
        <f t="shared" si="104"/>
        <v>0</v>
      </c>
      <c r="M113" s="70">
        <f t="shared" si="105"/>
        <v>0</v>
      </c>
      <c r="N113" s="70">
        <f t="shared" si="106"/>
        <v>0</v>
      </c>
      <c r="O113" s="70">
        <f t="shared" si="107"/>
        <v>0</v>
      </c>
      <c r="P113" s="85">
        <v>0</v>
      </c>
      <c r="Q113" s="86">
        <v>0</v>
      </c>
      <c r="R113" s="78">
        <v>0</v>
      </c>
      <c r="S113" s="78">
        <v>0</v>
      </c>
      <c r="T113" s="78">
        <v>0</v>
      </c>
      <c r="U113" s="133">
        <f t="shared" si="108"/>
        <v>0</v>
      </c>
      <c r="V113" s="155">
        <f t="shared" si="109"/>
        <v>0</v>
      </c>
      <c r="W113" s="155">
        <f t="shared" si="110"/>
        <v>0</v>
      </c>
      <c r="X113" s="104">
        <f t="shared" si="111"/>
        <v>0</v>
      </c>
      <c r="Y113" s="85">
        <v>0</v>
      </c>
      <c r="Z113" s="86">
        <v>0</v>
      </c>
      <c r="AA113" s="78">
        <v>0</v>
      </c>
      <c r="AB113" s="78">
        <v>0</v>
      </c>
      <c r="AC113" s="78">
        <v>0</v>
      </c>
      <c r="AD113" s="133">
        <f t="shared" si="112"/>
        <v>0</v>
      </c>
      <c r="AE113" s="155">
        <f t="shared" si="113"/>
        <v>0</v>
      </c>
      <c r="AF113" s="155">
        <f t="shared" si="114"/>
        <v>0</v>
      </c>
      <c r="AG113" s="104">
        <f t="shared" si="115"/>
        <v>0</v>
      </c>
      <c r="AH113" s="85">
        <v>0</v>
      </c>
      <c r="AI113" s="86">
        <v>0</v>
      </c>
      <c r="AJ113" s="78">
        <v>0</v>
      </c>
      <c r="AK113" s="78">
        <v>0</v>
      </c>
      <c r="AL113" s="78">
        <v>0</v>
      </c>
      <c r="AM113" s="133">
        <f t="shared" si="116"/>
        <v>0</v>
      </c>
      <c r="AN113" s="155">
        <f t="shared" si="117"/>
        <v>0</v>
      </c>
      <c r="AO113" s="155">
        <f t="shared" si="118"/>
        <v>0</v>
      </c>
      <c r="AP113" s="104">
        <f t="shared" si="119"/>
        <v>0</v>
      </c>
      <c r="AQ113" s="85">
        <v>0</v>
      </c>
      <c r="AR113" s="86">
        <v>0</v>
      </c>
      <c r="AS113" s="78">
        <v>0</v>
      </c>
      <c r="AT113" s="78">
        <v>0</v>
      </c>
      <c r="AU113" s="78">
        <v>0</v>
      </c>
      <c r="AV113" s="133">
        <f t="shared" si="120"/>
        <v>0</v>
      </c>
      <c r="AW113" s="155">
        <f t="shared" si="121"/>
        <v>0</v>
      </c>
      <c r="AX113" s="155">
        <f t="shared" si="122"/>
        <v>0</v>
      </c>
      <c r="AY113" s="104">
        <f t="shared" si="123"/>
        <v>0</v>
      </c>
    </row>
    <row r="114" spans="1:51" s="130" customFormat="1" ht="16.5" thickTop="1" thickBot="1" x14ac:dyDescent="0.3">
      <c r="A114" s="134">
        <v>73</v>
      </c>
      <c r="B114" s="135">
        <v>766142</v>
      </c>
      <c r="C114" s="136" t="s">
        <v>280</v>
      </c>
      <c r="D114" s="137" t="s">
        <v>281</v>
      </c>
      <c r="E114" s="81">
        <v>34.5</v>
      </c>
      <c r="F114" s="138">
        <v>69</v>
      </c>
      <c r="G114" s="131">
        <f t="shared" si="99"/>
        <v>0</v>
      </c>
      <c r="H114" s="131">
        <f t="shared" si="100"/>
        <v>0</v>
      </c>
      <c r="I114" s="131">
        <f t="shared" si="101"/>
        <v>0</v>
      </c>
      <c r="J114" s="131">
        <f t="shared" si="102"/>
        <v>0</v>
      </c>
      <c r="K114" s="131">
        <f t="shared" si="103"/>
        <v>1</v>
      </c>
      <c r="L114" s="132">
        <f t="shared" si="104"/>
        <v>1</v>
      </c>
      <c r="M114" s="70">
        <f t="shared" si="105"/>
        <v>0</v>
      </c>
      <c r="N114" s="70">
        <f t="shared" si="106"/>
        <v>34.5</v>
      </c>
      <c r="O114" s="70">
        <f t="shared" si="107"/>
        <v>69</v>
      </c>
      <c r="P114" s="85">
        <v>0</v>
      </c>
      <c r="Q114" s="86">
        <v>0</v>
      </c>
      <c r="R114" s="78">
        <v>0</v>
      </c>
      <c r="S114" s="78">
        <v>0</v>
      </c>
      <c r="T114" s="78">
        <v>0</v>
      </c>
      <c r="U114" s="133">
        <f t="shared" si="108"/>
        <v>0</v>
      </c>
      <c r="V114" s="155">
        <f t="shared" si="109"/>
        <v>0</v>
      </c>
      <c r="W114" s="155">
        <f t="shared" si="110"/>
        <v>0</v>
      </c>
      <c r="X114" s="104">
        <f t="shared" si="111"/>
        <v>0</v>
      </c>
      <c r="Y114" s="85">
        <v>0</v>
      </c>
      <c r="Z114" s="86">
        <v>0</v>
      </c>
      <c r="AA114" s="78">
        <v>0</v>
      </c>
      <c r="AB114" s="78">
        <v>0</v>
      </c>
      <c r="AC114" s="78">
        <v>0</v>
      </c>
      <c r="AD114" s="133">
        <f t="shared" si="112"/>
        <v>0</v>
      </c>
      <c r="AE114" s="155">
        <f t="shared" si="113"/>
        <v>0</v>
      </c>
      <c r="AF114" s="155">
        <f t="shared" si="114"/>
        <v>0</v>
      </c>
      <c r="AG114" s="104">
        <f t="shared" si="115"/>
        <v>0</v>
      </c>
      <c r="AH114" s="85">
        <v>0</v>
      </c>
      <c r="AI114" s="86">
        <v>0</v>
      </c>
      <c r="AJ114" s="78">
        <v>0</v>
      </c>
      <c r="AK114" s="78">
        <v>0</v>
      </c>
      <c r="AL114" s="78">
        <v>0</v>
      </c>
      <c r="AM114" s="133">
        <f t="shared" si="116"/>
        <v>0</v>
      </c>
      <c r="AN114" s="155">
        <f t="shared" si="117"/>
        <v>0</v>
      </c>
      <c r="AO114" s="155">
        <f t="shared" si="118"/>
        <v>0</v>
      </c>
      <c r="AP114" s="104">
        <f t="shared" si="119"/>
        <v>0</v>
      </c>
      <c r="AQ114" s="85">
        <v>0</v>
      </c>
      <c r="AR114" s="86">
        <v>0</v>
      </c>
      <c r="AS114" s="78">
        <v>0</v>
      </c>
      <c r="AT114" s="78">
        <v>0</v>
      </c>
      <c r="AU114" s="78">
        <v>1</v>
      </c>
      <c r="AV114" s="133">
        <f t="shared" si="120"/>
        <v>1</v>
      </c>
      <c r="AW114" s="155">
        <f t="shared" si="121"/>
        <v>34.5</v>
      </c>
      <c r="AX114" s="155">
        <f t="shared" si="122"/>
        <v>69</v>
      </c>
      <c r="AY114" s="104">
        <f t="shared" si="123"/>
        <v>0.2</v>
      </c>
    </row>
    <row r="115" spans="1:51" ht="16.5" thickTop="1" thickBot="1" x14ac:dyDescent="0.3">
      <c r="A115" s="73"/>
      <c r="B115" s="74"/>
      <c r="C115" s="75"/>
      <c r="D115" s="80"/>
      <c r="E115" s="81"/>
      <c r="F115" s="82"/>
      <c r="G115" s="68"/>
      <c r="H115" s="69"/>
      <c r="I115" s="68"/>
      <c r="J115" s="69"/>
      <c r="K115" s="132"/>
      <c r="L115" s="69"/>
      <c r="M115" s="70"/>
      <c r="N115" s="70"/>
      <c r="O115" s="70"/>
      <c r="P115" s="83"/>
      <c r="Q115" s="84"/>
      <c r="R115" s="71"/>
      <c r="S115" s="71"/>
      <c r="T115" s="71"/>
      <c r="U115" s="72"/>
      <c r="V115" s="156"/>
      <c r="W115" s="156"/>
      <c r="X115" s="87"/>
      <c r="Y115" s="83"/>
      <c r="Z115" s="84"/>
      <c r="AA115" s="71"/>
      <c r="AB115" s="71"/>
      <c r="AC115" s="71"/>
      <c r="AD115" s="72"/>
      <c r="AE115" s="156"/>
      <c r="AF115" s="156"/>
      <c r="AG115" s="87"/>
      <c r="AH115" s="83"/>
      <c r="AI115" s="84"/>
      <c r="AJ115" s="71"/>
      <c r="AK115" s="71"/>
      <c r="AL115" s="71"/>
      <c r="AM115" s="72"/>
      <c r="AN115" s="156"/>
      <c r="AO115" s="156"/>
      <c r="AP115" s="87"/>
      <c r="AQ115" s="83"/>
      <c r="AR115" s="84"/>
      <c r="AS115" s="71"/>
      <c r="AT115" s="71"/>
      <c r="AU115" s="71"/>
      <c r="AV115" s="72"/>
      <c r="AW115" s="156"/>
      <c r="AX115" s="156"/>
      <c r="AY115" s="87"/>
    </row>
    <row r="116" spans="1:51" ht="16.5" thickTop="1" thickBot="1" x14ac:dyDescent="0.3">
      <c r="A116" s="85"/>
      <c r="B116" s="86"/>
      <c r="C116" s="80"/>
      <c r="D116" s="80"/>
      <c r="E116" s="81"/>
      <c r="F116" s="82"/>
      <c r="G116" s="88"/>
      <c r="H116" s="89"/>
      <c r="I116" s="88"/>
      <c r="J116" s="89"/>
      <c r="K116" s="89"/>
      <c r="L116" s="89"/>
      <c r="M116" s="90"/>
      <c r="N116" s="90"/>
      <c r="O116" s="90"/>
      <c r="P116" s="91"/>
      <c r="Q116" s="92"/>
      <c r="R116" s="93"/>
      <c r="S116" s="93"/>
      <c r="T116" s="93"/>
      <c r="U116" s="94"/>
      <c r="V116" s="156"/>
      <c r="W116" s="156"/>
      <c r="X116" s="87"/>
      <c r="Y116" s="91"/>
      <c r="Z116" s="92"/>
      <c r="AA116" s="93"/>
      <c r="AB116" s="93"/>
      <c r="AC116" s="93"/>
      <c r="AD116" s="94"/>
      <c r="AE116" s="156"/>
      <c r="AF116" s="156"/>
      <c r="AG116" s="87"/>
      <c r="AH116" s="91"/>
      <c r="AI116" s="92"/>
      <c r="AJ116" s="93"/>
      <c r="AK116" s="93"/>
      <c r="AL116" s="93"/>
      <c r="AM116" s="94"/>
      <c r="AN116" s="156"/>
      <c r="AO116" s="156"/>
      <c r="AP116" s="87"/>
      <c r="AQ116" s="91"/>
      <c r="AR116" s="92"/>
      <c r="AS116" s="93"/>
      <c r="AT116" s="93"/>
      <c r="AU116" s="93"/>
      <c r="AV116" s="94"/>
      <c r="AW116" s="156"/>
      <c r="AX116" s="156"/>
      <c r="AY116" s="87"/>
    </row>
    <row r="117" spans="1:51" s="102" customFormat="1" ht="15.75" thickBot="1" x14ac:dyDescent="0.3">
      <c r="A117" s="95"/>
      <c r="B117" s="96"/>
      <c r="C117" s="97"/>
      <c r="D117" s="176" t="s">
        <v>76</v>
      </c>
      <c r="E117" s="177"/>
      <c r="F117" s="178"/>
      <c r="G117" s="98">
        <f t="shared" ref="G117:U117" si="124">SUM(G7:G116)</f>
        <v>79</v>
      </c>
      <c r="H117" s="98">
        <f t="shared" si="124"/>
        <v>66</v>
      </c>
      <c r="I117" s="98">
        <f t="shared" si="124"/>
        <v>57</v>
      </c>
      <c r="J117" s="98">
        <f t="shared" si="124"/>
        <v>53</v>
      </c>
      <c r="K117" s="98"/>
      <c r="L117" s="98">
        <f t="shared" si="124"/>
        <v>358</v>
      </c>
      <c r="M117" s="99">
        <f t="shared" si="124"/>
        <v>63.75</v>
      </c>
      <c r="N117" s="99">
        <f t="shared" si="124"/>
        <v>15336.5</v>
      </c>
      <c r="O117" s="99">
        <f t="shared" si="124"/>
        <v>30622</v>
      </c>
      <c r="P117" s="100">
        <f t="shared" si="124"/>
        <v>20</v>
      </c>
      <c r="Q117" s="100">
        <f t="shared" si="124"/>
        <v>14</v>
      </c>
      <c r="R117" s="100">
        <f t="shared" si="124"/>
        <v>18</v>
      </c>
      <c r="S117" s="100">
        <f t="shared" si="124"/>
        <v>13</v>
      </c>
      <c r="T117" s="171"/>
      <c r="U117" s="101">
        <f t="shared" si="124"/>
        <v>93</v>
      </c>
      <c r="V117" s="157"/>
      <c r="W117" s="157"/>
      <c r="X117" s="105">
        <f t="shared" ref="X117:AD117" si="125">SUM(X7:X116)</f>
        <v>18.599999999999998</v>
      </c>
      <c r="Y117" s="100">
        <f t="shared" si="125"/>
        <v>26</v>
      </c>
      <c r="Z117" s="100">
        <f t="shared" si="125"/>
        <v>18</v>
      </c>
      <c r="AA117" s="100">
        <f t="shared" si="125"/>
        <v>13</v>
      </c>
      <c r="AB117" s="100">
        <f t="shared" si="125"/>
        <v>14</v>
      </c>
      <c r="AC117" s="171"/>
      <c r="AD117" s="101">
        <f t="shared" si="125"/>
        <v>91</v>
      </c>
      <c r="AE117" s="157"/>
      <c r="AF117" s="157"/>
      <c r="AG117" s="105">
        <f t="shared" ref="AG117:AM117" si="126">SUM(AG7:AG116)</f>
        <v>18.199999999999989</v>
      </c>
      <c r="AH117" s="100">
        <f t="shared" si="126"/>
        <v>16</v>
      </c>
      <c r="AI117" s="100">
        <f t="shared" si="126"/>
        <v>16</v>
      </c>
      <c r="AJ117" s="100">
        <f t="shared" si="126"/>
        <v>6</v>
      </c>
      <c r="AK117" s="100">
        <f t="shared" si="126"/>
        <v>12</v>
      </c>
      <c r="AL117" s="171"/>
      <c r="AM117" s="101">
        <f t="shared" si="126"/>
        <v>68</v>
      </c>
      <c r="AN117" s="157"/>
      <c r="AO117" s="157"/>
      <c r="AP117" s="105">
        <f t="shared" ref="AP117:AV117" si="127">SUM(AP7:AP116)</f>
        <v>13.599999999999998</v>
      </c>
      <c r="AQ117" s="100">
        <f t="shared" si="127"/>
        <v>17</v>
      </c>
      <c r="AR117" s="100">
        <f t="shared" si="127"/>
        <v>18</v>
      </c>
      <c r="AS117" s="100">
        <f t="shared" si="127"/>
        <v>20</v>
      </c>
      <c r="AT117" s="100">
        <f t="shared" si="127"/>
        <v>14</v>
      </c>
      <c r="AU117" s="171"/>
      <c r="AV117" s="101">
        <f t="shared" si="127"/>
        <v>106</v>
      </c>
      <c r="AW117" s="157"/>
      <c r="AX117" s="157"/>
      <c r="AY117" s="105">
        <f>SUM(AY7:AY116)</f>
        <v>21.199999999999992</v>
      </c>
    </row>
    <row r="118" spans="1:51" x14ac:dyDescent="0.25">
      <c r="G118" s="54"/>
      <c r="H118" s="62" t="e">
        <f>#REF!+#REF!+#REF!+#REF!+#REF!+#REF!+#REF!+#REF!+#REF!+#REF!+#REF!+#REF!</f>
        <v>#REF!</v>
      </c>
    </row>
  </sheetData>
  <mergeCells count="8">
    <mergeCell ref="AH5:AP5"/>
    <mergeCell ref="AQ5:AY5"/>
    <mergeCell ref="D117:F117"/>
    <mergeCell ref="A2:X2"/>
    <mergeCell ref="G5:O5"/>
    <mergeCell ref="P5:X5"/>
    <mergeCell ref="Y5:AG5"/>
    <mergeCell ref="A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41" zoomScale="90" zoomScaleNormal="90" workbookViewId="0">
      <selection activeCell="H5" sqref="H5:H72"/>
    </sheetView>
  </sheetViews>
  <sheetFormatPr defaultRowHeight="15" x14ac:dyDescent="0.25"/>
  <cols>
    <col min="1" max="1" width="9.140625" style="50"/>
    <col min="2" max="2" width="9.7109375" style="49" bestFit="1" customWidth="1"/>
    <col min="3" max="3" width="12.28515625" style="50" customWidth="1"/>
    <col min="4" max="4" width="9.85546875" style="50" customWidth="1"/>
    <col min="5" max="6" width="9.140625" style="49"/>
    <col min="7" max="7" width="13.85546875" style="50" bestFit="1" customWidth="1"/>
    <col min="8" max="8" width="12.28515625" style="49" bestFit="1" customWidth="1"/>
    <col min="9" max="9" width="3.7109375" style="50" customWidth="1"/>
    <col min="10" max="12" width="0" style="49" hidden="1" customWidth="1"/>
    <col min="13" max="13" width="5.140625" style="50" customWidth="1"/>
    <col min="14" max="16384" width="9.140625" style="50"/>
  </cols>
  <sheetData>
    <row r="1" spans="1:18" x14ac:dyDescent="0.25">
      <c r="C1" s="49"/>
      <c r="G1" s="49"/>
    </row>
    <row r="2" spans="1:18" ht="15.75" thickBot="1" x14ac:dyDescent="0.3">
      <c r="C2" s="49"/>
      <c r="G2" s="49"/>
    </row>
    <row r="3" spans="1:18" s="49" customFormat="1" ht="15.75" thickBot="1" x14ac:dyDescent="0.3">
      <c r="A3" s="106" t="s">
        <v>15</v>
      </c>
      <c r="B3" s="107" t="s">
        <v>16</v>
      </c>
      <c r="C3" s="107" t="s">
        <v>17</v>
      </c>
      <c r="D3" s="107" t="s">
        <v>18</v>
      </c>
      <c r="E3" s="108" t="s">
        <v>19</v>
      </c>
      <c r="F3" s="109" t="s">
        <v>78</v>
      </c>
      <c r="G3" s="162" t="s">
        <v>20</v>
      </c>
    </row>
    <row r="4" spans="1:18" s="49" customFormat="1" ht="18.75" customHeight="1" thickBot="1" x14ac:dyDescent="0.3">
      <c r="A4" s="110"/>
      <c r="B4" s="111"/>
      <c r="C4" s="111"/>
      <c r="D4" s="111"/>
      <c r="E4" s="112"/>
      <c r="F4" s="113"/>
      <c r="G4" s="163" t="s">
        <v>79</v>
      </c>
      <c r="H4" s="114" t="s">
        <v>134</v>
      </c>
      <c r="J4" s="115" t="s">
        <v>135</v>
      </c>
      <c r="K4" s="115" t="s">
        <v>136</v>
      </c>
      <c r="L4" s="115" t="s">
        <v>137</v>
      </c>
      <c r="N4" s="191" t="s">
        <v>138</v>
      </c>
      <c r="O4" s="192"/>
      <c r="P4" s="192"/>
      <c r="Q4" s="192"/>
      <c r="R4" s="193"/>
    </row>
    <row r="5" spans="1:18" ht="15.75" customHeight="1" thickBot="1" x14ac:dyDescent="0.3">
      <c r="A5" s="63">
        <v>1</v>
      </c>
      <c r="B5" s="64">
        <v>734836</v>
      </c>
      <c r="C5" s="65" t="s">
        <v>22</v>
      </c>
      <c r="D5" s="65" t="s">
        <v>23</v>
      </c>
      <c r="E5" s="67">
        <v>74.5</v>
      </c>
      <c r="F5" s="116">
        <v>149</v>
      </c>
      <c r="G5" s="164">
        <v>0</v>
      </c>
      <c r="H5" s="117" t="str">
        <f t="shared" ref="H5:H36" si="0">IF(G5&gt;2,"Fast Moving",IF(G5=0,"Non Moving",IF(G5&lt;3,"Slow Moving")))</f>
        <v>Non Moving</v>
      </c>
      <c r="J5" s="115">
        <f>IF(H5="Fast Moving",1,0)</f>
        <v>0</v>
      </c>
      <c r="K5" s="115">
        <f>IF(H5="Slow Moving",1,0)</f>
        <v>0</v>
      </c>
      <c r="L5" s="115">
        <f>IF(H5="Non Moving",1,0)</f>
        <v>1</v>
      </c>
      <c r="N5" s="194"/>
      <c r="O5" s="195"/>
      <c r="P5" s="195"/>
      <c r="Q5" s="195"/>
      <c r="R5" s="196"/>
    </row>
    <row r="6" spans="1:18" ht="16.5" thickTop="1" thickBot="1" x14ac:dyDescent="0.3">
      <c r="A6" s="73">
        <v>2</v>
      </c>
      <c r="B6" s="74">
        <v>734837</v>
      </c>
      <c r="C6" s="75" t="s">
        <v>24</v>
      </c>
      <c r="D6" s="75" t="s">
        <v>25</v>
      </c>
      <c r="E6" s="77">
        <v>24.5</v>
      </c>
      <c r="F6" s="118">
        <v>49</v>
      </c>
      <c r="G6" s="164">
        <v>5</v>
      </c>
      <c r="H6" s="117" t="str">
        <f t="shared" si="0"/>
        <v>Fast Moving</v>
      </c>
      <c r="J6" s="115">
        <f t="shared" ref="J6:J44" si="1">IF(H6="Fast Moving",1,0)</f>
        <v>1</v>
      </c>
      <c r="K6" s="115">
        <f t="shared" ref="K6:K44" si="2">IF(H6="Slow Moving",1,0)</f>
        <v>0</v>
      </c>
      <c r="L6" s="115">
        <f t="shared" ref="L6:L44" si="3">IF(H6="Non Moving",1,0)</f>
        <v>0</v>
      </c>
      <c r="N6" s="186">
        <f>J77</f>
        <v>5</v>
      </c>
      <c r="O6" s="187"/>
      <c r="P6" s="187"/>
      <c r="Q6" s="187"/>
      <c r="R6" s="188"/>
    </row>
    <row r="7" spans="1:18" ht="16.5" thickTop="1" thickBot="1" x14ac:dyDescent="0.3">
      <c r="A7" s="73">
        <v>3</v>
      </c>
      <c r="B7" s="74">
        <v>734838</v>
      </c>
      <c r="C7" s="75" t="s">
        <v>26</v>
      </c>
      <c r="D7" s="75" t="s">
        <v>27</v>
      </c>
      <c r="E7" s="77">
        <v>24.5</v>
      </c>
      <c r="F7" s="118">
        <v>49</v>
      </c>
      <c r="G7" s="164">
        <v>1</v>
      </c>
      <c r="H7" s="117" t="str">
        <f t="shared" si="0"/>
        <v>Slow Moving</v>
      </c>
      <c r="J7" s="115">
        <f t="shared" si="1"/>
        <v>0</v>
      </c>
      <c r="K7" s="115">
        <f t="shared" si="2"/>
        <v>1</v>
      </c>
      <c r="L7" s="115">
        <f t="shared" si="3"/>
        <v>0</v>
      </c>
    </row>
    <row r="8" spans="1:18" ht="16.5" customHeight="1" thickTop="1" thickBot="1" x14ac:dyDescent="0.3">
      <c r="A8" s="73">
        <v>4</v>
      </c>
      <c r="B8" s="74">
        <v>734867</v>
      </c>
      <c r="C8" s="75" t="s">
        <v>28</v>
      </c>
      <c r="D8" s="75" t="s">
        <v>29</v>
      </c>
      <c r="E8" s="77">
        <v>109.5</v>
      </c>
      <c r="F8" s="118">
        <v>219</v>
      </c>
      <c r="G8" s="164">
        <v>1</v>
      </c>
      <c r="H8" s="117" t="str">
        <f t="shared" si="0"/>
        <v>Slow Moving</v>
      </c>
      <c r="J8" s="115">
        <f t="shared" si="1"/>
        <v>0</v>
      </c>
      <c r="K8" s="115">
        <f t="shared" si="2"/>
        <v>1</v>
      </c>
      <c r="L8" s="115">
        <f t="shared" si="3"/>
        <v>0</v>
      </c>
      <c r="N8" s="191" t="s">
        <v>139</v>
      </c>
      <c r="O8" s="192"/>
      <c r="P8" s="192"/>
      <c r="Q8" s="192"/>
      <c r="R8" s="193"/>
    </row>
    <row r="9" spans="1:18" ht="16.5" customHeight="1" thickTop="1" thickBot="1" x14ac:dyDescent="0.3">
      <c r="A9" s="73">
        <v>5</v>
      </c>
      <c r="B9" s="74">
        <v>734868</v>
      </c>
      <c r="C9" s="75" t="s">
        <v>30</v>
      </c>
      <c r="D9" s="75" t="s">
        <v>31</v>
      </c>
      <c r="E9" s="77">
        <v>109.5</v>
      </c>
      <c r="F9" s="118">
        <v>219</v>
      </c>
      <c r="G9" s="164">
        <v>0</v>
      </c>
      <c r="H9" s="117" t="str">
        <f t="shared" si="0"/>
        <v>Non Moving</v>
      </c>
      <c r="J9" s="115">
        <f t="shared" si="1"/>
        <v>0</v>
      </c>
      <c r="K9" s="115">
        <f t="shared" si="2"/>
        <v>0</v>
      </c>
      <c r="L9" s="115">
        <f t="shared" si="3"/>
        <v>1</v>
      </c>
      <c r="N9" s="194"/>
      <c r="O9" s="195"/>
      <c r="P9" s="195"/>
      <c r="Q9" s="195"/>
      <c r="R9" s="196"/>
    </row>
    <row r="10" spans="1:18" ht="16.5" thickTop="1" thickBot="1" x14ac:dyDescent="0.3">
      <c r="A10" s="73">
        <v>6</v>
      </c>
      <c r="B10" s="74">
        <v>734881</v>
      </c>
      <c r="C10" s="75" t="s">
        <v>32</v>
      </c>
      <c r="D10" s="75" t="s">
        <v>33</v>
      </c>
      <c r="E10" s="77">
        <v>89.5</v>
      </c>
      <c r="F10" s="118">
        <v>179</v>
      </c>
      <c r="G10" s="164">
        <v>2</v>
      </c>
      <c r="H10" s="117" t="str">
        <f t="shared" si="0"/>
        <v>Slow Moving</v>
      </c>
      <c r="J10" s="115">
        <f t="shared" si="1"/>
        <v>0</v>
      </c>
      <c r="K10" s="115">
        <f t="shared" si="2"/>
        <v>1</v>
      </c>
      <c r="L10" s="115">
        <f t="shared" si="3"/>
        <v>0</v>
      </c>
      <c r="N10" s="186">
        <f>K77</f>
        <v>14</v>
      </c>
      <c r="O10" s="187"/>
      <c r="P10" s="187"/>
      <c r="Q10" s="187"/>
      <c r="R10" s="188"/>
    </row>
    <row r="11" spans="1:18" ht="16.5" thickTop="1" thickBot="1" x14ac:dyDescent="0.3">
      <c r="A11" s="73">
        <v>7</v>
      </c>
      <c r="B11" s="74">
        <v>734882</v>
      </c>
      <c r="C11" s="75" t="s">
        <v>34</v>
      </c>
      <c r="D11" s="75" t="s">
        <v>35</v>
      </c>
      <c r="E11" s="77">
        <v>69.5</v>
      </c>
      <c r="F11" s="118">
        <v>139</v>
      </c>
      <c r="G11" s="164">
        <v>3</v>
      </c>
      <c r="H11" s="117" t="str">
        <f t="shared" si="0"/>
        <v>Fast Moving</v>
      </c>
      <c r="J11" s="115">
        <f t="shared" si="1"/>
        <v>1</v>
      </c>
      <c r="K11" s="115">
        <f t="shared" si="2"/>
        <v>0</v>
      </c>
      <c r="L11" s="115">
        <f t="shared" si="3"/>
        <v>0</v>
      </c>
    </row>
    <row r="12" spans="1:18" ht="16.5" customHeight="1" thickTop="1" thickBot="1" x14ac:dyDescent="0.3">
      <c r="A12" s="73">
        <v>8</v>
      </c>
      <c r="B12" s="74">
        <v>734895</v>
      </c>
      <c r="C12" s="75" t="s">
        <v>36</v>
      </c>
      <c r="D12" s="75" t="s">
        <v>37</v>
      </c>
      <c r="E12" s="77">
        <v>49.5</v>
      </c>
      <c r="F12" s="118">
        <v>99</v>
      </c>
      <c r="G12" s="164">
        <v>0</v>
      </c>
      <c r="H12" s="117" t="str">
        <f t="shared" si="0"/>
        <v>Non Moving</v>
      </c>
      <c r="J12" s="115">
        <f t="shared" si="1"/>
        <v>0</v>
      </c>
      <c r="K12" s="115">
        <f t="shared" si="2"/>
        <v>0</v>
      </c>
      <c r="L12" s="115">
        <f t="shared" si="3"/>
        <v>1</v>
      </c>
      <c r="N12" s="191" t="s">
        <v>140</v>
      </c>
      <c r="O12" s="192"/>
      <c r="P12" s="192"/>
      <c r="Q12" s="192"/>
      <c r="R12" s="193"/>
    </row>
    <row r="13" spans="1:18" ht="16.5" customHeight="1" thickTop="1" thickBot="1" x14ac:dyDescent="0.3">
      <c r="A13" s="73">
        <v>9</v>
      </c>
      <c r="B13" s="74">
        <v>734899</v>
      </c>
      <c r="C13" s="75" t="s">
        <v>38</v>
      </c>
      <c r="D13" s="75" t="s">
        <v>39</v>
      </c>
      <c r="E13" s="77">
        <v>54.5</v>
      </c>
      <c r="F13" s="118">
        <v>109</v>
      </c>
      <c r="G13" s="164">
        <v>0</v>
      </c>
      <c r="H13" s="117" t="str">
        <f t="shared" si="0"/>
        <v>Non Moving</v>
      </c>
      <c r="J13" s="115">
        <f t="shared" si="1"/>
        <v>0</v>
      </c>
      <c r="K13" s="115">
        <f t="shared" si="2"/>
        <v>0</v>
      </c>
      <c r="L13" s="115">
        <f t="shared" si="3"/>
        <v>1</v>
      </c>
      <c r="N13" s="194"/>
      <c r="O13" s="195"/>
      <c r="P13" s="195"/>
      <c r="Q13" s="195"/>
      <c r="R13" s="196"/>
    </row>
    <row r="14" spans="1:18" ht="16.5" thickTop="1" thickBot="1" x14ac:dyDescent="0.3">
      <c r="A14" s="73">
        <v>10</v>
      </c>
      <c r="B14" s="74">
        <v>734904</v>
      </c>
      <c r="C14" s="75" t="s">
        <v>40</v>
      </c>
      <c r="D14" s="75" t="s">
        <v>41</v>
      </c>
      <c r="E14" s="77">
        <v>64.5</v>
      </c>
      <c r="F14" s="118">
        <v>129</v>
      </c>
      <c r="G14" s="164">
        <v>0</v>
      </c>
      <c r="H14" s="117" t="str">
        <f t="shared" si="0"/>
        <v>Non Moving</v>
      </c>
      <c r="J14" s="115">
        <f t="shared" si="1"/>
        <v>0</v>
      </c>
      <c r="K14" s="115">
        <f t="shared" si="2"/>
        <v>0</v>
      </c>
      <c r="L14" s="115">
        <f t="shared" si="3"/>
        <v>1</v>
      </c>
      <c r="N14" s="186">
        <f>L77</f>
        <v>21</v>
      </c>
      <c r="O14" s="187"/>
      <c r="P14" s="187"/>
      <c r="Q14" s="187"/>
      <c r="R14" s="188"/>
    </row>
    <row r="15" spans="1:18" ht="16.5" thickTop="1" thickBot="1" x14ac:dyDescent="0.3">
      <c r="A15" s="73">
        <v>11</v>
      </c>
      <c r="B15" s="74">
        <v>734907</v>
      </c>
      <c r="C15" s="75" t="s">
        <v>42</v>
      </c>
      <c r="D15" s="75" t="s">
        <v>43</v>
      </c>
      <c r="E15" s="77">
        <v>24.5</v>
      </c>
      <c r="F15" s="118">
        <v>49</v>
      </c>
      <c r="G15" s="164">
        <v>0</v>
      </c>
      <c r="H15" s="117" t="str">
        <f t="shared" si="0"/>
        <v>Non Moving</v>
      </c>
      <c r="J15" s="115">
        <f t="shared" si="1"/>
        <v>0</v>
      </c>
      <c r="K15" s="115">
        <f t="shared" si="2"/>
        <v>0</v>
      </c>
      <c r="L15" s="115">
        <f t="shared" si="3"/>
        <v>1</v>
      </c>
    </row>
    <row r="16" spans="1:18" ht="16.5" thickTop="1" thickBot="1" x14ac:dyDescent="0.3">
      <c r="A16" s="73">
        <v>12</v>
      </c>
      <c r="B16" s="74">
        <v>734909</v>
      </c>
      <c r="C16" s="75" t="s">
        <v>44</v>
      </c>
      <c r="D16" s="75" t="s">
        <v>45</v>
      </c>
      <c r="E16" s="77">
        <v>24.5</v>
      </c>
      <c r="F16" s="118">
        <v>49</v>
      </c>
      <c r="G16" s="164">
        <v>0</v>
      </c>
      <c r="H16" s="117" t="str">
        <f t="shared" si="0"/>
        <v>Non Moving</v>
      </c>
      <c r="J16" s="115">
        <f t="shared" si="1"/>
        <v>0</v>
      </c>
      <c r="K16" s="115">
        <f t="shared" si="2"/>
        <v>0</v>
      </c>
      <c r="L16" s="115">
        <f t="shared" si="3"/>
        <v>1</v>
      </c>
    </row>
    <row r="17" spans="1:12" ht="16.5" thickTop="1" thickBot="1" x14ac:dyDescent="0.3">
      <c r="A17" s="73">
        <v>13</v>
      </c>
      <c r="B17" s="74">
        <v>734911</v>
      </c>
      <c r="C17" s="75" t="s">
        <v>46</v>
      </c>
      <c r="D17" s="75" t="s">
        <v>47</v>
      </c>
      <c r="E17" s="77">
        <v>24.5</v>
      </c>
      <c r="F17" s="118">
        <v>49</v>
      </c>
      <c r="G17" s="164">
        <v>0</v>
      </c>
      <c r="H17" s="117" t="str">
        <f t="shared" si="0"/>
        <v>Non Moving</v>
      </c>
      <c r="J17" s="115">
        <f t="shared" si="1"/>
        <v>0</v>
      </c>
      <c r="K17" s="115">
        <f t="shared" si="2"/>
        <v>0</v>
      </c>
      <c r="L17" s="115">
        <f t="shared" si="3"/>
        <v>1</v>
      </c>
    </row>
    <row r="18" spans="1:12" ht="16.5" thickTop="1" thickBot="1" x14ac:dyDescent="0.3">
      <c r="A18" s="73">
        <v>14</v>
      </c>
      <c r="B18" s="74">
        <v>734916</v>
      </c>
      <c r="C18" s="75" t="s">
        <v>48</v>
      </c>
      <c r="D18" s="75" t="s">
        <v>49</v>
      </c>
      <c r="E18" s="77">
        <v>29.5</v>
      </c>
      <c r="F18" s="118">
        <v>59</v>
      </c>
      <c r="G18" s="164">
        <v>0</v>
      </c>
      <c r="H18" s="117" t="str">
        <f t="shared" si="0"/>
        <v>Non Moving</v>
      </c>
      <c r="J18" s="115">
        <f t="shared" si="1"/>
        <v>0</v>
      </c>
      <c r="K18" s="115">
        <f t="shared" si="2"/>
        <v>0</v>
      </c>
      <c r="L18" s="115">
        <f t="shared" si="3"/>
        <v>1</v>
      </c>
    </row>
    <row r="19" spans="1:12" ht="16.5" thickTop="1" thickBot="1" x14ac:dyDescent="0.3">
      <c r="A19" s="73">
        <v>15</v>
      </c>
      <c r="B19" s="74">
        <v>734920</v>
      </c>
      <c r="C19" s="75" t="s">
        <v>50</v>
      </c>
      <c r="D19" s="75" t="s">
        <v>51</v>
      </c>
      <c r="E19" s="77">
        <v>34.5</v>
      </c>
      <c r="F19" s="118">
        <v>69</v>
      </c>
      <c r="G19" s="164">
        <v>1</v>
      </c>
      <c r="H19" s="117" t="str">
        <f t="shared" si="0"/>
        <v>Slow Moving</v>
      </c>
      <c r="J19" s="115">
        <f t="shared" si="1"/>
        <v>0</v>
      </c>
      <c r="K19" s="115">
        <f t="shared" si="2"/>
        <v>1</v>
      </c>
      <c r="L19" s="115">
        <f t="shared" si="3"/>
        <v>0</v>
      </c>
    </row>
    <row r="20" spans="1:12" ht="16.5" thickTop="1" thickBot="1" x14ac:dyDescent="0.3">
      <c r="A20" s="73">
        <v>16</v>
      </c>
      <c r="B20" s="74">
        <v>734921</v>
      </c>
      <c r="C20" s="75" t="s">
        <v>52</v>
      </c>
      <c r="D20" s="75" t="s">
        <v>53</v>
      </c>
      <c r="E20" s="77">
        <v>34.5</v>
      </c>
      <c r="F20" s="118">
        <v>69</v>
      </c>
      <c r="G20" s="164">
        <v>0</v>
      </c>
      <c r="H20" s="117" t="str">
        <f t="shared" si="0"/>
        <v>Non Moving</v>
      </c>
      <c r="J20" s="115">
        <f t="shared" si="1"/>
        <v>0</v>
      </c>
      <c r="K20" s="115">
        <f t="shared" si="2"/>
        <v>0</v>
      </c>
      <c r="L20" s="115">
        <f t="shared" si="3"/>
        <v>1</v>
      </c>
    </row>
    <row r="21" spans="1:12" ht="16.5" thickTop="1" thickBot="1" x14ac:dyDescent="0.3">
      <c r="A21" s="73">
        <v>17</v>
      </c>
      <c r="B21" s="74">
        <v>734922</v>
      </c>
      <c r="C21" s="75" t="s">
        <v>54</v>
      </c>
      <c r="D21" s="75" t="s">
        <v>55</v>
      </c>
      <c r="E21" s="77">
        <v>34.5</v>
      </c>
      <c r="F21" s="118">
        <v>69</v>
      </c>
      <c r="G21" s="164">
        <v>0</v>
      </c>
      <c r="H21" s="117" t="str">
        <f t="shared" si="0"/>
        <v>Non Moving</v>
      </c>
      <c r="J21" s="115">
        <f t="shared" si="1"/>
        <v>0</v>
      </c>
      <c r="K21" s="115">
        <f t="shared" si="2"/>
        <v>0</v>
      </c>
      <c r="L21" s="115">
        <f t="shared" si="3"/>
        <v>1</v>
      </c>
    </row>
    <row r="22" spans="1:12" ht="16.5" thickTop="1" thickBot="1" x14ac:dyDescent="0.3">
      <c r="A22" s="73">
        <v>18</v>
      </c>
      <c r="B22" s="74">
        <v>734927</v>
      </c>
      <c r="C22" s="75" t="s">
        <v>56</v>
      </c>
      <c r="D22" s="75" t="s">
        <v>57</v>
      </c>
      <c r="E22" s="77">
        <v>24.5</v>
      </c>
      <c r="F22" s="118">
        <v>49</v>
      </c>
      <c r="G22" s="164">
        <v>2</v>
      </c>
      <c r="H22" s="117" t="str">
        <f t="shared" si="0"/>
        <v>Slow Moving</v>
      </c>
      <c r="J22" s="115">
        <f t="shared" si="1"/>
        <v>0</v>
      </c>
      <c r="K22" s="115">
        <f t="shared" si="2"/>
        <v>1</v>
      </c>
      <c r="L22" s="115">
        <f t="shared" si="3"/>
        <v>0</v>
      </c>
    </row>
    <row r="23" spans="1:12" ht="16.5" thickTop="1" thickBot="1" x14ac:dyDescent="0.3">
      <c r="A23" s="73">
        <v>19</v>
      </c>
      <c r="B23" s="74">
        <v>734928</v>
      </c>
      <c r="C23" s="75" t="s">
        <v>58</v>
      </c>
      <c r="D23" s="75" t="s">
        <v>59</v>
      </c>
      <c r="E23" s="77">
        <v>24.5</v>
      </c>
      <c r="F23" s="118">
        <v>49</v>
      </c>
      <c r="G23" s="164">
        <v>2</v>
      </c>
      <c r="H23" s="117" t="str">
        <f t="shared" si="0"/>
        <v>Slow Moving</v>
      </c>
      <c r="J23" s="115">
        <f t="shared" si="1"/>
        <v>0</v>
      </c>
      <c r="K23" s="115">
        <f t="shared" si="2"/>
        <v>1</v>
      </c>
      <c r="L23" s="115">
        <f t="shared" si="3"/>
        <v>0</v>
      </c>
    </row>
    <row r="24" spans="1:12" ht="16.5" thickTop="1" thickBot="1" x14ac:dyDescent="0.3">
      <c r="A24" s="73">
        <v>20</v>
      </c>
      <c r="B24" s="74">
        <v>734941</v>
      </c>
      <c r="C24" s="75" t="s">
        <v>60</v>
      </c>
      <c r="D24" s="75" t="s">
        <v>61</v>
      </c>
      <c r="E24" s="77">
        <v>44.5</v>
      </c>
      <c r="F24" s="118">
        <v>89</v>
      </c>
      <c r="G24" s="164">
        <v>0</v>
      </c>
      <c r="H24" s="117" t="str">
        <f t="shared" si="0"/>
        <v>Non Moving</v>
      </c>
      <c r="J24" s="115">
        <f t="shared" si="1"/>
        <v>0</v>
      </c>
      <c r="K24" s="115">
        <f t="shared" si="2"/>
        <v>0</v>
      </c>
      <c r="L24" s="115">
        <f t="shared" si="3"/>
        <v>1</v>
      </c>
    </row>
    <row r="25" spans="1:12" ht="16.5" thickTop="1" thickBot="1" x14ac:dyDescent="0.3">
      <c r="A25" s="73">
        <v>21</v>
      </c>
      <c r="B25" s="74">
        <v>734942</v>
      </c>
      <c r="C25" s="75" t="s">
        <v>62</v>
      </c>
      <c r="D25" s="75" t="s">
        <v>63</v>
      </c>
      <c r="E25" s="77">
        <v>24.5</v>
      </c>
      <c r="F25" s="118">
        <v>49</v>
      </c>
      <c r="G25" s="164">
        <v>0</v>
      </c>
      <c r="H25" s="117" t="str">
        <f t="shared" si="0"/>
        <v>Non Moving</v>
      </c>
      <c r="J25" s="115">
        <f t="shared" si="1"/>
        <v>0</v>
      </c>
      <c r="K25" s="115">
        <f t="shared" si="2"/>
        <v>0</v>
      </c>
      <c r="L25" s="115">
        <f t="shared" si="3"/>
        <v>1</v>
      </c>
    </row>
    <row r="26" spans="1:12" ht="16.5" thickTop="1" thickBot="1" x14ac:dyDescent="0.3">
      <c r="A26" s="73">
        <v>22</v>
      </c>
      <c r="B26" s="74">
        <v>734943</v>
      </c>
      <c r="C26" s="75" t="s">
        <v>64</v>
      </c>
      <c r="D26" s="75" t="s">
        <v>65</v>
      </c>
      <c r="E26" s="77">
        <v>24.5</v>
      </c>
      <c r="F26" s="118">
        <v>49</v>
      </c>
      <c r="G26" s="164">
        <v>0</v>
      </c>
      <c r="H26" s="117" t="str">
        <f t="shared" si="0"/>
        <v>Non Moving</v>
      </c>
      <c r="J26" s="115">
        <f t="shared" si="1"/>
        <v>0</v>
      </c>
      <c r="K26" s="115">
        <f t="shared" si="2"/>
        <v>0</v>
      </c>
      <c r="L26" s="115">
        <f t="shared" si="3"/>
        <v>1</v>
      </c>
    </row>
    <row r="27" spans="1:12" ht="16.5" thickTop="1" thickBot="1" x14ac:dyDescent="0.3">
      <c r="A27" s="73">
        <v>23</v>
      </c>
      <c r="B27" s="74">
        <v>734944</v>
      </c>
      <c r="C27" s="75" t="s">
        <v>66</v>
      </c>
      <c r="D27" s="75" t="s">
        <v>67</v>
      </c>
      <c r="E27" s="77">
        <v>24.5</v>
      </c>
      <c r="F27" s="118">
        <v>49</v>
      </c>
      <c r="G27" s="164">
        <v>1</v>
      </c>
      <c r="H27" s="117" t="str">
        <f t="shared" si="0"/>
        <v>Slow Moving</v>
      </c>
      <c r="J27" s="115">
        <f t="shared" si="1"/>
        <v>0</v>
      </c>
      <c r="K27" s="115">
        <f t="shared" si="2"/>
        <v>1</v>
      </c>
      <c r="L27" s="115">
        <f t="shared" si="3"/>
        <v>0</v>
      </c>
    </row>
    <row r="28" spans="1:12" ht="16.5" thickTop="1" thickBot="1" x14ac:dyDescent="0.3">
      <c r="A28" s="73">
        <v>24</v>
      </c>
      <c r="B28" s="74">
        <v>734948</v>
      </c>
      <c r="C28" s="75" t="s">
        <v>68</v>
      </c>
      <c r="D28" s="75" t="s">
        <v>69</v>
      </c>
      <c r="E28" s="77">
        <v>54.5</v>
      </c>
      <c r="F28" s="118">
        <v>109</v>
      </c>
      <c r="G28" s="164">
        <v>0</v>
      </c>
      <c r="H28" s="117" t="str">
        <f t="shared" si="0"/>
        <v>Non Moving</v>
      </c>
      <c r="J28" s="115">
        <f t="shared" si="1"/>
        <v>0</v>
      </c>
      <c r="K28" s="115">
        <f t="shared" si="2"/>
        <v>0</v>
      </c>
      <c r="L28" s="115">
        <f t="shared" si="3"/>
        <v>1</v>
      </c>
    </row>
    <row r="29" spans="1:12" ht="16.5" thickTop="1" thickBot="1" x14ac:dyDescent="0.3">
      <c r="A29" s="73">
        <v>25</v>
      </c>
      <c r="B29" s="74">
        <v>738078</v>
      </c>
      <c r="C29" s="75" t="s">
        <v>70</v>
      </c>
      <c r="D29" s="75" t="s">
        <v>71</v>
      </c>
      <c r="E29" s="77">
        <v>24.5</v>
      </c>
      <c r="F29" s="118">
        <v>49</v>
      </c>
      <c r="G29" s="164">
        <v>8</v>
      </c>
      <c r="H29" s="117" t="str">
        <f t="shared" si="0"/>
        <v>Fast Moving</v>
      </c>
      <c r="J29" s="115">
        <f t="shared" si="1"/>
        <v>1</v>
      </c>
      <c r="K29" s="115">
        <f t="shared" si="2"/>
        <v>0</v>
      </c>
      <c r="L29" s="115">
        <f t="shared" si="3"/>
        <v>0</v>
      </c>
    </row>
    <row r="30" spans="1:12" ht="16.5" thickTop="1" thickBot="1" x14ac:dyDescent="0.3">
      <c r="A30" s="73">
        <v>26</v>
      </c>
      <c r="B30" s="74">
        <v>739727</v>
      </c>
      <c r="C30" s="75" t="s">
        <v>72</v>
      </c>
      <c r="D30" s="75" t="s">
        <v>73</v>
      </c>
      <c r="E30" s="77">
        <v>49.5</v>
      </c>
      <c r="F30" s="118">
        <v>99</v>
      </c>
      <c r="G30" s="164">
        <v>1</v>
      </c>
      <c r="H30" s="117" t="str">
        <f t="shared" si="0"/>
        <v>Slow Moving</v>
      </c>
      <c r="J30" s="115">
        <f t="shared" si="1"/>
        <v>0</v>
      </c>
      <c r="K30" s="115">
        <f t="shared" si="2"/>
        <v>1</v>
      </c>
      <c r="L30" s="115">
        <f t="shared" si="3"/>
        <v>0</v>
      </c>
    </row>
    <row r="31" spans="1:12" ht="16.5" thickTop="1" thickBot="1" x14ac:dyDescent="0.3">
      <c r="A31" s="73">
        <v>27</v>
      </c>
      <c r="B31" s="74">
        <v>739728</v>
      </c>
      <c r="C31" s="75" t="s">
        <v>74</v>
      </c>
      <c r="D31" s="75" t="s">
        <v>75</v>
      </c>
      <c r="E31" s="77">
        <v>49.5</v>
      </c>
      <c r="F31" s="118">
        <v>99</v>
      </c>
      <c r="G31" s="164">
        <v>1</v>
      </c>
      <c r="H31" s="117" t="str">
        <f t="shared" si="0"/>
        <v>Slow Moving</v>
      </c>
      <c r="J31" s="115">
        <f t="shared" si="1"/>
        <v>0</v>
      </c>
      <c r="K31" s="115">
        <f t="shared" si="2"/>
        <v>1</v>
      </c>
      <c r="L31" s="115">
        <f t="shared" si="3"/>
        <v>0</v>
      </c>
    </row>
    <row r="32" spans="1:12" ht="16.5" thickTop="1" thickBot="1" x14ac:dyDescent="0.3">
      <c r="A32" s="73">
        <v>28</v>
      </c>
      <c r="B32" s="74">
        <v>742248</v>
      </c>
      <c r="C32" s="75" t="s">
        <v>82</v>
      </c>
      <c r="D32" s="75" t="s">
        <v>83</v>
      </c>
      <c r="E32" s="77">
        <v>24.5</v>
      </c>
      <c r="F32" s="118">
        <v>49</v>
      </c>
      <c r="G32" s="164">
        <v>5</v>
      </c>
      <c r="H32" s="117" t="str">
        <f t="shared" si="0"/>
        <v>Fast Moving</v>
      </c>
      <c r="J32" s="115">
        <f t="shared" si="1"/>
        <v>1</v>
      </c>
      <c r="K32" s="115">
        <f t="shared" si="2"/>
        <v>0</v>
      </c>
      <c r="L32" s="115">
        <f t="shared" si="3"/>
        <v>0</v>
      </c>
    </row>
    <row r="33" spans="1:12" ht="16.5" thickTop="1" thickBot="1" x14ac:dyDescent="0.3">
      <c r="A33" s="73">
        <v>29</v>
      </c>
      <c r="B33" s="74">
        <v>742249</v>
      </c>
      <c r="C33" s="75" t="s">
        <v>84</v>
      </c>
      <c r="D33" s="75" t="s">
        <v>85</v>
      </c>
      <c r="E33" s="77">
        <v>49.5</v>
      </c>
      <c r="F33" s="118">
        <v>99</v>
      </c>
      <c r="G33" s="164">
        <v>1</v>
      </c>
      <c r="H33" s="117" t="str">
        <f t="shared" si="0"/>
        <v>Slow Moving</v>
      </c>
      <c r="J33" s="115">
        <f t="shared" si="1"/>
        <v>0</v>
      </c>
      <c r="K33" s="115">
        <f t="shared" si="2"/>
        <v>1</v>
      </c>
      <c r="L33" s="115">
        <f t="shared" si="3"/>
        <v>0</v>
      </c>
    </row>
    <row r="34" spans="1:12" ht="16.5" thickTop="1" thickBot="1" x14ac:dyDescent="0.3">
      <c r="A34" s="73">
        <v>30</v>
      </c>
      <c r="B34" s="74">
        <v>742292</v>
      </c>
      <c r="C34" s="75" t="s">
        <v>86</v>
      </c>
      <c r="D34" s="75" t="s">
        <v>87</v>
      </c>
      <c r="E34" s="77">
        <v>39.5</v>
      </c>
      <c r="F34" s="118">
        <v>79</v>
      </c>
      <c r="G34" s="164">
        <v>0</v>
      </c>
      <c r="H34" s="117" t="str">
        <f t="shared" si="0"/>
        <v>Non Moving</v>
      </c>
      <c r="J34" s="115">
        <f t="shared" si="1"/>
        <v>0</v>
      </c>
      <c r="K34" s="115">
        <f t="shared" si="2"/>
        <v>0</v>
      </c>
      <c r="L34" s="115">
        <f t="shared" si="3"/>
        <v>1</v>
      </c>
    </row>
    <row r="35" spans="1:12" ht="16.5" thickTop="1" thickBot="1" x14ac:dyDescent="0.3">
      <c r="A35" s="73">
        <v>31</v>
      </c>
      <c r="B35" s="74">
        <v>742293</v>
      </c>
      <c r="C35" s="75" t="s">
        <v>88</v>
      </c>
      <c r="D35" s="75" t="s">
        <v>89</v>
      </c>
      <c r="E35" s="77">
        <v>49.5</v>
      </c>
      <c r="F35" s="118">
        <v>99</v>
      </c>
      <c r="G35" s="164">
        <v>0</v>
      </c>
      <c r="H35" s="117" t="str">
        <f t="shared" si="0"/>
        <v>Non Moving</v>
      </c>
      <c r="J35" s="115">
        <f t="shared" si="1"/>
        <v>0</v>
      </c>
      <c r="K35" s="115">
        <f t="shared" si="2"/>
        <v>0</v>
      </c>
      <c r="L35" s="115">
        <f t="shared" si="3"/>
        <v>1</v>
      </c>
    </row>
    <row r="36" spans="1:12" ht="16.5" thickTop="1" thickBot="1" x14ac:dyDescent="0.3">
      <c r="A36" s="73">
        <v>32</v>
      </c>
      <c r="B36" s="74">
        <v>742294</v>
      </c>
      <c r="C36" s="75" t="s">
        <v>90</v>
      </c>
      <c r="D36" s="75" t="s">
        <v>91</v>
      </c>
      <c r="E36" s="77">
        <v>79.5</v>
      </c>
      <c r="F36" s="118">
        <v>159</v>
      </c>
      <c r="G36" s="164">
        <v>0</v>
      </c>
      <c r="H36" s="117" t="str">
        <f t="shared" si="0"/>
        <v>Non Moving</v>
      </c>
      <c r="J36" s="115">
        <f t="shared" si="1"/>
        <v>0</v>
      </c>
      <c r="K36" s="115">
        <f t="shared" si="2"/>
        <v>0</v>
      </c>
      <c r="L36" s="115">
        <f t="shared" si="3"/>
        <v>1</v>
      </c>
    </row>
    <row r="37" spans="1:12" ht="16.5" thickTop="1" thickBot="1" x14ac:dyDescent="0.3">
      <c r="A37" s="73">
        <v>33</v>
      </c>
      <c r="B37" s="74">
        <v>742296</v>
      </c>
      <c r="C37" s="75" t="s">
        <v>92</v>
      </c>
      <c r="D37" s="75" t="s">
        <v>93</v>
      </c>
      <c r="E37" s="77">
        <v>39.5</v>
      </c>
      <c r="F37" s="118">
        <v>79</v>
      </c>
      <c r="G37" s="164">
        <v>0</v>
      </c>
      <c r="H37" s="117" t="str">
        <f t="shared" ref="H37:H72" si="4">IF(G37&gt;2,"Fast Moving",IF(G37=0,"Non Moving",IF(G37&lt;3,"Slow Moving")))</f>
        <v>Non Moving</v>
      </c>
      <c r="J37" s="115">
        <f t="shared" si="1"/>
        <v>0</v>
      </c>
      <c r="K37" s="115">
        <f t="shared" si="2"/>
        <v>0</v>
      </c>
      <c r="L37" s="115">
        <f t="shared" si="3"/>
        <v>1</v>
      </c>
    </row>
    <row r="38" spans="1:12" ht="16.5" thickTop="1" thickBot="1" x14ac:dyDescent="0.3">
      <c r="A38" s="73">
        <v>34</v>
      </c>
      <c r="B38" s="74">
        <v>742298</v>
      </c>
      <c r="C38" s="75" t="s">
        <v>94</v>
      </c>
      <c r="D38" s="75" t="s">
        <v>95</v>
      </c>
      <c r="E38" s="77">
        <v>94.5</v>
      </c>
      <c r="F38" s="118">
        <v>189</v>
      </c>
      <c r="G38" s="164">
        <v>2</v>
      </c>
      <c r="H38" s="117" t="str">
        <f t="shared" si="4"/>
        <v>Slow Moving</v>
      </c>
      <c r="J38" s="115">
        <f t="shared" si="1"/>
        <v>0</v>
      </c>
      <c r="K38" s="115">
        <f t="shared" si="2"/>
        <v>1</v>
      </c>
      <c r="L38" s="115">
        <f t="shared" si="3"/>
        <v>0</v>
      </c>
    </row>
    <row r="39" spans="1:12" ht="16.5" thickTop="1" thickBot="1" x14ac:dyDescent="0.3">
      <c r="A39" s="73">
        <v>35</v>
      </c>
      <c r="B39" s="74">
        <v>742300</v>
      </c>
      <c r="C39" s="75" t="s">
        <v>96</v>
      </c>
      <c r="D39" s="75" t="s">
        <v>97</v>
      </c>
      <c r="E39" s="77">
        <v>29.5</v>
      </c>
      <c r="F39" s="118">
        <v>59</v>
      </c>
      <c r="G39" s="164">
        <v>1</v>
      </c>
      <c r="H39" s="117" t="str">
        <f t="shared" si="4"/>
        <v>Slow Moving</v>
      </c>
      <c r="J39" s="115">
        <f t="shared" si="1"/>
        <v>0</v>
      </c>
      <c r="K39" s="115">
        <f t="shared" si="2"/>
        <v>1</v>
      </c>
      <c r="L39" s="115">
        <f t="shared" si="3"/>
        <v>0</v>
      </c>
    </row>
    <row r="40" spans="1:12" ht="16.5" thickTop="1" thickBot="1" x14ac:dyDescent="0.3">
      <c r="A40" s="73">
        <v>36</v>
      </c>
      <c r="B40" s="74">
        <v>743939</v>
      </c>
      <c r="C40" s="75" t="s">
        <v>98</v>
      </c>
      <c r="D40" s="75" t="s">
        <v>99</v>
      </c>
      <c r="E40" s="77">
        <v>144.5</v>
      </c>
      <c r="F40" s="118">
        <v>289</v>
      </c>
      <c r="G40" s="164">
        <v>1</v>
      </c>
      <c r="H40" s="117" t="str">
        <f t="shared" si="4"/>
        <v>Slow Moving</v>
      </c>
      <c r="J40" s="115">
        <f t="shared" si="1"/>
        <v>0</v>
      </c>
      <c r="K40" s="115">
        <f t="shared" si="2"/>
        <v>1</v>
      </c>
      <c r="L40" s="115">
        <f t="shared" si="3"/>
        <v>0</v>
      </c>
    </row>
    <row r="41" spans="1:12" ht="16.5" thickTop="1" thickBot="1" x14ac:dyDescent="0.3">
      <c r="A41" s="73">
        <v>37</v>
      </c>
      <c r="B41" s="74">
        <v>743955</v>
      </c>
      <c r="C41" s="75" t="s">
        <v>100</v>
      </c>
      <c r="D41" s="75" t="s">
        <v>101</v>
      </c>
      <c r="E41" s="77">
        <v>34.5</v>
      </c>
      <c r="F41" s="118">
        <v>69</v>
      </c>
      <c r="G41" s="164">
        <v>5</v>
      </c>
      <c r="H41" s="117" t="str">
        <f t="shared" si="4"/>
        <v>Fast Moving</v>
      </c>
      <c r="J41" s="115">
        <f t="shared" si="1"/>
        <v>1</v>
      </c>
      <c r="K41" s="115">
        <f t="shared" si="2"/>
        <v>0</v>
      </c>
      <c r="L41" s="115">
        <f t="shared" si="3"/>
        <v>0</v>
      </c>
    </row>
    <row r="42" spans="1:12" ht="16.5" thickTop="1" thickBot="1" x14ac:dyDescent="0.3">
      <c r="A42" s="73">
        <v>38</v>
      </c>
      <c r="B42" s="74">
        <v>743956</v>
      </c>
      <c r="C42" s="75" t="s">
        <v>102</v>
      </c>
      <c r="D42" s="75" t="s">
        <v>103</v>
      </c>
      <c r="E42" s="77">
        <v>34.5</v>
      </c>
      <c r="F42" s="118">
        <v>69</v>
      </c>
      <c r="G42" s="164">
        <v>0</v>
      </c>
      <c r="H42" s="117" t="str">
        <f t="shared" si="4"/>
        <v>Non Moving</v>
      </c>
      <c r="J42" s="115">
        <f t="shared" si="1"/>
        <v>0</v>
      </c>
      <c r="K42" s="115">
        <f t="shared" si="2"/>
        <v>0</v>
      </c>
      <c r="L42" s="115">
        <f t="shared" si="3"/>
        <v>1</v>
      </c>
    </row>
    <row r="43" spans="1:12" ht="16.5" thickTop="1" thickBot="1" x14ac:dyDescent="0.3">
      <c r="A43" s="73">
        <v>39</v>
      </c>
      <c r="B43" s="74">
        <v>743968</v>
      </c>
      <c r="C43" s="75" t="s">
        <v>104</v>
      </c>
      <c r="D43" s="75" t="s">
        <v>105</v>
      </c>
      <c r="E43" s="77">
        <v>24.5</v>
      </c>
      <c r="F43" s="118">
        <v>49</v>
      </c>
      <c r="G43" s="164">
        <v>0</v>
      </c>
      <c r="H43" s="117" t="str">
        <f t="shared" si="4"/>
        <v>Non Moving</v>
      </c>
      <c r="J43" s="115">
        <f t="shared" si="1"/>
        <v>0</v>
      </c>
      <c r="K43" s="115">
        <f t="shared" si="2"/>
        <v>0</v>
      </c>
      <c r="L43" s="115">
        <f t="shared" si="3"/>
        <v>1</v>
      </c>
    </row>
    <row r="44" spans="1:12" ht="16.5" thickTop="1" thickBot="1" x14ac:dyDescent="0.3">
      <c r="A44" s="73">
        <v>40</v>
      </c>
      <c r="B44" s="74">
        <v>743975</v>
      </c>
      <c r="C44" s="75" t="s">
        <v>106</v>
      </c>
      <c r="D44" s="75" t="s">
        <v>107</v>
      </c>
      <c r="E44" s="77">
        <v>24.5</v>
      </c>
      <c r="F44" s="118">
        <v>49</v>
      </c>
      <c r="G44" s="164">
        <v>2</v>
      </c>
      <c r="H44" s="117" t="str">
        <f t="shared" si="4"/>
        <v>Slow Moving</v>
      </c>
      <c r="J44" s="115">
        <f t="shared" si="1"/>
        <v>0</v>
      </c>
      <c r="K44" s="115">
        <f t="shared" si="2"/>
        <v>1</v>
      </c>
      <c r="L44" s="115">
        <f t="shared" si="3"/>
        <v>0</v>
      </c>
    </row>
    <row r="45" spans="1:12" s="130" customFormat="1" ht="16.5" thickTop="1" thickBot="1" x14ac:dyDescent="0.3">
      <c r="A45" s="134">
        <v>41</v>
      </c>
      <c r="B45" s="135">
        <v>758117</v>
      </c>
      <c r="C45" s="136" t="s">
        <v>141</v>
      </c>
      <c r="D45" s="137" t="s">
        <v>142</v>
      </c>
      <c r="E45" s="138">
        <v>49.5</v>
      </c>
      <c r="F45" s="87">
        <v>99</v>
      </c>
      <c r="G45" s="164">
        <v>0</v>
      </c>
      <c r="H45" s="117" t="str">
        <f t="shared" si="4"/>
        <v>Non Moving</v>
      </c>
      <c r="J45" s="115"/>
      <c r="K45" s="115"/>
      <c r="L45" s="115"/>
    </row>
    <row r="46" spans="1:12" s="130" customFormat="1" ht="16.5" thickTop="1" thickBot="1" x14ac:dyDescent="0.3">
      <c r="A46" s="134">
        <v>42</v>
      </c>
      <c r="B46" s="135">
        <v>758119</v>
      </c>
      <c r="C46" s="136" t="s">
        <v>143</v>
      </c>
      <c r="D46" s="137" t="s">
        <v>144</v>
      </c>
      <c r="E46" s="138">
        <v>49.5</v>
      </c>
      <c r="F46" s="87">
        <v>99</v>
      </c>
      <c r="G46" s="164">
        <v>1</v>
      </c>
      <c r="H46" s="117" t="str">
        <f t="shared" si="4"/>
        <v>Slow Moving</v>
      </c>
      <c r="J46" s="115"/>
      <c r="K46" s="115"/>
      <c r="L46" s="115"/>
    </row>
    <row r="47" spans="1:12" s="130" customFormat="1" ht="16.5" thickTop="1" thickBot="1" x14ac:dyDescent="0.3">
      <c r="A47" s="134">
        <v>43</v>
      </c>
      <c r="B47" s="135">
        <v>758121</v>
      </c>
      <c r="C47" s="136" t="s">
        <v>145</v>
      </c>
      <c r="D47" s="137" t="s">
        <v>146</v>
      </c>
      <c r="E47" s="138">
        <v>34.5</v>
      </c>
      <c r="F47" s="87">
        <v>69</v>
      </c>
      <c r="G47" s="164">
        <v>0</v>
      </c>
      <c r="H47" s="117" t="str">
        <f t="shared" si="4"/>
        <v>Non Moving</v>
      </c>
      <c r="J47" s="115"/>
      <c r="K47" s="115"/>
      <c r="L47" s="115"/>
    </row>
    <row r="48" spans="1:12" s="130" customFormat="1" ht="16.5" thickTop="1" thickBot="1" x14ac:dyDescent="0.3">
      <c r="A48" s="134">
        <v>44</v>
      </c>
      <c r="B48" s="135">
        <v>758124</v>
      </c>
      <c r="C48" s="136" t="s">
        <v>147</v>
      </c>
      <c r="D48" s="137" t="s">
        <v>148</v>
      </c>
      <c r="E48" s="138">
        <v>34.5</v>
      </c>
      <c r="F48" s="87">
        <v>69</v>
      </c>
      <c r="G48" s="164">
        <v>0</v>
      </c>
      <c r="H48" s="117" t="str">
        <f t="shared" si="4"/>
        <v>Non Moving</v>
      </c>
      <c r="J48" s="115"/>
      <c r="K48" s="115"/>
      <c r="L48" s="115"/>
    </row>
    <row r="49" spans="1:12" s="130" customFormat="1" ht="16.5" thickTop="1" thickBot="1" x14ac:dyDescent="0.3">
      <c r="A49" s="134">
        <v>45</v>
      </c>
      <c r="B49" s="135">
        <v>758125</v>
      </c>
      <c r="C49" s="136" t="s">
        <v>149</v>
      </c>
      <c r="D49" s="137" t="s">
        <v>150</v>
      </c>
      <c r="E49" s="138">
        <v>79.5</v>
      </c>
      <c r="F49" s="87">
        <v>159</v>
      </c>
      <c r="G49" s="164">
        <v>0</v>
      </c>
      <c r="H49" s="117" t="str">
        <f t="shared" si="4"/>
        <v>Non Moving</v>
      </c>
      <c r="J49" s="115"/>
      <c r="K49" s="115"/>
      <c r="L49" s="115"/>
    </row>
    <row r="50" spans="1:12" s="130" customFormat="1" ht="16.5" thickTop="1" thickBot="1" x14ac:dyDescent="0.3">
      <c r="A50" s="134">
        <v>46</v>
      </c>
      <c r="B50" s="135">
        <v>758126</v>
      </c>
      <c r="C50" s="136" t="s">
        <v>151</v>
      </c>
      <c r="D50" s="137" t="s">
        <v>152</v>
      </c>
      <c r="E50" s="138">
        <v>34.5</v>
      </c>
      <c r="F50" s="87">
        <v>69</v>
      </c>
      <c r="G50" s="164">
        <v>0</v>
      </c>
      <c r="H50" s="117" t="str">
        <f t="shared" si="4"/>
        <v>Non Moving</v>
      </c>
      <c r="J50" s="115"/>
      <c r="K50" s="115"/>
      <c r="L50" s="115"/>
    </row>
    <row r="51" spans="1:12" s="130" customFormat="1" ht="16.5" thickTop="1" thickBot="1" x14ac:dyDescent="0.3">
      <c r="A51" s="134">
        <v>47</v>
      </c>
      <c r="B51" s="135">
        <v>758127</v>
      </c>
      <c r="C51" s="136" t="s">
        <v>153</v>
      </c>
      <c r="D51" s="137" t="s">
        <v>154</v>
      </c>
      <c r="E51" s="138">
        <v>34.5</v>
      </c>
      <c r="F51" s="87">
        <v>69</v>
      </c>
      <c r="G51" s="164">
        <v>0</v>
      </c>
      <c r="H51" s="117" t="str">
        <f t="shared" si="4"/>
        <v>Non Moving</v>
      </c>
      <c r="J51" s="115"/>
      <c r="K51" s="115"/>
      <c r="L51" s="115"/>
    </row>
    <row r="52" spans="1:12" s="130" customFormat="1" ht="16.5" thickTop="1" thickBot="1" x14ac:dyDescent="0.3">
      <c r="A52" s="134">
        <v>48</v>
      </c>
      <c r="B52" s="135">
        <v>758128</v>
      </c>
      <c r="C52" s="136" t="s">
        <v>155</v>
      </c>
      <c r="D52" s="137" t="s">
        <v>156</v>
      </c>
      <c r="E52" s="138">
        <v>104.5</v>
      </c>
      <c r="F52" s="87">
        <v>209</v>
      </c>
      <c r="G52" s="164">
        <v>0</v>
      </c>
      <c r="H52" s="117" t="str">
        <f t="shared" si="4"/>
        <v>Non Moving</v>
      </c>
      <c r="J52" s="115"/>
      <c r="K52" s="115"/>
      <c r="L52" s="115"/>
    </row>
    <row r="53" spans="1:12" s="130" customFormat="1" ht="16.5" thickTop="1" thickBot="1" x14ac:dyDescent="0.3">
      <c r="A53" s="134">
        <v>49</v>
      </c>
      <c r="B53" s="135">
        <v>758226</v>
      </c>
      <c r="C53" s="136" t="s">
        <v>157</v>
      </c>
      <c r="D53" s="137" t="s">
        <v>158</v>
      </c>
      <c r="E53" s="138">
        <v>54.5</v>
      </c>
      <c r="F53" s="87">
        <v>109</v>
      </c>
      <c r="G53" s="164">
        <v>0</v>
      </c>
      <c r="H53" s="117" t="str">
        <f t="shared" si="4"/>
        <v>Non Moving</v>
      </c>
      <c r="J53" s="115"/>
      <c r="K53" s="115"/>
      <c r="L53" s="115"/>
    </row>
    <row r="54" spans="1:12" s="130" customFormat="1" ht="16.5" thickTop="1" thickBot="1" x14ac:dyDescent="0.3">
      <c r="A54" s="134">
        <v>50</v>
      </c>
      <c r="B54" s="135">
        <v>758227</v>
      </c>
      <c r="C54" s="136" t="s">
        <v>159</v>
      </c>
      <c r="D54" s="137" t="s">
        <v>160</v>
      </c>
      <c r="E54" s="138">
        <v>54.5</v>
      </c>
      <c r="F54" s="87">
        <v>109</v>
      </c>
      <c r="G54" s="164">
        <v>0</v>
      </c>
      <c r="H54" s="117" t="str">
        <f t="shared" si="4"/>
        <v>Non Moving</v>
      </c>
      <c r="J54" s="115"/>
      <c r="K54" s="115"/>
      <c r="L54" s="115"/>
    </row>
    <row r="55" spans="1:12" s="130" customFormat="1" ht="16.5" thickTop="1" thickBot="1" x14ac:dyDescent="0.3">
      <c r="A55" s="134">
        <v>51</v>
      </c>
      <c r="B55" s="135">
        <v>758228</v>
      </c>
      <c r="C55" s="136" t="s">
        <v>161</v>
      </c>
      <c r="D55" s="137" t="s">
        <v>162</v>
      </c>
      <c r="E55" s="138">
        <v>39.5</v>
      </c>
      <c r="F55" s="87">
        <v>79</v>
      </c>
      <c r="G55" s="164">
        <v>0</v>
      </c>
      <c r="H55" s="117" t="str">
        <f t="shared" si="4"/>
        <v>Non Moving</v>
      </c>
      <c r="J55" s="115"/>
      <c r="K55" s="115"/>
      <c r="L55" s="115"/>
    </row>
    <row r="56" spans="1:12" s="130" customFormat="1" ht="16.5" thickTop="1" thickBot="1" x14ac:dyDescent="0.3">
      <c r="A56" s="134">
        <v>52</v>
      </c>
      <c r="B56" s="135">
        <v>758229</v>
      </c>
      <c r="C56" s="136" t="s">
        <v>163</v>
      </c>
      <c r="D56" s="137" t="s">
        <v>164</v>
      </c>
      <c r="E56" s="138">
        <v>39.5</v>
      </c>
      <c r="F56" s="87">
        <v>79</v>
      </c>
      <c r="G56" s="164">
        <v>0</v>
      </c>
      <c r="H56" s="117" t="str">
        <f t="shared" si="4"/>
        <v>Non Moving</v>
      </c>
      <c r="J56" s="115"/>
      <c r="K56" s="115"/>
      <c r="L56" s="115"/>
    </row>
    <row r="57" spans="1:12" s="130" customFormat="1" ht="16.5" thickTop="1" thickBot="1" x14ac:dyDescent="0.3">
      <c r="A57" s="134">
        <v>53</v>
      </c>
      <c r="B57" s="135">
        <v>758230</v>
      </c>
      <c r="C57" s="136" t="s">
        <v>165</v>
      </c>
      <c r="D57" s="137" t="s">
        <v>166</v>
      </c>
      <c r="E57" s="138">
        <v>39.5</v>
      </c>
      <c r="F57" s="87">
        <v>79</v>
      </c>
      <c r="G57" s="164">
        <v>0</v>
      </c>
      <c r="H57" s="117" t="str">
        <f t="shared" si="4"/>
        <v>Non Moving</v>
      </c>
      <c r="J57" s="115"/>
      <c r="K57" s="115"/>
      <c r="L57" s="115"/>
    </row>
    <row r="58" spans="1:12" s="130" customFormat="1" ht="16.5" thickTop="1" thickBot="1" x14ac:dyDescent="0.3">
      <c r="A58" s="134">
        <v>54</v>
      </c>
      <c r="B58" s="135">
        <v>758231</v>
      </c>
      <c r="C58" s="136" t="s">
        <v>167</v>
      </c>
      <c r="D58" s="137" t="s">
        <v>168</v>
      </c>
      <c r="E58" s="138">
        <v>34.5</v>
      </c>
      <c r="F58" s="87">
        <v>69</v>
      </c>
      <c r="G58" s="164">
        <v>5</v>
      </c>
      <c r="H58" s="117" t="str">
        <f t="shared" si="4"/>
        <v>Fast Moving</v>
      </c>
      <c r="J58" s="115"/>
      <c r="K58" s="115"/>
      <c r="L58" s="115"/>
    </row>
    <row r="59" spans="1:12" s="130" customFormat="1" ht="16.5" thickTop="1" thickBot="1" x14ac:dyDescent="0.3">
      <c r="A59" s="134">
        <v>55</v>
      </c>
      <c r="B59" s="135">
        <v>758233</v>
      </c>
      <c r="C59" s="136" t="s">
        <v>169</v>
      </c>
      <c r="D59" s="137" t="s">
        <v>170</v>
      </c>
      <c r="E59" s="138">
        <v>45</v>
      </c>
      <c r="F59" s="87">
        <v>89</v>
      </c>
      <c r="G59" s="164">
        <v>0</v>
      </c>
      <c r="H59" s="117" t="str">
        <f t="shared" si="4"/>
        <v>Non Moving</v>
      </c>
      <c r="J59" s="115"/>
      <c r="K59" s="115"/>
      <c r="L59" s="115"/>
    </row>
    <row r="60" spans="1:12" s="130" customFormat="1" ht="16.5" thickTop="1" thickBot="1" x14ac:dyDescent="0.3">
      <c r="A60" s="134">
        <v>56</v>
      </c>
      <c r="B60" s="135">
        <v>758235</v>
      </c>
      <c r="C60" s="136" t="s">
        <v>171</v>
      </c>
      <c r="D60" s="137" t="s">
        <v>172</v>
      </c>
      <c r="E60" s="138">
        <v>50</v>
      </c>
      <c r="F60" s="87">
        <v>99</v>
      </c>
      <c r="G60" s="164">
        <v>0</v>
      </c>
      <c r="H60" s="117" t="str">
        <f t="shared" si="4"/>
        <v>Non Moving</v>
      </c>
      <c r="J60" s="115"/>
      <c r="K60" s="115"/>
      <c r="L60" s="115"/>
    </row>
    <row r="61" spans="1:12" s="130" customFormat="1" ht="16.5" thickTop="1" thickBot="1" x14ac:dyDescent="0.3">
      <c r="A61" s="134">
        <v>57</v>
      </c>
      <c r="B61" s="135">
        <v>758236</v>
      </c>
      <c r="C61" s="136" t="s">
        <v>173</v>
      </c>
      <c r="D61" s="137" t="s">
        <v>174</v>
      </c>
      <c r="E61" s="138">
        <v>50</v>
      </c>
      <c r="F61" s="87">
        <v>99</v>
      </c>
      <c r="G61" s="164">
        <v>0</v>
      </c>
      <c r="H61" s="117" t="str">
        <f t="shared" si="4"/>
        <v>Non Moving</v>
      </c>
      <c r="J61" s="115"/>
      <c r="K61" s="115"/>
      <c r="L61" s="115"/>
    </row>
    <row r="62" spans="1:12" s="130" customFormat="1" ht="16.5" thickTop="1" thickBot="1" x14ac:dyDescent="0.3">
      <c r="A62" s="134">
        <v>58</v>
      </c>
      <c r="B62" s="135">
        <v>758241</v>
      </c>
      <c r="C62" s="136" t="s">
        <v>175</v>
      </c>
      <c r="D62" s="137" t="s">
        <v>176</v>
      </c>
      <c r="E62" s="138">
        <v>120</v>
      </c>
      <c r="F62" s="87">
        <v>239</v>
      </c>
      <c r="G62" s="164">
        <v>0</v>
      </c>
      <c r="H62" s="117" t="str">
        <f t="shared" si="4"/>
        <v>Non Moving</v>
      </c>
      <c r="J62" s="115"/>
      <c r="K62" s="115"/>
      <c r="L62" s="115"/>
    </row>
    <row r="63" spans="1:12" s="130" customFormat="1" ht="16.5" thickTop="1" thickBot="1" x14ac:dyDescent="0.3">
      <c r="A63" s="134">
        <v>59</v>
      </c>
      <c r="B63" s="135">
        <v>758244</v>
      </c>
      <c r="C63" s="136" t="s">
        <v>177</v>
      </c>
      <c r="D63" s="137" t="s">
        <v>178</v>
      </c>
      <c r="E63" s="138">
        <v>50</v>
      </c>
      <c r="F63" s="87">
        <v>99</v>
      </c>
      <c r="G63" s="164">
        <v>0</v>
      </c>
      <c r="H63" s="117" t="str">
        <f t="shared" si="4"/>
        <v>Non Moving</v>
      </c>
      <c r="J63" s="115"/>
      <c r="K63" s="115"/>
      <c r="L63" s="115"/>
    </row>
    <row r="64" spans="1:12" s="139" customFormat="1" ht="16.5" thickTop="1" thickBot="1" x14ac:dyDescent="0.3">
      <c r="A64" s="134">
        <v>60</v>
      </c>
      <c r="B64" s="135">
        <v>758245</v>
      </c>
      <c r="C64" s="136" t="s">
        <v>179</v>
      </c>
      <c r="D64" s="137" t="s">
        <v>180</v>
      </c>
      <c r="E64" s="138">
        <v>50</v>
      </c>
      <c r="F64" s="87">
        <v>99</v>
      </c>
      <c r="G64" s="164">
        <v>0</v>
      </c>
      <c r="H64" s="117" t="str">
        <f t="shared" si="4"/>
        <v>Non Moving</v>
      </c>
      <c r="J64" s="129"/>
      <c r="K64" s="129"/>
      <c r="L64" s="129"/>
    </row>
    <row r="65" spans="1:12" s="139" customFormat="1" ht="16.5" thickTop="1" thickBot="1" x14ac:dyDescent="0.3">
      <c r="A65" s="134">
        <v>61</v>
      </c>
      <c r="B65" s="86">
        <v>762676</v>
      </c>
      <c r="C65" s="137" t="s">
        <v>181</v>
      </c>
      <c r="D65" s="137" t="s">
        <v>182</v>
      </c>
      <c r="E65" s="138">
        <v>135</v>
      </c>
      <c r="F65" s="87">
        <v>269</v>
      </c>
      <c r="G65" s="164">
        <v>0</v>
      </c>
      <c r="H65" s="117" t="str">
        <f t="shared" si="4"/>
        <v>Non Moving</v>
      </c>
      <c r="J65" s="129"/>
      <c r="K65" s="129"/>
      <c r="L65" s="129"/>
    </row>
    <row r="66" spans="1:12" s="139" customFormat="1" ht="16.5" thickTop="1" thickBot="1" x14ac:dyDescent="0.3">
      <c r="A66" s="134">
        <v>62</v>
      </c>
      <c r="B66" s="86">
        <v>762677</v>
      </c>
      <c r="C66" s="137" t="s">
        <v>183</v>
      </c>
      <c r="D66" s="137" t="s">
        <v>184</v>
      </c>
      <c r="E66" s="138">
        <v>50</v>
      </c>
      <c r="F66" s="87">
        <v>99</v>
      </c>
      <c r="G66" s="164">
        <v>0</v>
      </c>
      <c r="H66" s="117" t="str">
        <f t="shared" si="4"/>
        <v>Non Moving</v>
      </c>
      <c r="J66" s="129"/>
      <c r="K66" s="129"/>
      <c r="L66" s="129"/>
    </row>
    <row r="67" spans="1:12" s="139" customFormat="1" ht="16.5" thickTop="1" thickBot="1" x14ac:dyDescent="0.3">
      <c r="A67" s="134">
        <v>63</v>
      </c>
      <c r="B67" s="86">
        <v>762678</v>
      </c>
      <c r="C67" s="137" t="s">
        <v>185</v>
      </c>
      <c r="D67" s="137" t="s">
        <v>186</v>
      </c>
      <c r="E67" s="138">
        <v>45</v>
      </c>
      <c r="F67" s="87">
        <v>89</v>
      </c>
      <c r="G67" s="164">
        <v>0</v>
      </c>
      <c r="H67" s="117" t="str">
        <f t="shared" si="4"/>
        <v>Non Moving</v>
      </c>
      <c r="J67" s="129"/>
      <c r="K67" s="129"/>
      <c r="L67" s="129"/>
    </row>
    <row r="68" spans="1:12" s="139" customFormat="1" ht="16.5" thickTop="1" thickBot="1" x14ac:dyDescent="0.3">
      <c r="A68" s="134">
        <v>64</v>
      </c>
      <c r="B68" s="86">
        <v>762679</v>
      </c>
      <c r="C68" s="137" t="s">
        <v>187</v>
      </c>
      <c r="D68" s="137" t="s">
        <v>188</v>
      </c>
      <c r="E68" s="138">
        <v>45</v>
      </c>
      <c r="F68" s="87">
        <v>89</v>
      </c>
      <c r="G68" s="164">
        <v>2</v>
      </c>
      <c r="H68" s="117" t="str">
        <f t="shared" si="4"/>
        <v>Slow Moving</v>
      </c>
      <c r="J68" s="129"/>
      <c r="K68" s="129"/>
      <c r="L68" s="129"/>
    </row>
    <row r="69" spans="1:12" s="139" customFormat="1" ht="16.5" thickTop="1" thickBot="1" x14ac:dyDescent="0.3">
      <c r="A69" s="134">
        <v>65</v>
      </c>
      <c r="B69" s="86">
        <v>762680</v>
      </c>
      <c r="C69" s="137" t="s">
        <v>189</v>
      </c>
      <c r="D69" s="137" t="s">
        <v>190</v>
      </c>
      <c r="E69" s="138">
        <v>45</v>
      </c>
      <c r="F69" s="87">
        <v>89</v>
      </c>
      <c r="G69" s="164">
        <v>0</v>
      </c>
      <c r="H69" s="117" t="str">
        <f t="shared" si="4"/>
        <v>Non Moving</v>
      </c>
      <c r="J69" s="129"/>
      <c r="K69" s="129"/>
      <c r="L69" s="129"/>
    </row>
    <row r="70" spans="1:12" s="139" customFormat="1" ht="16.5" thickTop="1" thickBot="1" x14ac:dyDescent="0.3">
      <c r="A70" s="134">
        <v>66</v>
      </c>
      <c r="B70" s="86">
        <v>762681</v>
      </c>
      <c r="C70" s="137" t="s">
        <v>191</v>
      </c>
      <c r="D70" s="137" t="s">
        <v>192</v>
      </c>
      <c r="E70" s="138">
        <v>35</v>
      </c>
      <c r="F70" s="87">
        <v>69</v>
      </c>
      <c r="G70" s="164">
        <v>3</v>
      </c>
      <c r="H70" s="117" t="str">
        <f t="shared" si="4"/>
        <v>Fast Moving</v>
      </c>
      <c r="J70" s="129"/>
      <c r="K70" s="129"/>
      <c r="L70" s="129"/>
    </row>
    <row r="71" spans="1:12" s="139" customFormat="1" ht="16.5" thickTop="1" thickBot="1" x14ac:dyDescent="0.3">
      <c r="A71" s="134">
        <v>67</v>
      </c>
      <c r="B71" s="86">
        <v>762682</v>
      </c>
      <c r="C71" s="137" t="s">
        <v>193</v>
      </c>
      <c r="D71" s="137" t="s">
        <v>194</v>
      </c>
      <c r="E71" s="138">
        <v>35</v>
      </c>
      <c r="F71" s="87">
        <v>69</v>
      </c>
      <c r="G71" s="164">
        <v>1</v>
      </c>
      <c r="H71" s="117" t="str">
        <f t="shared" si="4"/>
        <v>Slow Moving</v>
      </c>
      <c r="J71" s="129"/>
      <c r="K71" s="129"/>
      <c r="L71" s="129"/>
    </row>
    <row r="72" spans="1:12" s="139" customFormat="1" ht="16.5" thickTop="1" thickBot="1" x14ac:dyDescent="0.3">
      <c r="A72" s="134">
        <v>68</v>
      </c>
      <c r="B72" s="86">
        <v>762683</v>
      </c>
      <c r="C72" s="137" t="s">
        <v>195</v>
      </c>
      <c r="D72" s="137" t="s">
        <v>196</v>
      </c>
      <c r="E72" s="138">
        <v>50</v>
      </c>
      <c r="F72" s="87">
        <v>99</v>
      </c>
      <c r="G72" s="164">
        <v>0</v>
      </c>
      <c r="H72" s="117" t="str">
        <f t="shared" si="4"/>
        <v>Non Moving</v>
      </c>
      <c r="J72" s="129"/>
      <c r="K72" s="129"/>
      <c r="L72" s="129"/>
    </row>
    <row r="73" spans="1:12" s="139" customFormat="1" ht="16.5" thickTop="1" thickBot="1" x14ac:dyDescent="0.3">
      <c r="A73" s="85"/>
      <c r="B73" s="86"/>
      <c r="C73" s="137"/>
      <c r="D73" s="137"/>
      <c r="E73" s="138"/>
      <c r="F73" s="87"/>
      <c r="G73" s="164"/>
      <c r="H73" s="166"/>
      <c r="J73" s="129"/>
      <c r="K73" s="129"/>
      <c r="L73" s="129"/>
    </row>
    <row r="74" spans="1:12" s="139" customFormat="1" ht="16.5" thickTop="1" thickBot="1" x14ac:dyDescent="0.3">
      <c r="A74" s="85"/>
      <c r="B74" s="86"/>
      <c r="C74" s="137"/>
      <c r="D74" s="137"/>
      <c r="E74" s="138"/>
      <c r="F74" s="87"/>
      <c r="G74" s="164"/>
      <c r="H74" s="166"/>
      <c r="J74" s="129"/>
      <c r="K74" s="129"/>
      <c r="L74" s="129"/>
    </row>
    <row r="75" spans="1:12" s="139" customFormat="1" ht="16.5" thickTop="1" thickBot="1" x14ac:dyDescent="0.3">
      <c r="A75" s="85"/>
      <c r="B75" s="86"/>
      <c r="C75" s="137"/>
      <c r="D75" s="137"/>
      <c r="E75" s="138"/>
      <c r="F75" s="87"/>
      <c r="G75" s="164"/>
      <c r="H75" s="166"/>
      <c r="J75" s="129"/>
      <c r="K75" s="129"/>
      <c r="L75" s="129"/>
    </row>
    <row r="76" spans="1:12" ht="16.5" thickTop="1" thickBot="1" x14ac:dyDescent="0.3">
      <c r="A76" s="119"/>
      <c r="B76" s="120"/>
      <c r="C76" s="121"/>
      <c r="D76" s="121"/>
      <c r="E76" s="122"/>
      <c r="F76" s="123"/>
      <c r="G76" s="165"/>
      <c r="J76" s="115"/>
      <c r="K76" s="115"/>
      <c r="L76" s="115"/>
    </row>
    <row r="77" spans="1:12" s="102" customFormat="1" ht="15.75" thickBot="1" x14ac:dyDescent="0.3">
      <c r="A77" s="124"/>
      <c r="B77" s="125"/>
      <c r="C77" s="126"/>
      <c r="D77" s="189" t="s">
        <v>76</v>
      </c>
      <c r="E77" s="190"/>
      <c r="F77" s="190"/>
      <c r="G77" s="127">
        <v>0</v>
      </c>
      <c r="H77" s="128"/>
      <c r="J77" s="129">
        <f>SUM(J5:J76)</f>
        <v>5</v>
      </c>
      <c r="K77" s="129">
        <f>SUM(K5:K76)</f>
        <v>14</v>
      </c>
      <c r="L77" s="129">
        <f>SUM(L5:L76)</f>
        <v>21</v>
      </c>
    </row>
    <row r="78" spans="1:12" s="102" customFormat="1" x14ac:dyDescent="0.25">
      <c r="B78" s="128"/>
      <c r="E78" s="128"/>
      <c r="F78" s="128"/>
      <c r="G78" s="102">
        <v>0</v>
      </c>
      <c r="H78" s="128"/>
      <c r="J78" s="128"/>
      <c r="K78" s="128"/>
      <c r="L78" s="128"/>
    </row>
  </sheetData>
  <mergeCells count="7">
    <mergeCell ref="N14:R14"/>
    <mergeCell ref="D77:F77"/>
    <mergeCell ref="N4:R5"/>
    <mergeCell ref="N6:R6"/>
    <mergeCell ref="N8:R9"/>
    <mergeCell ref="N10:R10"/>
    <mergeCell ref="N12:R13"/>
  </mergeCells>
  <conditionalFormatting sqref="H1:H1048576">
    <cfRule type="cellIs" dxfId="20" priority="19" operator="equal">
      <formula>"Non Moving"</formula>
    </cfRule>
    <cfRule type="cellIs" dxfId="19" priority="20" operator="equal">
      <formula>"Slow Moving"</formula>
    </cfRule>
    <cfRule type="cellIs" dxfId="18" priority="21" operator="equal">
      <formula>"Fast Moving"</formula>
    </cfRule>
  </conditionalFormatting>
  <conditionalFormatting sqref="N12">
    <cfRule type="cellIs" dxfId="17" priority="16" operator="equal">
      <formula>"Non Moving"</formula>
    </cfRule>
    <cfRule type="cellIs" dxfId="16" priority="17" operator="equal">
      <formula>"Slow Moving"</formula>
    </cfRule>
    <cfRule type="cellIs" dxfId="15" priority="18" operator="equal">
      <formula>"Fast Moving"</formula>
    </cfRule>
  </conditionalFormatting>
  <conditionalFormatting sqref="N4">
    <cfRule type="cellIs" dxfId="14" priority="13" operator="equal">
      <formula>"Non Moving"</formula>
    </cfRule>
    <cfRule type="cellIs" dxfId="13" priority="14" operator="equal">
      <formula>"Slow Moving"</formula>
    </cfRule>
    <cfRule type="cellIs" dxfId="12" priority="15" operator="equal">
      <formula>"Fast Moving"</formula>
    </cfRule>
  </conditionalFormatting>
  <conditionalFormatting sqref="N8">
    <cfRule type="cellIs" dxfId="11" priority="10" operator="equal">
      <formula>"Non Moving"</formula>
    </cfRule>
    <cfRule type="cellIs" dxfId="10" priority="11" operator="equal">
      <formula>"Slow Moving"</formula>
    </cfRule>
    <cfRule type="cellIs" dxfId="9" priority="12" operator="equal">
      <formula>"Fast Moving"</formula>
    </cfRule>
  </conditionalFormatting>
  <conditionalFormatting sqref="N4">
    <cfRule type="cellIs" dxfId="8" priority="9" operator="equal">
      <formula>$N$4</formula>
    </cfRule>
  </conditionalFormatting>
  <conditionalFormatting sqref="N8">
    <cfRule type="cellIs" dxfId="7" priority="8" operator="equal">
      <formula>$N$8</formula>
    </cfRule>
  </conditionalFormatting>
  <conditionalFormatting sqref="N12">
    <cfRule type="cellIs" dxfId="6" priority="7" operator="equal">
      <formula>$N$12</formula>
    </cfRule>
  </conditionalFormatting>
  <conditionalFormatting sqref="J4">
    <cfRule type="cellIs" dxfId="5" priority="6" operator="equal">
      <formula>$J$4</formula>
    </cfRule>
  </conditionalFormatting>
  <conditionalFormatting sqref="K4">
    <cfRule type="cellIs" dxfId="4" priority="5" operator="equal">
      <formula>$K$4</formula>
    </cfRule>
  </conditionalFormatting>
  <conditionalFormatting sqref="L4">
    <cfRule type="cellIs" dxfId="3" priority="4" operator="equal">
      <formula>$L$4</formula>
    </cfRule>
  </conditionalFormatting>
  <conditionalFormatting sqref="N12:R13">
    <cfRule type="cellIs" dxfId="2" priority="3" operator="equal">
      <formula>$N$12</formula>
    </cfRule>
  </conditionalFormatting>
  <conditionalFormatting sqref="N8:R9">
    <cfRule type="cellIs" dxfId="1" priority="2" operator="equal">
      <formula>$N$4</formula>
    </cfRule>
  </conditionalFormatting>
  <conditionalFormatting sqref="N4:R5">
    <cfRule type="cellIs" dxfId="0" priority="1" operator="equal">
      <formula>$N$4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AL74"/>
  <sheetViews>
    <sheetView workbookViewId="0">
      <pane xSplit="6" topLeftCell="G1" activePane="topRight" state="frozen"/>
      <selection activeCell="N71" sqref="N71"/>
      <selection pane="topRight" activeCell="E13" sqref="E13"/>
    </sheetView>
  </sheetViews>
  <sheetFormatPr defaultRowHeight="15" x14ac:dyDescent="0.25"/>
  <cols>
    <col min="1" max="2" width="9.140625" style="50"/>
    <col min="3" max="3" width="16.85546875" style="50" bestFit="1" customWidth="1"/>
    <col min="4" max="6" width="9.140625" style="50"/>
    <col min="7" max="10" width="15" style="50" bestFit="1" customWidth="1"/>
    <col min="11" max="14" width="10.7109375" style="50" customWidth="1"/>
    <col min="15" max="18" width="15" style="50" bestFit="1" customWidth="1"/>
    <col min="19" max="22" width="10.7109375" style="50" customWidth="1"/>
    <col min="23" max="26" width="15" style="50" bestFit="1" customWidth="1"/>
    <col min="27" max="30" width="10.7109375" style="50" customWidth="1"/>
    <col min="31" max="34" width="15" style="50" bestFit="1" customWidth="1"/>
    <col min="35" max="38" width="10.7109375" style="50" customWidth="1"/>
    <col min="39" max="16384" width="9.140625" style="50"/>
  </cols>
  <sheetData>
    <row r="1" spans="1:38" x14ac:dyDescent="0.25">
      <c r="C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</row>
    <row r="2" spans="1:38" x14ac:dyDescent="0.25">
      <c r="C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</row>
    <row r="3" spans="1:38" x14ac:dyDescent="0.25">
      <c r="C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</row>
    <row r="4" spans="1:38" x14ac:dyDescent="0.25">
      <c r="C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</row>
    <row r="5" spans="1:38" x14ac:dyDescent="0.25">
      <c r="C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spans="1:38" x14ac:dyDescent="0.25">
      <c r="C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</row>
    <row r="7" spans="1:38" x14ac:dyDescent="0.25">
      <c r="C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</row>
    <row r="8" spans="1:38" ht="23.25" x14ac:dyDescent="0.25">
      <c r="A8" s="179" t="s">
        <v>131</v>
      </c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51"/>
      <c r="W8" s="51"/>
      <c r="AE8" s="51"/>
    </row>
    <row r="9" spans="1:38" ht="15.75" thickBot="1" x14ac:dyDescent="0.3">
      <c r="C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</row>
    <row r="10" spans="1:38" s="61" customFormat="1" x14ac:dyDescent="0.25">
      <c r="A10" s="55" t="s">
        <v>15</v>
      </c>
      <c r="B10" s="56" t="s">
        <v>16</v>
      </c>
      <c r="C10" s="56" t="s">
        <v>17</v>
      </c>
      <c r="D10" s="56" t="s">
        <v>18</v>
      </c>
      <c r="E10" s="57" t="s">
        <v>19</v>
      </c>
      <c r="F10" s="57" t="s">
        <v>78</v>
      </c>
      <c r="G10" s="103" t="s">
        <v>125</v>
      </c>
      <c r="H10" s="58" t="s">
        <v>126</v>
      </c>
      <c r="I10" s="58" t="s">
        <v>132</v>
      </c>
      <c r="J10" s="58" t="s">
        <v>133</v>
      </c>
      <c r="K10" s="59"/>
      <c r="L10" s="59"/>
      <c r="M10" s="58" t="s">
        <v>20</v>
      </c>
      <c r="N10" s="60" t="s">
        <v>21</v>
      </c>
      <c r="O10" s="103" t="s">
        <v>125</v>
      </c>
      <c r="P10" s="58" t="s">
        <v>126</v>
      </c>
      <c r="Q10" s="58" t="s">
        <v>132</v>
      </c>
      <c r="R10" s="58" t="s">
        <v>133</v>
      </c>
      <c r="S10" s="59"/>
      <c r="T10" s="59"/>
      <c r="U10" s="58" t="s">
        <v>20</v>
      </c>
      <c r="V10" s="60" t="s">
        <v>21</v>
      </c>
      <c r="W10" s="103" t="s">
        <v>125</v>
      </c>
      <c r="X10" s="58" t="s">
        <v>126</v>
      </c>
      <c r="Y10" s="58" t="s">
        <v>132</v>
      </c>
      <c r="Z10" s="58" t="s">
        <v>133</v>
      </c>
      <c r="AA10" s="59"/>
      <c r="AB10" s="59"/>
      <c r="AC10" s="58" t="s">
        <v>20</v>
      </c>
      <c r="AD10" s="60" t="s">
        <v>21</v>
      </c>
      <c r="AE10" s="103" t="s">
        <v>125</v>
      </c>
      <c r="AF10" s="58" t="s">
        <v>126</v>
      </c>
      <c r="AG10" s="58" t="s">
        <v>132</v>
      </c>
      <c r="AH10" s="58" t="s">
        <v>133</v>
      </c>
      <c r="AI10" s="59"/>
      <c r="AJ10" s="59"/>
      <c r="AK10" s="58" t="s">
        <v>20</v>
      </c>
      <c r="AL10" s="60" t="s">
        <v>21</v>
      </c>
    </row>
    <row r="11" spans="1:38" s="49" customFormat="1" ht="18.75" customHeight="1" thickBot="1" x14ac:dyDescent="0.3">
      <c r="A11" s="52"/>
      <c r="B11" s="52"/>
      <c r="C11" s="52"/>
      <c r="D11" s="52"/>
      <c r="E11" s="53"/>
      <c r="F11" s="53"/>
      <c r="G11" s="172" t="s">
        <v>127</v>
      </c>
      <c r="H11" s="173"/>
      <c r="I11" s="173"/>
      <c r="J11" s="173"/>
      <c r="K11" s="173"/>
      <c r="L11" s="173"/>
      <c r="M11" s="173"/>
      <c r="N11" s="175"/>
      <c r="O11" s="172" t="s">
        <v>128</v>
      </c>
      <c r="P11" s="173"/>
      <c r="Q11" s="173"/>
      <c r="R11" s="173"/>
      <c r="S11" s="173"/>
      <c r="T11" s="173"/>
      <c r="U11" s="173"/>
      <c r="V11" s="175"/>
      <c r="W11" s="172" t="s">
        <v>129</v>
      </c>
      <c r="X11" s="173"/>
      <c r="Y11" s="173"/>
      <c r="Z11" s="173"/>
      <c r="AA11" s="173"/>
      <c r="AB11" s="173"/>
      <c r="AC11" s="173"/>
      <c r="AD11" s="175"/>
      <c r="AE11" s="172" t="s">
        <v>130</v>
      </c>
      <c r="AF11" s="173"/>
      <c r="AG11" s="173"/>
      <c r="AH11" s="173"/>
      <c r="AI11" s="173"/>
      <c r="AJ11" s="173"/>
      <c r="AK11" s="173"/>
      <c r="AL11" s="175"/>
    </row>
    <row r="12" spans="1:38" ht="15.75" thickBot="1" x14ac:dyDescent="0.3">
      <c r="A12" s="63">
        <v>1</v>
      </c>
      <c r="B12" s="64">
        <v>734836</v>
      </c>
      <c r="C12" s="65" t="s">
        <v>22</v>
      </c>
      <c r="D12" s="65" t="s">
        <v>23</v>
      </c>
      <c r="E12" s="66">
        <v>74.5</v>
      </c>
      <c r="F12" s="67">
        <v>149</v>
      </c>
      <c r="G12" s="63">
        <v>0</v>
      </c>
      <c r="H12" s="64">
        <v>5</v>
      </c>
      <c r="I12" s="64">
        <v>5</v>
      </c>
      <c r="J12" s="64">
        <v>4</v>
      </c>
      <c r="K12" s="71"/>
      <c r="L12" s="71"/>
      <c r="M12" s="72">
        <f t="shared" ref="M12:M43" si="0">SUM(G12:L12)</f>
        <v>14</v>
      </c>
      <c r="N12" s="104">
        <f t="shared" ref="N12:N43" si="1">AVERAGE(G12:L12)</f>
        <v>3.5</v>
      </c>
      <c r="O12" s="63">
        <v>0</v>
      </c>
      <c r="P12" s="64">
        <v>3</v>
      </c>
      <c r="Q12" s="64">
        <v>3</v>
      </c>
      <c r="R12" s="64">
        <v>3</v>
      </c>
      <c r="S12" s="71"/>
      <c r="T12" s="71"/>
      <c r="U12" s="72">
        <f t="shared" ref="U12:U43" si="2">SUM(O12:T12)</f>
        <v>9</v>
      </c>
      <c r="V12" s="104">
        <f t="shared" ref="V12:V43" si="3">AVERAGE(O12:T12)</f>
        <v>2.25</v>
      </c>
      <c r="W12" s="63">
        <v>0</v>
      </c>
      <c r="X12" s="64">
        <v>4</v>
      </c>
      <c r="Y12" s="64">
        <v>3</v>
      </c>
      <c r="Z12" s="64">
        <v>3</v>
      </c>
      <c r="AA12" s="71"/>
      <c r="AB12" s="71"/>
      <c r="AC12" s="72">
        <f t="shared" ref="AC12:AC43" si="4">SUM(W12:AB12)</f>
        <v>10</v>
      </c>
      <c r="AD12" s="104">
        <f t="shared" ref="AD12:AD43" si="5">AVERAGE(W12:AB12)</f>
        <v>2.5</v>
      </c>
      <c r="AE12" s="63">
        <v>0</v>
      </c>
      <c r="AF12" s="64">
        <v>4</v>
      </c>
      <c r="AG12" s="64">
        <v>4</v>
      </c>
      <c r="AH12" s="64">
        <v>4</v>
      </c>
      <c r="AI12" s="71"/>
      <c r="AJ12" s="71"/>
      <c r="AK12" s="72">
        <f t="shared" ref="AK12:AK43" si="6">SUM(AE12:AJ12)</f>
        <v>12</v>
      </c>
      <c r="AL12" s="104">
        <f t="shared" ref="AL12:AL43" si="7">AVERAGE(AE12:AJ12)</f>
        <v>3</v>
      </c>
    </row>
    <row r="13" spans="1:38" ht="16.5" thickTop="1" thickBot="1" x14ac:dyDescent="0.3">
      <c r="A13" s="73">
        <v>2</v>
      </c>
      <c r="B13" s="74">
        <v>734837</v>
      </c>
      <c r="C13" s="75" t="s">
        <v>24</v>
      </c>
      <c r="D13" s="75" t="s">
        <v>25</v>
      </c>
      <c r="E13" s="76">
        <v>24.5</v>
      </c>
      <c r="F13" s="77">
        <v>49</v>
      </c>
      <c r="G13" s="73">
        <v>0</v>
      </c>
      <c r="H13" s="74">
        <v>17</v>
      </c>
      <c r="I13" s="78">
        <v>16</v>
      </c>
      <c r="J13" s="78">
        <v>12</v>
      </c>
      <c r="K13" s="79"/>
      <c r="L13" s="79"/>
      <c r="M13" s="72">
        <f t="shared" si="0"/>
        <v>45</v>
      </c>
      <c r="N13" s="104">
        <f t="shared" si="1"/>
        <v>11.25</v>
      </c>
      <c r="O13" s="73">
        <v>0</v>
      </c>
      <c r="P13" s="74">
        <v>14</v>
      </c>
      <c r="Q13" s="78">
        <v>14</v>
      </c>
      <c r="R13" s="78">
        <v>14</v>
      </c>
      <c r="S13" s="79"/>
      <c r="T13" s="79"/>
      <c r="U13" s="72">
        <f t="shared" si="2"/>
        <v>42</v>
      </c>
      <c r="V13" s="104">
        <f t="shared" si="3"/>
        <v>10.5</v>
      </c>
      <c r="W13" s="73">
        <v>0</v>
      </c>
      <c r="X13" s="74">
        <v>15</v>
      </c>
      <c r="Y13" s="78">
        <v>15</v>
      </c>
      <c r="Z13" s="78">
        <v>10</v>
      </c>
      <c r="AA13" s="79"/>
      <c r="AB13" s="79"/>
      <c r="AC13" s="72">
        <f t="shared" si="4"/>
        <v>40</v>
      </c>
      <c r="AD13" s="104">
        <f t="shared" si="5"/>
        <v>10</v>
      </c>
      <c r="AE13" s="73">
        <v>0</v>
      </c>
      <c r="AF13" s="74">
        <v>13</v>
      </c>
      <c r="AG13" s="78">
        <v>13</v>
      </c>
      <c r="AH13" s="78">
        <v>11</v>
      </c>
      <c r="AI13" s="79"/>
      <c r="AJ13" s="79"/>
      <c r="AK13" s="72">
        <f t="shared" si="6"/>
        <v>37</v>
      </c>
      <c r="AL13" s="104">
        <f t="shared" si="7"/>
        <v>9.25</v>
      </c>
    </row>
    <row r="14" spans="1:38" ht="16.5" thickTop="1" thickBot="1" x14ac:dyDescent="0.3">
      <c r="A14" s="73">
        <v>3</v>
      </c>
      <c r="B14" s="74">
        <v>734838</v>
      </c>
      <c r="C14" s="75" t="s">
        <v>26</v>
      </c>
      <c r="D14" s="75" t="s">
        <v>27</v>
      </c>
      <c r="E14" s="76">
        <v>24.5</v>
      </c>
      <c r="F14" s="77">
        <v>49</v>
      </c>
      <c r="G14" s="73">
        <v>0</v>
      </c>
      <c r="H14" s="74">
        <v>16</v>
      </c>
      <c r="I14" s="78">
        <v>16</v>
      </c>
      <c r="J14" s="78">
        <v>15</v>
      </c>
      <c r="K14" s="79"/>
      <c r="L14" s="79"/>
      <c r="M14" s="72">
        <f t="shared" si="0"/>
        <v>47</v>
      </c>
      <c r="N14" s="104">
        <f t="shared" si="1"/>
        <v>11.75</v>
      </c>
      <c r="O14" s="73">
        <v>0</v>
      </c>
      <c r="P14" s="74">
        <v>13</v>
      </c>
      <c r="Q14" s="78">
        <v>12</v>
      </c>
      <c r="R14" s="78">
        <v>12</v>
      </c>
      <c r="S14" s="79"/>
      <c r="T14" s="79"/>
      <c r="U14" s="72">
        <f t="shared" si="2"/>
        <v>37</v>
      </c>
      <c r="V14" s="104">
        <f t="shared" si="3"/>
        <v>9.25</v>
      </c>
      <c r="W14" s="73">
        <v>0</v>
      </c>
      <c r="X14" s="74">
        <v>13</v>
      </c>
      <c r="Y14" s="78">
        <v>11</v>
      </c>
      <c r="Z14" s="78">
        <v>6</v>
      </c>
      <c r="AA14" s="79"/>
      <c r="AB14" s="79"/>
      <c r="AC14" s="72">
        <f t="shared" si="4"/>
        <v>30</v>
      </c>
      <c r="AD14" s="104">
        <f t="shared" si="5"/>
        <v>7.5</v>
      </c>
      <c r="AE14" s="73">
        <v>0</v>
      </c>
      <c r="AF14" s="74">
        <v>12</v>
      </c>
      <c r="AG14" s="78">
        <v>11</v>
      </c>
      <c r="AH14" s="78">
        <v>7</v>
      </c>
      <c r="AI14" s="79"/>
      <c r="AJ14" s="79"/>
      <c r="AK14" s="72">
        <f t="shared" si="6"/>
        <v>30</v>
      </c>
      <c r="AL14" s="104">
        <f t="shared" si="7"/>
        <v>7.5</v>
      </c>
    </row>
    <row r="15" spans="1:38" ht="16.5" thickTop="1" thickBot="1" x14ac:dyDescent="0.3">
      <c r="A15" s="73">
        <v>4</v>
      </c>
      <c r="B15" s="74">
        <v>734867</v>
      </c>
      <c r="C15" s="75" t="s">
        <v>28</v>
      </c>
      <c r="D15" s="75" t="s">
        <v>29</v>
      </c>
      <c r="E15" s="76">
        <v>109.5</v>
      </c>
      <c r="F15" s="77">
        <v>219</v>
      </c>
      <c r="G15" s="73">
        <v>0</v>
      </c>
      <c r="H15" s="74">
        <v>10</v>
      </c>
      <c r="I15" s="78">
        <v>9</v>
      </c>
      <c r="J15" s="78">
        <v>7</v>
      </c>
      <c r="K15" s="79"/>
      <c r="L15" s="79"/>
      <c r="M15" s="72">
        <f t="shared" si="0"/>
        <v>26</v>
      </c>
      <c r="N15" s="104">
        <f t="shared" si="1"/>
        <v>6.5</v>
      </c>
      <c r="O15" s="73">
        <v>0</v>
      </c>
      <c r="P15" s="74">
        <v>6</v>
      </c>
      <c r="Q15" s="78">
        <v>6</v>
      </c>
      <c r="R15" s="78">
        <v>6</v>
      </c>
      <c r="S15" s="79"/>
      <c r="T15" s="79"/>
      <c r="U15" s="72">
        <f t="shared" si="2"/>
        <v>18</v>
      </c>
      <c r="V15" s="104">
        <f t="shared" si="3"/>
        <v>4.5</v>
      </c>
      <c r="W15" s="73">
        <v>0</v>
      </c>
      <c r="X15" s="74">
        <v>6</v>
      </c>
      <c r="Y15" s="78">
        <v>6</v>
      </c>
      <c r="Z15" s="78">
        <v>6</v>
      </c>
      <c r="AA15" s="79"/>
      <c r="AB15" s="79"/>
      <c r="AC15" s="72">
        <f t="shared" si="4"/>
        <v>18</v>
      </c>
      <c r="AD15" s="104">
        <f t="shared" si="5"/>
        <v>4.5</v>
      </c>
      <c r="AE15" s="73">
        <v>0</v>
      </c>
      <c r="AF15" s="74">
        <v>4</v>
      </c>
      <c r="AG15" s="78">
        <v>3</v>
      </c>
      <c r="AH15" s="78">
        <v>5</v>
      </c>
      <c r="AI15" s="79"/>
      <c r="AJ15" s="79"/>
      <c r="AK15" s="72">
        <f t="shared" si="6"/>
        <v>12</v>
      </c>
      <c r="AL15" s="104">
        <f t="shared" si="7"/>
        <v>3</v>
      </c>
    </row>
    <row r="16" spans="1:38" ht="16.5" thickTop="1" thickBot="1" x14ac:dyDescent="0.3">
      <c r="A16" s="73">
        <v>5</v>
      </c>
      <c r="B16" s="74">
        <v>734868</v>
      </c>
      <c r="C16" s="75" t="s">
        <v>30</v>
      </c>
      <c r="D16" s="75" t="s">
        <v>31</v>
      </c>
      <c r="E16" s="76">
        <v>109.5</v>
      </c>
      <c r="F16" s="77">
        <v>219</v>
      </c>
      <c r="G16" s="73">
        <v>0</v>
      </c>
      <c r="H16" s="74">
        <v>6</v>
      </c>
      <c r="I16" s="78">
        <v>5</v>
      </c>
      <c r="J16" s="78">
        <v>5</v>
      </c>
      <c r="K16" s="79"/>
      <c r="L16" s="79"/>
      <c r="M16" s="72">
        <f t="shared" si="0"/>
        <v>16</v>
      </c>
      <c r="N16" s="104">
        <f t="shared" si="1"/>
        <v>4</v>
      </c>
      <c r="O16" s="73">
        <v>0</v>
      </c>
      <c r="P16" s="74">
        <v>4</v>
      </c>
      <c r="Q16" s="78">
        <v>4</v>
      </c>
      <c r="R16" s="78">
        <v>4</v>
      </c>
      <c r="S16" s="79"/>
      <c r="T16" s="79"/>
      <c r="U16" s="72">
        <f t="shared" si="2"/>
        <v>12</v>
      </c>
      <c r="V16" s="104">
        <f t="shared" si="3"/>
        <v>3</v>
      </c>
      <c r="W16" s="73">
        <v>0</v>
      </c>
      <c r="X16" s="74">
        <v>4</v>
      </c>
      <c r="Y16" s="78">
        <v>4</v>
      </c>
      <c r="Z16" s="78">
        <v>4</v>
      </c>
      <c r="AA16" s="79"/>
      <c r="AB16" s="79"/>
      <c r="AC16" s="72">
        <f t="shared" si="4"/>
        <v>12</v>
      </c>
      <c r="AD16" s="104">
        <f t="shared" si="5"/>
        <v>3</v>
      </c>
      <c r="AE16" s="73">
        <v>0</v>
      </c>
      <c r="AF16" s="74">
        <v>3</v>
      </c>
      <c r="AG16" s="78">
        <v>2</v>
      </c>
      <c r="AH16" s="78">
        <v>2</v>
      </c>
      <c r="AI16" s="79"/>
      <c r="AJ16" s="79"/>
      <c r="AK16" s="72">
        <f t="shared" si="6"/>
        <v>7</v>
      </c>
      <c r="AL16" s="104">
        <f t="shared" si="7"/>
        <v>1.75</v>
      </c>
    </row>
    <row r="17" spans="1:38" ht="16.5" thickTop="1" thickBot="1" x14ac:dyDescent="0.3">
      <c r="A17" s="73">
        <v>6</v>
      </c>
      <c r="B17" s="74">
        <v>734881</v>
      </c>
      <c r="C17" s="75" t="s">
        <v>32</v>
      </c>
      <c r="D17" s="75" t="s">
        <v>33</v>
      </c>
      <c r="E17" s="76">
        <v>89.5</v>
      </c>
      <c r="F17" s="77">
        <v>179</v>
      </c>
      <c r="G17" s="73">
        <v>0</v>
      </c>
      <c r="H17" s="74">
        <v>0</v>
      </c>
      <c r="I17" s="78">
        <v>0</v>
      </c>
      <c r="J17" s="78">
        <v>0</v>
      </c>
      <c r="K17" s="79"/>
      <c r="L17" s="79"/>
      <c r="M17" s="72">
        <f t="shared" si="0"/>
        <v>0</v>
      </c>
      <c r="N17" s="104">
        <f t="shared" si="1"/>
        <v>0</v>
      </c>
      <c r="O17" s="73">
        <v>0</v>
      </c>
      <c r="P17" s="74">
        <v>0</v>
      </c>
      <c r="Q17" s="78">
        <v>0</v>
      </c>
      <c r="R17" s="78">
        <v>0</v>
      </c>
      <c r="S17" s="79"/>
      <c r="T17" s="79"/>
      <c r="U17" s="72">
        <f t="shared" si="2"/>
        <v>0</v>
      </c>
      <c r="V17" s="104">
        <f t="shared" si="3"/>
        <v>0</v>
      </c>
      <c r="W17" s="73">
        <v>0</v>
      </c>
      <c r="X17" s="74">
        <v>0</v>
      </c>
      <c r="Y17" s="78">
        <v>0</v>
      </c>
      <c r="Z17" s="78">
        <v>0</v>
      </c>
      <c r="AA17" s="79"/>
      <c r="AB17" s="79"/>
      <c r="AC17" s="72">
        <f t="shared" si="4"/>
        <v>0</v>
      </c>
      <c r="AD17" s="104">
        <f t="shared" si="5"/>
        <v>0</v>
      </c>
      <c r="AE17" s="73">
        <v>0</v>
      </c>
      <c r="AF17" s="74">
        <v>0</v>
      </c>
      <c r="AG17" s="78">
        <v>0</v>
      </c>
      <c r="AH17" s="78">
        <v>0</v>
      </c>
      <c r="AI17" s="79"/>
      <c r="AJ17" s="79"/>
      <c r="AK17" s="72">
        <f t="shared" si="6"/>
        <v>0</v>
      </c>
      <c r="AL17" s="104">
        <f t="shared" si="7"/>
        <v>0</v>
      </c>
    </row>
    <row r="18" spans="1:38" ht="16.5" thickTop="1" thickBot="1" x14ac:dyDescent="0.3">
      <c r="A18" s="73">
        <v>7</v>
      </c>
      <c r="B18" s="74">
        <v>734882</v>
      </c>
      <c r="C18" s="75" t="s">
        <v>34</v>
      </c>
      <c r="D18" s="75" t="s">
        <v>35</v>
      </c>
      <c r="E18" s="76">
        <v>69.5</v>
      </c>
      <c r="F18" s="77">
        <v>139</v>
      </c>
      <c r="G18" s="73">
        <v>0</v>
      </c>
      <c r="H18" s="74">
        <v>6</v>
      </c>
      <c r="I18" s="78">
        <v>6</v>
      </c>
      <c r="J18" s="78">
        <v>5</v>
      </c>
      <c r="K18" s="79"/>
      <c r="L18" s="79"/>
      <c r="M18" s="72">
        <f t="shared" si="0"/>
        <v>17</v>
      </c>
      <c r="N18" s="104">
        <f t="shared" si="1"/>
        <v>4.25</v>
      </c>
      <c r="O18" s="73">
        <v>0</v>
      </c>
      <c r="P18" s="74">
        <v>3</v>
      </c>
      <c r="Q18" s="78">
        <v>2</v>
      </c>
      <c r="R18" s="78">
        <v>1</v>
      </c>
      <c r="S18" s="79"/>
      <c r="T18" s="79"/>
      <c r="U18" s="72">
        <f t="shared" si="2"/>
        <v>6</v>
      </c>
      <c r="V18" s="104">
        <f t="shared" si="3"/>
        <v>1.5</v>
      </c>
      <c r="W18" s="73">
        <v>0</v>
      </c>
      <c r="X18" s="74">
        <v>3</v>
      </c>
      <c r="Y18" s="78">
        <v>2</v>
      </c>
      <c r="Z18" s="78">
        <v>4</v>
      </c>
      <c r="AA18" s="79"/>
      <c r="AB18" s="79"/>
      <c r="AC18" s="72">
        <f t="shared" si="4"/>
        <v>9</v>
      </c>
      <c r="AD18" s="104">
        <f t="shared" si="5"/>
        <v>2.25</v>
      </c>
      <c r="AE18" s="73">
        <v>0</v>
      </c>
      <c r="AF18" s="74">
        <v>4</v>
      </c>
      <c r="AG18" s="78">
        <v>4</v>
      </c>
      <c r="AH18" s="78">
        <v>3</v>
      </c>
      <c r="AI18" s="79"/>
      <c r="AJ18" s="79"/>
      <c r="AK18" s="72">
        <f t="shared" si="6"/>
        <v>11</v>
      </c>
      <c r="AL18" s="104">
        <f t="shared" si="7"/>
        <v>2.75</v>
      </c>
    </row>
    <row r="19" spans="1:38" ht="16.5" thickTop="1" thickBot="1" x14ac:dyDescent="0.3">
      <c r="A19" s="73">
        <v>8</v>
      </c>
      <c r="B19" s="74">
        <v>734895</v>
      </c>
      <c r="C19" s="75" t="s">
        <v>36</v>
      </c>
      <c r="D19" s="75" t="s">
        <v>37</v>
      </c>
      <c r="E19" s="76">
        <v>49.5</v>
      </c>
      <c r="F19" s="77">
        <v>99</v>
      </c>
      <c r="G19" s="73">
        <v>0</v>
      </c>
      <c r="H19" s="74">
        <v>5</v>
      </c>
      <c r="I19" s="78">
        <v>5</v>
      </c>
      <c r="J19" s="78">
        <v>5</v>
      </c>
      <c r="K19" s="79"/>
      <c r="L19" s="79"/>
      <c r="M19" s="72">
        <f t="shared" si="0"/>
        <v>15</v>
      </c>
      <c r="N19" s="104">
        <f t="shared" si="1"/>
        <v>3.75</v>
      </c>
      <c r="O19" s="73">
        <v>0</v>
      </c>
      <c r="P19" s="74">
        <v>4</v>
      </c>
      <c r="Q19" s="78">
        <v>1</v>
      </c>
      <c r="R19" s="78">
        <v>0</v>
      </c>
      <c r="S19" s="79"/>
      <c r="T19" s="79"/>
      <c r="U19" s="72">
        <f t="shared" si="2"/>
        <v>5</v>
      </c>
      <c r="V19" s="104">
        <f t="shared" si="3"/>
        <v>1.25</v>
      </c>
      <c r="W19" s="73">
        <v>0</v>
      </c>
      <c r="X19" s="74">
        <v>4</v>
      </c>
      <c r="Y19" s="78">
        <v>3</v>
      </c>
      <c r="Z19" s="78">
        <v>2</v>
      </c>
      <c r="AA19" s="79"/>
      <c r="AB19" s="79"/>
      <c r="AC19" s="72">
        <f t="shared" si="4"/>
        <v>9</v>
      </c>
      <c r="AD19" s="104">
        <f t="shared" si="5"/>
        <v>2.25</v>
      </c>
      <c r="AE19" s="73">
        <v>0</v>
      </c>
      <c r="AF19" s="74">
        <v>3</v>
      </c>
      <c r="AG19" s="78">
        <v>2</v>
      </c>
      <c r="AH19" s="78">
        <v>0</v>
      </c>
      <c r="AI19" s="79"/>
      <c r="AJ19" s="79"/>
      <c r="AK19" s="72">
        <f t="shared" si="6"/>
        <v>5</v>
      </c>
      <c r="AL19" s="104">
        <f t="shared" si="7"/>
        <v>1.25</v>
      </c>
    </row>
    <row r="20" spans="1:38" ht="16.5" thickTop="1" thickBot="1" x14ac:dyDescent="0.3">
      <c r="A20" s="73">
        <v>9</v>
      </c>
      <c r="B20" s="74">
        <v>734899</v>
      </c>
      <c r="C20" s="75" t="s">
        <v>38</v>
      </c>
      <c r="D20" s="75" t="s">
        <v>39</v>
      </c>
      <c r="E20" s="76">
        <v>54.5</v>
      </c>
      <c r="F20" s="77">
        <v>109</v>
      </c>
      <c r="G20" s="73">
        <v>0</v>
      </c>
      <c r="H20" s="74">
        <v>10</v>
      </c>
      <c r="I20" s="78">
        <v>10</v>
      </c>
      <c r="J20" s="78">
        <v>9</v>
      </c>
      <c r="K20" s="79"/>
      <c r="L20" s="79"/>
      <c r="M20" s="72">
        <f t="shared" si="0"/>
        <v>29</v>
      </c>
      <c r="N20" s="104">
        <f t="shared" si="1"/>
        <v>7.25</v>
      </c>
      <c r="O20" s="73">
        <v>0</v>
      </c>
      <c r="P20" s="74">
        <v>6</v>
      </c>
      <c r="Q20" s="78">
        <v>6</v>
      </c>
      <c r="R20" s="78">
        <v>6</v>
      </c>
      <c r="S20" s="79"/>
      <c r="T20" s="79"/>
      <c r="U20" s="72">
        <f t="shared" si="2"/>
        <v>18</v>
      </c>
      <c r="V20" s="104">
        <f t="shared" si="3"/>
        <v>4.5</v>
      </c>
      <c r="W20" s="73">
        <v>0</v>
      </c>
      <c r="X20" s="74">
        <v>6</v>
      </c>
      <c r="Y20" s="78">
        <v>6</v>
      </c>
      <c r="Z20" s="78">
        <v>6</v>
      </c>
      <c r="AA20" s="79"/>
      <c r="AB20" s="79"/>
      <c r="AC20" s="72">
        <f t="shared" si="4"/>
        <v>18</v>
      </c>
      <c r="AD20" s="104">
        <f t="shared" si="5"/>
        <v>4.5</v>
      </c>
      <c r="AE20" s="73">
        <v>0</v>
      </c>
      <c r="AF20" s="74">
        <v>6</v>
      </c>
      <c r="AG20" s="78">
        <v>6</v>
      </c>
      <c r="AH20" s="78">
        <v>6</v>
      </c>
      <c r="AI20" s="79"/>
      <c r="AJ20" s="79"/>
      <c r="AK20" s="72">
        <f t="shared" si="6"/>
        <v>18</v>
      </c>
      <c r="AL20" s="104">
        <f t="shared" si="7"/>
        <v>4.5</v>
      </c>
    </row>
    <row r="21" spans="1:38" ht="16.5" thickTop="1" thickBot="1" x14ac:dyDescent="0.3">
      <c r="A21" s="73">
        <v>10</v>
      </c>
      <c r="B21" s="74">
        <v>734904</v>
      </c>
      <c r="C21" s="75" t="s">
        <v>40</v>
      </c>
      <c r="D21" s="75" t="s">
        <v>41</v>
      </c>
      <c r="E21" s="76">
        <v>64.5</v>
      </c>
      <c r="F21" s="77">
        <v>129</v>
      </c>
      <c r="G21" s="73">
        <v>0</v>
      </c>
      <c r="H21" s="74">
        <v>5</v>
      </c>
      <c r="I21" s="78">
        <v>5</v>
      </c>
      <c r="J21" s="78">
        <v>5</v>
      </c>
      <c r="K21" s="79"/>
      <c r="L21" s="79"/>
      <c r="M21" s="72">
        <f t="shared" si="0"/>
        <v>15</v>
      </c>
      <c r="N21" s="104">
        <f t="shared" si="1"/>
        <v>3.75</v>
      </c>
      <c r="O21" s="73">
        <v>0</v>
      </c>
      <c r="P21" s="74">
        <v>4</v>
      </c>
      <c r="Q21" s="78">
        <v>4</v>
      </c>
      <c r="R21" s="78">
        <v>4</v>
      </c>
      <c r="S21" s="79"/>
      <c r="T21" s="79"/>
      <c r="U21" s="72">
        <f t="shared" si="2"/>
        <v>12</v>
      </c>
      <c r="V21" s="104">
        <f t="shared" si="3"/>
        <v>3</v>
      </c>
      <c r="W21" s="73">
        <v>0</v>
      </c>
      <c r="X21" s="74">
        <v>4</v>
      </c>
      <c r="Y21" s="78">
        <v>4</v>
      </c>
      <c r="Z21" s="78">
        <v>4</v>
      </c>
      <c r="AA21" s="79"/>
      <c r="AB21" s="79"/>
      <c r="AC21" s="72">
        <f t="shared" si="4"/>
        <v>12</v>
      </c>
      <c r="AD21" s="104">
        <f t="shared" si="5"/>
        <v>3</v>
      </c>
      <c r="AE21" s="73">
        <v>0</v>
      </c>
      <c r="AF21" s="74">
        <v>4</v>
      </c>
      <c r="AG21" s="78">
        <v>3</v>
      </c>
      <c r="AH21" s="78">
        <v>2</v>
      </c>
      <c r="AI21" s="79"/>
      <c r="AJ21" s="79"/>
      <c r="AK21" s="72">
        <f t="shared" si="6"/>
        <v>9</v>
      </c>
      <c r="AL21" s="104">
        <f t="shared" si="7"/>
        <v>2.25</v>
      </c>
    </row>
    <row r="22" spans="1:38" ht="16.5" thickTop="1" thickBot="1" x14ac:dyDescent="0.3">
      <c r="A22" s="73">
        <v>11</v>
      </c>
      <c r="B22" s="74">
        <v>734907</v>
      </c>
      <c r="C22" s="75" t="s">
        <v>42</v>
      </c>
      <c r="D22" s="75" t="s">
        <v>43</v>
      </c>
      <c r="E22" s="76">
        <v>24.5</v>
      </c>
      <c r="F22" s="77">
        <v>49</v>
      </c>
      <c r="G22" s="73">
        <v>0</v>
      </c>
      <c r="H22" s="74">
        <v>0</v>
      </c>
      <c r="I22" s="78">
        <v>0</v>
      </c>
      <c r="J22" s="78">
        <v>0</v>
      </c>
      <c r="K22" s="79"/>
      <c r="L22" s="79"/>
      <c r="M22" s="72">
        <f t="shared" si="0"/>
        <v>0</v>
      </c>
      <c r="N22" s="104">
        <f t="shared" si="1"/>
        <v>0</v>
      </c>
      <c r="O22" s="73">
        <v>0</v>
      </c>
      <c r="P22" s="74">
        <v>0</v>
      </c>
      <c r="Q22" s="78">
        <v>0</v>
      </c>
      <c r="R22" s="78">
        <v>0</v>
      </c>
      <c r="S22" s="79"/>
      <c r="T22" s="79"/>
      <c r="U22" s="72">
        <f t="shared" si="2"/>
        <v>0</v>
      </c>
      <c r="V22" s="104">
        <f t="shared" si="3"/>
        <v>0</v>
      </c>
      <c r="W22" s="73">
        <v>0</v>
      </c>
      <c r="X22" s="74">
        <v>0</v>
      </c>
      <c r="Y22" s="78">
        <v>0</v>
      </c>
      <c r="Z22" s="78">
        <v>0</v>
      </c>
      <c r="AA22" s="79"/>
      <c r="AB22" s="79"/>
      <c r="AC22" s="72">
        <f t="shared" si="4"/>
        <v>0</v>
      </c>
      <c r="AD22" s="104">
        <f t="shared" si="5"/>
        <v>0</v>
      </c>
      <c r="AE22" s="73">
        <v>0</v>
      </c>
      <c r="AF22" s="74">
        <v>0</v>
      </c>
      <c r="AG22" s="78">
        <v>0</v>
      </c>
      <c r="AH22" s="78">
        <v>0</v>
      </c>
      <c r="AI22" s="79"/>
      <c r="AJ22" s="79"/>
      <c r="AK22" s="72">
        <f t="shared" si="6"/>
        <v>0</v>
      </c>
      <c r="AL22" s="104">
        <f t="shared" si="7"/>
        <v>0</v>
      </c>
    </row>
    <row r="23" spans="1:38" ht="16.5" thickTop="1" thickBot="1" x14ac:dyDescent="0.3">
      <c r="A23" s="73">
        <v>12</v>
      </c>
      <c r="B23" s="74">
        <v>734909</v>
      </c>
      <c r="C23" s="75" t="s">
        <v>44</v>
      </c>
      <c r="D23" s="75" t="s">
        <v>45</v>
      </c>
      <c r="E23" s="76">
        <v>24.5</v>
      </c>
      <c r="F23" s="77">
        <v>49</v>
      </c>
      <c r="G23" s="73">
        <v>0</v>
      </c>
      <c r="H23" s="74">
        <v>7</v>
      </c>
      <c r="I23" s="78">
        <v>6</v>
      </c>
      <c r="J23" s="78">
        <v>6</v>
      </c>
      <c r="K23" s="79"/>
      <c r="L23" s="79"/>
      <c r="M23" s="72">
        <f t="shared" si="0"/>
        <v>19</v>
      </c>
      <c r="N23" s="104">
        <f t="shared" si="1"/>
        <v>4.75</v>
      </c>
      <c r="O23" s="73">
        <v>0</v>
      </c>
      <c r="P23" s="74">
        <v>6</v>
      </c>
      <c r="Q23" s="78">
        <v>5</v>
      </c>
      <c r="R23" s="78">
        <v>3</v>
      </c>
      <c r="S23" s="79"/>
      <c r="T23" s="79"/>
      <c r="U23" s="72">
        <f t="shared" si="2"/>
        <v>14</v>
      </c>
      <c r="V23" s="104">
        <f t="shared" si="3"/>
        <v>3.5</v>
      </c>
      <c r="W23" s="73">
        <v>0</v>
      </c>
      <c r="X23" s="74">
        <v>6</v>
      </c>
      <c r="Y23" s="78">
        <v>6</v>
      </c>
      <c r="Z23" s="78">
        <v>6</v>
      </c>
      <c r="AA23" s="79"/>
      <c r="AB23" s="79"/>
      <c r="AC23" s="72">
        <f t="shared" si="4"/>
        <v>18</v>
      </c>
      <c r="AD23" s="104">
        <f t="shared" si="5"/>
        <v>4.5</v>
      </c>
      <c r="AE23" s="73">
        <v>0</v>
      </c>
      <c r="AF23" s="74">
        <v>6</v>
      </c>
      <c r="AG23" s="78">
        <v>5</v>
      </c>
      <c r="AH23" s="78">
        <v>4</v>
      </c>
      <c r="AI23" s="79"/>
      <c r="AJ23" s="79"/>
      <c r="AK23" s="72">
        <f t="shared" si="6"/>
        <v>15</v>
      </c>
      <c r="AL23" s="104">
        <f t="shared" si="7"/>
        <v>3.75</v>
      </c>
    </row>
    <row r="24" spans="1:38" ht="16.5" thickTop="1" thickBot="1" x14ac:dyDescent="0.3">
      <c r="A24" s="73">
        <v>13</v>
      </c>
      <c r="B24" s="74">
        <v>734911</v>
      </c>
      <c r="C24" s="75" t="s">
        <v>46</v>
      </c>
      <c r="D24" s="75" t="s">
        <v>47</v>
      </c>
      <c r="E24" s="76">
        <v>24.5</v>
      </c>
      <c r="F24" s="77">
        <v>49</v>
      </c>
      <c r="G24" s="73">
        <v>0</v>
      </c>
      <c r="H24" s="74">
        <v>6</v>
      </c>
      <c r="I24" s="78">
        <v>6</v>
      </c>
      <c r="J24" s="78">
        <v>5</v>
      </c>
      <c r="K24" s="79"/>
      <c r="L24" s="79"/>
      <c r="M24" s="72">
        <f t="shared" si="0"/>
        <v>17</v>
      </c>
      <c r="N24" s="104">
        <f t="shared" si="1"/>
        <v>4.25</v>
      </c>
      <c r="O24" s="73">
        <v>0</v>
      </c>
      <c r="P24" s="74">
        <v>4</v>
      </c>
      <c r="Q24" s="78">
        <v>3</v>
      </c>
      <c r="R24" s="78">
        <v>3</v>
      </c>
      <c r="S24" s="79"/>
      <c r="T24" s="79"/>
      <c r="U24" s="72">
        <f t="shared" si="2"/>
        <v>10</v>
      </c>
      <c r="V24" s="104">
        <f t="shared" si="3"/>
        <v>2.5</v>
      </c>
      <c r="W24" s="73">
        <v>0</v>
      </c>
      <c r="X24" s="74">
        <v>4</v>
      </c>
      <c r="Y24" s="78">
        <v>4</v>
      </c>
      <c r="Z24" s="78">
        <v>4</v>
      </c>
      <c r="AA24" s="79"/>
      <c r="AB24" s="79"/>
      <c r="AC24" s="72">
        <f t="shared" si="4"/>
        <v>12</v>
      </c>
      <c r="AD24" s="104">
        <f t="shared" si="5"/>
        <v>3</v>
      </c>
      <c r="AE24" s="73">
        <v>0</v>
      </c>
      <c r="AF24" s="74">
        <v>3</v>
      </c>
      <c r="AG24" s="78">
        <v>2</v>
      </c>
      <c r="AH24" s="78">
        <v>2</v>
      </c>
      <c r="AI24" s="79"/>
      <c r="AJ24" s="79"/>
      <c r="AK24" s="72">
        <f t="shared" si="6"/>
        <v>7</v>
      </c>
      <c r="AL24" s="104">
        <f t="shared" si="7"/>
        <v>1.75</v>
      </c>
    </row>
    <row r="25" spans="1:38" ht="16.5" thickTop="1" thickBot="1" x14ac:dyDescent="0.3">
      <c r="A25" s="73">
        <v>14</v>
      </c>
      <c r="B25" s="74">
        <v>734916</v>
      </c>
      <c r="C25" s="75" t="s">
        <v>48</v>
      </c>
      <c r="D25" s="75" t="s">
        <v>49</v>
      </c>
      <c r="E25" s="76">
        <v>29.5</v>
      </c>
      <c r="F25" s="77">
        <v>59</v>
      </c>
      <c r="G25" s="73">
        <v>0</v>
      </c>
      <c r="H25" s="74">
        <v>6</v>
      </c>
      <c r="I25" s="78">
        <v>4</v>
      </c>
      <c r="J25" s="78">
        <v>3</v>
      </c>
      <c r="K25" s="79"/>
      <c r="L25" s="79"/>
      <c r="M25" s="72">
        <f t="shared" si="0"/>
        <v>13</v>
      </c>
      <c r="N25" s="104">
        <f t="shared" si="1"/>
        <v>3.25</v>
      </c>
      <c r="O25" s="73">
        <v>0</v>
      </c>
      <c r="P25" s="74">
        <v>3</v>
      </c>
      <c r="Q25" s="78">
        <v>0</v>
      </c>
      <c r="R25" s="78">
        <v>0</v>
      </c>
      <c r="S25" s="79"/>
      <c r="T25" s="79"/>
      <c r="U25" s="72">
        <f t="shared" si="2"/>
        <v>3</v>
      </c>
      <c r="V25" s="104">
        <f t="shared" si="3"/>
        <v>0.75</v>
      </c>
      <c r="W25" s="73">
        <v>0</v>
      </c>
      <c r="X25" s="74">
        <v>3</v>
      </c>
      <c r="Y25" s="78">
        <v>3</v>
      </c>
      <c r="Z25" s="78">
        <v>3</v>
      </c>
      <c r="AA25" s="79"/>
      <c r="AB25" s="79"/>
      <c r="AC25" s="72">
        <f t="shared" si="4"/>
        <v>9</v>
      </c>
      <c r="AD25" s="104">
        <f t="shared" si="5"/>
        <v>2.25</v>
      </c>
      <c r="AE25" s="73">
        <v>0</v>
      </c>
      <c r="AF25" s="74">
        <v>4</v>
      </c>
      <c r="AG25" s="78">
        <v>4</v>
      </c>
      <c r="AH25" s="78">
        <v>2</v>
      </c>
      <c r="AI25" s="79"/>
      <c r="AJ25" s="79"/>
      <c r="AK25" s="72">
        <f t="shared" si="6"/>
        <v>10</v>
      </c>
      <c r="AL25" s="104">
        <f t="shared" si="7"/>
        <v>2.5</v>
      </c>
    </row>
    <row r="26" spans="1:38" ht="16.5" thickTop="1" thickBot="1" x14ac:dyDescent="0.3">
      <c r="A26" s="73">
        <v>15</v>
      </c>
      <c r="B26" s="74">
        <v>734920</v>
      </c>
      <c r="C26" s="75" t="s">
        <v>50</v>
      </c>
      <c r="D26" s="75" t="s">
        <v>51</v>
      </c>
      <c r="E26" s="76">
        <v>34.5</v>
      </c>
      <c r="F26" s="77">
        <v>69</v>
      </c>
      <c r="G26" s="73">
        <v>0</v>
      </c>
      <c r="H26" s="74">
        <v>7</v>
      </c>
      <c r="I26" s="78">
        <v>5</v>
      </c>
      <c r="J26" s="78">
        <v>4</v>
      </c>
      <c r="K26" s="79"/>
      <c r="L26" s="79"/>
      <c r="M26" s="72">
        <f t="shared" si="0"/>
        <v>16</v>
      </c>
      <c r="N26" s="104">
        <f t="shared" si="1"/>
        <v>4</v>
      </c>
      <c r="O26" s="73">
        <v>0</v>
      </c>
      <c r="P26" s="74">
        <v>6</v>
      </c>
      <c r="Q26" s="78">
        <v>6</v>
      </c>
      <c r="R26" s="78">
        <v>4</v>
      </c>
      <c r="S26" s="79"/>
      <c r="T26" s="79"/>
      <c r="U26" s="72">
        <f t="shared" si="2"/>
        <v>16</v>
      </c>
      <c r="V26" s="104">
        <f t="shared" si="3"/>
        <v>4</v>
      </c>
      <c r="W26" s="73">
        <v>0</v>
      </c>
      <c r="X26" s="74">
        <v>6</v>
      </c>
      <c r="Y26" s="78">
        <v>6</v>
      </c>
      <c r="Z26" s="78">
        <v>6</v>
      </c>
      <c r="AA26" s="79"/>
      <c r="AB26" s="79"/>
      <c r="AC26" s="72">
        <f t="shared" si="4"/>
        <v>18</v>
      </c>
      <c r="AD26" s="104">
        <f t="shared" si="5"/>
        <v>4.5</v>
      </c>
      <c r="AE26" s="73">
        <v>0</v>
      </c>
      <c r="AF26" s="74">
        <v>4</v>
      </c>
      <c r="AG26" s="78">
        <v>4</v>
      </c>
      <c r="AH26" s="78">
        <v>1</v>
      </c>
      <c r="AI26" s="79"/>
      <c r="AJ26" s="79"/>
      <c r="AK26" s="72">
        <f t="shared" si="6"/>
        <v>9</v>
      </c>
      <c r="AL26" s="104">
        <f t="shared" si="7"/>
        <v>2.25</v>
      </c>
    </row>
    <row r="27" spans="1:38" ht="16.5" thickTop="1" thickBot="1" x14ac:dyDescent="0.3">
      <c r="A27" s="73">
        <v>16</v>
      </c>
      <c r="B27" s="74">
        <v>734921</v>
      </c>
      <c r="C27" s="75" t="s">
        <v>52</v>
      </c>
      <c r="D27" s="75" t="s">
        <v>53</v>
      </c>
      <c r="E27" s="76">
        <v>34.5</v>
      </c>
      <c r="F27" s="77">
        <v>69</v>
      </c>
      <c r="G27" s="73">
        <v>0</v>
      </c>
      <c r="H27" s="74">
        <v>6</v>
      </c>
      <c r="I27" s="78">
        <v>6</v>
      </c>
      <c r="J27" s="78">
        <v>5</v>
      </c>
      <c r="K27" s="79"/>
      <c r="L27" s="79"/>
      <c r="M27" s="72">
        <f t="shared" si="0"/>
        <v>17</v>
      </c>
      <c r="N27" s="104">
        <f t="shared" si="1"/>
        <v>4.25</v>
      </c>
      <c r="O27" s="73">
        <v>0</v>
      </c>
      <c r="P27" s="74">
        <v>3</v>
      </c>
      <c r="Q27" s="78">
        <v>3</v>
      </c>
      <c r="R27" s="78">
        <v>3</v>
      </c>
      <c r="S27" s="79"/>
      <c r="T27" s="79"/>
      <c r="U27" s="72">
        <f t="shared" si="2"/>
        <v>9</v>
      </c>
      <c r="V27" s="104">
        <f t="shared" si="3"/>
        <v>2.25</v>
      </c>
      <c r="W27" s="73">
        <v>0</v>
      </c>
      <c r="X27" s="74">
        <v>4</v>
      </c>
      <c r="Y27" s="78">
        <v>4</v>
      </c>
      <c r="Z27" s="78">
        <v>4</v>
      </c>
      <c r="AA27" s="79"/>
      <c r="AB27" s="79"/>
      <c r="AC27" s="72">
        <f t="shared" si="4"/>
        <v>12</v>
      </c>
      <c r="AD27" s="104">
        <f t="shared" si="5"/>
        <v>3</v>
      </c>
      <c r="AE27" s="73">
        <v>0</v>
      </c>
      <c r="AF27" s="74">
        <v>3</v>
      </c>
      <c r="AG27" s="78">
        <v>2</v>
      </c>
      <c r="AH27" s="78">
        <v>2</v>
      </c>
      <c r="AI27" s="79"/>
      <c r="AJ27" s="79"/>
      <c r="AK27" s="72">
        <f t="shared" si="6"/>
        <v>7</v>
      </c>
      <c r="AL27" s="104">
        <f t="shared" si="7"/>
        <v>1.75</v>
      </c>
    </row>
    <row r="28" spans="1:38" ht="16.5" thickTop="1" thickBot="1" x14ac:dyDescent="0.3">
      <c r="A28" s="73">
        <v>17</v>
      </c>
      <c r="B28" s="74">
        <v>734922</v>
      </c>
      <c r="C28" s="75" t="s">
        <v>54</v>
      </c>
      <c r="D28" s="75" t="s">
        <v>55</v>
      </c>
      <c r="E28" s="76">
        <v>34.5</v>
      </c>
      <c r="F28" s="77">
        <v>69</v>
      </c>
      <c r="G28" s="73">
        <v>0</v>
      </c>
      <c r="H28" s="74">
        <v>3</v>
      </c>
      <c r="I28" s="78">
        <v>3</v>
      </c>
      <c r="J28" s="78">
        <v>3</v>
      </c>
      <c r="K28" s="79"/>
      <c r="L28" s="79"/>
      <c r="M28" s="72">
        <f t="shared" si="0"/>
        <v>9</v>
      </c>
      <c r="N28" s="104">
        <f t="shared" si="1"/>
        <v>2.25</v>
      </c>
      <c r="O28" s="73">
        <v>0</v>
      </c>
      <c r="P28" s="74">
        <v>3</v>
      </c>
      <c r="Q28" s="78">
        <v>3</v>
      </c>
      <c r="R28" s="78">
        <v>1</v>
      </c>
      <c r="S28" s="79"/>
      <c r="T28" s="79"/>
      <c r="U28" s="72">
        <f t="shared" si="2"/>
        <v>7</v>
      </c>
      <c r="V28" s="104">
        <f t="shared" si="3"/>
        <v>1.75</v>
      </c>
      <c r="W28" s="73">
        <v>0</v>
      </c>
      <c r="X28" s="74">
        <v>4</v>
      </c>
      <c r="Y28" s="78">
        <v>3</v>
      </c>
      <c r="Z28" s="78">
        <v>2</v>
      </c>
      <c r="AA28" s="79"/>
      <c r="AB28" s="79"/>
      <c r="AC28" s="72">
        <f t="shared" si="4"/>
        <v>9</v>
      </c>
      <c r="AD28" s="104">
        <f t="shared" si="5"/>
        <v>2.25</v>
      </c>
      <c r="AE28" s="73">
        <v>0</v>
      </c>
      <c r="AF28" s="74">
        <v>4</v>
      </c>
      <c r="AG28" s="78">
        <v>1</v>
      </c>
      <c r="AH28" s="78">
        <v>0</v>
      </c>
      <c r="AI28" s="79"/>
      <c r="AJ28" s="79"/>
      <c r="AK28" s="72">
        <f t="shared" si="6"/>
        <v>5</v>
      </c>
      <c r="AL28" s="104">
        <f t="shared" si="7"/>
        <v>1.25</v>
      </c>
    </row>
    <row r="29" spans="1:38" ht="16.5" thickTop="1" thickBot="1" x14ac:dyDescent="0.3">
      <c r="A29" s="73">
        <v>18</v>
      </c>
      <c r="B29" s="74">
        <v>734927</v>
      </c>
      <c r="C29" s="75" t="s">
        <v>56</v>
      </c>
      <c r="D29" s="75" t="s">
        <v>57</v>
      </c>
      <c r="E29" s="76">
        <v>24.5</v>
      </c>
      <c r="F29" s="77">
        <v>49</v>
      </c>
      <c r="G29" s="73">
        <v>0</v>
      </c>
      <c r="H29" s="74">
        <v>3</v>
      </c>
      <c r="I29" s="78">
        <v>2</v>
      </c>
      <c r="J29" s="78">
        <v>2</v>
      </c>
      <c r="K29" s="79"/>
      <c r="L29" s="79"/>
      <c r="M29" s="72">
        <f t="shared" si="0"/>
        <v>7</v>
      </c>
      <c r="N29" s="104">
        <f t="shared" si="1"/>
        <v>1.75</v>
      </c>
      <c r="O29" s="73">
        <v>0</v>
      </c>
      <c r="P29" s="74">
        <v>4</v>
      </c>
      <c r="Q29" s="78">
        <v>3</v>
      </c>
      <c r="R29" s="78">
        <v>2</v>
      </c>
      <c r="S29" s="79"/>
      <c r="T29" s="79"/>
      <c r="U29" s="72">
        <f t="shared" si="2"/>
        <v>9</v>
      </c>
      <c r="V29" s="104">
        <f t="shared" si="3"/>
        <v>2.25</v>
      </c>
      <c r="W29" s="73">
        <v>0</v>
      </c>
      <c r="X29" s="74">
        <v>4</v>
      </c>
      <c r="Y29" s="78">
        <v>4</v>
      </c>
      <c r="Z29" s="78">
        <v>4</v>
      </c>
      <c r="AA29" s="79"/>
      <c r="AB29" s="79"/>
      <c r="AC29" s="72">
        <f t="shared" si="4"/>
        <v>12</v>
      </c>
      <c r="AD29" s="104">
        <f t="shared" si="5"/>
        <v>3</v>
      </c>
      <c r="AE29" s="73">
        <v>0</v>
      </c>
      <c r="AF29" s="74">
        <v>4</v>
      </c>
      <c r="AG29" s="78">
        <v>4</v>
      </c>
      <c r="AH29" s="78">
        <v>2</v>
      </c>
      <c r="AI29" s="79"/>
      <c r="AJ29" s="79"/>
      <c r="AK29" s="72">
        <f t="shared" si="6"/>
        <v>10</v>
      </c>
      <c r="AL29" s="104">
        <f t="shared" si="7"/>
        <v>2.5</v>
      </c>
    </row>
    <row r="30" spans="1:38" ht="16.5" thickTop="1" thickBot="1" x14ac:dyDescent="0.3">
      <c r="A30" s="73">
        <v>19</v>
      </c>
      <c r="B30" s="74">
        <v>734928</v>
      </c>
      <c r="C30" s="75" t="s">
        <v>58</v>
      </c>
      <c r="D30" s="75" t="s">
        <v>59</v>
      </c>
      <c r="E30" s="76">
        <v>24.5</v>
      </c>
      <c r="F30" s="77">
        <v>49</v>
      </c>
      <c r="G30" s="73">
        <v>0</v>
      </c>
      <c r="H30" s="74">
        <v>6</v>
      </c>
      <c r="I30" s="78">
        <v>5</v>
      </c>
      <c r="J30" s="78">
        <v>4</v>
      </c>
      <c r="K30" s="79"/>
      <c r="L30" s="79"/>
      <c r="M30" s="72">
        <f t="shared" si="0"/>
        <v>15</v>
      </c>
      <c r="N30" s="104">
        <f t="shared" si="1"/>
        <v>3.75</v>
      </c>
      <c r="O30" s="73">
        <v>0</v>
      </c>
      <c r="P30" s="74">
        <v>3</v>
      </c>
      <c r="Q30" s="78">
        <v>3</v>
      </c>
      <c r="R30" s="78">
        <v>1</v>
      </c>
      <c r="S30" s="79"/>
      <c r="T30" s="79"/>
      <c r="U30" s="72">
        <f t="shared" si="2"/>
        <v>7</v>
      </c>
      <c r="V30" s="104">
        <f t="shared" si="3"/>
        <v>1.75</v>
      </c>
      <c r="W30" s="73">
        <v>0</v>
      </c>
      <c r="X30" s="74">
        <v>3</v>
      </c>
      <c r="Y30" s="78">
        <v>3</v>
      </c>
      <c r="Z30" s="78">
        <v>3</v>
      </c>
      <c r="AA30" s="79"/>
      <c r="AB30" s="79"/>
      <c r="AC30" s="72">
        <f t="shared" si="4"/>
        <v>9</v>
      </c>
      <c r="AD30" s="104">
        <f t="shared" si="5"/>
        <v>2.25</v>
      </c>
      <c r="AE30" s="73">
        <v>0</v>
      </c>
      <c r="AF30" s="74">
        <v>4</v>
      </c>
      <c r="AG30" s="78">
        <v>3</v>
      </c>
      <c r="AH30" s="78">
        <v>2</v>
      </c>
      <c r="AI30" s="79"/>
      <c r="AJ30" s="79"/>
      <c r="AK30" s="72">
        <f t="shared" si="6"/>
        <v>9</v>
      </c>
      <c r="AL30" s="104">
        <f t="shared" si="7"/>
        <v>2.25</v>
      </c>
    </row>
    <row r="31" spans="1:38" ht="16.5" thickTop="1" thickBot="1" x14ac:dyDescent="0.3">
      <c r="A31" s="73">
        <v>20</v>
      </c>
      <c r="B31" s="74">
        <v>734941</v>
      </c>
      <c r="C31" s="75" t="s">
        <v>60</v>
      </c>
      <c r="D31" s="75" t="s">
        <v>61</v>
      </c>
      <c r="E31" s="76">
        <v>44.5</v>
      </c>
      <c r="F31" s="77">
        <v>89</v>
      </c>
      <c r="G31" s="73">
        <v>0</v>
      </c>
      <c r="H31" s="74">
        <v>6</v>
      </c>
      <c r="I31" s="78">
        <v>6</v>
      </c>
      <c r="J31" s="78">
        <v>6</v>
      </c>
      <c r="K31" s="79"/>
      <c r="L31" s="79"/>
      <c r="M31" s="72">
        <f t="shared" si="0"/>
        <v>18</v>
      </c>
      <c r="N31" s="104">
        <f t="shared" si="1"/>
        <v>4.5</v>
      </c>
      <c r="O31" s="73">
        <v>0</v>
      </c>
      <c r="P31" s="74">
        <v>4</v>
      </c>
      <c r="Q31" s="78">
        <v>4</v>
      </c>
      <c r="R31" s="78">
        <v>4</v>
      </c>
      <c r="S31" s="79"/>
      <c r="T31" s="79"/>
      <c r="U31" s="72">
        <f t="shared" si="2"/>
        <v>12</v>
      </c>
      <c r="V31" s="104">
        <f t="shared" si="3"/>
        <v>3</v>
      </c>
      <c r="W31" s="73">
        <v>0</v>
      </c>
      <c r="X31" s="74">
        <v>4</v>
      </c>
      <c r="Y31" s="78">
        <v>3</v>
      </c>
      <c r="Z31" s="78">
        <v>3</v>
      </c>
      <c r="AA31" s="79"/>
      <c r="AB31" s="79"/>
      <c r="AC31" s="72">
        <f t="shared" si="4"/>
        <v>10</v>
      </c>
      <c r="AD31" s="104">
        <f t="shared" si="5"/>
        <v>2.5</v>
      </c>
      <c r="AE31" s="73">
        <v>0</v>
      </c>
      <c r="AF31" s="74">
        <v>4</v>
      </c>
      <c r="AG31" s="78">
        <v>4</v>
      </c>
      <c r="AH31" s="78">
        <v>3</v>
      </c>
      <c r="AI31" s="79"/>
      <c r="AJ31" s="79"/>
      <c r="AK31" s="72">
        <f t="shared" si="6"/>
        <v>11</v>
      </c>
      <c r="AL31" s="104">
        <f t="shared" si="7"/>
        <v>2.75</v>
      </c>
    </row>
    <row r="32" spans="1:38" ht="16.5" thickTop="1" thickBot="1" x14ac:dyDescent="0.3">
      <c r="A32" s="73">
        <v>21</v>
      </c>
      <c r="B32" s="74">
        <v>734942</v>
      </c>
      <c r="C32" s="75" t="s">
        <v>62</v>
      </c>
      <c r="D32" s="75" t="s">
        <v>63</v>
      </c>
      <c r="E32" s="76">
        <v>24.5</v>
      </c>
      <c r="F32" s="77">
        <v>49</v>
      </c>
      <c r="G32" s="73">
        <v>0</v>
      </c>
      <c r="H32" s="74">
        <v>5</v>
      </c>
      <c r="I32" s="78">
        <v>5</v>
      </c>
      <c r="J32" s="78">
        <v>2</v>
      </c>
      <c r="K32" s="79"/>
      <c r="L32" s="79"/>
      <c r="M32" s="72">
        <f t="shared" si="0"/>
        <v>12</v>
      </c>
      <c r="N32" s="104">
        <f t="shared" si="1"/>
        <v>3</v>
      </c>
      <c r="O32" s="73">
        <v>0</v>
      </c>
      <c r="P32" s="74">
        <v>3</v>
      </c>
      <c r="Q32" s="78">
        <v>3</v>
      </c>
      <c r="R32" s="78">
        <v>3</v>
      </c>
      <c r="S32" s="79"/>
      <c r="T32" s="79"/>
      <c r="U32" s="72">
        <f t="shared" si="2"/>
        <v>9</v>
      </c>
      <c r="V32" s="104">
        <f t="shared" si="3"/>
        <v>2.25</v>
      </c>
      <c r="W32" s="73">
        <v>0</v>
      </c>
      <c r="X32" s="74">
        <v>4</v>
      </c>
      <c r="Y32" s="78">
        <v>4</v>
      </c>
      <c r="Z32" s="78">
        <v>4</v>
      </c>
      <c r="AA32" s="79"/>
      <c r="AB32" s="79"/>
      <c r="AC32" s="72">
        <f t="shared" si="4"/>
        <v>12</v>
      </c>
      <c r="AD32" s="104">
        <f t="shared" si="5"/>
        <v>3</v>
      </c>
      <c r="AE32" s="73">
        <v>0</v>
      </c>
      <c r="AF32" s="74">
        <v>1</v>
      </c>
      <c r="AG32" s="78">
        <v>1</v>
      </c>
      <c r="AH32" s="78">
        <v>1</v>
      </c>
      <c r="AI32" s="79"/>
      <c r="AJ32" s="79"/>
      <c r="AK32" s="72">
        <f t="shared" si="6"/>
        <v>3</v>
      </c>
      <c r="AL32" s="104">
        <f t="shared" si="7"/>
        <v>0.75</v>
      </c>
    </row>
    <row r="33" spans="1:38" ht="16.5" thickTop="1" thickBot="1" x14ac:dyDescent="0.3">
      <c r="A33" s="73">
        <v>22</v>
      </c>
      <c r="B33" s="74">
        <v>734943</v>
      </c>
      <c r="C33" s="75" t="s">
        <v>64</v>
      </c>
      <c r="D33" s="75" t="s">
        <v>65</v>
      </c>
      <c r="E33" s="76">
        <v>24.5</v>
      </c>
      <c r="F33" s="77">
        <v>49</v>
      </c>
      <c r="G33" s="73">
        <v>0</v>
      </c>
      <c r="H33" s="74">
        <v>9</v>
      </c>
      <c r="I33" s="78">
        <v>8</v>
      </c>
      <c r="J33" s="78">
        <v>7</v>
      </c>
      <c r="K33" s="79"/>
      <c r="L33" s="79"/>
      <c r="M33" s="72">
        <f t="shared" si="0"/>
        <v>24</v>
      </c>
      <c r="N33" s="104">
        <f t="shared" si="1"/>
        <v>6</v>
      </c>
      <c r="O33" s="73">
        <v>0</v>
      </c>
      <c r="P33" s="74">
        <v>5</v>
      </c>
      <c r="Q33" s="78">
        <v>4</v>
      </c>
      <c r="R33" s="78">
        <v>4</v>
      </c>
      <c r="S33" s="79"/>
      <c r="T33" s="79"/>
      <c r="U33" s="72">
        <f t="shared" si="2"/>
        <v>13</v>
      </c>
      <c r="V33" s="104">
        <f t="shared" si="3"/>
        <v>3.25</v>
      </c>
      <c r="W33" s="73">
        <v>0</v>
      </c>
      <c r="X33" s="74">
        <v>5</v>
      </c>
      <c r="Y33" s="78">
        <v>5</v>
      </c>
      <c r="Z33" s="78">
        <v>5</v>
      </c>
      <c r="AA33" s="79"/>
      <c r="AB33" s="79"/>
      <c r="AC33" s="72">
        <f t="shared" si="4"/>
        <v>15</v>
      </c>
      <c r="AD33" s="104">
        <f t="shared" si="5"/>
        <v>3.75</v>
      </c>
      <c r="AE33" s="73">
        <v>0</v>
      </c>
      <c r="AF33" s="74">
        <v>4</v>
      </c>
      <c r="AG33" s="78">
        <v>4</v>
      </c>
      <c r="AH33" s="78">
        <v>4</v>
      </c>
      <c r="AI33" s="79"/>
      <c r="AJ33" s="79"/>
      <c r="AK33" s="72">
        <f t="shared" si="6"/>
        <v>12</v>
      </c>
      <c r="AL33" s="104">
        <f t="shared" si="7"/>
        <v>3</v>
      </c>
    </row>
    <row r="34" spans="1:38" ht="16.5" thickTop="1" thickBot="1" x14ac:dyDescent="0.3">
      <c r="A34" s="73">
        <v>23</v>
      </c>
      <c r="B34" s="74">
        <v>734944</v>
      </c>
      <c r="C34" s="75" t="s">
        <v>66</v>
      </c>
      <c r="D34" s="75" t="s">
        <v>67</v>
      </c>
      <c r="E34" s="76">
        <v>24.5</v>
      </c>
      <c r="F34" s="77">
        <v>49</v>
      </c>
      <c r="G34" s="73">
        <v>0</v>
      </c>
      <c r="H34" s="74">
        <v>10</v>
      </c>
      <c r="I34" s="78">
        <v>10</v>
      </c>
      <c r="J34" s="78">
        <v>9</v>
      </c>
      <c r="K34" s="79"/>
      <c r="L34" s="79"/>
      <c r="M34" s="72">
        <f t="shared" si="0"/>
        <v>29</v>
      </c>
      <c r="N34" s="104">
        <f t="shared" si="1"/>
        <v>7.25</v>
      </c>
      <c r="O34" s="73">
        <v>0</v>
      </c>
      <c r="P34" s="74">
        <v>6</v>
      </c>
      <c r="Q34" s="78">
        <v>3</v>
      </c>
      <c r="R34" s="78">
        <v>3</v>
      </c>
      <c r="S34" s="79"/>
      <c r="T34" s="79"/>
      <c r="U34" s="72">
        <f t="shared" si="2"/>
        <v>12</v>
      </c>
      <c r="V34" s="104">
        <f t="shared" si="3"/>
        <v>3</v>
      </c>
      <c r="W34" s="73">
        <v>0</v>
      </c>
      <c r="X34" s="74">
        <v>6</v>
      </c>
      <c r="Y34" s="78">
        <v>6</v>
      </c>
      <c r="Z34" s="78">
        <v>4</v>
      </c>
      <c r="AA34" s="79"/>
      <c r="AB34" s="79"/>
      <c r="AC34" s="72">
        <f t="shared" si="4"/>
        <v>16</v>
      </c>
      <c r="AD34" s="104">
        <f t="shared" si="5"/>
        <v>4</v>
      </c>
      <c r="AE34" s="73">
        <v>0</v>
      </c>
      <c r="AF34" s="74">
        <v>4</v>
      </c>
      <c r="AG34" s="78">
        <v>4</v>
      </c>
      <c r="AH34" s="78">
        <v>4</v>
      </c>
      <c r="AI34" s="79"/>
      <c r="AJ34" s="79"/>
      <c r="AK34" s="72">
        <f t="shared" si="6"/>
        <v>12</v>
      </c>
      <c r="AL34" s="104">
        <f t="shared" si="7"/>
        <v>3</v>
      </c>
    </row>
    <row r="35" spans="1:38" ht="16.5" thickTop="1" thickBot="1" x14ac:dyDescent="0.3">
      <c r="A35" s="73">
        <v>24</v>
      </c>
      <c r="B35" s="74">
        <v>734948</v>
      </c>
      <c r="C35" s="75" t="s">
        <v>68</v>
      </c>
      <c r="D35" s="75" t="s">
        <v>69</v>
      </c>
      <c r="E35" s="76">
        <v>54.5</v>
      </c>
      <c r="F35" s="77">
        <v>109</v>
      </c>
      <c r="G35" s="73">
        <v>0</v>
      </c>
      <c r="H35" s="74">
        <v>0</v>
      </c>
      <c r="I35" s="78">
        <v>0</v>
      </c>
      <c r="J35" s="78">
        <v>0</v>
      </c>
      <c r="K35" s="79"/>
      <c r="L35" s="79"/>
      <c r="M35" s="72">
        <f t="shared" si="0"/>
        <v>0</v>
      </c>
      <c r="N35" s="104">
        <f t="shared" si="1"/>
        <v>0</v>
      </c>
      <c r="O35" s="73">
        <v>0</v>
      </c>
      <c r="P35" s="74">
        <v>0</v>
      </c>
      <c r="Q35" s="78">
        <v>0</v>
      </c>
      <c r="R35" s="78">
        <v>0</v>
      </c>
      <c r="S35" s="79"/>
      <c r="T35" s="79"/>
      <c r="U35" s="72">
        <f t="shared" si="2"/>
        <v>0</v>
      </c>
      <c r="V35" s="104">
        <f t="shared" si="3"/>
        <v>0</v>
      </c>
      <c r="W35" s="73">
        <v>0</v>
      </c>
      <c r="X35" s="74">
        <v>0</v>
      </c>
      <c r="Y35" s="78">
        <v>0</v>
      </c>
      <c r="Z35" s="78">
        <v>0</v>
      </c>
      <c r="AA35" s="79"/>
      <c r="AB35" s="79"/>
      <c r="AC35" s="72">
        <f t="shared" si="4"/>
        <v>0</v>
      </c>
      <c r="AD35" s="104">
        <f t="shared" si="5"/>
        <v>0</v>
      </c>
      <c r="AE35" s="73">
        <v>0</v>
      </c>
      <c r="AF35" s="74">
        <v>0</v>
      </c>
      <c r="AG35" s="78">
        <v>0</v>
      </c>
      <c r="AH35" s="78">
        <v>0</v>
      </c>
      <c r="AI35" s="79"/>
      <c r="AJ35" s="79"/>
      <c r="AK35" s="72">
        <f t="shared" si="6"/>
        <v>0</v>
      </c>
      <c r="AL35" s="104">
        <f t="shared" si="7"/>
        <v>0</v>
      </c>
    </row>
    <row r="36" spans="1:38" ht="16.5" thickTop="1" thickBot="1" x14ac:dyDescent="0.3">
      <c r="A36" s="73">
        <v>25</v>
      </c>
      <c r="B36" s="74">
        <v>738078</v>
      </c>
      <c r="C36" s="75" t="s">
        <v>70</v>
      </c>
      <c r="D36" s="75" t="s">
        <v>71</v>
      </c>
      <c r="E36" s="76">
        <v>24.5</v>
      </c>
      <c r="F36" s="77">
        <v>49</v>
      </c>
      <c r="G36" s="73">
        <v>0</v>
      </c>
      <c r="H36" s="74">
        <v>27</v>
      </c>
      <c r="I36" s="78">
        <v>26</v>
      </c>
      <c r="J36" s="78">
        <v>24</v>
      </c>
      <c r="K36" s="79"/>
      <c r="L36" s="79"/>
      <c r="M36" s="72">
        <f t="shared" si="0"/>
        <v>77</v>
      </c>
      <c r="N36" s="104">
        <f t="shared" si="1"/>
        <v>19.25</v>
      </c>
      <c r="O36" s="73">
        <v>0</v>
      </c>
      <c r="P36" s="74">
        <v>19</v>
      </c>
      <c r="Q36" s="78">
        <v>19</v>
      </c>
      <c r="R36" s="78">
        <v>19</v>
      </c>
      <c r="S36" s="79"/>
      <c r="T36" s="79"/>
      <c r="U36" s="72">
        <f t="shared" si="2"/>
        <v>57</v>
      </c>
      <c r="V36" s="104">
        <f t="shared" si="3"/>
        <v>14.25</v>
      </c>
      <c r="W36" s="73">
        <v>0</v>
      </c>
      <c r="X36" s="74">
        <v>19</v>
      </c>
      <c r="Y36" s="78">
        <v>19</v>
      </c>
      <c r="Z36" s="78">
        <v>19</v>
      </c>
      <c r="AA36" s="79"/>
      <c r="AB36" s="79"/>
      <c r="AC36" s="72">
        <f t="shared" si="4"/>
        <v>57</v>
      </c>
      <c r="AD36" s="104">
        <f t="shared" si="5"/>
        <v>14.25</v>
      </c>
      <c r="AE36" s="73">
        <v>0</v>
      </c>
      <c r="AF36" s="74">
        <v>20</v>
      </c>
      <c r="AG36" s="78">
        <v>20</v>
      </c>
      <c r="AH36" s="78">
        <v>15</v>
      </c>
      <c r="AI36" s="79"/>
      <c r="AJ36" s="79"/>
      <c r="AK36" s="72">
        <f t="shared" si="6"/>
        <v>55</v>
      </c>
      <c r="AL36" s="104">
        <f t="shared" si="7"/>
        <v>13.75</v>
      </c>
    </row>
    <row r="37" spans="1:38" ht="16.5" thickTop="1" thickBot="1" x14ac:dyDescent="0.3">
      <c r="A37" s="73">
        <v>26</v>
      </c>
      <c r="B37" s="74">
        <v>739727</v>
      </c>
      <c r="C37" s="75" t="s">
        <v>72</v>
      </c>
      <c r="D37" s="75" t="s">
        <v>73</v>
      </c>
      <c r="E37" s="76">
        <v>49.5</v>
      </c>
      <c r="F37" s="77">
        <v>99</v>
      </c>
      <c r="G37" s="73">
        <v>0</v>
      </c>
      <c r="H37" s="74">
        <v>20</v>
      </c>
      <c r="I37" s="78">
        <v>17</v>
      </c>
      <c r="J37" s="78">
        <v>17</v>
      </c>
      <c r="K37" s="79"/>
      <c r="L37" s="79"/>
      <c r="M37" s="72">
        <f t="shared" si="0"/>
        <v>54</v>
      </c>
      <c r="N37" s="104">
        <f t="shared" si="1"/>
        <v>13.5</v>
      </c>
      <c r="O37" s="73">
        <v>0</v>
      </c>
      <c r="P37" s="74">
        <v>15</v>
      </c>
      <c r="Q37" s="78">
        <v>15</v>
      </c>
      <c r="R37" s="78">
        <v>14</v>
      </c>
      <c r="S37" s="79"/>
      <c r="T37" s="79"/>
      <c r="U37" s="72">
        <f t="shared" si="2"/>
        <v>44</v>
      </c>
      <c r="V37" s="104">
        <f t="shared" si="3"/>
        <v>11</v>
      </c>
      <c r="W37" s="73">
        <v>0</v>
      </c>
      <c r="X37" s="74">
        <v>14</v>
      </c>
      <c r="Y37" s="78">
        <v>14</v>
      </c>
      <c r="Z37" s="78">
        <v>14</v>
      </c>
      <c r="AA37" s="79"/>
      <c r="AB37" s="79"/>
      <c r="AC37" s="72">
        <f t="shared" si="4"/>
        <v>42</v>
      </c>
      <c r="AD37" s="104">
        <f t="shared" si="5"/>
        <v>10.5</v>
      </c>
      <c r="AE37" s="73">
        <v>0</v>
      </c>
      <c r="AF37" s="74">
        <v>13</v>
      </c>
      <c r="AG37" s="78">
        <v>13</v>
      </c>
      <c r="AH37" s="78">
        <v>10</v>
      </c>
      <c r="AI37" s="79"/>
      <c r="AJ37" s="79"/>
      <c r="AK37" s="72">
        <f t="shared" si="6"/>
        <v>36</v>
      </c>
      <c r="AL37" s="104">
        <f t="shared" si="7"/>
        <v>9</v>
      </c>
    </row>
    <row r="38" spans="1:38" ht="16.5" thickTop="1" thickBot="1" x14ac:dyDescent="0.3">
      <c r="A38" s="73">
        <v>27</v>
      </c>
      <c r="B38" s="74">
        <v>739728</v>
      </c>
      <c r="C38" s="75" t="s">
        <v>74</v>
      </c>
      <c r="D38" s="75" t="s">
        <v>75</v>
      </c>
      <c r="E38" s="76">
        <v>49.5</v>
      </c>
      <c r="F38" s="77">
        <v>99</v>
      </c>
      <c r="G38" s="73">
        <v>0</v>
      </c>
      <c r="H38" s="74">
        <v>10</v>
      </c>
      <c r="I38" s="78">
        <v>9</v>
      </c>
      <c r="J38" s="78">
        <v>9</v>
      </c>
      <c r="K38" s="79"/>
      <c r="L38" s="79"/>
      <c r="M38" s="72">
        <f t="shared" si="0"/>
        <v>28</v>
      </c>
      <c r="N38" s="104">
        <f t="shared" si="1"/>
        <v>7</v>
      </c>
      <c r="O38" s="73">
        <v>0</v>
      </c>
      <c r="P38" s="74">
        <v>5</v>
      </c>
      <c r="Q38" s="78">
        <v>5</v>
      </c>
      <c r="R38" s="78">
        <v>4</v>
      </c>
      <c r="S38" s="79"/>
      <c r="T38" s="79"/>
      <c r="U38" s="72">
        <f t="shared" si="2"/>
        <v>14</v>
      </c>
      <c r="V38" s="104">
        <f t="shared" si="3"/>
        <v>3.5</v>
      </c>
      <c r="W38" s="73">
        <v>0</v>
      </c>
      <c r="X38" s="74">
        <v>6</v>
      </c>
      <c r="Y38" s="78">
        <v>5</v>
      </c>
      <c r="Z38" s="78">
        <v>4</v>
      </c>
      <c r="AA38" s="79"/>
      <c r="AB38" s="79"/>
      <c r="AC38" s="72">
        <f t="shared" si="4"/>
        <v>15</v>
      </c>
      <c r="AD38" s="104">
        <f t="shared" si="5"/>
        <v>3.75</v>
      </c>
      <c r="AE38" s="73">
        <v>0</v>
      </c>
      <c r="AF38" s="74">
        <v>5</v>
      </c>
      <c r="AG38" s="78">
        <v>5</v>
      </c>
      <c r="AH38" s="78">
        <v>5</v>
      </c>
      <c r="AI38" s="79"/>
      <c r="AJ38" s="79"/>
      <c r="AK38" s="72">
        <f t="shared" si="6"/>
        <v>15</v>
      </c>
      <c r="AL38" s="104">
        <f t="shared" si="7"/>
        <v>3.75</v>
      </c>
    </row>
    <row r="39" spans="1:38" ht="16.5" thickTop="1" thickBot="1" x14ac:dyDescent="0.3">
      <c r="A39" s="73">
        <v>28</v>
      </c>
      <c r="B39" s="74">
        <v>742248</v>
      </c>
      <c r="C39" s="75" t="s">
        <v>82</v>
      </c>
      <c r="D39" s="75" t="s">
        <v>83</v>
      </c>
      <c r="E39" s="76">
        <v>24.5</v>
      </c>
      <c r="F39" s="77">
        <v>49</v>
      </c>
      <c r="G39" s="73">
        <v>0</v>
      </c>
      <c r="H39" s="74">
        <v>18</v>
      </c>
      <c r="I39" s="78">
        <v>16</v>
      </c>
      <c r="J39" s="78">
        <v>15</v>
      </c>
      <c r="K39" s="79"/>
      <c r="L39" s="79"/>
      <c r="M39" s="72">
        <f t="shared" si="0"/>
        <v>49</v>
      </c>
      <c r="N39" s="104">
        <f t="shared" si="1"/>
        <v>12.25</v>
      </c>
      <c r="O39" s="73">
        <v>0</v>
      </c>
      <c r="P39" s="74">
        <v>11</v>
      </c>
      <c r="Q39" s="78">
        <v>11</v>
      </c>
      <c r="R39" s="78">
        <v>9</v>
      </c>
      <c r="S39" s="79"/>
      <c r="T39" s="79"/>
      <c r="U39" s="72">
        <f t="shared" si="2"/>
        <v>31</v>
      </c>
      <c r="V39" s="104">
        <f t="shared" si="3"/>
        <v>7.75</v>
      </c>
      <c r="W39" s="73">
        <v>0</v>
      </c>
      <c r="X39" s="74">
        <v>15</v>
      </c>
      <c r="Y39" s="78">
        <v>13</v>
      </c>
      <c r="Z39" s="78">
        <v>12</v>
      </c>
      <c r="AA39" s="79"/>
      <c r="AB39" s="79"/>
      <c r="AC39" s="72">
        <f t="shared" si="4"/>
        <v>40</v>
      </c>
      <c r="AD39" s="104">
        <f t="shared" si="5"/>
        <v>10</v>
      </c>
      <c r="AE39" s="73">
        <v>0</v>
      </c>
      <c r="AF39" s="74">
        <v>15</v>
      </c>
      <c r="AG39" s="78">
        <v>14</v>
      </c>
      <c r="AH39" s="78">
        <v>12</v>
      </c>
      <c r="AI39" s="79"/>
      <c r="AJ39" s="79"/>
      <c r="AK39" s="72">
        <f t="shared" si="6"/>
        <v>41</v>
      </c>
      <c r="AL39" s="104">
        <f t="shared" si="7"/>
        <v>10.25</v>
      </c>
    </row>
    <row r="40" spans="1:38" ht="16.5" thickTop="1" thickBot="1" x14ac:dyDescent="0.3">
      <c r="A40" s="73">
        <v>29</v>
      </c>
      <c r="B40" s="74">
        <v>742249</v>
      </c>
      <c r="C40" s="75" t="s">
        <v>84</v>
      </c>
      <c r="D40" s="75" t="s">
        <v>85</v>
      </c>
      <c r="E40" s="76">
        <v>49.5</v>
      </c>
      <c r="F40" s="77">
        <v>99</v>
      </c>
      <c r="G40" s="73">
        <v>0</v>
      </c>
      <c r="H40" s="74">
        <v>5</v>
      </c>
      <c r="I40" s="78">
        <v>4</v>
      </c>
      <c r="J40" s="78">
        <v>3</v>
      </c>
      <c r="K40" s="79"/>
      <c r="L40" s="79"/>
      <c r="M40" s="72">
        <f t="shared" si="0"/>
        <v>12</v>
      </c>
      <c r="N40" s="104">
        <f t="shared" si="1"/>
        <v>3</v>
      </c>
      <c r="O40" s="73">
        <v>0</v>
      </c>
      <c r="P40" s="74">
        <v>3</v>
      </c>
      <c r="Q40" s="78">
        <v>3</v>
      </c>
      <c r="R40" s="78">
        <v>3</v>
      </c>
      <c r="S40" s="79"/>
      <c r="T40" s="79"/>
      <c r="U40" s="72">
        <f t="shared" si="2"/>
        <v>9</v>
      </c>
      <c r="V40" s="104">
        <f t="shared" si="3"/>
        <v>2.25</v>
      </c>
      <c r="W40" s="73">
        <v>0</v>
      </c>
      <c r="X40" s="74">
        <v>4</v>
      </c>
      <c r="Y40" s="78">
        <v>4</v>
      </c>
      <c r="Z40" s="78">
        <v>4</v>
      </c>
      <c r="AA40" s="79"/>
      <c r="AB40" s="79"/>
      <c r="AC40" s="72">
        <f t="shared" si="4"/>
        <v>12</v>
      </c>
      <c r="AD40" s="104">
        <f t="shared" si="5"/>
        <v>3</v>
      </c>
      <c r="AE40" s="73">
        <v>0</v>
      </c>
      <c r="AF40" s="74">
        <v>4</v>
      </c>
      <c r="AG40" s="78">
        <v>4</v>
      </c>
      <c r="AH40" s="78">
        <v>4</v>
      </c>
      <c r="AI40" s="79"/>
      <c r="AJ40" s="79"/>
      <c r="AK40" s="72">
        <f t="shared" si="6"/>
        <v>12</v>
      </c>
      <c r="AL40" s="104">
        <f t="shared" si="7"/>
        <v>3</v>
      </c>
    </row>
    <row r="41" spans="1:38" ht="16.5" thickTop="1" thickBot="1" x14ac:dyDescent="0.3">
      <c r="A41" s="73">
        <v>30</v>
      </c>
      <c r="B41" s="74">
        <v>742292</v>
      </c>
      <c r="C41" s="75" t="s">
        <v>86</v>
      </c>
      <c r="D41" s="75" t="s">
        <v>87</v>
      </c>
      <c r="E41" s="76">
        <v>39.5</v>
      </c>
      <c r="F41" s="77">
        <v>79</v>
      </c>
      <c r="G41" s="73">
        <v>0</v>
      </c>
      <c r="H41" s="74">
        <v>10</v>
      </c>
      <c r="I41" s="78">
        <v>10</v>
      </c>
      <c r="J41" s="78">
        <v>8</v>
      </c>
      <c r="K41" s="79"/>
      <c r="L41" s="79"/>
      <c r="M41" s="72">
        <f t="shared" si="0"/>
        <v>28</v>
      </c>
      <c r="N41" s="104">
        <f t="shared" si="1"/>
        <v>7</v>
      </c>
      <c r="O41" s="73">
        <v>0</v>
      </c>
      <c r="P41" s="74">
        <v>6</v>
      </c>
      <c r="Q41" s="78">
        <v>5</v>
      </c>
      <c r="R41" s="78">
        <v>5</v>
      </c>
      <c r="S41" s="79"/>
      <c r="T41" s="79"/>
      <c r="U41" s="72">
        <f t="shared" si="2"/>
        <v>16</v>
      </c>
      <c r="V41" s="104">
        <f t="shared" si="3"/>
        <v>4</v>
      </c>
      <c r="W41" s="73">
        <v>0</v>
      </c>
      <c r="X41" s="74">
        <v>5</v>
      </c>
      <c r="Y41" s="78">
        <v>5</v>
      </c>
      <c r="Z41" s="78">
        <v>5</v>
      </c>
      <c r="AA41" s="79"/>
      <c r="AB41" s="79"/>
      <c r="AC41" s="72">
        <f t="shared" si="4"/>
        <v>15</v>
      </c>
      <c r="AD41" s="104">
        <f t="shared" si="5"/>
        <v>3.75</v>
      </c>
      <c r="AE41" s="73">
        <v>0</v>
      </c>
      <c r="AF41" s="74">
        <v>2</v>
      </c>
      <c r="AG41" s="78">
        <v>2</v>
      </c>
      <c r="AH41" s="78">
        <v>2</v>
      </c>
      <c r="AI41" s="79"/>
      <c r="AJ41" s="79"/>
      <c r="AK41" s="72">
        <f t="shared" si="6"/>
        <v>6</v>
      </c>
      <c r="AL41" s="104">
        <f t="shared" si="7"/>
        <v>1.5</v>
      </c>
    </row>
    <row r="42" spans="1:38" ht="16.5" thickTop="1" thickBot="1" x14ac:dyDescent="0.3">
      <c r="A42" s="73">
        <v>31</v>
      </c>
      <c r="B42" s="74">
        <v>742293</v>
      </c>
      <c r="C42" s="75" t="s">
        <v>88</v>
      </c>
      <c r="D42" s="75" t="s">
        <v>89</v>
      </c>
      <c r="E42" s="76">
        <v>49.5</v>
      </c>
      <c r="F42" s="77">
        <v>99</v>
      </c>
      <c r="G42" s="73">
        <v>0</v>
      </c>
      <c r="H42" s="74">
        <v>6</v>
      </c>
      <c r="I42" s="78">
        <v>6</v>
      </c>
      <c r="J42" s="78">
        <v>6</v>
      </c>
      <c r="K42" s="79"/>
      <c r="L42" s="79"/>
      <c r="M42" s="72">
        <f t="shared" si="0"/>
        <v>18</v>
      </c>
      <c r="N42" s="104">
        <f t="shared" si="1"/>
        <v>4.5</v>
      </c>
      <c r="O42" s="73">
        <v>0</v>
      </c>
      <c r="P42" s="74">
        <v>4</v>
      </c>
      <c r="Q42" s="78">
        <v>4</v>
      </c>
      <c r="R42" s="78">
        <v>4</v>
      </c>
      <c r="S42" s="79"/>
      <c r="T42" s="79"/>
      <c r="U42" s="72">
        <f t="shared" si="2"/>
        <v>12</v>
      </c>
      <c r="V42" s="104">
        <f t="shared" si="3"/>
        <v>3</v>
      </c>
      <c r="W42" s="73">
        <v>0</v>
      </c>
      <c r="X42" s="74">
        <v>3</v>
      </c>
      <c r="Y42" s="78">
        <v>3</v>
      </c>
      <c r="Z42" s="78">
        <v>3</v>
      </c>
      <c r="AA42" s="79"/>
      <c r="AB42" s="79"/>
      <c r="AC42" s="72">
        <f t="shared" si="4"/>
        <v>9</v>
      </c>
      <c r="AD42" s="104">
        <f t="shared" si="5"/>
        <v>2.25</v>
      </c>
      <c r="AE42" s="73">
        <v>0</v>
      </c>
      <c r="AF42" s="74">
        <v>4</v>
      </c>
      <c r="AG42" s="78">
        <v>4</v>
      </c>
      <c r="AH42" s="78">
        <v>4</v>
      </c>
      <c r="AI42" s="79"/>
      <c r="AJ42" s="79"/>
      <c r="AK42" s="72">
        <f t="shared" si="6"/>
        <v>12</v>
      </c>
      <c r="AL42" s="104">
        <f t="shared" si="7"/>
        <v>3</v>
      </c>
    </row>
    <row r="43" spans="1:38" ht="16.5" thickTop="1" thickBot="1" x14ac:dyDescent="0.3">
      <c r="A43" s="73">
        <v>32</v>
      </c>
      <c r="B43" s="74">
        <v>742294</v>
      </c>
      <c r="C43" s="75" t="s">
        <v>90</v>
      </c>
      <c r="D43" s="75" t="s">
        <v>91</v>
      </c>
      <c r="E43" s="76">
        <v>79.5</v>
      </c>
      <c r="F43" s="77">
        <v>159</v>
      </c>
      <c r="G43" s="73">
        <v>0</v>
      </c>
      <c r="H43" s="74">
        <v>10</v>
      </c>
      <c r="I43" s="78">
        <v>9</v>
      </c>
      <c r="J43" s="78">
        <v>9</v>
      </c>
      <c r="K43" s="79"/>
      <c r="L43" s="79"/>
      <c r="M43" s="72">
        <f t="shared" si="0"/>
        <v>28</v>
      </c>
      <c r="N43" s="104">
        <f t="shared" si="1"/>
        <v>7</v>
      </c>
      <c r="O43" s="73">
        <v>0</v>
      </c>
      <c r="P43" s="74">
        <v>5</v>
      </c>
      <c r="Q43" s="78">
        <v>5</v>
      </c>
      <c r="R43" s="78">
        <v>5</v>
      </c>
      <c r="S43" s="79"/>
      <c r="T43" s="79"/>
      <c r="U43" s="72">
        <f t="shared" si="2"/>
        <v>15</v>
      </c>
      <c r="V43" s="104">
        <f t="shared" si="3"/>
        <v>3.75</v>
      </c>
      <c r="W43" s="73">
        <v>0</v>
      </c>
      <c r="X43" s="74">
        <v>6</v>
      </c>
      <c r="Y43" s="78">
        <v>6</v>
      </c>
      <c r="Z43" s="78">
        <v>6</v>
      </c>
      <c r="AA43" s="79"/>
      <c r="AB43" s="79"/>
      <c r="AC43" s="72">
        <f t="shared" si="4"/>
        <v>18</v>
      </c>
      <c r="AD43" s="104">
        <f t="shared" si="5"/>
        <v>4.5</v>
      </c>
      <c r="AE43" s="73">
        <v>0</v>
      </c>
      <c r="AF43" s="74">
        <v>5</v>
      </c>
      <c r="AG43" s="78">
        <v>4</v>
      </c>
      <c r="AH43" s="78">
        <v>4</v>
      </c>
      <c r="AI43" s="79"/>
      <c r="AJ43" s="79"/>
      <c r="AK43" s="72">
        <f t="shared" si="6"/>
        <v>13</v>
      </c>
      <c r="AL43" s="104">
        <f t="shared" si="7"/>
        <v>3.25</v>
      </c>
    </row>
    <row r="44" spans="1:38" ht="16.5" thickTop="1" thickBot="1" x14ac:dyDescent="0.3">
      <c r="A44" s="73">
        <v>33</v>
      </c>
      <c r="B44" s="74">
        <v>742296</v>
      </c>
      <c r="C44" s="75" t="s">
        <v>92</v>
      </c>
      <c r="D44" s="75" t="s">
        <v>93</v>
      </c>
      <c r="E44" s="76">
        <v>39.5</v>
      </c>
      <c r="F44" s="77">
        <v>79</v>
      </c>
      <c r="G44" s="73">
        <v>0</v>
      </c>
      <c r="H44" s="74">
        <v>6</v>
      </c>
      <c r="I44" s="78">
        <v>6</v>
      </c>
      <c r="J44" s="78">
        <v>5</v>
      </c>
      <c r="K44" s="79"/>
      <c r="L44" s="79"/>
      <c r="M44" s="72">
        <f t="shared" ref="M44:M51" si="8">SUM(G44:L44)</f>
        <v>17</v>
      </c>
      <c r="N44" s="104">
        <f t="shared" ref="N44:N51" si="9">AVERAGE(G44:L44)</f>
        <v>4.25</v>
      </c>
      <c r="O44" s="73">
        <v>0</v>
      </c>
      <c r="P44" s="74">
        <v>4</v>
      </c>
      <c r="Q44" s="78">
        <v>3</v>
      </c>
      <c r="R44" s="78">
        <v>3</v>
      </c>
      <c r="S44" s="79"/>
      <c r="T44" s="79"/>
      <c r="U44" s="72">
        <f t="shared" ref="U44:U51" si="10">SUM(O44:T44)</f>
        <v>10</v>
      </c>
      <c r="V44" s="104">
        <f t="shared" ref="V44:V51" si="11">AVERAGE(O44:T44)</f>
        <v>2.5</v>
      </c>
      <c r="W44" s="73">
        <v>0</v>
      </c>
      <c r="X44" s="74">
        <v>4</v>
      </c>
      <c r="Y44" s="78">
        <v>4</v>
      </c>
      <c r="Z44" s="78">
        <v>3</v>
      </c>
      <c r="AA44" s="79"/>
      <c r="AB44" s="79"/>
      <c r="AC44" s="72">
        <f t="shared" ref="AC44:AC51" si="12">SUM(W44:AB44)</f>
        <v>11</v>
      </c>
      <c r="AD44" s="104">
        <f t="shared" ref="AD44:AD51" si="13">AVERAGE(W44:AB44)</f>
        <v>2.75</v>
      </c>
      <c r="AE44" s="73">
        <v>0</v>
      </c>
      <c r="AF44" s="74">
        <v>4</v>
      </c>
      <c r="AG44" s="78">
        <v>4</v>
      </c>
      <c r="AH44" s="78">
        <v>3</v>
      </c>
      <c r="AI44" s="79"/>
      <c r="AJ44" s="79"/>
      <c r="AK44" s="72">
        <f t="shared" ref="AK44:AK51" si="14">SUM(AE44:AJ44)</f>
        <v>11</v>
      </c>
      <c r="AL44" s="104">
        <f t="shared" ref="AL44:AL51" si="15">AVERAGE(AE44:AJ44)</f>
        <v>2.75</v>
      </c>
    </row>
    <row r="45" spans="1:38" ht="16.5" thickTop="1" thickBot="1" x14ac:dyDescent="0.3">
      <c r="A45" s="73">
        <v>34</v>
      </c>
      <c r="B45" s="74">
        <v>742298</v>
      </c>
      <c r="C45" s="75" t="s">
        <v>94</v>
      </c>
      <c r="D45" s="75" t="s">
        <v>95</v>
      </c>
      <c r="E45" s="76">
        <v>94.5</v>
      </c>
      <c r="F45" s="77">
        <v>189</v>
      </c>
      <c r="G45" s="73">
        <v>0</v>
      </c>
      <c r="H45" s="74">
        <v>4</v>
      </c>
      <c r="I45" s="78">
        <v>4</v>
      </c>
      <c r="J45" s="78">
        <v>1</v>
      </c>
      <c r="K45" s="79"/>
      <c r="L45" s="79"/>
      <c r="M45" s="72">
        <f t="shared" si="8"/>
        <v>9</v>
      </c>
      <c r="N45" s="104">
        <f t="shared" si="9"/>
        <v>2.25</v>
      </c>
      <c r="O45" s="73">
        <v>0</v>
      </c>
      <c r="P45" s="74">
        <v>1</v>
      </c>
      <c r="Q45" s="78">
        <v>0</v>
      </c>
      <c r="R45" s="78">
        <v>0</v>
      </c>
      <c r="S45" s="79"/>
      <c r="T45" s="79"/>
      <c r="U45" s="72">
        <f t="shared" si="10"/>
        <v>1</v>
      </c>
      <c r="V45" s="104">
        <f t="shared" si="11"/>
        <v>0.25</v>
      </c>
      <c r="W45" s="73">
        <v>0</v>
      </c>
      <c r="X45" s="74">
        <v>1</v>
      </c>
      <c r="Y45" s="78">
        <v>0</v>
      </c>
      <c r="Z45" s="78">
        <v>0</v>
      </c>
      <c r="AA45" s="79"/>
      <c r="AB45" s="79"/>
      <c r="AC45" s="72">
        <f t="shared" si="12"/>
        <v>1</v>
      </c>
      <c r="AD45" s="104">
        <f t="shared" si="13"/>
        <v>0.25</v>
      </c>
      <c r="AE45" s="73">
        <v>0</v>
      </c>
      <c r="AF45" s="74">
        <v>3</v>
      </c>
      <c r="AG45" s="78">
        <v>2</v>
      </c>
      <c r="AH45" s="78">
        <v>1</v>
      </c>
      <c r="AI45" s="79"/>
      <c r="AJ45" s="79"/>
      <c r="AK45" s="72">
        <f t="shared" si="14"/>
        <v>6</v>
      </c>
      <c r="AL45" s="104">
        <f t="shared" si="15"/>
        <v>1.5</v>
      </c>
    </row>
    <row r="46" spans="1:38" ht="16.5" thickTop="1" thickBot="1" x14ac:dyDescent="0.3">
      <c r="A46" s="73">
        <v>35</v>
      </c>
      <c r="B46" s="74">
        <v>742300</v>
      </c>
      <c r="C46" s="75" t="s">
        <v>96</v>
      </c>
      <c r="D46" s="75" t="s">
        <v>97</v>
      </c>
      <c r="E46" s="76">
        <v>29.5</v>
      </c>
      <c r="F46" s="77">
        <v>59</v>
      </c>
      <c r="G46" s="73">
        <v>0</v>
      </c>
      <c r="H46" s="74">
        <v>10</v>
      </c>
      <c r="I46" s="78">
        <v>6</v>
      </c>
      <c r="J46" s="78">
        <v>4</v>
      </c>
      <c r="K46" s="79"/>
      <c r="L46" s="79"/>
      <c r="M46" s="72">
        <f t="shared" si="8"/>
        <v>20</v>
      </c>
      <c r="N46" s="104">
        <f t="shared" si="9"/>
        <v>5</v>
      </c>
      <c r="O46" s="73">
        <v>0</v>
      </c>
      <c r="P46" s="74">
        <v>4</v>
      </c>
      <c r="Q46" s="78">
        <v>2</v>
      </c>
      <c r="R46" s="78">
        <v>2</v>
      </c>
      <c r="S46" s="79"/>
      <c r="T46" s="79"/>
      <c r="U46" s="72">
        <f t="shared" si="10"/>
        <v>8</v>
      </c>
      <c r="V46" s="104">
        <f t="shared" si="11"/>
        <v>2</v>
      </c>
      <c r="W46" s="73">
        <v>0</v>
      </c>
      <c r="X46" s="74">
        <v>1</v>
      </c>
      <c r="Y46" s="78">
        <v>3</v>
      </c>
      <c r="Z46" s="78">
        <v>3</v>
      </c>
      <c r="AA46" s="79"/>
      <c r="AB46" s="79"/>
      <c r="AC46" s="72">
        <f t="shared" si="12"/>
        <v>7</v>
      </c>
      <c r="AD46" s="104">
        <f t="shared" si="13"/>
        <v>1.75</v>
      </c>
      <c r="AE46" s="73">
        <v>0</v>
      </c>
      <c r="AF46" s="74">
        <v>5</v>
      </c>
      <c r="AG46" s="78">
        <v>5</v>
      </c>
      <c r="AH46" s="78">
        <v>5</v>
      </c>
      <c r="AI46" s="79"/>
      <c r="AJ46" s="79"/>
      <c r="AK46" s="72">
        <f t="shared" si="14"/>
        <v>15</v>
      </c>
      <c r="AL46" s="104">
        <f t="shared" si="15"/>
        <v>3.75</v>
      </c>
    </row>
    <row r="47" spans="1:38" ht="16.5" thickTop="1" thickBot="1" x14ac:dyDescent="0.3">
      <c r="A47" s="73">
        <v>36</v>
      </c>
      <c r="B47" s="74">
        <v>743939</v>
      </c>
      <c r="C47" s="75" t="s">
        <v>98</v>
      </c>
      <c r="D47" s="75" t="s">
        <v>99</v>
      </c>
      <c r="E47" s="76">
        <v>144.5</v>
      </c>
      <c r="F47" s="77">
        <v>289</v>
      </c>
      <c r="G47" s="73">
        <v>0</v>
      </c>
      <c r="H47" s="74">
        <v>6</v>
      </c>
      <c r="I47" s="78">
        <v>6</v>
      </c>
      <c r="J47" s="78">
        <v>6</v>
      </c>
      <c r="K47" s="79"/>
      <c r="L47" s="79"/>
      <c r="M47" s="72">
        <f t="shared" si="8"/>
        <v>18</v>
      </c>
      <c r="N47" s="104">
        <f t="shared" si="9"/>
        <v>4.5</v>
      </c>
      <c r="O47" s="73">
        <v>0</v>
      </c>
      <c r="P47" s="74">
        <v>4</v>
      </c>
      <c r="Q47" s="78">
        <v>4</v>
      </c>
      <c r="R47" s="78">
        <v>4</v>
      </c>
      <c r="S47" s="79"/>
      <c r="T47" s="79"/>
      <c r="U47" s="72">
        <f t="shared" si="10"/>
        <v>12</v>
      </c>
      <c r="V47" s="104">
        <f t="shared" si="11"/>
        <v>3</v>
      </c>
      <c r="W47" s="73">
        <v>0</v>
      </c>
      <c r="X47" s="74">
        <v>2</v>
      </c>
      <c r="Y47" s="78">
        <v>2</v>
      </c>
      <c r="Z47" s="78">
        <v>2</v>
      </c>
      <c r="AA47" s="79"/>
      <c r="AB47" s="79"/>
      <c r="AC47" s="72">
        <f t="shared" si="12"/>
        <v>6</v>
      </c>
      <c r="AD47" s="104">
        <f t="shared" si="13"/>
        <v>1.5</v>
      </c>
      <c r="AE47" s="73">
        <v>0</v>
      </c>
      <c r="AF47" s="74">
        <v>4</v>
      </c>
      <c r="AG47" s="78">
        <v>3</v>
      </c>
      <c r="AH47" s="78">
        <v>3</v>
      </c>
      <c r="AI47" s="79"/>
      <c r="AJ47" s="79"/>
      <c r="AK47" s="72">
        <f t="shared" si="14"/>
        <v>10</v>
      </c>
      <c r="AL47" s="104">
        <f t="shared" si="15"/>
        <v>2.5</v>
      </c>
    </row>
    <row r="48" spans="1:38" ht="16.5" thickTop="1" thickBot="1" x14ac:dyDescent="0.3">
      <c r="A48" s="73">
        <v>37</v>
      </c>
      <c r="B48" s="74">
        <v>743955</v>
      </c>
      <c r="C48" s="75" t="s">
        <v>100</v>
      </c>
      <c r="D48" s="75" t="s">
        <v>101</v>
      </c>
      <c r="E48" s="76">
        <v>34.5</v>
      </c>
      <c r="F48" s="77">
        <v>69</v>
      </c>
      <c r="G48" s="73">
        <v>0</v>
      </c>
      <c r="H48" s="74">
        <v>6</v>
      </c>
      <c r="I48" s="78">
        <v>6</v>
      </c>
      <c r="J48" s="78">
        <v>6</v>
      </c>
      <c r="K48" s="79"/>
      <c r="L48" s="79"/>
      <c r="M48" s="72">
        <f t="shared" si="8"/>
        <v>18</v>
      </c>
      <c r="N48" s="104">
        <f t="shared" si="9"/>
        <v>4.5</v>
      </c>
      <c r="O48" s="73">
        <v>0</v>
      </c>
      <c r="P48" s="74">
        <v>3</v>
      </c>
      <c r="Q48" s="78">
        <v>3</v>
      </c>
      <c r="R48" s="78">
        <v>3</v>
      </c>
      <c r="S48" s="79"/>
      <c r="T48" s="79"/>
      <c r="U48" s="72">
        <f t="shared" si="10"/>
        <v>9</v>
      </c>
      <c r="V48" s="104">
        <f t="shared" si="11"/>
        <v>2.25</v>
      </c>
      <c r="W48" s="73">
        <v>0</v>
      </c>
      <c r="X48" s="74">
        <v>4</v>
      </c>
      <c r="Y48" s="78">
        <v>4</v>
      </c>
      <c r="Z48" s="78">
        <v>4</v>
      </c>
      <c r="AA48" s="79"/>
      <c r="AB48" s="79"/>
      <c r="AC48" s="72">
        <f t="shared" si="12"/>
        <v>12</v>
      </c>
      <c r="AD48" s="104">
        <f t="shared" si="13"/>
        <v>3</v>
      </c>
      <c r="AE48" s="73">
        <v>0</v>
      </c>
      <c r="AF48" s="74">
        <v>0</v>
      </c>
      <c r="AG48" s="78">
        <v>0</v>
      </c>
      <c r="AH48" s="78">
        <v>0</v>
      </c>
      <c r="AI48" s="79"/>
      <c r="AJ48" s="79"/>
      <c r="AK48" s="72">
        <f t="shared" si="14"/>
        <v>0</v>
      </c>
      <c r="AL48" s="104">
        <f t="shared" si="15"/>
        <v>0</v>
      </c>
    </row>
    <row r="49" spans="1:38" ht="16.5" thickTop="1" thickBot="1" x14ac:dyDescent="0.3">
      <c r="A49" s="73">
        <v>38</v>
      </c>
      <c r="B49" s="74">
        <v>743956</v>
      </c>
      <c r="C49" s="75" t="s">
        <v>102</v>
      </c>
      <c r="D49" s="75" t="s">
        <v>103</v>
      </c>
      <c r="E49" s="76">
        <v>34.5</v>
      </c>
      <c r="F49" s="77">
        <v>69</v>
      </c>
      <c r="G49" s="73">
        <v>0</v>
      </c>
      <c r="H49" s="74">
        <v>5</v>
      </c>
      <c r="I49" s="78">
        <v>3</v>
      </c>
      <c r="J49" s="78">
        <v>1</v>
      </c>
      <c r="K49" s="79"/>
      <c r="L49" s="79"/>
      <c r="M49" s="72">
        <f t="shared" si="8"/>
        <v>9</v>
      </c>
      <c r="N49" s="104">
        <f t="shared" si="9"/>
        <v>2.25</v>
      </c>
      <c r="O49" s="73">
        <v>0</v>
      </c>
      <c r="P49" s="74">
        <v>4</v>
      </c>
      <c r="Q49" s="78">
        <v>0</v>
      </c>
      <c r="R49" s="78">
        <v>0</v>
      </c>
      <c r="S49" s="79"/>
      <c r="T49" s="79"/>
      <c r="U49" s="72">
        <f t="shared" si="10"/>
        <v>4</v>
      </c>
      <c r="V49" s="104">
        <f t="shared" si="11"/>
        <v>1</v>
      </c>
      <c r="W49" s="73">
        <v>0</v>
      </c>
      <c r="X49" s="74">
        <v>2</v>
      </c>
      <c r="Y49" s="78">
        <v>1</v>
      </c>
      <c r="Z49" s="78">
        <v>1</v>
      </c>
      <c r="AA49" s="79"/>
      <c r="AB49" s="79"/>
      <c r="AC49" s="72">
        <f t="shared" si="12"/>
        <v>4</v>
      </c>
      <c r="AD49" s="104">
        <f t="shared" si="13"/>
        <v>1</v>
      </c>
      <c r="AE49" s="73">
        <v>0</v>
      </c>
      <c r="AF49" s="74">
        <v>0</v>
      </c>
      <c r="AG49" s="78">
        <v>0</v>
      </c>
      <c r="AH49" s="78">
        <v>0</v>
      </c>
      <c r="AI49" s="79"/>
      <c r="AJ49" s="79"/>
      <c r="AK49" s="72">
        <f t="shared" si="14"/>
        <v>0</v>
      </c>
      <c r="AL49" s="104">
        <f t="shared" si="15"/>
        <v>0</v>
      </c>
    </row>
    <row r="50" spans="1:38" ht="16.5" thickTop="1" thickBot="1" x14ac:dyDescent="0.3">
      <c r="A50" s="73">
        <v>39</v>
      </c>
      <c r="B50" s="74">
        <v>743968</v>
      </c>
      <c r="C50" s="75" t="s">
        <v>104</v>
      </c>
      <c r="D50" s="75" t="s">
        <v>105</v>
      </c>
      <c r="E50" s="76">
        <v>24.5</v>
      </c>
      <c r="F50" s="77">
        <v>49</v>
      </c>
      <c r="G50" s="73">
        <v>0</v>
      </c>
      <c r="H50" s="74">
        <v>20</v>
      </c>
      <c r="I50" s="78">
        <v>20</v>
      </c>
      <c r="J50" s="78">
        <v>20</v>
      </c>
      <c r="K50" s="79"/>
      <c r="L50" s="79"/>
      <c r="M50" s="72">
        <f t="shared" si="8"/>
        <v>60</v>
      </c>
      <c r="N50" s="104">
        <f t="shared" si="9"/>
        <v>15</v>
      </c>
      <c r="O50" s="73">
        <v>0</v>
      </c>
      <c r="P50" s="74">
        <v>13</v>
      </c>
      <c r="Q50" s="78">
        <v>8</v>
      </c>
      <c r="R50" s="78">
        <v>14</v>
      </c>
      <c r="S50" s="79"/>
      <c r="T50" s="79"/>
      <c r="U50" s="72">
        <f t="shared" si="10"/>
        <v>35</v>
      </c>
      <c r="V50" s="104">
        <f t="shared" si="11"/>
        <v>8.75</v>
      </c>
      <c r="W50" s="73">
        <v>0</v>
      </c>
      <c r="X50" s="74">
        <v>14</v>
      </c>
      <c r="Y50" s="78">
        <v>14</v>
      </c>
      <c r="Z50" s="78">
        <v>10</v>
      </c>
      <c r="AA50" s="79"/>
      <c r="AB50" s="79"/>
      <c r="AC50" s="72">
        <f t="shared" si="12"/>
        <v>38</v>
      </c>
      <c r="AD50" s="104">
        <f t="shared" si="13"/>
        <v>9.5</v>
      </c>
      <c r="AE50" s="73">
        <v>0</v>
      </c>
      <c r="AF50" s="74">
        <v>14</v>
      </c>
      <c r="AG50" s="78">
        <v>13</v>
      </c>
      <c r="AH50" s="78">
        <v>12</v>
      </c>
      <c r="AI50" s="79"/>
      <c r="AJ50" s="79"/>
      <c r="AK50" s="72">
        <f t="shared" si="14"/>
        <v>39</v>
      </c>
      <c r="AL50" s="104">
        <f t="shared" si="15"/>
        <v>9.75</v>
      </c>
    </row>
    <row r="51" spans="1:38" ht="16.5" thickTop="1" thickBot="1" x14ac:dyDescent="0.3">
      <c r="A51" s="73">
        <v>40</v>
      </c>
      <c r="B51" s="74">
        <v>743975</v>
      </c>
      <c r="C51" s="75" t="s">
        <v>106</v>
      </c>
      <c r="D51" s="75" t="s">
        <v>107</v>
      </c>
      <c r="E51" s="76">
        <v>24.5</v>
      </c>
      <c r="F51" s="77">
        <v>49</v>
      </c>
      <c r="G51" s="73">
        <v>0</v>
      </c>
      <c r="H51" s="74">
        <v>9</v>
      </c>
      <c r="I51" s="78">
        <v>7</v>
      </c>
      <c r="J51" s="78">
        <v>7</v>
      </c>
      <c r="K51" s="79"/>
      <c r="L51" s="79"/>
      <c r="M51" s="72">
        <f t="shared" si="8"/>
        <v>23</v>
      </c>
      <c r="N51" s="104">
        <f t="shared" si="9"/>
        <v>5.75</v>
      </c>
      <c r="O51" s="73">
        <v>0</v>
      </c>
      <c r="P51" s="74">
        <v>3</v>
      </c>
      <c r="Q51" s="78">
        <v>2</v>
      </c>
      <c r="R51" s="78">
        <v>1</v>
      </c>
      <c r="S51" s="79"/>
      <c r="T51" s="79"/>
      <c r="U51" s="72">
        <f t="shared" si="10"/>
        <v>6</v>
      </c>
      <c r="V51" s="104">
        <f t="shared" si="11"/>
        <v>1.5</v>
      </c>
      <c r="W51" s="73">
        <v>0</v>
      </c>
      <c r="X51" s="74">
        <v>6</v>
      </c>
      <c r="Y51" s="78">
        <v>6</v>
      </c>
      <c r="Z51" s="78">
        <v>5</v>
      </c>
      <c r="AA51" s="79"/>
      <c r="AB51" s="79"/>
      <c r="AC51" s="72">
        <f t="shared" si="12"/>
        <v>17</v>
      </c>
      <c r="AD51" s="104">
        <f t="shared" si="13"/>
        <v>4.25</v>
      </c>
      <c r="AE51" s="73">
        <v>0</v>
      </c>
      <c r="AF51" s="74">
        <v>5</v>
      </c>
      <c r="AG51" s="78">
        <v>5</v>
      </c>
      <c r="AH51" s="78">
        <v>3</v>
      </c>
      <c r="AI51" s="79"/>
      <c r="AJ51" s="79"/>
      <c r="AK51" s="72">
        <f t="shared" si="14"/>
        <v>13</v>
      </c>
      <c r="AL51" s="104">
        <f t="shared" si="15"/>
        <v>3.25</v>
      </c>
    </row>
    <row r="52" spans="1:38" ht="16.5" thickTop="1" thickBot="1" x14ac:dyDescent="0.3">
      <c r="A52" s="73">
        <v>41</v>
      </c>
      <c r="B52" s="74"/>
      <c r="C52" s="75"/>
      <c r="D52" s="75"/>
      <c r="E52" s="76"/>
      <c r="F52" s="77"/>
      <c r="G52" s="73"/>
      <c r="H52" s="74"/>
      <c r="I52" s="78"/>
      <c r="J52" s="78"/>
      <c r="K52" s="79"/>
      <c r="L52" s="79"/>
      <c r="M52" s="72"/>
      <c r="N52" s="104"/>
      <c r="O52" s="73"/>
      <c r="P52" s="74"/>
      <c r="Q52" s="78"/>
      <c r="R52" s="78"/>
      <c r="S52" s="79"/>
      <c r="T52" s="79"/>
      <c r="U52" s="72"/>
      <c r="V52" s="104"/>
      <c r="W52" s="73"/>
      <c r="X52" s="74"/>
      <c r="Y52" s="78"/>
      <c r="Z52" s="78"/>
      <c r="AA52" s="79"/>
      <c r="AB52" s="79"/>
      <c r="AC52" s="72"/>
      <c r="AD52" s="104"/>
      <c r="AE52" s="73"/>
      <c r="AF52" s="74"/>
      <c r="AG52" s="78"/>
      <c r="AH52" s="78"/>
      <c r="AI52" s="79"/>
      <c r="AJ52" s="79"/>
      <c r="AK52" s="72"/>
      <c r="AL52" s="104"/>
    </row>
    <row r="53" spans="1:38" ht="16.5" thickTop="1" thickBot="1" x14ac:dyDescent="0.3">
      <c r="A53" s="73">
        <v>42</v>
      </c>
      <c r="B53" s="74"/>
      <c r="C53" s="75"/>
      <c r="D53" s="75"/>
      <c r="E53" s="76"/>
      <c r="F53" s="77"/>
      <c r="G53" s="73"/>
      <c r="H53" s="74"/>
      <c r="I53" s="78"/>
      <c r="J53" s="78"/>
      <c r="K53" s="79"/>
      <c r="L53" s="79"/>
      <c r="M53" s="72"/>
      <c r="N53" s="104"/>
      <c r="O53" s="73"/>
      <c r="P53" s="74"/>
      <c r="Q53" s="78"/>
      <c r="R53" s="78"/>
      <c r="S53" s="79"/>
      <c r="T53" s="79"/>
      <c r="U53" s="72"/>
      <c r="V53" s="104"/>
      <c r="W53" s="73"/>
      <c r="X53" s="74"/>
      <c r="Y53" s="78"/>
      <c r="Z53" s="78"/>
      <c r="AA53" s="79"/>
      <c r="AB53" s="79"/>
      <c r="AC53" s="72"/>
      <c r="AD53" s="104"/>
      <c r="AE53" s="73"/>
      <c r="AF53" s="74"/>
      <c r="AG53" s="78"/>
      <c r="AH53" s="78"/>
      <c r="AI53" s="79"/>
      <c r="AJ53" s="79"/>
      <c r="AK53" s="72"/>
      <c r="AL53" s="104"/>
    </row>
    <row r="54" spans="1:38" ht="16.5" thickTop="1" thickBot="1" x14ac:dyDescent="0.3">
      <c r="A54" s="73">
        <v>43</v>
      </c>
      <c r="B54" s="74"/>
      <c r="C54" s="75"/>
      <c r="D54" s="75"/>
      <c r="E54" s="76"/>
      <c r="F54" s="77"/>
      <c r="G54" s="73"/>
      <c r="H54" s="74"/>
      <c r="I54" s="78"/>
      <c r="J54" s="78"/>
      <c r="K54" s="79"/>
      <c r="L54" s="79"/>
      <c r="M54" s="72"/>
      <c r="N54" s="104"/>
      <c r="O54" s="73"/>
      <c r="P54" s="74"/>
      <c r="Q54" s="78"/>
      <c r="R54" s="78"/>
      <c r="S54" s="79"/>
      <c r="T54" s="79"/>
      <c r="U54" s="72"/>
      <c r="V54" s="104"/>
      <c r="W54" s="73"/>
      <c r="X54" s="74"/>
      <c r="Y54" s="78"/>
      <c r="Z54" s="78"/>
      <c r="AA54" s="79"/>
      <c r="AB54" s="79"/>
      <c r="AC54" s="72"/>
      <c r="AD54" s="104"/>
      <c r="AE54" s="73"/>
      <c r="AF54" s="74"/>
      <c r="AG54" s="78"/>
      <c r="AH54" s="78"/>
      <c r="AI54" s="79"/>
      <c r="AJ54" s="79"/>
      <c r="AK54" s="72"/>
      <c r="AL54" s="104"/>
    </row>
    <row r="55" spans="1:38" ht="16.5" thickTop="1" thickBot="1" x14ac:dyDescent="0.3">
      <c r="A55" s="73">
        <v>44</v>
      </c>
      <c r="B55" s="74"/>
      <c r="C55" s="75"/>
      <c r="D55" s="75"/>
      <c r="E55" s="76"/>
      <c r="F55" s="77"/>
      <c r="G55" s="73"/>
      <c r="H55" s="74"/>
      <c r="I55" s="78"/>
      <c r="J55" s="78"/>
      <c r="K55" s="79"/>
      <c r="L55" s="79"/>
      <c r="M55" s="72"/>
      <c r="N55" s="104"/>
      <c r="O55" s="73"/>
      <c r="P55" s="74"/>
      <c r="Q55" s="78"/>
      <c r="R55" s="78"/>
      <c r="S55" s="79"/>
      <c r="T55" s="79"/>
      <c r="U55" s="72"/>
      <c r="V55" s="104"/>
      <c r="W55" s="73"/>
      <c r="X55" s="74"/>
      <c r="Y55" s="78"/>
      <c r="Z55" s="78"/>
      <c r="AA55" s="79"/>
      <c r="AB55" s="79"/>
      <c r="AC55" s="72"/>
      <c r="AD55" s="104"/>
      <c r="AE55" s="73"/>
      <c r="AF55" s="74"/>
      <c r="AG55" s="78"/>
      <c r="AH55" s="78"/>
      <c r="AI55" s="79"/>
      <c r="AJ55" s="79"/>
      <c r="AK55" s="72"/>
      <c r="AL55" s="104"/>
    </row>
    <row r="56" spans="1:38" ht="16.5" thickTop="1" thickBot="1" x14ac:dyDescent="0.3">
      <c r="A56" s="73">
        <v>45</v>
      </c>
      <c r="B56" s="74"/>
      <c r="C56" s="75"/>
      <c r="D56" s="75"/>
      <c r="E56" s="76"/>
      <c r="F56" s="77"/>
      <c r="G56" s="73"/>
      <c r="H56" s="74"/>
      <c r="I56" s="78"/>
      <c r="J56" s="78"/>
      <c r="K56" s="79"/>
      <c r="L56" s="79"/>
      <c r="M56" s="72"/>
      <c r="N56" s="104"/>
      <c r="O56" s="73"/>
      <c r="P56" s="74"/>
      <c r="Q56" s="78"/>
      <c r="R56" s="78"/>
      <c r="S56" s="79"/>
      <c r="T56" s="79"/>
      <c r="U56" s="72"/>
      <c r="V56" s="104"/>
      <c r="W56" s="73"/>
      <c r="X56" s="74"/>
      <c r="Y56" s="78"/>
      <c r="Z56" s="78"/>
      <c r="AA56" s="79"/>
      <c r="AB56" s="79"/>
      <c r="AC56" s="72"/>
      <c r="AD56" s="104"/>
      <c r="AE56" s="73"/>
      <c r="AF56" s="74"/>
      <c r="AG56" s="78"/>
      <c r="AH56" s="78"/>
      <c r="AI56" s="79"/>
      <c r="AJ56" s="79"/>
      <c r="AK56" s="72"/>
      <c r="AL56" s="104"/>
    </row>
    <row r="57" spans="1:38" ht="16.5" thickTop="1" thickBot="1" x14ac:dyDescent="0.3">
      <c r="A57" s="73">
        <v>46</v>
      </c>
      <c r="B57" s="74"/>
      <c r="C57" s="75"/>
      <c r="D57" s="75"/>
      <c r="E57" s="76"/>
      <c r="F57" s="77"/>
      <c r="G57" s="73"/>
      <c r="H57" s="74"/>
      <c r="I57" s="78"/>
      <c r="J57" s="78"/>
      <c r="K57" s="79"/>
      <c r="L57" s="79"/>
      <c r="M57" s="72"/>
      <c r="N57" s="104"/>
      <c r="O57" s="73"/>
      <c r="P57" s="74"/>
      <c r="Q57" s="78"/>
      <c r="R57" s="78"/>
      <c r="S57" s="79"/>
      <c r="T57" s="79"/>
      <c r="U57" s="72"/>
      <c r="V57" s="104"/>
      <c r="W57" s="73"/>
      <c r="X57" s="74"/>
      <c r="Y57" s="78"/>
      <c r="Z57" s="78"/>
      <c r="AA57" s="79"/>
      <c r="AB57" s="79"/>
      <c r="AC57" s="72"/>
      <c r="AD57" s="104"/>
      <c r="AE57" s="73"/>
      <c r="AF57" s="74"/>
      <c r="AG57" s="78"/>
      <c r="AH57" s="78"/>
      <c r="AI57" s="79"/>
      <c r="AJ57" s="79"/>
      <c r="AK57" s="72"/>
      <c r="AL57" s="104"/>
    </row>
    <row r="58" spans="1:38" ht="16.5" thickTop="1" thickBot="1" x14ac:dyDescent="0.3">
      <c r="A58" s="73">
        <v>47</v>
      </c>
      <c r="B58" s="74"/>
      <c r="C58" s="75"/>
      <c r="D58" s="75"/>
      <c r="E58" s="76"/>
      <c r="F58" s="77"/>
      <c r="G58" s="73"/>
      <c r="H58" s="74"/>
      <c r="I58" s="78"/>
      <c r="J58" s="78"/>
      <c r="K58" s="79"/>
      <c r="L58" s="79"/>
      <c r="M58" s="72"/>
      <c r="N58" s="104"/>
      <c r="O58" s="73"/>
      <c r="P58" s="74"/>
      <c r="Q58" s="78"/>
      <c r="R58" s="78"/>
      <c r="S58" s="79"/>
      <c r="T58" s="79"/>
      <c r="U58" s="72"/>
      <c r="V58" s="104"/>
      <c r="W58" s="73"/>
      <c r="X58" s="74"/>
      <c r="Y58" s="78"/>
      <c r="Z58" s="78"/>
      <c r="AA58" s="79"/>
      <c r="AB58" s="79"/>
      <c r="AC58" s="72"/>
      <c r="AD58" s="104"/>
      <c r="AE58" s="73"/>
      <c r="AF58" s="74"/>
      <c r="AG58" s="78"/>
      <c r="AH58" s="78"/>
      <c r="AI58" s="79"/>
      <c r="AJ58" s="79"/>
      <c r="AK58" s="72"/>
      <c r="AL58" s="104"/>
    </row>
    <row r="59" spans="1:38" ht="16.5" thickTop="1" thickBot="1" x14ac:dyDescent="0.3">
      <c r="A59" s="73">
        <v>48</v>
      </c>
      <c r="B59" s="74"/>
      <c r="C59" s="75"/>
      <c r="D59" s="75"/>
      <c r="E59" s="76"/>
      <c r="F59" s="77"/>
      <c r="G59" s="73"/>
      <c r="H59" s="74"/>
      <c r="I59" s="78"/>
      <c r="J59" s="78"/>
      <c r="K59" s="79"/>
      <c r="L59" s="79"/>
      <c r="M59" s="72"/>
      <c r="N59" s="104"/>
      <c r="O59" s="73"/>
      <c r="P59" s="74"/>
      <c r="Q59" s="78"/>
      <c r="R59" s="78"/>
      <c r="S59" s="79"/>
      <c r="T59" s="79"/>
      <c r="U59" s="72"/>
      <c r="V59" s="104"/>
      <c r="W59" s="73"/>
      <c r="X59" s="74"/>
      <c r="Y59" s="78"/>
      <c r="Z59" s="78"/>
      <c r="AA59" s="79"/>
      <c r="AB59" s="79"/>
      <c r="AC59" s="72"/>
      <c r="AD59" s="104"/>
      <c r="AE59" s="73"/>
      <c r="AF59" s="74"/>
      <c r="AG59" s="78"/>
      <c r="AH59" s="78"/>
      <c r="AI59" s="79"/>
      <c r="AJ59" s="79"/>
      <c r="AK59" s="72"/>
      <c r="AL59" s="104"/>
    </row>
    <row r="60" spans="1:38" ht="16.5" thickTop="1" thickBot="1" x14ac:dyDescent="0.3">
      <c r="A60" s="73">
        <v>49</v>
      </c>
      <c r="B60" s="74"/>
      <c r="C60" s="75"/>
      <c r="D60" s="75"/>
      <c r="E60" s="76"/>
      <c r="F60" s="77"/>
      <c r="G60" s="73"/>
      <c r="H60" s="74"/>
      <c r="I60" s="78"/>
      <c r="J60" s="78"/>
      <c r="K60" s="79"/>
      <c r="L60" s="79"/>
      <c r="M60" s="72"/>
      <c r="N60" s="104"/>
      <c r="O60" s="73"/>
      <c r="P60" s="74"/>
      <c r="Q60" s="78"/>
      <c r="R60" s="78"/>
      <c r="S60" s="79"/>
      <c r="T60" s="79"/>
      <c r="U60" s="72"/>
      <c r="V60" s="104"/>
      <c r="W60" s="73"/>
      <c r="X60" s="74"/>
      <c r="Y60" s="78"/>
      <c r="Z60" s="78"/>
      <c r="AA60" s="79"/>
      <c r="AB60" s="79"/>
      <c r="AC60" s="72"/>
      <c r="AD60" s="104"/>
      <c r="AE60" s="73"/>
      <c r="AF60" s="74"/>
      <c r="AG60" s="78"/>
      <c r="AH60" s="78"/>
      <c r="AI60" s="79"/>
      <c r="AJ60" s="79"/>
      <c r="AK60" s="72"/>
      <c r="AL60" s="104"/>
    </row>
    <row r="61" spans="1:38" ht="16.5" thickTop="1" thickBot="1" x14ac:dyDescent="0.3">
      <c r="A61" s="73">
        <v>50</v>
      </c>
      <c r="B61" s="74"/>
      <c r="C61" s="75"/>
      <c r="D61" s="75"/>
      <c r="E61" s="76"/>
      <c r="F61" s="77"/>
      <c r="G61" s="73"/>
      <c r="H61" s="74"/>
      <c r="I61" s="78"/>
      <c r="J61" s="78"/>
      <c r="K61" s="79"/>
      <c r="L61" s="79"/>
      <c r="M61" s="72"/>
      <c r="N61" s="104"/>
      <c r="O61" s="73"/>
      <c r="P61" s="74"/>
      <c r="Q61" s="78"/>
      <c r="R61" s="78"/>
      <c r="S61" s="79"/>
      <c r="T61" s="79"/>
      <c r="U61" s="72"/>
      <c r="V61" s="104"/>
      <c r="W61" s="73"/>
      <c r="X61" s="74"/>
      <c r="Y61" s="78"/>
      <c r="Z61" s="78"/>
      <c r="AA61" s="79"/>
      <c r="AB61" s="79"/>
      <c r="AC61" s="72"/>
      <c r="AD61" s="104"/>
      <c r="AE61" s="73"/>
      <c r="AF61" s="74"/>
      <c r="AG61" s="78"/>
      <c r="AH61" s="78"/>
      <c r="AI61" s="79"/>
      <c r="AJ61" s="79"/>
      <c r="AK61" s="72"/>
      <c r="AL61" s="104"/>
    </row>
    <row r="62" spans="1:38" ht="16.5" thickTop="1" thickBot="1" x14ac:dyDescent="0.3">
      <c r="A62" s="73">
        <v>51</v>
      </c>
      <c r="B62" s="74"/>
      <c r="C62" s="75"/>
      <c r="D62" s="75"/>
      <c r="E62" s="76"/>
      <c r="F62" s="77"/>
      <c r="G62" s="73"/>
      <c r="H62" s="74"/>
      <c r="I62" s="78"/>
      <c r="J62" s="78"/>
      <c r="K62" s="79"/>
      <c r="L62" s="79"/>
      <c r="M62" s="72"/>
      <c r="N62" s="104"/>
      <c r="O62" s="73"/>
      <c r="P62" s="74"/>
      <c r="Q62" s="78"/>
      <c r="R62" s="78"/>
      <c r="S62" s="79"/>
      <c r="T62" s="79"/>
      <c r="U62" s="72"/>
      <c r="V62" s="104"/>
      <c r="W62" s="73"/>
      <c r="X62" s="74"/>
      <c r="Y62" s="78"/>
      <c r="Z62" s="78"/>
      <c r="AA62" s="79"/>
      <c r="AB62" s="79"/>
      <c r="AC62" s="72"/>
      <c r="AD62" s="104"/>
      <c r="AE62" s="73"/>
      <c r="AF62" s="74"/>
      <c r="AG62" s="78"/>
      <c r="AH62" s="78"/>
      <c r="AI62" s="79"/>
      <c r="AJ62" s="79"/>
      <c r="AK62" s="72"/>
      <c r="AL62" s="104"/>
    </row>
    <row r="63" spans="1:38" ht="16.5" thickTop="1" thickBot="1" x14ac:dyDescent="0.3">
      <c r="A63" s="73">
        <v>52</v>
      </c>
      <c r="B63" s="74"/>
      <c r="C63" s="75"/>
      <c r="D63" s="75"/>
      <c r="E63" s="76"/>
      <c r="F63" s="77"/>
      <c r="G63" s="73"/>
      <c r="H63" s="74"/>
      <c r="I63" s="78"/>
      <c r="J63" s="78"/>
      <c r="K63" s="79"/>
      <c r="L63" s="79"/>
      <c r="M63" s="72"/>
      <c r="N63" s="104"/>
      <c r="O63" s="73"/>
      <c r="P63" s="74"/>
      <c r="Q63" s="78"/>
      <c r="R63" s="78"/>
      <c r="S63" s="79"/>
      <c r="T63" s="79"/>
      <c r="U63" s="72"/>
      <c r="V63" s="104"/>
      <c r="W63" s="73"/>
      <c r="X63" s="74"/>
      <c r="Y63" s="78"/>
      <c r="Z63" s="78"/>
      <c r="AA63" s="79"/>
      <c r="AB63" s="79"/>
      <c r="AC63" s="72"/>
      <c r="AD63" s="104"/>
      <c r="AE63" s="73"/>
      <c r="AF63" s="74"/>
      <c r="AG63" s="78"/>
      <c r="AH63" s="78"/>
      <c r="AI63" s="79"/>
      <c r="AJ63" s="79"/>
      <c r="AK63" s="72"/>
      <c r="AL63" s="104"/>
    </row>
    <row r="64" spans="1:38" ht="16.5" thickTop="1" thickBot="1" x14ac:dyDescent="0.3">
      <c r="A64" s="73">
        <v>53</v>
      </c>
      <c r="B64" s="74"/>
      <c r="C64" s="75"/>
      <c r="D64" s="75"/>
      <c r="E64" s="76"/>
      <c r="F64" s="77"/>
      <c r="G64" s="73"/>
      <c r="H64" s="74"/>
      <c r="I64" s="78"/>
      <c r="J64" s="78"/>
      <c r="K64" s="79"/>
      <c r="L64" s="79"/>
      <c r="M64" s="72"/>
      <c r="N64" s="104"/>
      <c r="O64" s="73"/>
      <c r="P64" s="74"/>
      <c r="Q64" s="78"/>
      <c r="R64" s="78"/>
      <c r="S64" s="79"/>
      <c r="T64" s="79"/>
      <c r="U64" s="72"/>
      <c r="V64" s="104"/>
      <c r="W64" s="73"/>
      <c r="X64" s="74"/>
      <c r="Y64" s="78"/>
      <c r="Z64" s="78"/>
      <c r="AA64" s="79"/>
      <c r="AB64" s="79"/>
      <c r="AC64" s="72"/>
      <c r="AD64" s="104"/>
      <c r="AE64" s="73"/>
      <c r="AF64" s="74"/>
      <c r="AG64" s="78"/>
      <c r="AH64" s="78"/>
      <c r="AI64" s="79"/>
      <c r="AJ64" s="79"/>
      <c r="AK64" s="72"/>
      <c r="AL64" s="104"/>
    </row>
    <row r="65" spans="1:38" ht="16.5" thickTop="1" thickBot="1" x14ac:dyDescent="0.3">
      <c r="A65" s="73">
        <v>54</v>
      </c>
      <c r="B65" s="74"/>
      <c r="C65" s="75"/>
      <c r="D65" s="75"/>
      <c r="E65" s="76"/>
      <c r="F65" s="77"/>
      <c r="G65" s="73"/>
      <c r="H65" s="74"/>
      <c r="I65" s="78"/>
      <c r="J65" s="78"/>
      <c r="K65" s="79"/>
      <c r="L65" s="79"/>
      <c r="M65" s="72"/>
      <c r="N65" s="104"/>
      <c r="O65" s="73"/>
      <c r="P65" s="74"/>
      <c r="Q65" s="78"/>
      <c r="R65" s="78"/>
      <c r="S65" s="79"/>
      <c r="T65" s="79"/>
      <c r="U65" s="72"/>
      <c r="V65" s="104"/>
      <c r="W65" s="73"/>
      <c r="X65" s="74"/>
      <c r="Y65" s="78"/>
      <c r="Z65" s="78"/>
      <c r="AA65" s="79"/>
      <c r="AB65" s="79"/>
      <c r="AC65" s="72"/>
      <c r="AD65" s="104"/>
      <c r="AE65" s="73"/>
      <c r="AF65" s="74"/>
      <c r="AG65" s="78"/>
      <c r="AH65" s="78"/>
      <c r="AI65" s="79"/>
      <c r="AJ65" s="79"/>
      <c r="AK65" s="72"/>
      <c r="AL65" s="104"/>
    </row>
    <row r="66" spans="1:38" ht="16.5" thickTop="1" thickBot="1" x14ac:dyDescent="0.3">
      <c r="A66" s="73">
        <v>55</v>
      </c>
      <c r="B66" s="74"/>
      <c r="C66" s="75"/>
      <c r="D66" s="75"/>
      <c r="E66" s="76"/>
      <c r="F66" s="77"/>
      <c r="G66" s="73"/>
      <c r="H66" s="74"/>
      <c r="I66" s="78"/>
      <c r="J66" s="78"/>
      <c r="K66" s="79"/>
      <c r="L66" s="79"/>
      <c r="M66" s="72"/>
      <c r="N66" s="104"/>
      <c r="O66" s="73"/>
      <c r="P66" s="74"/>
      <c r="Q66" s="78"/>
      <c r="R66" s="78"/>
      <c r="S66" s="79"/>
      <c r="T66" s="79"/>
      <c r="U66" s="72"/>
      <c r="V66" s="104"/>
      <c r="W66" s="73"/>
      <c r="X66" s="74"/>
      <c r="Y66" s="78"/>
      <c r="Z66" s="78"/>
      <c r="AA66" s="79"/>
      <c r="AB66" s="79"/>
      <c r="AC66" s="72"/>
      <c r="AD66" s="104"/>
      <c r="AE66" s="73"/>
      <c r="AF66" s="74"/>
      <c r="AG66" s="78"/>
      <c r="AH66" s="78"/>
      <c r="AI66" s="79"/>
      <c r="AJ66" s="79"/>
      <c r="AK66" s="72"/>
      <c r="AL66" s="104"/>
    </row>
    <row r="67" spans="1:38" ht="16.5" thickTop="1" thickBot="1" x14ac:dyDescent="0.3">
      <c r="A67" s="73">
        <v>56</v>
      </c>
      <c r="B67" s="74"/>
      <c r="C67" s="75"/>
      <c r="D67" s="75"/>
      <c r="E67" s="76"/>
      <c r="F67" s="77"/>
      <c r="G67" s="73"/>
      <c r="H67" s="74"/>
      <c r="I67" s="78"/>
      <c r="J67" s="78"/>
      <c r="K67" s="79"/>
      <c r="L67" s="79"/>
      <c r="M67" s="72"/>
      <c r="N67" s="104"/>
      <c r="O67" s="73"/>
      <c r="P67" s="74"/>
      <c r="Q67" s="78"/>
      <c r="R67" s="78"/>
      <c r="S67" s="79"/>
      <c r="T67" s="79"/>
      <c r="U67" s="72"/>
      <c r="V67" s="104"/>
      <c r="W67" s="73"/>
      <c r="X67" s="74"/>
      <c r="Y67" s="78"/>
      <c r="Z67" s="78"/>
      <c r="AA67" s="79"/>
      <c r="AB67" s="79"/>
      <c r="AC67" s="72"/>
      <c r="AD67" s="104"/>
      <c r="AE67" s="73"/>
      <c r="AF67" s="74"/>
      <c r="AG67" s="78"/>
      <c r="AH67" s="78"/>
      <c r="AI67" s="79"/>
      <c r="AJ67" s="79"/>
      <c r="AK67" s="72"/>
      <c r="AL67" s="104"/>
    </row>
    <row r="68" spans="1:38" ht="16.5" thickTop="1" thickBot="1" x14ac:dyDescent="0.3">
      <c r="A68" s="73">
        <v>57</v>
      </c>
      <c r="B68" s="74"/>
      <c r="C68" s="75"/>
      <c r="D68" s="75"/>
      <c r="E68" s="76"/>
      <c r="F68" s="77"/>
      <c r="G68" s="73"/>
      <c r="H68" s="74"/>
      <c r="I68" s="78"/>
      <c r="J68" s="78"/>
      <c r="K68" s="79"/>
      <c r="L68" s="79"/>
      <c r="M68" s="72"/>
      <c r="N68" s="104"/>
      <c r="O68" s="73"/>
      <c r="P68" s="74"/>
      <c r="Q68" s="78"/>
      <c r="R68" s="78"/>
      <c r="S68" s="79"/>
      <c r="T68" s="79"/>
      <c r="U68" s="72"/>
      <c r="V68" s="104"/>
      <c r="W68" s="73"/>
      <c r="X68" s="74"/>
      <c r="Y68" s="78"/>
      <c r="Z68" s="78"/>
      <c r="AA68" s="79"/>
      <c r="AB68" s="79"/>
      <c r="AC68" s="72"/>
      <c r="AD68" s="104"/>
      <c r="AE68" s="73"/>
      <c r="AF68" s="74"/>
      <c r="AG68" s="78"/>
      <c r="AH68" s="78"/>
      <c r="AI68" s="79"/>
      <c r="AJ68" s="79"/>
      <c r="AK68" s="72"/>
      <c r="AL68" s="104"/>
    </row>
    <row r="69" spans="1:38" ht="16.5" thickTop="1" thickBot="1" x14ac:dyDescent="0.3">
      <c r="A69" s="73">
        <v>58</v>
      </c>
      <c r="B69" s="74"/>
      <c r="C69" s="75"/>
      <c r="D69" s="75"/>
      <c r="E69" s="76"/>
      <c r="F69" s="77"/>
      <c r="G69" s="73"/>
      <c r="H69" s="74"/>
      <c r="I69" s="78"/>
      <c r="J69" s="78"/>
      <c r="K69" s="79"/>
      <c r="L69" s="79"/>
      <c r="M69" s="72"/>
      <c r="N69" s="104"/>
      <c r="O69" s="73"/>
      <c r="P69" s="74"/>
      <c r="Q69" s="78"/>
      <c r="R69" s="78"/>
      <c r="S69" s="79"/>
      <c r="T69" s="79"/>
      <c r="U69" s="72"/>
      <c r="V69" s="104"/>
      <c r="W69" s="73"/>
      <c r="X69" s="74"/>
      <c r="Y69" s="78"/>
      <c r="Z69" s="78"/>
      <c r="AA69" s="79"/>
      <c r="AB69" s="79"/>
      <c r="AC69" s="72"/>
      <c r="AD69" s="104"/>
      <c r="AE69" s="73"/>
      <c r="AF69" s="74"/>
      <c r="AG69" s="78"/>
      <c r="AH69" s="78"/>
      <c r="AI69" s="79"/>
      <c r="AJ69" s="79"/>
      <c r="AK69" s="72"/>
      <c r="AL69" s="104"/>
    </row>
    <row r="70" spans="1:38" ht="16.5" thickTop="1" thickBot="1" x14ac:dyDescent="0.3">
      <c r="A70" s="73">
        <v>59</v>
      </c>
      <c r="B70" s="74"/>
      <c r="C70" s="75"/>
      <c r="D70" s="75"/>
      <c r="E70" s="76"/>
      <c r="F70" s="77"/>
      <c r="G70" s="73"/>
      <c r="H70" s="74"/>
      <c r="I70" s="78"/>
      <c r="J70" s="78"/>
      <c r="K70" s="79"/>
      <c r="L70" s="79"/>
      <c r="M70" s="72"/>
      <c r="N70" s="104"/>
      <c r="O70" s="73"/>
      <c r="P70" s="74"/>
      <c r="Q70" s="78"/>
      <c r="R70" s="78"/>
      <c r="S70" s="79"/>
      <c r="T70" s="79"/>
      <c r="U70" s="72"/>
      <c r="V70" s="104"/>
      <c r="W70" s="73"/>
      <c r="X70" s="74"/>
      <c r="Y70" s="78"/>
      <c r="Z70" s="78"/>
      <c r="AA70" s="79"/>
      <c r="AB70" s="79"/>
      <c r="AC70" s="72"/>
      <c r="AD70" s="104"/>
      <c r="AE70" s="73"/>
      <c r="AF70" s="74"/>
      <c r="AG70" s="78"/>
      <c r="AH70" s="78"/>
      <c r="AI70" s="79"/>
      <c r="AJ70" s="79"/>
      <c r="AK70" s="72"/>
      <c r="AL70" s="104"/>
    </row>
    <row r="71" spans="1:38" ht="16.5" thickTop="1" thickBot="1" x14ac:dyDescent="0.3">
      <c r="A71" s="73">
        <v>60</v>
      </c>
      <c r="B71" s="74"/>
      <c r="C71" s="75"/>
      <c r="D71" s="75"/>
      <c r="E71" s="76"/>
      <c r="F71" s="77"/>
      <c r="G71" s="73"/>
      <c r="H71" s="74"/>
      <c r="I71" s="78"/>
      <c r="J71" s="78"/>
      <c r="K71" s="79"/>
      <c r="L71" s="79"/>
      <c r="M71" s="72"/>
      <c r="N71" s="104"/>
      <c r="O71" s="73"/>
      <c r="P71" s="74"/>
      <c r="Q71" s="78"/>
      <c r="R71" s="78"/>
      <c r="S71" s="79"/>
      <c r="T71" s="79"/>
      <c r="U71" s="72"/>
      <c r="V71" s="104"/>
      <c r="W71" s="73"/>
      <c r="X71" s="74"/>
      <c r="Y71" s="78"/>
      <c r="Z71" s="78"/>
      <c r="AA71" s="79"/>
      <c r="AB71" s="79"/>
      <c r="AC71" s="72"/>
      <c r="AD71" s="104"/>
      <c r="AE71" s="73"/>
      <c r="AF71" s="74"/>
      <c r="AG71" s="78"/>
      <c r="AH71" s="78"/>
      <c r="AI71" s="79"/>
      <c r="AJ71" s="79"/>
      <c r="AK71" s="72"/>
      <c r="AL71" s="104"/>
    </row>
    <row r="72" spans="1:38" ht="16.5" thickTop="1" thickBot="1" x14ac:dyDescent="0.3">
      <c r="A72" s="73"/>
      <c r="B72" s="74"/>
      <c r="C72" s="75"/>
      <c r="D72" s="80"/>
      <c r="E72" s="81"/>
      <c r="F72" s="82"/>
      <c r="G72" s="83"/>
      <c r="H72" s="84"/>
      <c r="I72" s="71"/>
      <c r="J72" s="71"/>
      <c r="K72" s="71"/>
      <c r="L72" s="71"/>
      <c r="M72" s="72"/>
      <c r="N72" s="87"/>
      <c r="O72" s="83"/>
      <c r="P72" s="84"/>
      <c r="Q72" s="71"/>
      <c r="R72" s="71"/>
      <c r="S72" s="71"/>
      <c r="T72" s="71"/>
      <c r="U72" s="72"/>
      <c r="V72" s="87"/>
      <c r="W72" s="83"/>
      <c r="X72" s="84"/>
      <c r="Y72" s="71"/>
      <c r="Z72" s="71"/>
      <c r="AA72" s="71"/>
      <c r="AB72" s="71"/>
      <c r="AC72" s="72"/>
      <c r="AD72" s="87"/>
      <c r="AE72" s="83"/>
      <c r="AF72" s="84"/>
      <c r="AG72" s="71"/>
      <c r="AH72" s="71"/>
      <c r="AI72" s="71"/>
      <c r="AJ72" s="71"/>
      <c r="AK72" s="72"/>
      <c r="AL72" s="87"/>
    </row>
    <row r="73" spans="1:38" ht="16.5" thickTop="1" thickBot="1" x14ac:dyDescent="0.3">
      <c r="A73" s="85"/>
      <c r="B73" s="86"/>
      <c r="C73" s="80"/>
      <c r="D73" s="80"/>
      <c r="E73" s="81"/>
      <c r="F73" s="82"/>
      <c r="G73" s="91"/>
      <c r="H73" s="92"/>
      <c r="I73" s="93"/>
      <c r="J73" s="93"/>
      <c r="K73" s="93"/>
      <c r="L73" s="93"/>
      <c r="M73" s="94"/>
      <c r="N73" s="87"/>
      <c r="O73" s="91"/>
      <c r="P73" s="92"/>
      <c r="Q73" s="93"/>
      <c r="R73" s="93"/>
      <c r="S73" s="93"/>
      <c r="T73" s="93"/>
      <c r="U73" s="94"/>
      <c r="V73" s="87"/>
      <c r="W73" s="91"/>
      <c r="X73" s="92"/>
      <c r="Y73" s="93"/>
      <c r="Z73" s="93"/>
      <c r="AA73" s="93"/>
      <c r="AB73" s="93"/>
      <c r="AC73" s="94"/>
      <c r="AD73" s="87"/>
      <c r="AE73" s="91"/>
      <c r="AF73" s="92"/>
      <c r="AG73" s="93"/>
      <c r="AH73" s="93"/>
      <c r="AI73" s="93"/>
      <c r="AJ73" s="93"/>
      <c r="AK73" s="94"/>
      <c r="AL73" s="87"/>
    </row>
    <row r="74" spans="1:38" s="102" customFormat="1" ht="15.75" thickBot="1" x14ac:dyDescent="0.3">
      <c r="A74" s="95"/>
      <c r="B74" s="96"/>
      <c r="C74" s="97"/>
      <c r="D74" s="176" t="s">
        <v>76</v>
      </c>
      <c r="E74" s="177"/>
      <c r="F74" s="178"/>
      <c r="G74" s="100">
        <f t="shared" ref="G74:AL74" si="16">SUM(G12:G73)</f>
        <v>0</v>
      </c>
      <c r="H74" s="100">
        <f t="shared" si="16"/>
        <v>326</v>
      </c>
      <c r="I74" s="100">
        <f t="shared" si="16"/>
        <v>298</v>
      </c>
      <c r="J74" s="100">
        <f t="shared" si="16"/>
        <v>264</v>
      </c>
      <c r="K74" s="100">
        <f t="shared" si="16"/>
        <v>0</v>
      </c>
      <c r="L74" s="100">
        <f t="shared" si="16"/>
        <v>0</v>
      </c>
      <c r="M74" s="101">
        <f t="shared" si="16"/>
        <v>888</v>
      </c>
      <c r="N74" s="105">
        <f t="shared" si="16"/>
        <v>222</v>
      </c>
      <c r="O74" s="100">
        <f t="shared" si="16"/>
        <v>0</v>
      </c>
      <c r="P74" s="100">
        <f t="shared" si="16"/>
        <v>211</v>
      </c>
      <c r="Q74" s="100">
        <f t="shared" si="16"/>
        <v>181</v>
      </c>
      <c r="R74" s="100">
        <f t="shared" si="16"/>
        <v>171</v>
      </c>
      <c r="S74" s="100">
        <f t="shared" si="16"/>
        <v>0</v>
      </c>
      <c r="T74" s="100">
        <f t="shared" si="16"/>
        <v>0</v>
      </c>
      <c r="U74" s="101">
        <f t="shared" si="16"/>
        <v>563</v>
      </c>
      <c r="V74" s="105">
        <f t="shared" si="16"/>
        <v>140.75</v>
      </c>
      <c r="W74" s="100">
        <f t="shared" si="16"/>
        <v>0</v>
      </c>
      <c r="X74" s="100">
        <f t="shared" si="16"/>
        <v>218</v>
      </c>
      <c r="Y74" s="100">
        <f t="shared" si="16"/>
        <v>208</v>
      </c>
      <c r="Z74" s="100">
        <f t="shared" si="16"/>
        <v>188</v>
      </c>
      <c r="AA74" s="100">
        <f t="shared" si="16"/>
        <v>0</v>
      </c>
      <c r="AB74" s="100">
        <f t="shared" si="16"/>
        <v>0</v>
      </c>
      <c r="AC74" s="101">
        <f t="shared" si="16"/>
        <v>614</v>
      </c>
      <c r="AD74" s="105">
        <f t="shared" si="16"/>
        <v>153.5</v>
      </c>
      <c r="AE74" s="100">
        <f t="shared" si="16"/>
        <v>0</v>
      </c>
      <c r="AF74" s="100">
        <f t="shared" si="16"/>
        <v>201</v>
      </c>
      <c r="AG74" s="100">
        <f t="shared" si="16"/>
        <v>184</v>
      </c>
      <c r="AH74" s="100">
        <f t="shared" si="16"/>
        <v>150</v>
      </c>
      <c r="AI74" s="100">
        <f t="shared" si="16"/>
        <v>0</v>
      </c>
      <c r="AJ74" s="100">
        <f t="shared" si="16"/>
        <v>0</v>
      </c>
      <c r="AK74" s="101">
        <f t="shared" si="16"/>
        <v>535</v>
      </c>
      <c r="AL74" s="105">
        <f t="shared" si="16"/>
        <v>133.75</v>
      </c>
    </row>
  </sheetData>
  <mergeCells count="6">
    <mergeCell ref="AE11:AL11"/>
    <mergeCell ref="D74:F74"/>
    <mergeCell ref="A8:N8"/>
    <mergeCell ref="G11:N11"/>
    <mergeCell ref="O11:V11"/>
    <mergeCell ref="W11:AD1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zoomScaleNormal="100" zoomScaleSheetLayoutView="90" workbookViewId="0">
      <selection activeCell="H18" sqref="B3:H18"/>
    </sheetView>
  </sheetViews>
  <sheetFormatPr defaultRowHeight="15" x14ac:dyDescent="0.25"/>
  <cols>
    <col min="2" max="2" width="2.85546875" customWidth="1"/>
    <col min="3" max="3" width="0.85546875" customWidth="1"/>
    <col min="4" max="4" width="15" customWidth="1"/>
    <col min="5" max="5" width="31.140625" bestFit="1" customWidth="1"/>
    <col min="6" max="6" width="17.140625" bestFit="1" customWidth="1"/>
    <col min="7" max="7" width="0.85546875" customWidth="1"/>
    <col min="8" max="8" width="2.85546875" customWidth="1"/>
  </cols>
  <sheetData>
    <row r="1" spans="1:9" ht="26.25" x14ac:dyDescent="0.4">
      <c r="A1" s="31"/>
      <c r="B1" s="31"/>
      <c r="C1" s="31"/>
      <c r="D1" s="31"/>
      <c r="E1" s="31"/>
      <c r="F1" s="31"/>
      <c r="G1" s="31"/>
      <c r="H1" s="31"/>
      <c r="I1" s="31"/>
    </row>
    <row r="2" spans="1:9" ht="26.25" x14ac:dyDescent="0.4">
      <c r="A2" s="31"/>
      <c r="B2" s="31"/>
      <c r="C2" s="31"/>
      <c r="D2" s="31"/>
      <c r="E2" s="31"/>
      <c r="F2" s="31"/>
      <c r="G2" s="31"/>
      <c r="H2" s="31"/>
      <c r="I2" s="31"/>
    </row>
    <row r="3" spans="1:9" ht="15" customHeight="1" thickBot="1" x14ac:dyDescent="0.45">
      <c r="A3" s="31"/>
      <c r="B3" s="31"/>
      <c r="C3" s="31"/>
      <c r="D3" s="31"/>
      <c r="E3" s="31"/>
      <c r="F3" s="31"/>
      <c r="G3" s="31"/>
      <c r="H3" s="31"/>
      <c r="I3" s="31"/>
    </row>
    <row r="4" spans="1:9" ht="4.5" customHeight="1" thickBot="1" x14ac:dyDescent="0.45">
      <c r="A4" s="31"/>
      <c r="B4" s="31"/>
      <c r="C4" s="32"/>
      <c r="D4" s="33"/>
      <c r="E4" s="33"/>
      <c r="F4" s="33"/>
      <c r="G4" s="34"/>
      <c r="H4" s="31"/>
      <c r="I4" s="31"/>
    </row>
    <row r="5" spans="1:9" ht="26.25" x14ac:dyDescent="0.4">
      <c r="A5" s="31"/>
      <c r="B5" s="31"/>
      <c r="C5" s="35"/>
      <c r="D5" s="36">
        <v>401</v>
      </c>
      <c r="E5" s="37" t="s">
        <v>117</v>
      </c>
      <c r="F5" s="38" t="s">
        <v>120</v>
      </c>
      <c r="G5" s="39"/>
      <c r="H5" s="31"/>
      <c r="I5" s="31"/>
    </row>
    <row r="6" spans="1:9" ht="26.25" x14ac:dyDescent="0.4">
      <c r="A6" s="31"/>
      <c r="B6" s="31"/>
      <c r="C6" s="35"/>
      <c r="D6" s="40">
        <v>402</v>
      </c>
      <c r="E6" s="41" t="s">
        <v>118</v>
      </c>
      <c r="F6" s="42" t="s">
        <v>121</v>
      </c>
      <c r="G6" s="39"/>
      <c r="H6" s="31"/>
      <c r="I6" s="31"/>
    </row>
    <row r="7" spans="1:9" ht="26.25" x14ac:dyDescent="0.4">
      <c r="A7" s="31"/>
      <c r="B7" s="31"/>
      <c r="C7" s="35"/>
      <c r="D7" s="40">
        <v>404</v>
      </c>
      <c r="E7" s="41" t="s">
        <v>119</v>
      </c>
      <c r="F7" s="42" t="s">
        <v>122</v>
      </c>
      <c r="G7" s="39"/>
      <c r="H7" s="31"/>
      <c r="I7" s="31"/>
    </row>
    <row r="8" spans="1:9" ht="26.25" x14ac:dyDescent="0.4">
      <c r="A8" s="31"/>
      <c r="B8" s="31"/>
      <c r="C8" s="35"/>
      <c r="D8" s="40">
        <v>405</v>
      </c>
      <c r="E8" s="41" t="s">
        <v>112</v>
      </c>
      <c r="F8" s="42" t="s">
        <v>6</v>
      </c>
      <c r="G8" s="39"/>
      <c r="H8" s="31"/>
      <c r="I8" s="31"/>
    </row>
    <row r="9" spans="1:9" ht="26.25" x14ac:dyDescent="0.4">
      <c r="A9" s="31"/>
      <c r="B9" s="31"/>
      <c r="C9" s="35"/>
      <c r="D9" s="40">
        <v>412</v>
      </c>
      <c r="E9" s="41" t="s">
        <v>116</v>
      </c>
      <c r="F9" s="42" t="s">
        <v>7</v>
      </c>
      <c r="G9" s="39"/>
      <c r="H9" s="31"/>
      <c r="I9" s="31"/>
    </row>
    <row r="10" spans="1:9" ht="26.25" x14ac:dyDescent="0.4">
      <c r="A10" s="31"/>
      <c r="B10" s="31"/>
      <c r="C10" s="35"/>
      <c r="D10" s="40">
        <v>416</v>
      </c>
      <c r="E10" s="41" t="s">
        <v>113</v>
      </c>
      <c r="F10" s="42" t="s">
        <v>8</v>
      </c>
      <c r="G10" s="39"/>
      <c r="H10" s="31"/>
      <c r="I10" s="31"/>
    </row>
    <row r="11" spans="1:9" ht="26.25" x14ac:dyDescent="0.4">
      <c r="A11" s="31"/>
      <c r="B11" s="31"/>
      <c r="C11" s="35"/>
      <c r="D11" s="40">
        <v>417</v>
      </c>
      <c r="E11" s="41" t="s">
        <v>108</v>
      </c>
      <c r="F11" s="42" t="s">
        <v>9</v>
      </c>
      <c r="G11" s="39"/>
      <c r="H11" s="31"/>
      <c r="I11" s="31"/>
    </row>
    <row r="12" spans="1:9" ht="26.25" x14ac:dyDescent="0.4">
      <c r="A12" s="31"/>
      <c r="B12" s="31"/>
      <c r="C12" s="35"/>
      <c r="D12" s="40">
        <v>423</v>
      </c>
      <c r="E12" s="41" t="s">
        <v>115</v>
      </c>
      <c r="F12" s="42" t="s">
        <v>10</v>
      </c>
      <c r="G12" s="39"/>
      <c r="H12" s="31"/>
      <c r="I12" s="31"/>
    </row>
    <row r="13" spans="1:9" ht="26.25" x14ac:dyDescent="0.4">
      <c r="A13" s="31"/>
      <c r="B13" s="31"/>
      <c r="C13" s="35"/>
      <c r="D13" s="40">
        <v>424</v>
      </c>
      <c r="E13" s="41" t="s">
        <v>114</v>
      </c>
      <c r="F13" s="42" t="s">
        <v>11</v>
      </c>
      <c r="G13" s="39"/>
      <c r="H13" s="31"/>
      <c r="I13" s="31"/>
    </row>
    <row r="14" spans="1:9" ht="26.25" x14ac:dyDescent="0.4">
      <c r="A14" s="31"/>
      <c r="B14" s="31"/>
      <c r="C14" s="35"/>
      <c r="D14" s="40">
        <v>425</v>
      </c>
      <c r="E14" s="41" t="s">
        <v>109</v>
      </c>
      <c r="F14" s="42" t="s">
        <v>12</v>
      </c>
      <c r="G14" s="39"/>
      <c r="H14" s="31"/>
      <c r="I14" s="31"/>
    </row>
    <row r="15" spans="1:9" ht="26.25" x14ac:dyDescent="0.4">
      <c r="A15" s="31"/>
      <c r="B15" s="31"/>
      <c r="C15" s="35"/>
      <c r="D15" s="40">
        <v>426</v>
      </c>
      <c r="E15" s="41" t="s">
        <v>110</v>
      </c>
      <c r="F15" s="42" t="s">
        <v>123</v>
      </c>
      <c r="G15" s="39"/>
      <c r="H15" s="31"/>
      <c r="I15" s="31"/>
    </row>
    <row r="16" spans="1:9" ht="27" thickBot="1" x14ac:dyDescent="0.45">
      <c r="A16" s="31"/>
      <c r="B16" s="31"/>
      <c r="C16" s="35"/>
      <c r="D16" s="43">
        <v>429</v>
      </c>
      <c r="E16" s="44" t="s">
        <v>111</v>
      </c>
      <c r="F16" s="45" t="s">
        <v>124</v>
      </c>
      <c r="G16" s="39"/>
      <c r="H16" s="31"/>
      <c r="I16" s="31"/>
    </row>
    <row r="17" spans="1:9" ht="4.5" customHeight="1" thickBot="1" x14ac:dyDescent="0.45">
      <c r="A17" s="31"/>
      <c r="B17" s="31"/>
      <c r="C17" s="46"/>
      <c r="D17" s="47"/>
      <c r="E17" s="47"/>
      <c r="F17" s="47"/>
      <c r="G17" s="48"/>
      <c r="H17" s="31"/>
      <c r="I17" s="31"/>
    </row>
    <row r="18" spans="1:9" ht="1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</row>
    <row r="19" spans="1:9" ht="26.25" x14ac:dyDescent="0.4">
      <c r="A19" s="31"/>
      <c r="B19" s="31"/>
      <c r="C19" s="31"/>
      <c r="D19" s="31"/>
      <c r="E19" s="31"/>
      <c r="F19" s="31"/>
      <c r="G19" s="31"/>
      <c r="H19" s="31"/>
      <c r="I19" s="31"/>
    </row>
    <row r="20" spans="1:9" ht="26.25" x14ac:dyDescent="0.4">
      <c r="A20" s="31"/>
      <c r="B20" s="31"/>
      <c r="C20" s="31"/>
      <c r="D20" s="31"/>
      <c r="E20" s="31"/>
      <c r="F20" s="31"/>
      <c r="G20" s="31"/>
      <c r="H20" s="31"/>
      <c r="I20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BASEUS_Week-Loc</vt:lpstr>
      <vt:lpstr>Weekly-VMS-QTY</vt:lpstr>
      <vt:lpstr>Item Status</vt:lpstr>
      <vt:lpstr>Weekly-VMS-SOH</vt:lpstr>
      <vt:lpstr>Sheet4</vt:lpstr>
      <vt:lpstr>'BASEUS_Week-Loc'!Print_Area</vt:lpstr>
      <vt:lpstr>Sheet4!Print_Area</vt:lpstr>
      <vt:lpstr>'BASEUS_Week-Loc'!Print_Titles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2019-08-11T05:58:02Z</dcterms:modified>
</cp:coreProperties>
</file>