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defaultThemeVersion="164011"/>
  <bookViews>
    <workbookView xWindow="0" yWindow="0" windowWidth="15360" windowHeight="7620" firstSheet="1" activeTab="1"/>
  </bookViews>
  <sheets>
    <sheet name="BASEUS_Week-Loc" sheetId="11" state="hidden" r:id="rId1"/>
    <sheet name="Weekly-VMS-QTY" sheetId="8" r:id="rId2"/>
    <sheet name="Item Status" sheetId="76" r:id="rId3"/>
    <sheet name="Weekly-VMS-SOH" sheetId="73" state="hidden" r:id="rId4"/>
    <sheet name="Sheet4" sheetId="43" state="hidden" r:id="rId5"/>
  </sheets>
  <definedNames>
    <definedName name="_xlnm.Print_Area" localSheetId="0">'BASEUS_Week-Loc'!$A$1:$P$121</definedName>
    <definedName name="_xlnm.Print_Area" localSheetId="4">Sheet4!$B$3:$H$18</definedName>
    <definedName name="_xlnm.Print_Titles" localSheetId="0">'BASEUS_Week-Loc'!$1:$19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6" i="8" l="1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AR8" i="8"/>
  <c r="AS8" i="8"/>
  <c r="AR9" i="8"/>
  <c r="AS9" i="8"/>
  <c r="AR10" i="8"/>
  <c r="AS10" i="8"/>
  <c r="AR11" i="8"/>
  <c r="AS11" i="8"/>
  <c r="AR12" i="8"/>
  <c r="AS12" i="8"/>
  <c r="AR13" i="8"/>
  <c r="AS13" i="8"/>
  <c r="AR14" i="8"/>
  <c r="AS14" i="8"/>
  <c r="AR15" i="8"/>
  <c r="AS15" i="8"/>
  <c r="AR16" i="8"/>
  <c r="AS16" i="8"/>
  <c r="AR17" i="8"/>
  <c r="AS17" i="8"/>
  <c r="AR18" i="8"/>
  <c r="AS18" i="8"/>
  <c r="AR19" i="8"/>
  <c r="AS19" i="8"/>
  <c r="AR20" i="8"/>
  <c r="AS20" i="8"/>
  <c r="AR21" i="8"/>
  <c r="AS21" i="8"/>
  <c r="AR22" i="8"/>
  <c r="AS22" i="8"/>
  <c r="AR23" i="8"/>
  <c r="AS23" i="8"/>
  <c r="AR24" i="8"/>
  <c r="AS24" i="8"/>
  <c r="AR25" i="8"/>
  <c r="AS25" i="8"/>
  <c r="AR26" i="8"/>
  <c r="AS26" i="8"/>
  <c r="AR27" i="8"/>
  <c r="AS27" i="8"/>
  <c r="AR28" i="8"/>
  <c r="AS28" i="8"/>
  <c r="AR29" i="8"/>
  <c r="AS29" i="8"/>
  <c r="AR30" i="8"/>
  <c r="AS30" i="8"/>
  <c r="AR31" i="8"/>
  <c r="AS31" i="8"/>
  <c r="AR32" i="8"/>
  <c r="AS32" i="8"/>
  <c r="AR33" i="8"/>
  <c r="AS33" i="8"/>
  <c r="AR34" i="8"/>
  <c r="AS34" i="8"/>
  <c r="AR35" i="8"/>
  <c r="AS35" i="8"/>
  <c r="AR36" i="8"/>
  <c r="AS36" i="8"/>
  <c r="AR37" i="8"/>
  <c r="AS37" i="8"/>
  <c r="AR38" i="8"/>
  <c r="AS38" i="8"/>
  <c r="AR39" i="8"/>
  <c r="AS39" i="8"/>
  <c r="AR40" i="8"/>
  <c r="AS40" i="8"/>
  <c r="AR41" i="8"/>
  <c r="AS41" i="8"/>
  <c r="AR42" i="8"/>
  <c r="AS42" i="8"/>
  <c r="AR43" i="8"/>
  <c r="AS43" i="8"/>
  <c r="AR44" i="8"/>
  <c r="AS44" i="8"/>
  <c r="AR45" i="8"/>
  <c r="AS45" i="8"/>
  <c r="AR46" i="8"/>
  <c r="AS46" i="8"/>
  <c r="AS7" i="8"/>
  <c r="AR7" i="8"/>
  <c r="AJ8" i="8"/>
  <c r="AK8" i="8"/>
  <c r="AJ9" i="8"/>
  <c r="AK9" i="8"/>
  <c r="AJ10" i="8"/>
  <c r="AK10" i="8"/>
  <c r="AJ11" i="8"/>
  <c r="AK11" i="8"/>
  <c r="AJ12" i="8"/>
  <c r="AK12" i="8"/>
  <c r="AJ13" i="8"/>
  <c r="AK13" i="8"/>
  <c r="AJ14" i="8"/>
  <c r="AK14" i="8"/>
  <c r="AJ15" i="8"/>
  <c r="AK15" i="8"/>
  <c r="AJ16" i="8"/>
  <c r="AK16" i="8"/>
  <c r="AJ17" i="8"/>
  <c r="AK17" i="8"/>
  <c r="AJ18" i="8"/>
  <c r="AK18" i="8"/>
  <c r="AJ19" i="8"/>
  <c r="AK19" i="8"/>
  <c r="AJ20" i="8"/>
  <c r="AK20" i="8"/>
  <c r="AJ21" i="8"/>
  <c r="AK21" i="8"/>
  <c r="AJ22" i="8"/>
  <c r="AK22" i="8"/>
  <c r="AJ23" i="8"/>
  <c r="AK23" i="8"/>
  <c r="AJ24" i="8"/>
  <c r="AK24" i="8"/>
  <c r="AJ25" i="8"/>
  <c r="AK25" i="8"/>
  <c r="AJ26" i="8"/>
  <c r="AK26" i="8"/>
  <c r="AJ27" i="8"/>
  <c r="AK27" i="8"/>
  <c r="AJ28" i="8"/>
  <c r="AK28" i="8"/>
  <c r="AJ29" i="8"/>
  <c r="AK29" i="8"/>
  <c r="AJ30" i="8"/>
  <c r="AK30" i="8"/>
  <c r="AJ31" i="8"/>
  <c r="AK31" i="8"/>
  <c r="AJ32" i="8"/>
  <c r="AK32" i="8"/>
  <c r="AJ33" i="8"/>
  <c r="AK33" i="8"/>
  <c r="AJ34" i="8"/>
  <c r="AK34" i="8"/>
  <c r="AJ35" i="8"/>
  <c r="AK35" i="8"/>
  <c r="AJ36" i="8"/>
  <c r="AK36" i="8"/>
  <c r="AJ37" i="8"/>
  <c r="AK37" i="8"/>
  <c r="AJ38" i="8"/>
  <c r="AK38" i="8"/>
  <c r="AJ39" i="8"/>
  <c r="AK39" i="8"/>
  <c r="AJ40" i="8"/>
  <c r="AK40" i="8"/>
  <c r="AJ41" i="8"/>
  <c r="AK41" i="8"/>
  <c r="AJ42" i="8"/>
  <c r="AK42" i="8"/>
  <c r="AJ43" i="8"/>
  <c r="AK43" i="8"/>
  <c r="AJ44" i="8"/>
  <c r="AK44" i="8"/>
  <c r="AJ45" i="8"/>
  <c r="AK45" i="8"/>
  <c r="AJ46" i="8"/>
  <c r="AK46" i="8"/>
  <c r="AK7" i="8"/>
  <c r="AJ7" i="8"/>
  <c r="AB8" i="8"/>
  <c r="AC8" i="8"/>
  <c r="AB9" i="8"/>
  <c r="AC9" i="8"/>
  <c r="AB10" i="8"/>
  <c r="AC10" i="8"/>
  <c r="AB11" i="8"/>
  <c r="AC11" i="8"/>
  <c r="AB12" i="8"/>
  <c r="AC12" i="8"/>
  <c r="AB13" i="8"/>
  <c r="AC13" i="8"/>
  <c r="AB14" i="8"/>
  <c r="AC14" i="8"/>
  <c r="AB15" i="8"/>
  <c r="AC15" i="8"/>
  <c r="AB16" i="8"/>
  <c r="AC16" i="8"/>
  <c r="AB17" i="8"/>
  <c r="AC17" i="8"/>
  <c r="AB18" i="8"/>
  <c r="AC18" i="8"/>
  <c r="AB19" i="8"/>
  <c r="AC19" i="8"/>
  <c r="AB20" i="8"/>
  <c r="AC20" i="8"/>
  <c r="AB21" i="8"/>
  <c r="AC21" i="8"/>
  <c r="AB22" i="8"/>
  <c r="AC22" i="8"/>
  <c r="AB23" i="8"/>
  <c r="AC23" i="8"/>
  <c r="AB24" i="8"/>
  <c r="AC24" i="8"/>
  <c r="AB25" i="8"/>
  <c r="AC25" i="8"/>
  <c r="AB26" i="8"/>
  <c r="AC26" i="8"/>
  <c r="AB27" i="8"/>
  <c r="AC27" i="8"/>
  <c r="AB28" i="8"/>
  <c r="AC28" i="8"/>
  <c r="AB29" i="8"/>
  <c r="AC29" i="8"/>
  <c r="AB30" i="8"/>
  <c r="AC30" i="8"/>
  <c r="AB31" i="8"/>
  <c r="AC31" i="8"/>
  <c r="AB32" i="8"/>
  <c r="AC32" i="8"/>
  <c r="AB33" i="8"/>
  <c r="AC33" i="8"/>
  <c r="AB34" i="8"/>
  <c r="AC34" i="8"/>
  <c r="AB35" i="8"/>
  <c r="AC35" i="8"/>
  <c r="AB36" i="8"/>
  <c r="AC36" i="8"/>
  <c r="AB37" i="8"/>
  <c r="AC37" i="8"/>
  <c r="AB38" i="8"/>
  <c r="AC38" i="8"/>
  <c r="AB39" i="8"/>
  <c r="AC39" i="8"/>
  <c r="AB40" i="8"/>
  <c r="AC40" i="8"/>
  <c r="AB41" i="8"/>
  <c r="AC41" i="8"/>
  <c r="AB42" i="8"/>
  <c r="AC42" i="8"/>
  <c r="AB43" i="8"/>
  <c r="AC43" i="8"/>
  <c r="AB44" i="8"/>
  <c r="AC44" i="8"/>
  <c r="AB45" i="8"/>
  <c r="AC45" i="8"/>
  <c r="AB46" i="8"/>
  <c r="AC46" i="8"/>
  <c r="AC7" i="8"/>
  <c r="AB7" i="8"/>
  <c r="T8" i="8"/>
  <c r="U8" i="8"/>
  <c r="T9" i="8"/>
  <c r="U9" i="8"/>
  <c r="T10" i="8"/>
  <c r="U10" i="8"/>
  <c r="T11" i="8"/>
  <c r="U11" i="8"/>
  <c r="T12" i="8"/>
  <c r="U12" i="8"/>
  <c r="T13" i="8"/>
  <c r="U13" i="8"/>
  <c r="T14" i="8"/>
  <c r="U14" i="8"/>
  <c r="T15" i="8"/>
  <c r="U15" i="8"/>
  <c r="T16" i="8"/>
  <c r="U16" i="8"/>
  <c r="T17" i="8"/>
  <c r="U17" i="8"/>
  <c r="T18" i="8"/>
  <c r="U18" i="8"/>
  <c r="T19" i="8"/>
  <c r="U19" i="8"/>
  <c r="T20" i="8"/>
  <c r="U20" i="8"/>
  <c r="T21" i="8"/>
  <c r="U21" i="8"/>
  <c r="T22" i="8"/>
  <c r="U22" i="8"/>
  <c r="T23" i="8"/>
  <c r="U23" i="8"/>
  <c r="T24" i="8"/>
  <c r="U24" i="8"/>
  <c r="T25" i="8"/>
  <c r="U25" i="8"/>
  <c r="T26" i="8"/>
  <c r="U26" i="8"/>
  <c r="T27" i="8"/>
  <c r="U27" i="8"/>
  <c r="T28" i="8"/>
  <c r="U28" i="8"/>
  <c r="T29" i="8"/>
  <c r="U29" i="8"/>
  <c r="T30" i="8"/>
  <c r="U30" i="8"/>
  <c r="T31" i="8"/>
  <c r="U31" i="8"/>
  <c r="T32" i="8"/>
  <c r="U32" i="8"/>
  <c r="T33" i="8"/>
  <c r="U33" i="8"/>
  <c r="T34" i="8"/>
  <c r="U34" i="8"/>
  <c r="T35" i="8"/>
  <c r="U35" i="8"/>
  <c r="T36" i="8"/>
  <c r="U36" i="8"/>
  <c r="T37" i="8"/>
  <c r="U37" i="8"/>
  <c r="T38" i="8"/>
  <c r="U38" i="8"/>
  <c r="T39" i="8"/>
  <c r="U39" i="8"/>
  <c r="T40" i="8"/>
  <c r="U40" i="8"/>
  <c r="T41" i="8"/>
  <c r="U41" i="8"/>
  <c r="T42" i="8"/>
  <c r="U42" i="8"/>
  <c r="T43" i="8"/>
  <c r="U43" i="8"/>
  <c r="T44" i="8"/>
  <c r="U44" i="8"/>
  <c r="T45" i="8"/>
  <c r="U45" i="8"/>
  <c r="T46" i="8"/>
  <c r="U46" i="8"/>
  <c r="U7" i="8"/>
  <c r="T7" i="8"/>
  <c r="H47" i="76" l="1"/>
  <c r="I44" i="76"/>
  <c r="M44" i="76" s="1"/>
  <c r="I43" i="76"/>
  <c r="M43" i="76" s="1"/>
  <c r="I42" i="76"/>
  <c r="M42" i="76" s="1"/>
  <c r="I41" i="76"/>
  <c r="M41" i="76" s="1"/>
  <c r="I40" i="76"/>
  <c r="M40" i="76" s="1"/>
  <c r="I39" i="76"/>
  <c r="M39" i="76" s="1"/>
  <c r="I38" i="76"/>
  <c r="M38" i="76" s="1"/>
  <c r="I37" i="76"/>
  <c r="M37" i="76" s="1"/>
  <c r="I36" i="76"/>
  <c r="M36" i="76" s="1"/>
  <c r="I35" i="76"/>
  <c r="M35" i="76" s="1"/>
  <c r="I34" i="76"/>
  <c r="M34" i="76" s="1"/>
  <c r="I33" i="76"/>
  <c r="M33" i="76" s="1"/>
  <c r="I32" i="76"/>
  <c r="M32" i="76" s="1"/>
  <c r="I31" i="76"/>
  <c r="M31" i="76" s="1"/>
  <c r="I30" i="76"/>
  <c r="M30" i="76" s="1"/>
  <c r="I29" i="76"/>
  <c r="M29" i="76" s="1"/>
  <c r="I28" i="76"/>
  <c r="M28" i="76" s="1"/>
  <c r="I27" i="76"/>
  <c r="M27" i="76" s="1"/>
  <c r="I26" i="76"/>
  <c r="M26" i="76" s="1"/>
  <c r="I25" i="76"/>
  <c r="M25" i="76" s="1"/>
  <c r="I24" i="76"/>
  <c r="M24" i="76" s="1"/>
  <c r="I23" i="76"/>
  <c r="M23" i="76" s="1"/>
  <c r="I22" i="76"/>
  <c r="M22" i="76" s="1"/>
  <c r="I21" i="76"/>
  <c r="M21" i="76" s="1"/>
  <c r="I20" i="76"/>
  <c r="M20" i="76" s="1"/>
  <c r="I19" i="76"/>
  <c r="M19" i="76" s="1"/>
  <c r="I18" i="76"/>
  <c r="M18" i="76" s="1"/>
  <c r="I17" i="76"/>
  <c r="M17" i="76" s="1"/>
  <c r="I16" i="76"/>
  <c r="M16" i="76" s="1"/>
  <c r="I15" i="76"/>
  <c r="M15" i="76" s="1"/>
  <c r="L14" i="76"/>
  <c r="I14" i="76"/>
  <c r="K14" i="76" s="1"/>
  <c r="I13" i="76"/>
  <c r="M13" i="76" s="1"/>
  <c r="L12" i="76"/>
  <c r="I12" i="76"/>
  <c r="K12" i="76" s="1"/>
  <c r="I11" i="76"/>
  <c r="K11" i="76" s="1"/>
  <c r="I10" i="76"/>
  <c r="M10" i="76" s="1"/>
  <c r="I9" i="76"/>
  <c r="M9" i="76" s="1"/>
  <c r="I8" i="76"/>
  <c r="M8" i="76" s="1"/>
  <c r="I7" i="76"/>
  <c r="M7" i="76" s="1"/>
  <c r="I6" i="76"/>
  <c r="M6" i="76" s="1"/>
  <c r="I5" i="76"/>
  <c r="M5" i="76" s="1"/>
  <c r="L15" i="76" l="1"/>
  <c r="L17" i="76"/>
  <c r="L19" i="76"/>
  <c r="L21" i="76"/>
  <c r="L23" i="76"/>
  <c r="L25" i="76"/>
  <c r="L27" i="76"/>
  <c r="L29" i="76"/>
  <c r="L31" i="76"/>
  <c r="L33" i="76"/>
  <c r="L35" i="76"/>
  <c r="L37" i="76"/>
  <c r="L39" i="76"/>
  <c r="L41" i="76"/>
  <c r="L43" i="76"/>
  <c r="M12" i="76"/>
  <c r="M14" i="76"/>
  <c r="L16" i="76"/>
  <c r="L18" i="76"/>
  <c r="L20" i="76"/>
  <c r="L22" i="76"/>
  <c r="L24" i="76"/>
  <c r="L26" i="76"/>
  <c r="L28" i="76"/>
  <c r="L30" i="76"/>
  <c r="L32" i="76"/>
  <c r="L34" i="76"/>
  <c r="L36" i="76"/>
  <c r="L38" i="76"/>
  <c r="L40" i="76"/>
  <c r="L42" i="76"/>
  <c r="L44" i="76"/>
  <c r="M11" i="76"/>
  <c r="K15" i="76"/>
  <c r="K16" i="76"/>
  <c r="K17" i="76"/>
  <c r="K18" i="76"/>
  <c r="K19" i="76"/>
  <c r="K20" i="76"/>
  <c r="K21" i="76"/>
  <c r="K22" i="76"/>
  <c r="K23" i="76"/>
  <c r="K24" i="76"/>
  <c r="K25" i="76"/>
  <c r="K26" i="76"/>
  <c r="K27" i="76"/>
  <c r="K28" i="76"/>
  <c r="K29" i="76"/>
  <c r="K30" i="76"/>
  <c r="K31" i="76"/>
  <c r="K32" i="76"/>
  <c r="K33" i="76"/>
  <c r="K34" i="76"/>
  <c r="K35" i="76"/>
  <c r="K36" i="76"/>
  <c r="K37" i="76"/>
  <c r="K38" i="76"/>
  <c r="K39" i="76"/>
  <c r="K40" i="76"/>
  <c r="K41" i="76"/>
  <c r="K42" i="76"/>
  <c r="K43" i="76"/>
  <c r="K44" i="76"/>
  <c r="L11" i="76"/>
  <c r="M47" i="76"/>
  <c r="O14" i="76" s="1"/>
  <c r="K5" i="76"/>
  <c r="K6" i="76"/>
  <c r="L5" i="76"/>
  <c r="L6" i="76"/>
  <c r="K7" i="76"/>
  <c r="K8" i="76"/>
  <c r="K9" i="76"/>
  <c r="K10" i="76"/>
  <c r="L7" i="76"/>
  <c r="L8" i="76"/>
  <c r="L9" i="76"/>
  <c r="L10" i="76"/>
  <c r="K13" i="76"/>
  <c r="L13" i="76"/>
  <c r="K47" i="76" l="1"/>
  <c r="O6" i="76" s="1"/>
  <c r="L47" i="76"/>
  <c r="O10" i="76" s="1"/>
  <c r="J12" i="8" l="1"/>
  <c r="G13" i="8"/>
  <c r="H10" i="8"/>
  <c r="H8" i="8"/>
  <c r="G9" i="8"/>
  <c r="H9" i="8"/>
  <c r="G10" i="8"/>
  <c r="G11" i="8"/>
  <c r="H11" i="8"/>
  <c r="G12" i="8"/>
  <c r="H12" i="8"/>
  <c r="H13" i="8"/>
  <c r="G14" i="8"/>
  <c r="H14" i="8"/>
  <c r="G15" i="8"/>
  <c r="H15" i="8"/>
  <c r="G16" i="8"/>
  <c r="H16" i="8"/>
  <c r="G17" i="8"/>
  <c r="H17" i="8"/>
  <c r="G18" i="8"/>
  <c r="H18" i="8"/>
  <c r="G19" i="8"/>
  <c r="H19" i="8"/>
  <c r="G20" i="8"/>
  <c r="H20" i="8"/>
  <c r="G21" i="8"/>
  <c r="H21" i="8"/>
  <c r="G22" i="8"/>
  <c r="H22" i="8"/>
  <c r="G23" i="8"/>
  <c r="H23" i="8"/>
  <c r="G24" i="8"/>
  <c r="H24" i="8"/>
  <c r="G25" i="8"/>
  <c r="H25" i="8"/>
  <c r="G26" i="8"/>
  <c r="H26" i="8"/>
  <c r="G27" i="8"/>
  <c r="H27" i="8"/>
  <c r="G28" i="8"/>
  <c r="H28" i="8"/>
  <c r="G29" i="8"/>
  <c r="H29" i="8"/>
  <c r="G30" i="8"/>
  <c r="H30" i="8"/>
  <c r="G31" i="8"/>
  <c r="H31" i="8"/>
  <c r="G32" i="8"/>
  <c r="H32" i="8"/>
  <c r="G33" i="8"/>
  <c r="H33" i="8"/>
  <c r="G34" i="8"/>
  <c r="H34" i="8"/>
  <c r="G35" i="8"/>
  <c r="H35" i="8"/>
  <c r="G36" i="8"/>
  <c r="H36" i="8"/>
  <c r="G37" i="8"/>
  <c r="H37" i="8"/>
  <c r="G38" i="8"/>
  <c r="H38" i="8"/>
  <c r="G39" i="8"/>
  <c r="H39" i="8"/>
  <c r="G40" i="8"/>
  <c r="H40" i="8"/>
  <c r="G41" i="8"/>
  <c r="H41" i="8"/>
  <c r="G42" i="8"/>
  <c r="H42" i="8"/>
  <c r="G43" i="8"/>
  <c r="H43" i="8"/>
  <c r="G44" i="8"/>
  <c r="H44" i="8"/>
  <c r="G45" i="8"/>
  <c r="H45" i="8"/>
  <c r="G46" i="8"/>
  <c r="H46" i="8"/>
  <c r="I8" i="8"/>
  <c r="J8" i="8"/>
  <c r="I9" i="8"/>
  <c r="J9" i="8"/>
  <c r="I10" i="8"/>
  <c r="J10" i="8"/>
  <c r="I11" i="8"/>
  <c r="J11" i="8"/>
  <c r="I12" i="8"/>
  <c r="I13" i="8"/>
  <c r="J13" i="8"/>
  <c r="I14" i="8"/>
  <c r="J14" i="8"/>
  <c r="I15" i="8"/>
  <c r="J15" i="8"/>
  <c r="I16" i="8"/>
  <c r="J16" i="8"/>
  <c r="I17" i="8"/>
  <c r="J17" i="8"/>
  <c r="I18" i="8"/>
  <c r="J18" i="8"/>
  <c r="I19" i="8"/>
  <c r="J19" i="8"/>
  <c r="I20" i="8"/>
  <c r="J20" i="8"/>
  <c r="I21" i="8"/>
  <c r="J21" i="8"/>
  <c r="I22" i="8"/>
  <c r="J22" i="8"/>
  <c r="I23" i="8"/>
  <c r="J23" i="8"/>
  <c r="I24" i="8"/>
  <c r="J24" i="8"/>
  <c r="I25" i="8"/>
  <c r="J25" i="8"/>
  <c r="I26" i="8"/>
  <c r="J26" i="8"/>
  <c r="I27" i="8"/>
  <c r="J27" i="8"/>
  <c r="I28" i="8"/>
  <c r="J28" i="8"/>
  <c r="I29" i="8"/>
  <c r="J29" i="8"/>
  <c r="I30" i="8"/>
  <c r="J30" i="8"/>
  <c r="I31" i="8"/>
  <c r="J31" i="8"/>
  <c r="I32" i="8"/>
  <c r="J32" i="8"/>
  <c r="I33" i="8"/>
  <c r="J33" i="8"/>
  <c r="I34" i="8"/>
  <c r="J34" i="8"/>
  <c r="I35" i="8"/>
  <c r="J35" i="8"/>
  <c r="I36" i="8"/>
  <c r="J36" i="8"/>
  <c r="I37" i="8"/>
  <c r="J37" i="8"/>
  <c r="I38" i="8"/>
  <c r="J38" i="8"/>
  <c r="I39" i="8"/>
  <c r="J39" i="8"/>
  <c r="I40" i="8"/>
  <c r="J40" i="8"/>
  <c r="I41" i="8"/>
  <c r="J41" i="8"/>
  <c r="I42" i="8"/>
  <c r="J42" i="8"/>
  <c r="I43" i="8"/>
  <c r="J43" i="8"/>
  <c r="I44" i="8"/>
  <c r="J44" i="8"/>
  <c r="I45" i="8"/>
  <c r="J45" i="8"/>
  <c r="I46" i="8"/>
  <c r="J46" i="8"/>
  <c r="I7" i="8"/>
  <c r="J7" i="8"/>
  <c r="H7" i="8"/>
  <c r="L11" i="8" l="1"/>
  <c r="L45" i="8"/>
  <c r="L41" i="8"/>
  <c r="L37" i="8"/>
  <c r="L33" i="8"/>
  <c r="L29" i="8"/>
  <c r="L25" i="8"/>
  <c r="L21" i="8"/>
  <c r="L17" i="8"/>
  <c r="L10" i="8"/>
  <c r="L12" i="8"/>
  <c r="L13" i="8"/>
  <c r="L43" i="8"/>
  <c r="L39" i="8"/>
  <c r="L35" i="8"/>
  <c r="L31" i="8"/>
  <c r="L27" i="8"/>
  <c r="L23" i="8"/>
  <c r="L19" i="8"/>
  <c r="L15" i="8"/>
  <c r="L46" i="8"/>
  <c r="L44" i="8"/>
  <c r="L42" i="8"/>
  <c r="L40" i="8"/>
  <c r="L38" i="8"/>
  <c r="L36" i="8"/>
  <c r="L34" i="8"/>
  <c r="L32" i="8"/>
  <c r="L30" i="8"/>
  <c r="L28" i="8"/>
  <c r="L26" i="8"/>
  <c r="L24" i="8"/>
  <c r="L22" i="8"/>
  <c r="L20" i="8"/>
  <c r="L18" i="8"/>
  <c r="L16" i="8"/>
  <c r="L14" i="8"/>
  <c r="L9" i="8"/>
  <c r="G8" i="8"/>
  <c r="AJ74" i="73"/>
  <c r="AI74" i="73"/>
  <c r="AH74" i="73"/>
  <c r="AG74" i="73"/>
  <c r="AF74" i="73"/>
  <c r="AE74" i="73"/>
  <c r="AB74" i="73"/>
  <c r="AA74" i="73"/>
  <c r="Z74" i="73"/>
  <c r="Y74" i="73"/>
  <c r="X74" i="73"/>
  <c r="W74" i="73"/>
  <c r="T74" i="73"/>
  <c r="S74" i="73"/>
  <c r="R74" i="73"/>
  <c r="Q74" i="73"/>
  <c r="P74" i="73"/>
  <c r="O74" i="73"/>
  <c r="L74" i="73"/>
  <c r="K74" i="73"/>
  <c r="J74" i="73"/>
  <c r="I74" i="73"/>
  <c r="H74" i="73"/>
  <c r="G74" i="73"/>
  <c r="AL51" i="73"/>
  <c r="AK51" i="73"/>
  <c r="AD51" i="73"/>
  <c r="AC51" i="73"/>
  <c r="V51" i="73"/>
  <c r="U51" i="73"/>
  <c r="N51" i="73"/>
  <c r="M51" i="73"/>
  <c r="AL50" i="73"/>
  <c r="AK50" i="73"/>
  <c r="AD50" i="73"/>
  <c r="AC50" i="73"/>
  <c r="V50" i="73"/>
  <c r="U50" i="73"/>
  <c r="N50" i="73"/>
  <c r="M50" i="73"/>
  <c r="AL49" i="73"/>
  <c r="AK49" i="73"/>
  <c r="AD49" i="73"/>
  <c r="AC49" i="73"/>
  <c r="V49" i="73"/>
  <c r="U49" i="73"/>
  <c r="N49" i="73"/>
  <c r="M49" i="73"/>
  <c r="AL48" i="73"/>
  <c r="AK48" i="73"/>
  <c r="AD48" i="73"/>
  <c r="AC48" i="73"/>
  <c r="V48" i="73"/>
  <c r="U48" i="73"/>
  <c r="N48" i="73"/>
  <c r="M48" i="73"/>
  <c r="AL47" i="73"/>
  <c r="AK47" i="73"/>
  <c r="AD47" i="73"/>
  <c r="AC47" i="73"/>
  <c r="V47" i="73"/>
  <c r="U47" i="73"/>
  <c r="N47" i="73"/>
  <c r="M47" i="73"/>
  <c r="AL46" i="73"/>
  <c r="AK46" i="73"/>
  <c r="AD46" i="73"/>
  <c r="AC46" i="73"/>
  <c r="V46" i="73"/>
  <c r="U46" i="73"/>
  <c r="N46" i="73"/>
  <c r="M46" i="73"/>
  <c r="AL45" i="73"/>
  <c r="AK45" i="73"/>
  <c r="AD45" i="73"/>
  <c r="AC45" i="73"/>
  <c r="V45" i="73"/>
  <c r="U45" i="73"/>
  <c r="N45" i="73"/>
  <c r="M45" i="73"/>
  <c r="AL44" i="73"/>
  <c r="AK44" i="73"/>
  <c r="AD44" i="73"/>
  <c r="AC44" i="73"/>
  <c r="V44" i="73"/>
  <c r="U44" i="73"/>
  <c r="N44" i="73"/>
  <c r="M44" i="73"/>
  <c r="AL43" i="73"/>
  <c r="AK43" i="73"/>
  <c r="AD43" i="73"/>
  <c r="AC43" i="73"/>
  <c r="V43" i="73"/>
  <c r="U43" i="73"/>
  <c r="N43" i="73"/>
  <c r="M43" i="73"/>
  <c r="AL42" i="73"/>
  <c r="AK42" i="73"/>
  <c r="AD42" i="73"/>
  <c r="AC42" i="73"/>
  <c r="V42" i="73"/>
  <c r="U42" i="73"/>
  <c r="N42" i="73"/>
  <c r="M42" i="73"/>
  <c r="AL41" i="73"/>
  <c r="AK41" i="73"/>
  <c r="AD41" i="73"/>
  <c r="AC41" i="73"/>
  <c r="V41" i="73"/>
  <c r="U41" i="73"/>
  <c r="N41" i="73"/>
  <c r="M41" i="73"/>
  <c r="AL40" i="73"/>
  <c r="AK40" i="73"/>
  <c r="AD40" i="73"/>
  <c r="AC40" i="73"/>
  <c r="V40" i="73"/>
  <c r="U40" i="73"/>
  <c r="N40" i="73"/>
  <c r="M40" i="73"/>
  <c r="AL39" i="73"/>
  <c r="AK39" i="73"/>
  <c r="AD39" i="73"/>
  <c r="AC39" i="73"/>
  <c r="V39" i="73"/>
  <c r="U39" i="73"/>
  <c r="N39" i="73"/>
  <c r="M39" i="73"/>
  <c r="AL38" i="73"/>
  <c r="AK38" i="73"/>
  <c r="AD38" i="73"/>
  <c r="AC38" i="73"/>
  <c r="V38" i="73"/>
  <c r="U38" i="73"/>
  <c r="N38" i="73"/>
  <c r="M38" i="73"/>
  <c r="AL37" i="73"/>
  <c r="AK37" i="73"/>
  <c r="AD37" i="73"/>
  <c r="AC37" i="73"/>
  <c r="V37" i="73"/>
  <c r="U37" i="73"/>
  <c r="N37" i="73"/>
  <c r="M37" i="73"/>
  <c r="AL36" i="73"/>
  <c r="AK36" i="73"/>
  <c r="AD36" i="73"/>
  <c r="AC36" i="73"/>
  <c r="V36" i="73"/>
  <c r="U36" i="73"/>
  <c r="N36" i="73"/>
  <c r="M36" i="73"/>
  <c r="AL35" i="73"/>
  <c r="AK35" i="73"/>
  <c r="AD35" i="73"/>
  <c r="AC35" i="73"/>
  <c r="V35" i="73"/>
  <c r="U35" i="73"/>
  <c r="N35" i="73"/>
  <c r="M35" i="73"/>
  <c r="AL34" i="73"/>
  <c r="AK34" i="73"/>
  <c r="AD34" i="73"/>
  <c r="AC34" i="73"/>
  <c r="V34" i="73"/>
  <c r="U34" i="73"/>
  <c r="N34" i="73"/>
  <c r="M34" i="73"/>
  <c r="AL33" i="73"/>
  <c r="AK33" i="73"/>
  <c r="AD33" i="73"/>
  <c r="AC33" i="73"/>
  <c r="V33" i="73"/>
  <c r="U33" i="73"/>
  <c r="N33" i="73"/>
  <c r="M33" i="73"/>
  <c r="AL32" i="73"/>
  <c r="AK32" i="73"/>
  <c r="AD32" i="73"/>
  <c r="AC32" i="73"/>
  <c r="V32" i="73"/>
  <c r="U32" i="73"/>
  <c r="N32" i="73"/>
  <c r="M32" i="73"/>
  <c r="AL31" i="73"/>
  <c r="AK31" i="73"/>
  <c r="AD31" i="73"/>
  <c r="AC31" i="73"/>
  <c r="V31" i="73"/>
  <c r="U31" i="73"/>
  <c r="N31" i="73"/>
  <c r="M31" i="73"/>
  <c r="AL30" i="73"/>
  <c r="AK30" i="73"/>
  <c r="AD30" i="73"/>
  <c r="AC30" i="73"/>
  <c r="V30" i="73"/>
  <c r="U30" i="73"/>
  <c r="N30" i="73"/>
  <c r="M30" i="73"/>
  <c r="AL29" i="73"/>
  <c r="AK29" i="73"/>
  <c r="AD29" i="73"/>
  <c r="AC29" i="73"/>
  <c r="V29" i="73"/>
  <c r="U29" i="73"/>
  <c r="N29" i="73"/>
  <c r="M29" i="73"/>
  <c r="AL28" i="73"/>
  <c r="AK28" i="73"/>
  <c r="AD28" i="73"/>
  <c r="AC28" i="73"/>
  <c r="V28" i="73"/>
  <c r="U28" i="73"/>
  <c r="N28" i="73"/>
  <c r="M28" i="73"/>
  <c r="AL27" i="73"/>
  <c r="AK27" i="73"/>
  <c r="AD27" i="73"/>
  <c r="AC27" i="73"/>
  <c r="V27" i="73"/>
  <c r="U27" i="73"/>
  <c r="N27" i="73"/>
  <c r="M27" i="73"/>
  <c r="AL26" i="73"/>
  <c r="AK26" i="73"/>
  <c r="AD26" i="73"/>
  <c r="AC26" i="73"/>
  <c r="V26" i="73"/>
  <c r="U26" i="73"/>
  <c r="N26" i="73"/>
  <c r="M26" i="73"/>
  <c r="AL25" i="73"/>
  <c r="AK25" i="73"/>
  <c r="AD25" i="73"/>
  <c r="AC25" i="73"/>
  <c r="V25" i="73"/>
  <c r="U25" i="73"/>
  <c r="N25" i="73"/>
  <c r="M25" i="73"/>
  <c r="AL24" i="73"/>
  <c r="AK24" i="73"/>
  <c r="AD24" i="73"/>
  <c r="AC24" i="73"/>
  <c r="V24" i="73"/>
  <c r="U24" i="73"/>
  <c r="N24" i="73"/>
  <c r="M24" i="73"/>
  <c r="AL23" i="73"/>
  <c r="AK23" i="73"/>
  <c r="AD23" i="73"/>
  <c r="AC23" i="73"/>
  <c r="V23" i="73"/>
  <c r="U23" i="73"/>
  <c r="N23" i="73"/>
  <c r="M23" i="73"/>
  <c r="AL22" i="73"/>
  <c r="AK22" i="73"/>
  <c r="AD22" i="73"/>
  <c r="AC22" i="73"/>
  <c r="V22" i="73"/>
  <c r="U22" i="73"/>
  <c r="N22" i="73"/>
  <c r="M22" i="73"/>
  <c r="AL21" i="73"/>
  <c r="AK21" i="73"/>
  <c r="AD21" i="73"/>
  <c r="AC21" i="73"/>
  <c r="V21" i="73"/>
  <c r="U21" i="73"/>
  <c r="N21" i="73"/>
  <c r="M21" i="73"/>
  <c r="AL20" i="73"/>
  <c r="AK20" i="73"/>
  <c r="AD20" i="73"/>
  <c r="AC20" i="73"/>
  <c r="V20" i="73"/>
  <c r="U20" i="73"/>
  <c r="N20" i="73"/>
  <c r="M20" i="73"/>
  <c r="AL19" i="73"/>
  <c r="AK19" i="73"/>
  <c r="AD19" i="73"/>
  <c r="AC19" i="73"/>
  <c r="V19" i="73"/>
  <c r="U19" i="73"/>
  <c r="N19" i="73"/>
  <c r="M19" i="73"/>
  <c r="AL18" i="73"/>
  <c r="AK18" i="73"/>
  <c r="AD18" i="73"/>
  <c r="AC18" i="73"/>
  <c r="V18" i="73"/>
  <c r="U18" i="73"/>
  <c r="N18" i="73"/>
  <c r="M18" i="73"/>
  <c r="AL17" i="73"/>
  <c r="AK17" i="73"/>
  <c r="AD17" i="73"/>
  <c r="AC17" i="73"/>
  <c r="V17" i="73"/>
  <c r="U17" i="73"/>
  <c r="N17" i="73"/>
  <c r="M17" i="73"/>
  <c r="AL16" i="73"/>
  <c r="AK16" i="73"/>
  <c r="AD16" i="73"/>
  <c r="AC16" i="73"/>
  <c r="V16" i="73"/>
  <c r="U16" i="73"/>
  <c r="N16" i="73"/>
  <c r="M16" i="73"/>
  <c r="AL15" i="73"/>
  <c r="AK15" i="73"/>
  <c r="AD15" i="73"/>
  <c r="AC15" i="73"/>
  <c r="V15" i="73"/>
  <c r="U15" i="73"/>
  <c r="N15" i="73"/>
  <c r="M15" i="73"/>
  <c r="AL14" i="73"/>
  <c r="AK14" i="73"/>
  <c r="AD14" i="73"/>
  <c r="AC14" i="73"/>
  <c r="V14" i="73"/>
  <c r="U14" i="73"/>
  <c r="N14" i="73"/>
  <c r="M14" i="73"/>
  <c r="AL13" i="73"/>
  <c r="AK13" i="73"/>
  <c r="AD13" i="73"/>
  <c r="AC13" i="73"/>
  <c r="V13" i="73"/>
  <c r="U13" i="73"/>
  <c r="N13" i="73"/>
  <c r="M13" i="73"/>
  <c r="AL12" i="73"/>
  <c r="AK12" i="73"/>
  <c r="AD12" i="73"/>
  <c r="AC12" i="73"/>
  <c r="V12" i="73"/>
  <c r="U12" i="73"/>
  <c r="N12" i="73"/>
  <c r="M12" i="73"/>
  <c r="M74" i="73" s="1"/>
  <c r="G7" i="8"/>
  <c r="L7" i="8" s="1"/>
  <c r="AP49" i="8"/>
  <c r="AO49" i="8"/>
  <c r="AN49" i="8"/>
  <c r="AM49" i="8"/>
  <c r="AT46" i="8"/>
  <c r="AQ46" i="8"/>
  <c r="AT45" i="8"/>
  <c r="AQ45" i="8"/>
  <c r="AT44" i="8"/>
  <c r="AQ44" i="8"/>
  <c r="AT43" i="8"/>
  <c r="AQ43" i="8"/>
  <c r="AT42" i="8"/>
  <c r="AQ42" i="8"/>
  <c r="AT41" i="8"/>
  <c r="AQ41" i="8"/>
  <c r="AT40" i="8"/>
  <c r="AQ40" i="8"/>
  <c r="AT39" i="8"/>
  <c r="AQ39" i="8"/>
  <c r="AT38" i="8"/>
  <c r="AQ38" i="8"/>
  <c r="AT37" i="8"/>
  <c r="AQ37" i="8"/>
  <c r="AT36" i="8"/>
  <c r="AQ36" i="8"/>
  <c r="AT35" i="8"/>
  <c r="AQ35" i="8"/>
  <c r="AT34" i="8"/>
  <c r="AQ34" i="8"/>
  <c r="AT33" i="8"/>
  <c r="AQ33" i="8"/>
  <c r="AT32" i="8"/>
  <c r="AQ32" i="8"/>
  <c r="AT31" i="8"/>
  <c r="AQ31" i="8"/>
  <c r="AT30" i="8"/>
  <c r="AQ30" i="8"/>
  <c r="AT29" i="8"/>
  <c r="AQ29" i="8"/>
  <c r="AT28" i="8"/>
  <c r="AQ28" i="8"/>
  <c r="AT27" i="8"/>
  <c r="AQ27" i="8"/>
  <c r="AT26" i="8"/>
  <c r="AQ26" i="8"/>
  <c r="AT25" i="8"/>
  <c r="AQ25" i="8"/>
  <c r="AT24" i="8"/>
  <c r="AQ24" i="8"/>
  <c r="AT23" i="8"/>
  <c r="AQ23" i="8"/>
  <c r="AT22" i="8"/>
  <c r="AQ22" i="8"/>
  <c r="AT21" i="8"/>
  <c r="AQ21" i="8"/>
  <c r="AT20" i="8"/>
  <c r="AQ20" i="8"/>
  <c r="AT19" i="8"/>
  <c r="AQ19" i="8"/>
  <c r="AT18" i="8"/>
  <c r="AQ18" i="8"/>
  <c r="AT17" i="8"/>
  <c r="AQ17" i="8"/>
  <c r="AT16" i="8"/>
  <c r="AQ16" i="8"/>
  <c r="AT15" i="8"/>
  <c r="AQ15" i="8"/>
  <c r="AT14" i="8"/>
  <c r="AQ14" i="8"/>
  <c r="AT13" i="8"/>
  <c r="AQ13" i="8"/>
  <c r="AT12" i="8"/>
  <c r="AQ12" i="8"/>
  <c r="AT11" i="8"/>
  <c r="AQ11" i="8"/>
  <c r="AT10" i="8"/>
  <c r="AQ10" i="8"/>
  <c r="AT9" i="8"/>
  <c r="AQ9" i="8"/>
  <c r="AT8" i="8"/>
  <c r="AQ8" i="8"/>
  <c r="AT7" i="8"/>
  <c r="AQ7" i="8"/>
  <c r="AH49" i="8"/>
  <c r="AG49" i="8"/>
  <c r="AF49" i="8"/>
  <c r="AE49" i="8"/>
  <c r="AL46" i="8"/>
  <c r="AI46" i="8"/>
  <c r="AL45" i="8"/>
  <c r="AI45" i="8"/>
  <c r="AL44" i="8"/>
  <c r="AI44" i="8"/>
  <c r="AL43" i="8"/>
  <c r="AI43" i="8"/>
  <c r="AL42" i="8"/>
  <c r="AI42" i="8"/>
  <c r="AL41" i="8"/>
  <c r="AI41" i="8"/>
  <c r="AL40" i="8"/>
  <c r="AI40" i="8"/>
  <c r="AL39" i="8"/>
  <c r="AI39" i="8"/>
  <c r="AL38" i="8"/>
  <c r="AI38" i="8"/>
  <c r="AL37" i="8"/>
  <c r="AI37" i="8"/>
  <c r="AL36" i="8"/>
  <c r="AI36" i="8"/>
  <c r="AL35" i="8"/>
  <c r="AI35" i="8"/>
  <c r="AL34" i="8"/>
  <c r="AI34" i="8"/>
  <c r="AL33" i="8"/>
  <c r="AI33" i="8"/>
  <c r="AL32" i="8"/>
  <c r="AI32" i="8"/>
  <c r="AL31" i="8"/>
  <c r="AI31" i="8"/>
  <c r="AL30" i="8"/>
  <c r="AI30" i="8"/>
  <c r="AL29" i="8"/>
  <c r="AI29" i="8"/>
  <c r="AL28" i="8"/>
  <c r="AI28" i="8"/>
  <c r="AL27" i="8"/>
  <c r="AI27" i="8"/>
  <c r="AL26" i="8"/>
  <c r="AI26" i="8"/>
  <c r="AL25" i="8"/>
  <c r="AI25" i="8"/>
  <c r="AL24" i="8"/>
  <c r="AI24" i="8"/>
  <c r="AL23" i="8"/>
  <c r="AI23" i="8"/>
  <c r="AL22" i="8"/>
  <c r="AI22" i="8"/>
  <c r="AL21" i="8"/>
  <c r="AI21" i="8"/>
  <c r="AL20" i="8"/>
  <c r="AI20" i="8"/>
  <c r="AL19" i="8"/>
  <c r="AI19" i="8"/>
  <c r="AL18" i="8"/>
  <c r="AI18" i="8"/>
  <c r="AL17" i="8"/>
  <c r="AI17" i="8"/>
  <c r="AL16" i="8"/>
  <c r="AI16" i="8"/>
  <c r="AL15" i="8"/>
  <c r="AI15" i="8"/>
  <c r="AL14" i="8"/>
  <c r="AI14" i="8"/>
  <c r="AL13" i="8"/>
  <c r="AI13" i="8"/>
  <c r="AL12" i="8"/>
  <c r="AI12" i="8"/>
  <c r="AL11" i="8"/>
  <c r="AI11" i="8"/>
  <c r="AL10" i="8"/>
  <c r="AI10" i="8"/>
  <c r="AL9" i="8"/>
  <c r="AI9" i="8"/>
  <c r="AL8" i="8"/>
  <c r="AI8" i="8"/>
  <c r="AL7" i="8"/>
  <c r="AI7" i="8"/>
  <c r="Z49" i="8"/>
  <c r="Y49" i="8"/>
  <c r="X49" i="8"/>
  <c r="W49" i="8"/>
  <c r="AD46" i="8"/>
  <c r="AA46" i="8"/>
  <c r="AD45" i="8"/>
  <c r="AA45" i="8"/>
  <c r="AD44" i="8"/>
  <c r="AA44" i="8"/>
  <c r="AD43" i="8"/>
  <c r="AA43" i="8"/>
  <c r="AD42" i="8"/>
  <c r="AA42" i="8"/>
  <c r="AD41" i="8"/>
  <c r="AA41" i="8"/>
  <c r="AD40" i="8"/>
  <c r="AA40" i="8"/>
  <c r="AD39" i="8"/>
  <c r="AA39" i="8"/>
  <c r="AD38" i="8"/>
  <c r="AA38" i="8"/>
  <c r="AD37" i="8"/>
  <c r="AA37" i="8"/>
  <c r="AD36" i="8"/>
  <c r="AA36" i="8"/>
  <c r="AD35" i="8"/>
  <c r="AA35" i="8"/>
  <c r="AD34" i="8"/>
  <c r="AA34" i="8"/>
  <c r="AD33" i="8"/>
  <c r="AA33" i="8"/>
  <c r="AD32" i="8"/>
  <c r="AA32" i="8"/>
  <c r="AD31" i="8"/>
  <c r="AA31" i="8"/>
  <c r="AD30" i="8"/>
  <c r="AA30" i="8"/>
  <c r="AD29" i="8"/>
  <c r="AA29" i="8"/>
  <c r="AD28" i="8"/>
  <c r="AA28" i="8"/>
  <c r="AD27" i="8"/>
  <c r="AA27" i="8"/>
  <c r="AD26" i="8"/>
  <c r="AA26" i="8"/>
  <c r="AD25" i="8"/>
  <c r="AA25" i="8"/>
  <c r="AD24" i="8"/>
  <c r="AA24" i="8"/>
  <c r="AD23" i="8"/>
  <c r="AA23" i="8"/>
  <c r="AD22" i="8"/>
  <c r="AA22" i="8"/>
  <c r="AD21" i="8"/>
  <c r="AA21" i="8"/>
  <c r="AD20" i="8"/>
  <c r="AA20" i="8"/>
  <c r="AD19" i="8"/>
  <c r="AA19" i="8"/>
  <c r="AD18" i="8"/>
  <c r="AA18" i="8"/>
  <c r="AD17" i="8"/>
  <c r="AA17" i="8"/>
  <c r="AD16" i="8"/>
  <c r="AA16" i="8"/>
  <c r="AD15" i="8"/>
  <c r="AA15" i="8"/>
  <c r="AD14" i="8"/>
  <c r="AA14" i="8"/>
  <c r="AD13" i="8"/>
  <c r="AA13" i="8"/>
  <c r="AD12" i="8"/>
  <c r="AA12" i="8"/>
  <c r="AD11" i="8"/>
  <c r="AA11" i="8"/>
  <c r="AD10" i="8"/>
  <c r="AA10" i="8"/>
  <c r="AD9" i="8"/>
  <c r="AA9" i="8"/>
  <c r="AD8" i="8"/>
  <c r="AA8" i="8"/>
  <c r="AD7" i="8"/>
  <c r="AA7" i="8"/>
  <c r="L8" i="8" l="1"/>
  <c r="L49" i="8" s="1"/>
  <c r="AL49" i="8"/>
  <c r="AL74" i="73"/>
  <c r="AK74" i="73"/>
  <c r="AC74" i="73"/>
  <c r="AD74" i="73"/>
  <c r="V74" i="73"/>
  <c r="U74" i="73"/>
  <c r="N74" i="73"/>
  <c r="AA49" i="8"/>
  <c r="AQ49" i="8"/>
  <c r="AI49" i="8"/>
  <c r="AT49" i="8"/>
  <c r="AD49" i="8"/>
  <c r="K8" i="8" l="1"/>
  <c r="K9" i="8"/>
  <c r="M9" i="8" l="1"/>
  <c r="N9" i="8"/>
  <c r="M8" i="8"/>
  <c r="N8" i="8"/>
  <c r="V7" i="8"/>
  <c r="S7" i="8"/>
  <c r="G49" i="8"/>
  <c r="K7" i="8" l="1"/>
  <c r="N7" i="8" l="1"/>
  <c r="M7" i="8"/>
  <c r="R49" i="8"/>
  <c r="Q49" i="8"/>
  <c r="H50" i="8"/>
  <c r="P49" i="8"/>
  <c r="O49" i="8"/>
  <c r="J49" i="8"/>
  <c r="I49" i="8"/>
  <c r="H49" i="8"/>
  <c r="V46" i="8"/>
  <c r="S46" i="8"/>
  <c r="K46" i="8"/>
  <c r="V45" i="8"/>
  <c r="S45" i="8"/>
  <c r="K45" i="8"/>
  <c r="V44" i="8"/>
  <c r="S44" i="8"/>
  <c r="K44" i="8"/>
  <c r="V43" i="8"/>
  <c r="S43" i="8"/>
  <c r="K43" i="8"/>
  <c r="V42" i="8"/>
  <c r="S42" i="8"/>
  <c r="K42" i="8"/>
  <c r="V41" i="8"/>
  <c r="S41" i="8"/>
  <c r="K41" i="8"/>
  <c r="V40" i="8"/>
  <c r="S40" i="8"/>
  <c r="K40" i="8"/>
  <c r="V39" i="8"/>
  <c r="S39" i="8"/>
  <c r="K39" i="8"/>
  <c r="V38" i="8"/>
  <c r="S38" i="8"/>
  <c r="K38" i="8"/>
  <c r="V37" i="8"/>
  <c r="S37" i="8"/>
  <c r="K37" i="8"/>
  <c r="V36" i="8"/>
  <c r="S36" i="8"/>
  <c r="K36" i="8"/>
  <c r="V35" i="8"/>
  <c r="S35" i="8"/>
  <c r="K35" i="8"/>
  <c r="V34" i="8"/>
  <c r="S34" i="8"/>
  <c r="K34" i="8"/>
  <c r="V33" i="8"/>
  <c r="S33" i="8"/>
  <c r="K33" i="8"/>
  <c r="V32" i="8"/>
  <c r="S32" i="8"/>
  <c r="K32" i="8"/>
  <c r="V31" i="8"/>
  <c r="S31" i="8"/>
  <c r="K31" i="8"/>
  <c r="V30" i="8"/>
  <c r="S30" i="8"/>
  <c r="K30" i="8"/>
  <c r="V29" i="8"/>
  <c r="S29" i="8"/>
  <c r="K29" i="8"/>
  <c r="V28" i="8"/>
  <c r="S28" i="8"/>
  <c r="K28" i="8"/>
  <c r="V27" i="8"/>
  <c r="S27" i="8"/>
  <c r="K27" i="8"/>
  <c r="V26" i="8"/>
  <c r="S26" i="8"/>
  <c r="K26" i="8"/>
  <c r="V25" i="8"/>
  <c r="S25" i="8"/>
  <c r="K25" i="8"/>
  <c r="V24" i="8"/>
  <c r="S24" i="8"/>
  <c r="K24" i="8"/>
  <c r="V23" i="8"/>
  <c r="S23" i="8"/>
  <c r="K23" i="8"/>
  <c r="V22" i="8"/>
  <c r="S22" i="8"/>
  <c r="K22" i="8"/>
  <c r="V21" i="8"/>
  <c r="S21" i="8"/>
  <c r="K21" i="8"/>
  <c r="V20" i="8"/>
  <c r="S20" i="8"/>
  <c r="K20" i="8"/>
  <c r="V19" i="8"/>
  <c r="S19" i="8"/>
  <c r="K19" i="8"/>
  <c r="V18" i="8"/>
  <c r="S18" i="8"/>
  <c r="K18" i="8"/>
  <c r="V17" i="8"/>
  <c r="S17" i="8"/>
  <c r="K17" i="8"/>
  <c r="V16" i="8"/>
  <c r="S16" i="8"/>
  <c r="K16" i="8"/>
  <c r="V15" i="8"/>
  <c r="S15" i="8"/>
  <c r="K15" i="8"/>
  <c r="V14" i="8"/>
  <c r="S14" i="8"/>
  <c r="K14" i="8"/>
  <c r="V13" i="8"/>
  <c r="S13" i="8"/>
  <c r="K13" i="8"/>
  <c r="V12" i="8"/>
  <c r="S12" i="8"/>
  <c r="K12" i="8"/>
  <c r="V11" i="8"/>
  <c r="S11" i="8"/>
  <c r="K11" i="8"/>
  <c r="V10" i="8"/>
  <c r="S10" i="8"/>
  <c r="K10" i="8"/>
  <c r="V9" i="8"/>
  <c r="S9" i="8"/>
  <c r="V8" i="8"/>
  <c r="S8" i="8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Q18" i="11"/>
  <c r="O18" i="11"/>
  <c r="N18" i="11"/>
  <c r="B18" i="11"/>
  <c r="Q17" i="11"/>
  <c r="O17" i="11"/>
  <c r="N17" i="11"/>
  <c r="B17" i="11"/>
  <c r="Q16" i="11"/>
  <c r="O16" i="11"/>
  <c r="N16" i="11"/>
  <c r="B16" i="11"/>
  <c r="Q15" i="11"/>
  <c r="O15" i="11"/>
  <c r="N15" i="11"/>
  <c r="B15" i="11"/>
  <c r="Q14" i="11"/>
  <c r="O14" i="11"/>
  <c r="N14" i="11"/>
  <c r="B14" i="11"/>
  <c r="Q13" i="11"/>
  <c r="O13" i="11"/>
  <c r="N13" i="11"/>
  <c r="B13" i="11"/>
  <c r="Q12" i="11"/>
  <c r="O12" i="11"/>
  <c r="N12" i="11"/>
  <c r="B12" i="11"/>
  <c r="Q11" i="11"/>
  <c r="O11" i="11"/>
  <c r="N11" i="11"/>
  <c r="B11" i="11"/>
  <c r="Q10" i="11"/>
  <c r="O10" i="11"/>
  <c r="N10" i="11"/>
  <c r="B10" i="11"/>
  <c r="Q9" i="11"/>
  <c r="O9" i="11"/>
  <c r="N9" i="11"/>
  <c r="B9" i="11"/>
  <c r="Q8" i="11"/>
  <c r="O8" i="11"/>
  <c r="N8" i="11"/>
  <c r="B8" i="11"/>
  <c r="Q7" i="11"/>
  <c r="O7" i="11"/>
  <c r="N7" i="11"/>
  <c r="B7" i="11"/>
  <c r="M5" i="11"/>
  <c r="L5" i="11"/>
  <c r="K5" i="11"/>
  <c r="J5" i="11"/>
  <c r="I5" i="11"/>
  <c r="H5" i="11"/>
  <c r="G5" i="11"/>
  <c r="F5" i="11"/>
  <c r="N43" i="8" l="1"/>
  <c r="M43" i="8"/>
  <c r="M15" i="8"/>
  <c r="N15" i="8"/>
  <c r="M13" i="8"/>
  <c r="N13" i="8"/>
  <c r="M17" i="8"/>
  <c r="N17" i="8"/>
  <c r="M21" i="8"/>
  <c r="N21" i="8"/>
  <c r="M25" i="8"/>
  <c r="N25" i="8"/>
  <c r="M29" i="8"/>
  <c r="N29" i="8"/>
  <c r="M33" i="8"/>
  <c r="N33" i="8"/>
  <c r="M37" i="8"/>
  <c r="N37" i="8"/>
  <c r="M41" i="8"/>
  <c r="N41" i="8"/>
  <c r="M45" i="8"/>
  <c r="N45" i="8"/>
  <c r="M12" i="8"/>
  <c r="N12" i="8"/>
  <c r="M16" i="8"/>
  <c r="N16" i="8"/>
  <c r="M20" i="8"/>
  <c r="N20" i="8"/>
  <c r="M24" i="8"/>
  <c r="N24" i="8"/>
  <c r="M28" i="8"/>
  <c r="N28" i="8"/>
  <c r="M32" i="8"/>
  <c r="N32" i="8"/>
  <c r="M36" i="8"/>
  <c r="N36" i="8"/>
  <c r="M40" i="8"/>
  <c r="N40" i="8"/>
  <c r="M44" i="8"/>
  <c r="N44" i="8"/>
  <c r="M11" i="8"/>
  <c r="M49" i="8" s="1"/>
  <c r="N11" i="8"/>
  <c r="M19" i="8"/>
  <c r="N19" i="8"/>
  <c r="M23" i="8"/>
  <c r="N23" i="8"/>
  <c r="M27" i="8"/>
  <c r="N27" i="8"/>
  <c r="M31" i="8"/>
  <c r="N31" i="8"/>
  <c r="N35" i="8"/>
  <c r="M35" i="8"/>
  <c r="M39" i="8"/>
  <c r="N39" i="8"/>
  <c r="K49" i="8"/>
  <c r="M10" i="8"/>
  <c r="N10" i="8"/>
  <c r="N49" i="8" s="1"/>
  <c r="M14" i="8"/>
  <c r="N14" i="8"/>
  <c r="M18" i="8"/>
  <c r="N18" i="8"/>
  <c r="M22" i="8"/>
  <c r="N22" i="8"/>
  <c r="M26" i="8"/>
  <c r="N26" i="8"/>
  <c r="M30" i="8"/>
  <c r="N30" i="8"/>
  <c r="M34" i="8"/>
  <c r="N34" i="8"/>
  <c r="M38" i="8"/>
  <c r="N38" i="8"/>
  <c r="M42" i="8"/>
  <c r="N42" i="8"/>
  <c r="M46" i="8"/>
  <c r="N46" i="8"/>
  <c r="V49" i="8"/>
  <c r="S49" i="8"/>
</calcChain>
</file>

<file path=xl/sharedStrings.xml><?xml version="1.0" encoding="utf-8"?>
<sst xmlns="http://schemas.openxmlformats.org/spreadsheetml/2006/main" count="392" uniqueCount="145">
  <si>
    <t>BASEUS weekly wise sales _Virgin Megastore UAE</t>
  </si>
  <si>
    <t>Sr. #</t>
  </si>
  <si>
    <t>DESCRIPTION</t>
  </si>
  <si>
    <t>DCC</t>
  </si>
  <si>
    <t>AUH</t>
  </si>
  <si>
    <t>MER</t>
  </si>
  <si>
    <t>MOE</t>
  </si>
  <si>
    <t>MCC</t>
  </si>
  <si>
    <t>TDM</t>
  </si>
  <si>
    <t>AWM</t>
  </si>
  <si>
    <t>DMM</t>
  </si>
  <si>
    <t>YAS</t>
  </si>
  <si>
    <t>ARD</t>
  </si>
  <si>
    <t>JIMI</t>
  </si>
  <si>
    <t>SAHA</t>
  </si>
  <si>
    <t>S #</t>
  </si>
  <si>
    <t>SKU</t>
  </si>
  <si>
    <t>Product Name</t>
  </si>
  <si>
    <t>Description</t>
  </si>
  <si>
    <t>VMS Cost</t>
  </si>
  <si>
    <t>TOTAL</t>
  </si>
  <si>
    <t>AVG. WEEK</t>
  </si>
  <si>
    <t xml:space="preserve">WXZN-01        </t>
  </si>
  <si>
    <t xml:space="preserve">BASEUS CAR WIRELESS CHARGER SMART VEHICLE BRACKET                                                             </t>
  </si>
  <si>
    <t xml:space="preserve">ACHDCJ-01      </t>
  </si>
  <si>
    <t xml:space="preserve">BASEUS HOLDER RED-DOT MOBILE GAME SCORING TOOL BLACK                                                          </t>
  </si>
  <si>
    <t xml:space="preserve">ACHDCJ-02      </t>
  </si>
  <si>
    <t xml:space="preserve">BASEUS HOLDER RED-DOT MOBILE GAME SCORING TOOL TRANSPARENT                                                    </t>
  </si>
  <si>
    <t xml:space="preserve">NGW02-01       </t>
  </si>
  <si>
    <t xml:space="preserve">BASEUS ENCOK W02 TWS TRULY WIRELESS HEADSET BLACK                                                             </t>
  </si>
  <si>
    <t xml:space="preserve">NGW02-02       </t>
  </si>
  <si>
    <t xml:space="preserve">BASEUS ENCOK W02 TWS TRULY WIRELESS HEADSET WHITE                                                             </t>
  </si>
  <si>
    <t xml:space="preserve">WX2IN1-02      </t>
  </si>
  <si>
    <t xml:space="preserve">BASEUS SMART 2 IN 1 WIRELESS CHARGER WHITE                                                                    </t>
  </si>
  <si>
    <t xml:space="preserve">PPALL-AKU01    </t>
  </si>
  <si>
    <t xml:space="preserve">BASEUS MINI CU DIGITAL DISPLAY POWER BANK 10000MAH BLACK                                                      </t>
  </si>
  <si>
    <t xml:space="preserve">CCALL-RH01     </t>
  </si>
  <si>
    <t xml:space="preserve">BASEUS LOCOMOTIVE BLUETOOTH MP3 VEHICLE CHARGER BLACK                                                         </t>
  </si>
  <si>
    <t xml:space="preserve">ACCHZ-01       </t>
  </si>
  <si>
    <t xml:space="preserve">BASEUS ROTATION TYPE UNIVERSAL CHARGER BLACK                                                                  </t>
  </si>
  <si>
    <t xml:space="preserve">CAHUB-D0G      </t>
  </si>
  <si>
    <t xml:space="preserve">BASEUS CUBE TYPE-C TO USB3.0X3+USB2.0X2 HUB ADAPTER DARK GRAY                                                 </t>
  </si>
  <si>
    <t xml:space="preserve">SUGENT-ATR01   </t>
  </si>
  <si>
    <t xml:space="preserve">BASEUS CURVE MAGNET CAR MOUNT                                                                                 </t>
  </si>
  <si>
    <t xml:space="preserve">SUER-A01       </t>
  </si>
  <si>
    <t xml:space="preserve">BASEUS SMALL EARS MAGNETIC CAR VENT SUCTION BRACKET BLACK                                                     </t>
  </si>
  <si>
    <t xml:space="preserve">SUER-A0S       </t>
  </si>
  <si>
    <t xml:space="preserve">BASEUS SMALL EARS MAGNETIC CAR VENT SUCTION BRACKET ROSE SILVER                                               </t>
  </si>
  <si>
    <t xml:space="preserve">SUHS-DP01      </t>
  </si>
  <si>
    <t xml:space="preserve">BASEUS DOUBLE CLIP HORIZONTAL VEHICLE MOUNT BLACK                                                             </t>
  </si>
  <si>
    <t xml:space="preserve">SUYZD-01       </t>
  </si>
  <si>
    <t xml:space="preserve">BASEUS BULLET ON-BOARD CAR MAGNETIC BRACKET BLACK                                                             </t>
  </si>
  <si>
    <t xml:space="preserve">SUYZD-09       </t>
  </si>
  <si>
    <t xml:space="preserve">BASEUS BULLET ON-BOARD CAR MAGNETIC BRACKET RED                                                               </t>
  </si>
  <si>
    <t xml:space="preserve">SUYZD-0S       </t>
  </si>
  <si>
    <t xml:space="preserve">BASEUS BULLET ON-BOARD CAR MAGNETIC BRACKET SILVER                                                            </t>
  </si>
  <si>
    <t xml:space="preserve">SUER-B01       </t>
  </si>
  <si>
    <t xml:space="preserve">BASEUS SMALL EARS VERTICAL MAGNETIC BRACKET BLACK                                                             </t>
  </si>
  <si>
    <t xml:space="preserve">SUER-B0S       </t>
  </si>
  <si>
    <t xml:space="preserve">BASEUS SMALL EARS VERTICAL MAGNETIC BRACKET ROSE SILVER                                                       </t>
  </si>
  <si>
    <t xml:space="preserve">WXXP-01        </t>
  </si>
  <si>
    <t xml:space="preserve">BASEUS WIRELESS CHARGER SUCTION CUP BLACK                                                                     </t>
  </si>
  <si>
    <t xml:space="preserve">TZARGS-09      </t>
  </si>
  <si>
    <t xml:space="preserve">BASEUS CASE FOR AIRPODS RED                                                                                   </t>
  </si>
  <si>
    <t xml:space="preserve">TZARGS-01      </t>
  </si>
  <si>
    <t xml:space="preserve">BASEUS CASE FOR AIRPODS BLACK                                                                                 </t>
  </si>
  <si>
    <t xml:space="preserve">TZARGS-G2      </t>
  </si>
  <si>
    <t xml:space="preserve">BASEUS CASE FOR AIRPODS GRAY                                                                                  </t>
  </si>
  <si>
    <t xml:space="preserve">ACSR-MS01      </t>
  </si>
  <si>
    <t xml:space="preserve">BASEUS MAGIC MONSTER GAMEPAD STYLE POWER BANK 2000MAH                                                         </t>
  </si>
  <si>
    <t xml:space="preserve">ACSLCJ-06      </t>
  </si>
  <si>
    <t xml:space="preserve">BASEUS GRENADE BLACK/ARMY GREEN GRIP FOR SMARTPHONES                                                          </t>
  </si>
  <si>
    <t xml:space="preserve">WIAPPOD-01     </t>
  </si>
  <si>
    <t xml:space="preserve">BASEUS PROTECTIVE CASE/WIRELESS CHARGER BLACK FOR AIRPODS                                                     </t>
  </si>
  <si>
    <t xml:space="preserve">WIAPPOD-09     </t>
  </si>
  <si>
    <t xml:space="preserve">BASEUS PROTECTIVE CASE/WIRELESS CHARGER RED FOR AIRPODS                                                       </t>
  </si>
  <si>
    <t>Total:</t>
  </si>
  <si>
    <t>STOCK</t>
  </si>
  <si>
    <t>V.S.P.</t>
  </si>
  <si>
    <t>ALL STORES</t>
  </si>
  <si>
    <t>November 11, 2018 to November 24, 2018</t>
  </si>
  <si>
    <t>Weeks</t>
  </si>
  <si>
    <t xml:space="preserve">ACSLCJ-01      </t>
  </si>
  <si>
    <t xml:space="preserve">BASEUS GRENADE BLACK GRIP FOR SMARTPHONES                                                                     </t>
  </si>
  <si>
    <t xml:space="preserve">SUCJLF-01      </t>
  </si>
  <si>
    <t xml:space="preserve">BASEUS WINNER COOLING HEAT SINK BLACK FOR SMARTPHONES                                                         </t>
  </si>
  <si>
    <t xml:space="preserve">SGAPIPD-CX02   </t>
  </si>
  <si>
    <t xml:space="preserve">BASEUS 0.3MM TEMPERED GLASS FILM TRANSPARENT FOR IPAD PRO 11-INCH                                             </t>
  </si>
  <si>
    <t xml:space="preserve">SGAPIPD-DX02   </t>
  </si>
  <si>
    <t xml:space="preserve">BASEUS 0.3MM ANTI-BLUE LIGHT TEMPERED GLASS FILM TRANSPARENT FOR IPAD PRO 11-INCH                             </t>
  </si>
  <si>
    <t xml:space="preserve">LTAPIPD-ASM03  </t>
  </si>
  <si>
    <t xml:space="preserve">BASEUS SIMPLISM Y-TYPE LEATHER CASE BLUE FOR IPAD PRO 11-INCH                                                 </t>
  </si>
  <si>
    <t xml:space="preserve">SUGENT-XF01    </t>
  </si>
  <si>
    <t xml:space="preserve">BASEUS SUSPENSION GLASS DESKTOP BRACKET BLACK FOR SMARTPHONES                                                 </t>
  </si>
  <si>
    <t xml:space="preserve">ACAPIPHX-BJ01  </t>
  </si>
  <si>
    <t xml:space="preserve">BASEUS PLAID BLACK 3500MAH POWER BANK FOR IPHONE X                                                            </t>
  </si>
  <si>
    <t xml:space="preserve">ACPCL-01       </t>
  </si>
  <si>
    <t xml:space="preserve">BASEUS GOLDEN CUDGEL CAPACITIVE STYLUS BLACK                                                                  </t>
  </si>
  <si>
    <t xml:space="preserve">NGH08-01       </t>
  </si>
  <si>
    <t xml:space="preserve">BASEUS H08 BLACK IMMERSIVE VIRTUAL 3D GAMING IN-EAR EARPHONES                                                 </t>
  </si>
  <si>
    <t>WIAPIPH58-ASL03</t>
  </si>
  <si>
    <t xml:space="preserve">BASEUS ORIGINAL LSR CASE LIGHT AQUA MARINE FOR IPHONE XS                                                      </t>
  </si>
  <si>
    <t>WIAPIPH58-ASL04</t>
  </si>
  <si>
    <t xml:space="preserve">BASEUS ORIGINAL LSR CASE PINK FOR IPHONE XS                                                                   </t>
  </si>
  <si>
    <t xml:space="preserve">SUCJG9-02      </t>
  </si>
  <si>
    <t xml:space="preserve">BASEUS G9 MOBILE GAME SCORING TOOL WHITE FOR SMARTPHONES/TABLET                                               </t>
  </si>
  <si>
    <t xml:space="preserve">SUCJG9-01      </t>
  </si>
  <si>
    <t xml:space="preserve">BASEUS G9 MOBILE GAME SCORING TOOL BLACK FOR SMARTPHONES/TABLET                                               </t>
  </si>
  <si>
    <t>Al Wahda Mall</t>
  </si>
  <si>
    <t>Arabian Ranches</t>
  </si>
  <si>
    <t>Al Jimi Mall</t>
  </si>
  <si>
    <t>Sahara Centre</t>
  </si>
  <si>
    <t>Mall Of Emirates</t>
  </si>
  <si>
    <t>The Dubai Mall</t>
  </si>
  <si>
    <t>YAS Mall</t>
  </si>
  <si>
    <t>Dubai Marina Mall</t>
  </si>
  <si>
    <t>Mirdif City Center</t>
  </si>
  <si>
    <t>Deira City Centre</t>
  </si>
  <si>
    <t>Abu Dhabi Mall</t>
  </si>
  <si>
    <t>Mercato Mall</t>
  </si>
  <si>
    <t>DCC-CIT</t>
  </si>
  <si>
    <t>AUH-ABU</t>
  </si>
  <si>
    <t>MER-JUM</t>
  </si>
  <si>
    <t>JIMI-AJM</t>
  </si>
  <si>
    <t>SAHA-SCS</t>
  </si>
  <si>
    <t>03.02-09.02.2019</t>
  </si>
  <si>
    <t>10.02-16.02.2019</t>
  </si>
  <si>
    <t>Villagio-301</t>
  </si>
  <si>
    <t>LMK-302</t>
  </si>
  <si>
    <t>MOQ-306</t>
  </si>
  <si>
    <t>DHFC-307</t>
  </si>
  <si>
    <t>Weekly wise sales Report  - BASEUS - Virgin Megastore QATAR</t>
  </si>
  <si>
    <t>17.02-23.02.2019</t>
  </si>
  <si>
    <t>24.02-02.03.2019</t>
  </si>
  <si>
    <t>3/3 to 9/3</t>
  </si>
  <si>
    <t>10/3 to 16/3</t>
  </si>
  <si>
    <t>17/3 to 23/3</t>
  </si>
  <si>
    <t>24/3 to 30/3</t>
  </si>
  <si>
    <t>Total Status</t>
  </si>
  <si>
    <t>Fast</t>
  </si>
  <si>
    <t>Slow</t>
  </si>
  <si>
    <t>Non</t>
  </si>
  <si>
    <t>Fast Moving Items</t>
  </si>
  <si>
    <t>Slow Moving Items</t>
  </si>
  <si>
    <t>Non Moving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</si>
</sst>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d\-mmm\-yy;@"/>
    <numFmt numFmtId="165" formatCode="0.000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sz val="8"/>
      <color theme="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MS Sans Serif"/>
      <family val="2"/>
    </font>
    <font>
      <sz val="8"/>
      <color theme="1"/>
      <name val="Calibri"/>
      <family val="2"/>
      <scheme val="minor"/>
    </font>
    <font>
      <b/>
      <sz val="18"/>
      <color theme="0"/>
      <name val="Arial"/>
      <family val="2"/>
    </font>
    <font>
      <b/>
      <sz val="10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name val="Arial"/>
      <family val="2"/>
    </font>
    <font>
      <b/>
      <u/>
      <sz val="10"/>
      <name val="Arial"/>
      <family val="2"/>
    </font>
    <font>
      <b/>
      <sz val="10"/>
      <color theme="0"/>
      <name val="Arial"/>
      <family val="2"/>
    </font>
    <font>
      <b/>
      <sz val="8"/>
      <color theme="3" tint="0.59999389629810485"/>
      <name val="Arial"/>
      <family val="2"/>
    </font>
    <font>
      <sz val="8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b/>
      <sz val="8"/>
      <color indexed="8"/>
      <name val="Arial"/>
      <family val="2"/>
    </font>
    <font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thick">
        <color theme="4" tint="0.499984740745262"/>
      </right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theme="4" tint="0.499984740745262"/>
      </left>
      <right/>
      <top style="thick">
        <color theme="4" tint="0.499984740745262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/>
      <diagonal/>
    </border>
    <border>
      <left style="medium">
        <color indexed="64"/>
      </left>
      <right style="thick">
        <color theme="4" tint="0.499984740745262"/>
      </right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theme="4" tint="0.499984740745262"/>
      </left>
      <right/>
      <top style="medium">
        <color indexed="64"/>
      </top>
      <bottom style="thick">
        <color theme="4" tint="0.4999847407452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/>
      <top style="thick">
        <color theme="4" tint="0.499984740745262"/>
      </top>
      <bottom/>
      <diagonal/>
    </border>
    <border>
      <left style="medium">
        <color indexed="64"/>
      </left>
      <right style="thick">
        <color theme="4" tint="0.499984740745262"/>
      </right>
      <top/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/>
      <bottom style="medium">
        <color indexed="64"/>
      </bottom>
      <diagonal/>
    </border>
    <border>
      <left style="thick">
        <color theme="4" tint="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thick">
        <color theme="4" tint="0.499984740745262"/>
      </right>
      <top style="medium">
        <color theme="1"/>
      </top>
      <bottom style="medium">
        <color indexed="64"/>
      </bottom>
      <diagonal/>
    </border>
    <border>
      <left style="thick">
        <color theme="4" tint="0.499984740745262"/>
      </left>
      <right/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theme="4" tint="0.499984740745262"/>
      </left>
      <right/>
      <top style="thick">
        <color theme="4" tint="0.499984740745262"/>
      </top>
      <bottom style="medium">
        <color indexed="64"/>
      </bottom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 style="medium">
        <color indexed="64"/>
      </bottom>
      <diagonal/>
    </border>
    <border>
      <left style="thick">
        <color theme="4" tint="0.499984740745262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/>
      <top/>
      <bottom/>
      <diagonal/>
    </border>
    <border>
      <left style="thick">
        <color theme="4" tint="0.499984740745262"/>
      </left>
      <right/>
      <top style="medium">
        <color theme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8">
    <xf numFmtId="164" fontId="0" fillId="0" borderId="0"/>
    <xf numFmtId="43" fontId="7" fillId="0" borderId="0" applyFont="0" applyFill="0" applyBorder="0" applyAlignment="0" applyProtection="0"/>
    <xf numFmtId="164" fontId="8" fillId="0" borderId="10" applyNumberFormat="0" applyFill="0" applyAlignment="0" applyProtection="0"/>
    <xf numFmtId="164" fontId="9" fillId="4" borderId="11" applyNumberFormat="0" applyAlignment="0" applyProtection="0"/>
    <xf numFmtId="164" fontId="11" fillId="0" borderId="0" applyAlignment="0">
      <alignment vertical="top" wrapText="1"/>
      <protection locked="0"/>
    </xf>
    <xf numFmtId="43" fontId="19" fillId="0" borderId="0" applyFont="0" applyFill="0" applyBorder="0" applyAlignment="0" applyProtection="0"/>
    <xf numFmtId="164" fontId="27" fillId="0" borderId="0" applyAlignment="0">
      <alignment vertical="top" wrapText="1"/>
      <protection locked="0"/>
    </xf>
    <xf numFmtId="0" fontId="7" fillId="0" borderId="0"/>
  </cellStyleXfs>
  <cellXfs count="196">
    <xf numFmtId="164" fontId="0" fillId="0" borderId="0" xfId="0"/>
    <xf numFmtId="164" fontId="2" fillId="2" borderId="0" xfId="0" applyFont="1" applyFill="1" applyAlignment="1">
      <alignment horizontal="centerContinuous" vertical="center"/>
    </xf>
    <xf numFmtId="164" fontId="3" fillId="2" borderId="0" xfId="0" applyFont="1" applyFill="1" applyAlignment="1">
      <alignment horizontal="centerContinuous" vertical="center"/>
    </xf>
    <xf numFmtId="164" fontId="5" fillId="0" borderId="0" xfId="0" applyFont="1" applyAlignment="1">
      <alignment vertical="center"/>
    </xf>
    <xf numFmtId="164" fontId="20" fillId="0" borderId="0" xfId="0" applyFont="1" applyBorder="1" applyAlignment="1">
      <alignment horizontal="left" vertical="center" wrapText="1"/>
    </xf>
    <xf numFmtId="164" fontId="21" fillId="6" borderId="12" xfId="0" applyFont="1" applyFill="1" applyBorder="1" applyAlignment="1">
      <alignment horizontal="centerContinuous" vertical="center" wrapText="1"/>
    </xf>
    <xf numFmtId="164" fontId="21" fillId="6" borderId="34" xfId="0" applyFont="1" applyFill="1" applyBorder="1" applyAlignment="1">
      <alignment horizontal="centerContinuous" vertical="center" wrapText="1"/>
    </xf>
    <xf numFmtId="1" fontId="4" fillId="3" borderId="35" xfId="0" applyNumberFormat="1" applyFont="1" applyFill="1" applyBorder="1" applyAlignment="1">
      <alignment horizontal="center" vertical="center" wrapText="1"/>
    </xf>
    <xf numFmtId="1" fontId="22" fillId="3" borderId="35" xfId="0" applyNumberFormat="1" applyFont="1" applyFill="1" applyBorder="1" applyAlignment="1">
      <alignment horizontal="center" vertical="center" wrapText="1"/>
    </xf>
    <xf numFmtId="164" fontId="4" fillId="3" borderId="35" xfId="0" applyFont="1" applyFill="1" applyBorder="1" applyAlignment="1">
      <alignment horizontal="center" vertical="center" wrapText="1"/>
    </xf>
    <xf numFmtId="164" fontId="4" fillId="3" borderId="36" xfId="0" applyNumberFormat="1" applyFont="1" applyFill="1" applyBorder="1" applyAlignment="1">
      <alignment horizontal="center" vertical="center" wrapText="1"/>
    </xf>
    <xf numFmtId="164" fontId="4" fillId="3" borderId="0" xfId="0" applyNumberFormat="1" applyFont="1" applyFill="1" applyBorder="1" applyAlignment="1">
      <alignment horizontal="center" vertical="center" wrapText="1"/>
    </xf>
    <xf numFmtId="164" fontId="23" fillId="0" borderId="0" xfId="0" applyFont="1" applyAlignment="1">
      <alignment vertical="center"/>
    </xf>
    <xf numFmtId="1" fontId="4" fillId="3" borderId="0" xfId="0" applyNumberFormat="1" applyFont="1" applyFill="1" applyBorder="1" applyAlignment="1">
      <alignment horizontal="center" vertical="center" wrapText="1"/>
    </xf>
    <xf numFmtId="1" fontId="22" fillId="3" borderId="0" xfId="0" applyNumberFormat="1" applyFont="1" applyFill="1" applyBorder="1" applyAlignment="1">
      <alignment horizontal="center" vertical="center" wrapText="1"/>
    </xf>
    <xf numFmtId="164" fontId="4" fillId="3" borderId="0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24" fillId="0" borderId="1" xfId="0" applyNumberFormat="1" applyFont="1" applyBorder="1" applyAlignment="1">
      <alignment horizontal="center" vertical="center" wrapText="1"/>
    </xf>
    <xf numFmtId="164" fontId="5" fillId="0" borderId="1" xfId="0" applyFont="1" applyBorder="1" applyAlignment="1">
      <alignment horizontal="left" vertical="center" wrapText="1"/>
    </xf>
    <xf numFmtId="1" fontId="23" fillId="0" borderId="1" xfId="0" applyNumberFormat="1" applyFont="1" applyBorder="1" applyAlignment="1">
      <alignment horizontal="center" vertical="center" wrapText="1"/>
    </xf>
    <xf numFmtId="1" fontId="14" fillId="5" borderId="1" xfId="0" applyNumberFormat="1" applyFont="1" applyFill="1" applyBorder="1" applyAlignment="1">
      <alignment horizontal="center" vertical="center" wrapText="1"/>
    </xf>
    <xf numFmtId="1" fontId="5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1" fontId="4" fillId="0" borderId="1" xfId="0" applyNumberFormat="1" applyFont="1" applyBorder="1" applyAlignment="1">
      <alignment horizontal="center" vertical="center" wrapText="1"/>
    </xf>
    <xf numFmtId="1" fontId="4" fillId="5" borderId="1" xfId="0" applyNumberFormat="1" applyFont="1" applyFill="1" applyBorder="1" applyAlignment="1">
      <alignment horizontal="center" vertical="center" wrapText="1"/>
    </xf>
    <xf numFmtId="1" fontId="23" fillId="0" borderId="0" xfId="0" applyNumberFormat="1" applyFont="1" applyAlignment="1">
      <alignment vertical="center"/>
    </xf>
    <xf numFmtId="1" fontId="5" fillId="0" borderId="0" xfId="0" applyNumberFormat="1" applyFont="1" applyFill="1" applyAlignment="1">
      <alignment vertical="center"/>
    </xf>
    <xf numFmtId="164" fontId="5" fillId="0" borderId="0" xfId="0" applyFont="1" applyFill="1" applyAlignment="1">
      <alignment vertical="center"/>
    </xf>
    <xf numFmtId="164" fontId="25" fillId="0" borderId="0" xfId="0" applyFont="1" applyFill="1" applyAlignment="1">
      <alignment vertical="center"/>
    </xf>
    <xf numFmtId="1" fontId="5" fillId="0" borderId="0" xfId="0" applyNumberFormat="1" applyFont="1" applyAlignment="1">
      <alignment vertical="center"/>
    </xf>
    <xf numFmtId="164" fontId="25" fillId="0" borderId="0" xfId="0" applyFont="1" applyAlignment="1">
      <alignment vertical="center"/>
    </xf>
    <xf numFmtId="164" fontId="28" fillId="0" borderId="0" xfId="0" applyFont="1"/>
    <xf numFmtId="164" fontId="28" fillId="0" borderId="29" xfId="0" applyFont="1" applyBorder="1"/>
    <xf numFmtId="164" fontId="28" fillId="0" borderId="30" xfId="0" applyFont="1" applyBorder="1"/>
    <xf numFmtId="164" fontId="28" fillId="0" borderId="31" xfId="0" applyFont="1" applyBorder="1"/>
    <xf numFmtId="164" fontId="28" fillId="0" borderId="32" xfId="0" applyFont="1" applyBorder="1"/>
    <xf numFmtId="164" fontId="28" fillId="0" borderId="29" xfId="0" applyFont="1" applyBorder="1" applyAlignment="1">
      <alignment horizontal="center" vertical="center"/>
    </xf>
    <xf numFmtId="164" fontId="28" fillId="0" borderId="30" xfId="0" applyFont="1" applyBorder="1" applyAlignment="1">
      <alignment horizontal="center" vertical="center"/>
    </xf>
    <xf numFmtId="164" fontId="28" fillId="0" borderId="31" xfId="0" applyFont="1" applyBorder="1" applyAlignment="1">
      <alignment horizontal="center" vertical="center"/>
    </xf>
    <xf numFmtId="164" fontId="28" fillId="0" borderId="33" xfId="0" applyFont="1" applyBorder="1"/>
    <xf numFmtId="164" fontId="28" fillId="0" borderId="32" xfId="0" applyFont="1" applyBorder="1" applyAlignment="1">
      <alignment horizontal="center" vertical="center"/>
    </xf>
    <xf numFmtId="164" fontId="28" fillId="0" borderId="0" xfId="0" applyFont="1" applyBorder="1" applyAlignment="1">
      <alignment horizontal="center" vertical="center"/>
    </xf>
    <xf numFmtId="164" fontId="28" fillId="0" borderId="33" xfId="0" applyFont="1" applyBorder="1" applyAlignment="1">
      <alignment horizontal="center" vertical="center"/>
    </xf>
    <xf numFmtId="164" fontId="28" fillId="0" borderId="45" xfId="0" applyFont="1" applyBorder="1" applyAlignment="1">
      <alignment horizontal="center" vertical="center"/>
    </xf>
    <xf numFmtId="164" fontId="28" fillId="0" borderId="28" xfId="0" applyFont="1" applyBorder="1" applyAlignment="1">
      <alignment horizontal="center" vertical="center"/>
    </xf>
    <xf numFmtId="164" fontId="28" fillId="0" borderId="46" xfId="0" applyFont="1" applyBorder="1" applyAlignment="1">
      <alignment horizontal="center" vertical="center"/>
    </xf>
    <xf numFmtId="164" fontId="28" fillId="0" borderId="45" xfId="0" applyFont="1" applyBorder="1"/>
    <xf numFmtId="164" fontId="28" fillId="0" borderId="28" xfId="0" applyFont="1" applyBorder="1"/>
    <xf numFmtId="164" fontId="28" fillId="0" borderId="46" xfId="0" applyFont="1" applyBorder="1"/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164" fontId="12" fillId="0" borderId="0" xfId="0" applyNumberFormat="1" applyFont="1" applyAlignment="1">
      <alignment vertical="center"/>
    </xf>
    <xf numFmtId="164" fontId="8" fillId="0" borderId="16" xfId="2" applyNumberFormat="1" applyBorder="1" applyAlignment="1">
      <alignment horizontal="center" vertical="center" wrapText="1"/>
    </xf>
    <xf numFmtId="164" fontId="8" fillId="0" borderId="24" xfId="2" applyNumberFormat="1" applyBorder="1" applyAlignment="1">
      <alignment horizontal="center" vertical="center" wrapText="1"/>
    </xf>
    <xf numFmtId="164" fontId="29" fillId="0" borderId="0" xfId="0" applyNumberFormat="1" applyFont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center" vertical="center"/>
    </xf>
    <xf numFmtId="14" fontId="10" fillId="0" borderId="12" xfId="0" applyNumberFormat="1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14" fontId="10" fillId="0" borderId="5" xfId="0" quotePrefix="1" applyNumberFormat="1" applyFont="1" applyBorder="1" applyAlignment="1">
      <alignment horizontal="center" vertical="center"/>
    </xf>
    <xf numFmtId="14" fontId="10" fillId="0" borderId="6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29" fillId="0" borderId="0" xfId="0" applyNumberFormat="1" applyFont="1" applyFill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0" borderId="19" xfId="0" applyNumberFormat="1" applyBorder="1" applyAlignment="1">
      <alignment vertical="center"/>
    </xf>
    <xf numFmtId="0" fontId="0" fillId="0" borderId="37" xfId="0" applyNumberFormat="1" applyBorder="1" applyAlignment="1">
      <alignment vertical="center"/>
    </xf>
    <xf numFmtId="0" fontId="0" fillId="0" borderId="37" xfId="0" applyNumberFormat="1" applyBorder="1" applyAlignment="1">
      <alignment horizontal="center" vertical="center"/>
    </xf>
    <xf numFmtId="0" fontId="6" fillId="0" borderId="18" xfId="0" applyNumberFormat="1" applyFont="1" applyBorder="1" applyAlignment="1">
      <alignment horizontal="center" vertical="center"/>
    </xf>
    <xf numFmtId="0" fontId="6" fillId="0" borderId="19" xfId="0" applyNumberFormat="1" applyFont="1" applyBorder="1" applyAlignment="1">
      <alignment horizontal="center" vertical="center"/>
    </xf>
    <xf numFmtId="0" fontId="6" fillId="0" borderId="37" xfId="0" applyNumberFormat="1" applyFont="1" applyBorder="1" applyAlignment="1">
      <alignment horizontal="center" vertical="center"/>
    </xf>
    <xf numFmtId="0" fontId="26" fillId="0" borderId="19" xfId="0" applyNumberFormat="1" applyFont="1" applyBorder="1" applyAlignment="1">
      <alignment horizontal="center" vertical="center"/>
    </xf>
    <xf numFmtId="0" fontId="18" fillId="0" borderId="19" xfId="0" applyNumberFormat="1" applyFon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3" xfId="0" applyNumberFormat="1" applyBorder="1" applyAlignment="1">
      <alignment vertical="center"/>
    </xf>
    <xf numFmtId="0" fontId="0" fillId="0" borderId="17" xfId="0" applyNumberFormat="1" applyBorder="1" applyAlignment="1">
      <alignment vertical="center"/>
    </xf>
    <xf numFmtId="0" fontId="0" fillId="0" borderId="17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26" fillId="0" borderId="15" xfId="0" applyNumberFormat="1" applyFont="1" applyBorder="1" applyAlignment="1">
      <alignment horizontal="center" vertical="center"/>
    </xf>
    <xf numFmtId="0" fontId="0" fillId="0" borderId="14" xfId="0" applyNumberFormat="1" applyBorder="1" applyAlignment="1">
      <alignment vertical="center"/>
    </xf>
    <xf numFmtId="0" fontId="0" fillId="0" borderId="39" xfId="0" applyNumberFormat="1" applyBorder="1" applyAlignment="1">
      <alignment vertical="center"/>
    </xf>
    <xf numFmtId="0" fontId="0" fillId="0" borderId="39" xfId="0" applyNumberFormat="1" applyBorder="1" applyAlignment="1">
      <alignment horizontal="center" vertical="center"/>
    </xf>
    <xf numFmtId="0" fontId="26" fillId="0" borderId="47" xfId="0" applyNumberFormat="1" applyFont="1" applyBorder="1" applyAlignment="1">
      <alignment horizontal="center" vertical="center"/>
    </xf>
    <xf numFmtId="0" fontId="26" fillId="0" borderId="14" xfId="0" applyNumberFormat="1" applyFont="1" applyBorder="1" applyAlignment="1">
      <alignment horizontal="center" vertical="center"/>
    </xf>
    <xf numFmtId="0" fontId="0" fillId="0" borderId="47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6" fillId="0" borderId="26" xfId="0" applyNumberFormat="1" applyFont="1" applyBorder="1" applyAlignment="1">
      <alignment horizontal="center" vertical="center"/>
    </xf>
    <xf numFmtId="0" fontId="6" fillId="0" borderId="27" xfId="0" applyNumberFormat="1" applyFont="1" applyBorder="1" applyAlignment="1">
      <alignment horizontal="center" vertical="center"/>
    </xf>
    <xf numFmtId="0" fontId="6" fillId="0" borderId="49" xfId="0" applyNumberFormat="1" applyFont="1" applyBorder="1" applyAlignment="1">
      <alignment horizontal="center" vertical="center"/>
    </xf>
    <xf numFmtId="0" fontId="26" fillId="0" borderId="22" xfId="0" applyNumberFormat="1" applyFont="1" applyBorder="1" applyAlignment="1">
      <alignment horizontal="center" vertical="center"/>
    </xf>
    <xf numFmtId="0" fontId="26" fillId="0" borderId="23" xfId="0" applyNumberFormat="1" applyFont="1" applyBorder="1" applyAlignment="1">
      <alignment horizontal="center" vertical="center"/>
    </xf>
    <xf numFmtId="0" fontId="26" fillId="0" borderId="41" xfId="0" applyNumberFormat="1" applyFont="1" applyBorder="1" applyAlignment="1">
      <alignment horizontal="center" vertical="center"/>
    </xf>
    <xf numFmtId="0" fontId="18" fillId="0" borderId="27" xfId="0" applyNumberFormat="1" applyFont="1" applyBorder="1" applyAlignment="1">
      <alignment horizontal="center" vertical="center"/>
    </xf>
    <xf numFmtId="0" fontId="1" fillId="0" borderId="26" xfId="0" applyNumberFormat="1" applyFont="1" applyBorder="1" applyAlignment="1">
      <alignment horizontal="center" vertical="center"/>
    </xf>
    <xf numFmtId="0" fontId="9" fillId="4" borderId="27" xfId="3" applyNumberFormat="1" applyBorder="1" applyAlignment="1">
      <alignment vertical="center"/>
    </xf>
    <xf numFmtId="0" fontId="9" fillId="4" borderId="42" xfId="3" applyNumberFormat="1" applyBorder="1" applyAlignment="1">
      <alignment vertical="center"/>
    </xf>
    <xf numFmtId="0" fontId="16" fillId="4" borderId="40" xfId="3" applyNumberFormat="1" applyFont="1" applyBorder="1" applyAlignment="1">
      <alignment horizontal="center" vertical="center"/>
    </xf>
    <xf numFmtId="0" fontId="16" fillId="4" borderId="45" xfId="3" applyNumberFormat="1" applyFont="1" applyBorder="1" applyAlignment="1">
      <alignment horizontal="center" vertical="center"/>
    </xf>
    <xf numFmtId="0" fontId="9" fillId="4" borderId="40" xfId="3" applyNumberFormat="1" applyBorder="1" applyAlignment="1">
      <alignment horizontal="center" vertical="center"/>
    </xf>
    <xf numFmtId="0" fontId="9" fillId="4" borderId="48" xfId="3" applyNumberFormat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14" fontId="10" fillId="0" borderId="4" xfId="0" applyNumberFormat="1" applyFont="1" applyBorder="1" applyAlignment="1">
      <alignment horizontal="center" vertical="center"/>
    </xf>
    <xf numFmtId="0" fontId="18" fillId="0" borderId="20" xfId="0" applyNumberFormat="1" applyFont="1" applyBorder="1" applyAlignment="1">
      <alignment horizontal="center" vertical="center"/>
    </xf>
    <xf numFmtId="0" fontId="9" fillId="4" borderId="50" xfId="3" applyNumberFormat="1" applyBorder="1" applyAlignment="1">
      <alignment horizontal="center" vertical="center"/>
    </xf>
    <xf numFmtId="164" fontId="10" fillId="0" borderId="4" xfId="0" applyNumberFormat="1" applyFont="1" applyBorder="1" applyAlignment="1">
      <alignment horizontal="center" vertical="center" wrapText="1"/>
    </xf>
    <xf numFmtId="164" fontId="10" fillId="0" borderId="5" xfId="0" applyNumberFormat="1" applyFont="1" applyBorder="1" applyAlignment="1">
      <alignment horizontal="center" vertical="center"/>
    </xf>
    <xf numFmtId="164" fontId="10" fillId="0" borderId="43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164" fontId="17" fillId="0" borderId="4" xfId="0" applyNumberFormat="1" applyFont="1" applyBorder="1" applyAlignment="1">
      <alignment horizontal="center" vertical="center"/>
    </xf>
    <xf numFmtId="164" fontId="17" fillId="0" borderId="6" xfId="0" applyNumberFormat="1" applyFont="1" applyBorder="1" applyAlignment="1">
      <alignment horizontal="center" vertical="center"/>
    </xf>
    <xf numFmtId="164" fontId="8" fillId="0" borderId="7" xfId="2" applyNumberFormat="1" applyBorder="1" applyAlignment="1">
      <alignment horizontal="center" vertical="center" wrapText="1"/>
    </xf>
    <xf numFmtId="164" fontId="8" fillId="0" borderId="8" xfId="2" applyNumberFormat="1" applyBorder="1" applyAlignment="1">
      <alignment horizontal="center" vertical="center" wrapText="1"/>
    </xf>
    <xf numFmtId="164" fontId="8" fillId="0" borderId="44" xfId="2" applyNumberFormat="1" applyBorder="1" applyAlignment="1">
      <alignment horizontal="center" vertical="center" wrapText="1"/>
    </xf>
    <xf numFmtId="164" fontId="8" fillId="0" borderId="9" xfId="2" applyNumberFormat="1" applyBorder="1" applyAlignment="1">
      <alignment horizontal="center" vertical="center" wrapText="1"/>
    </xf>
    <xf numFmtId="164" fontId="1" fillId="0" borderId="53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164" fontId="0" fillId="0" borderId="53" xfId="0" applyNumberFormat="1" applyBorder="1" applyAlignment="1">
      <alignment horizontal="center" vertical="center"/>
    </xf>
    <xf numFmtId="0" fontId="0" fillId="0" borderId="54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3" xfId="0" applyNumberFormat="1" applyBorder="1" applyAlignment="1">
      <alignment vertical="center"/>
    </xf>
    <xf numFmtId="164" fontId="0" fillId="0" borderId="14" xfId="0" applyNumberFormat="1" applyBorder="1" applyAlignment="1">
      <alignment vertical="center"/>
    </xf>
    <xf numFmtId="164" fontId="0" fillId="0" borderId="39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 vertical="center"/>
    </xf>
    <xf numFmtId="164" fontId="6" fillId="0" borderId="2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23" xfId="0" applyNumberFormat="1" applyBorder="1" applyAlignment="1">
      <alignment vertical="center"/>
    </xf>
    <xf numFmtId="164" fontId="0" fillId="0" borderId="55" xfId="0" applyNumberFormat="1" applyBorder="1" applyAlignment="1">
      <alignment horizontal="center" vertical="center"/>
    </xf>
    <xf numFmtId="164" fontId="0" fillId="0" borderId="56" xfId="0" applyNumberFormat="1" applyBorder="1" applyAlignment="1">
      <alignment horizontal="center" vertical="center"/>
    </xf>
    <xf numFmtId="164" fontId="6" fillId="0" borderId="26" xfId="0" applyNumberFormat="1" applyFont="1" applyBorder="1" applyAlignment="1">
      <alignment horizontal="center" vertical="center"/>
    </xf>
    <xf numFmtId="164" fontId="6" fillId="0" borderId="42" xfId="0" applyNumberFormat="1" applyFont="1" applyBorder="1" applyAlignment="1">
      <alignment horizontal="center" vertical="center"/>
    </xf>
    <xf numFmtId="0" fontId="1" fillId="0" borderId="40" xfId="0" applyNumberFormat="1" applyFont="1" applyBorder="1" applyAlignment="1">
      <alignment horizontal="center" vertical="center"/>
    </xf>
    <xf numFmtId="0" fontId="9" fillId="4" borderId="41" xfId="3" applyNumberFormat="1" applyBorder="1" applyAlignment="1">
      <alignment horizontal="center" vertical="center"/>
    </xf>
    <xf numFmtId="0" fontId="9" fillId="4" borderId="57" xfId="3" applyNumberFormat="1" applyBorder="1" applyAlignment="1">
      <alignment vertical="center"/>
    </xf>
    <xf numFmtId="0" fontId="16" fillId="4" borderId="26" xfId="3" applyNumberFormat="1" applyFont="1" applyBorder="1" applyAlignment="1">
      <alignment horizontal="center" vertical="center"/>
    </xf>
    <xf numFmtId="0" fontId="16" fillId="4" borderId="58" xfId="3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4" fontId="8" fillId="0" borderId="7" xfId="2" applyNumberFormat="1" applyBorder="1" applyAlignment="1">
      <alignment horizontal="center" vertical="center"/>
    </xf>
    <xf numFmtId="164" fontId="8" fillId="0" borderId="8" xfId="2" applyNumberFormat="1" applyBorder="1" applyAlignment="1">
      <alignment horizontal="center" vertical="center"/>
    </xf>
    <xf numFmtId="164" fontId="8" fillId="0" borderId="9" xfId="2" applyNumberFormat="1" applyBorder="1" applyAlignment="1">
      <alignment horizontal="center" vertical="center"/>
    </xf>
    <xf numFmtId="0" fontId="9" fillId="4" borderId="2" xfId="3" applyNumberFormat="1" applyBorder="1" applyAlignment="1">
      <alignment horizontal="right" vertical="center"/>
    </xf>
    <xf numFmtId="0" fontId="9" fillId="4" borderId="38" xfId="3" applyNumberFormat="1" applyBorder="1" applyAlignment="1">
      <alignment horizontal="right" vertical="center"/>
    </xf>
    <xf numFmtId="0" fontId="9" fillId="4" borderId="3" xfId="3" applyNumberFormat="1" applyBorder="1" applyAlignment="1">
      <alignment horizontal="right" vertical="center"/>
    </xf>
    <xf numFmtId="164" fontId="13" fillId="2" borderId="0" xfId="0" applyNumberFormat="1" applyFont="1" applyFill="1" applyAlignment="1">
      <alignment horizontal="left" vertical="center"/>
    </xf>
    <xf numFmtId="164" fontId="15" fillId="0" borderId="7" xfId="2" applyNumberFormat="1" applyFont="1" applyBorder="1" applyAlignment="1">
      <alignment horizontal="center" vertical="center"/>
    </xf>
    <xf numFmtId="164" fontId="15" fillId="0" borderId="8" xfId="2" applyNumberFormat="1" applyFont="1" applyBorder="1" applyAlignment="1">
      <alignment horizontal="center" vertical="center"/>
    </xf>
    <xf numFmtId="164" fontId="15" fillId="0" borderId="44" xfId="2" applyNumberFormat="1" applyFon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8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9" fillId="4" borderId="45" xfId="3" applyNumberFormat="1" applyBorder="1" applyAlignment="1">
      <alignment horizontal="right" vertical="center"/>
    </xf>
    <xf numFmtId="0" fontId="9" fillId="4" borderId="28" xfId="3" applyNumberFormat="1" applyBorder="1" applyAlignment="1">
      <alignment horizontal="right" vertical="center"/>
    </xf>
    <xf numFmtId="164" fontId="15" fillId="0" borderId="51" xfId="2" applyNumberFormat="1" applyFont="1" applyBorder="1" applyAlignment="1">
      <alignment horizontal="center" vertical="center"/>
    </xf>
    <xf numFmtId="164" fontId="15" fillId="0" borderId="52" xfId="2" applyNumberFormat="1" applyFon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164" fontId="0" fillId="0" borderId="45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4" fontId="0" fillId="0" borderId="46" xfId="0" applyNumberFormat="1" applyBorder="1" applyAlignment="1">
      <alignment horizontal="center" vertical="center"/>
    </xf>
    <xf numFmtId="14" fontId="17" fillId="0" borderId="4" xfId="0" applyNumberFormat="1" applyFont="1" applyBorder="1" applyAlignment="1">
      <alignment horizontal="center" vertical="center" textRotation="90"/>
    </xf>
    <xf numFmtId="14" fontId="17" fillId="0" borderId="5" xfId="0" applyNumberFormat="1" applyFont="1" applyBorder="1" applyAlignment="1">
      <alignment horizontal="center" vertical="center" textRotation="90"/>
    </xf>
    <xf numFmtId="14" fontId="17" fillId="7" borderId="5" xfId="0" applyNumberFormat="1" applyFont="1" applyFill="1" applyBorder="1" applyAlignment="1">
      <alignment horizontal="center" vertical="center" textRotation="90"/>
    </xf>
    <xf numFmtId="14" fontId="17" fillId="0" borderId="43" xfId="0" applyNumberFormat="1" applyFont="1" applyBorder="1" applyAlignment="1">
      <alignment horizontal="center" vertical="center" textRotation="90"/>
    </xf>
    <xf numFmtId="14" fontId="17" fillId="7" borderId="43" xfId="0" applyNumberFormat="1" applyFont="1" applyFill="1" applyBorder="1" applyAlignment="1">
      <alignment horizontal="center" vertical="center" textRotation="90"/>
    </xf>
    <xf numFmtId="14" fontId="10" fillId="0" borderId="4" xfId="0" applyNumberFormat="1" applyFont="1" applyBorder="1" applyAlignment="1">
      <alignment horizontal="center" vertical="center" textRotation="90"/>
    </xf>
    <xf numFmtId="14" fontId="10" fillId="0" borderId="5" xfId="0" applyNumberFormat="1" applyFont="1" applyBorder="1" applyAlignment="1">
      <alignment horizontal="center" vertical="center" textRotation="90"/>
    </xf>
    <xf numFmtId="14" fontId="10" fillId="0" borderId="6" xfId="0" applyNumberFormat="1" applyFont="1" applyBorder="1" applyAlignment="1">
      <alignment horizontal="center" vertical="center" textRotation="90"/>
    </xf>
    <xf numFmtId="14" fontId="0" fillId="0" borderId="0" xfId="0" applyNumberFormat="1" applyAlignment="1">
      <alignment horizontal="center" vertical="center" textRotation="90"/>
    </xf>
    <xf numFmtId="164" fontId="0" fillId="8" borderId="0" xfId="0" applyNumberFormat="1" applyFill="1" applyAlignment="1">
      <alignment vertical="center"/>
    </xf>
    <xf numFmtId="164" fontId="0" fillId="8" borderId="0" xfId="0" applyNumberFormat="1" applyFill="1" applyAlignment="1">
      <alignment horizontal="center" vertical="center"/>
    </xf>
    <xf numFmtId="14" fontId="10" fillId="0" borderId="43" xfId="0" applyNumberFormat="1" applyFont="1" applyBorder="1" applyAlignment="1">
      <alignment horizontal="center" vertical="center" textRotation="90"/>
    </xf>
    <xf numFmtId="164" fontId="8" fillId="0" borderId="44" xfId="2" applyNumberFormat="1" applyBorder="1" applyAlignment="1">
      <alignment horizontal="center" vertical="center"/>
    </xf>
    <xf numFmtId="0" fontId="18" fillId="0" borderId="37" xfId="0" applyNumberFormat="1" applyFont="1" applyBorder="1" applyAlignment="1">
      <alignment horizontal="center" vertical="center"/>
    </xf>
    <xf numFmtId="0" fontId="18" fillId="0" borderId="59" xfId="0" applyNumberFormat="1" applyFont="1" applyBorder="1" applyAlignment="1">
      <alignment horizontal="center" vertical="center"/>
    </xf>
    <xf numFmtId="0" fontId="9" fillId="4" borderId="60" xfId="3" applyNumberFormat="1" applyBorder="1" applyAlignment="1">
      <alignment horizontal="center" vertical="center"/>
    </xf>
    <xf numFmtId="14" fontId="10" fillId="0" borderId="61" xfId="0" applyNumberFormat="1" applyFont="1" applyBorder="1" applyAlignment="1">
      <alignment horizontal="center" vertical="center" textRotation="90"/>
    </xf>
    <xf numFmtId="14" fontId="10" fillId="0" borderId="16" xfId="0" applyNumberFormat="1" applyFont="1" applyBorder="1" applyAlignment="1">
      <alignment horizontal="center" vertical="center" textRotation="90"/>
    </xf>
    <xf numFmtId="14" fontId="10" fillId="0" borderId="62" xfId="0" applyNumberFormat="1" applyFont="1" applyBorder="1" applyAlignment="1">
      <alignment horizontal="center" vertical="center" textRotation="90"/>
    </xf>
    <xf numFmtId="14" fontId="10" fillId="0" borderId="16" xfId="0" applyNumberFormat="1" applyFont="1" applyBorder="1" applyAlignment="1">
      <alignment horizontal="center" vertical="center" textRotation="90" wrapText="1"/>
    </xf>
    <xf numFmtId="14" fontId="10" fillId="0" borderId="62" xfId="0" applyNumberFormat="1" applyFont="1" applyBorder="1" applyAlignment="1">
      <alignment horizontal="center" vertical="center" textRotation="90" wrapText="1"/>
    </xf>
    <xf numFmtId="14" fontId="10" fillId="0" borderId="63" xfId="0" applyNumberFormat="1" applyFont="1" applyBorder="1" applyAlignment="1">
      <alignment horizontal="center" vertical="center" textRotation="90"/>
    </xf>
    <xf numFmtId="0" fontId="7" fillId="0" borderId="0" xfId="0" applyNumberFormat="1" applyFont="1" applyAlignment="1">
      <alignment horizontal="center" vertical="center"/>
    </xf>
    <xf numFmtId="0" fontId="30" fillId="4" borderId="2" xfId="3" applyNumberFormat="1" applyFont="1" applyBorder="1" applyAlignment="1">
      <alignment horizontal="right" vertical="center"/>
    </xf>
    <xf numFmtId="0" fontId="30" fillId="4" borderId="38" xfId="3" applyNumberFormat="1" applyFont="1" applyBorder="1" applyAlignment="1">
      <alignment horizontal="right" vertical="center"/>
    </xf>
    <xf numFmtId="0" fontId="30" fillId="4" borderId="3" xfId="3" applyNumberFormat="1" applyFont="1" applyBorder="1" applyAlignment="1">
      <alignment horizontal="right" vertical="center"/>
    </xf>
    <xf numFmtId="0" fontId="16" fillId="7" borderId="58" xfId="2" applyNumberFormat="1" applyFont="1" applyFill="1" applyBorder="1" applyAlignment="1">
      <alignment horizontal="center" vertical="center"/>
    </xf>
    <xf numFmtId="0" fontId="31" fillId="7" borderId="58" xfId="2" applyNumberFormat="1" applyFont="1" applyFill="1" applyBorder="1" applyAlignment="1">
      <alignment horizontal="center" vertical="center"/>
    </xf>
  </cellXfs>
  <cellStyles count="8">
    <cellStyle name="Calculation" xfId="3" builtinId="22"/>
    <cellStyle name="Comma" xfId="1" builtinId="3"/>
    <cellStyle name="Comma 2" xfId="5"/>
    <cellStyle name="Heading 2" xfId="2" builtinId="17"/>
    <cellStyle name="Normal" xfId="0" builtinId="0"/>
    <cellStyle name="Normal 2" xfId="7"/>
    <cellStyle name="Normal 3" xfId="4"/>
    <cellStyle name="Normal 3 2" xfId="6"/>
  </cellStyles>
  <dxfs count="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CCFF"/>
      <color rgb="FF3399FF"/>
      <color rgb="FF008080"/>
      <color rgb="FF00CC99"/>
      <color rgb="FF6600CC"/>
      <color rgb="FFFFFF00"/>
      <color rgb="FFCC99FF"/>
      <color rgb="FF99FF66"/>
      <color rgb="FFFFCC66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Abu Dhabi Mall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8836451176087094E-2"/>
          <c:y val="0.25582246249069845"/>
          <c:w val="0.91261491995029287"/>
          <c:h val="0.6385764092921221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'BASEUS_Week-Loc'!$C$8</c:f>
              <c:strCache>
                <c:ptCount val="1"/>
                <c:pt idx="0">
                  <c:v>AUH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'BASEUS_Week-Loc'!$D$8:$M$8</c:f>
              <c:numCache>
                <c:formatCode>0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5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66-4C4F-B085-896F1CF39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67328"/>
        <c:axId val="166010880"/>
      </c:lineChart>
      <c:catAx>
        <c:axId val="134067328"/>
        <c:scaling>
          <c:orientation val="minMax"/>
        </c:scaling>
        <c:delete val="1"/>
        <c:axPos val="b"/>
        <c:majorTickMark val="out"/>
        <c:minorTickMark val="none"/>
        <c:tickLblPos val="none"/>
        <c:crossAx val="166010880"/>
        <c:crosses val="autoZero"/>
        <c:auto val="1"/>
        <c:lblAlgn val="ctr"/>
        <c:lblOffset val="100"/>
        <c:noMultiLvlLbl val="0"/>
      </c:catAx>
      <c:valAx>
        <c:axId val="166010880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74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067328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Sahara Centre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753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'BASEUS_Week-Loc'!$C$18</c:f>
              <c:strCache>
                <c:ptCount val="1"/>
                <c:pt idx="0">
                  <c:v>SAHA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'BASEUS_Week-Loc'!$D$18:$M$18</c:f>
              <c:numCache>
                <c:formatCode>0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0-4DB4-A449-F81C18FF6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66016"/>
        <c:axId val="136176000"/>
      </c:lineChart>
      <c:catAx>
        <c:axId val="136166016"/>
        <c:scaling>
          <c:orientation val="minMax"/>
        </c:scaling>
        <c:delete val="1"/>
        <c:axPos val="b"/>
        <c:majorTickMark val="out"/>
        <c:minorTickMark val="none"/>
        <c:tickLblPos val="none"/>
        <c:crossAx val="136176000"/>
        <c:crosses val="autoZero"/>
        <c:auto val="1"/>
        <c:lblAlgn val="ctr"/>
        <c:lblOffset val="100"/>
        <c:noMultiLvlLbl val="0"/>
      </c:catAx>
      <c:valAx>
        <c:axId val="136176000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2566118661537170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1660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Dubai Marina Mall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645"/>
          <c:w val="0.91288369988233731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'BASEUS_Week-Loc'!$C$14</c:f>
              <c:strCache>
                <c:ptCount val="1"/>
                <c:pt idx="0">
                  <c:v>DMM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'BASEUS_Week-Loc'!$D$14:$M$14</c:f>
              <c:numCache>
                <c:formatCode>0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1-4EA0-9524-C54F68194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50432"/>
        <c:axId val="136451968"/>
      </c:lineChart>
      <c:catAx>
        <c:axId val="136450432"/>
        <c:scaling>
          <c:orientation val="minMax"/>
        </c:scaling>
        <c:delete val="1"/>
        <c:axPos val="b"/>
        <c:majorTickMark val="out"/>
        <c:minorTickMark val="none"/>
        <c:tickLblPos val="none"/>
        <c:crossAx val="136451968"/>
        <c:crosses val="autoZero"/>
        <c:auto val="1"/>
        <c:lblAlgn val="ctr"/>
        <c:lblOffset val="100"/>
        <c:noMultiLvlLbl val="0"/>
      </c:catAx>
      <c:valAx>
        <c:axId val="136451968"/>
        <c:scaling>
          <c:orientation val="minMax"/>
          <c:max val="2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151969552607296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4504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Arabian Ranches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258E-2"/>
          <c:y val="0.332715366914757"/>
          <c:w val="0.91288369988233731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'BASEUS_Week-Loc'!$C$16</c:f>
              <c:strCache>
                <c:ptCount val="1"/>
                <c:pt idx="0">
                  <c:v>ARD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'BASEUS_Week-Loc'!$D$16:$M$16</c:f>
              <c:numCache>
                <c:formatCode>0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E-423D-A644-3D0400104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84736"/>
        <c:axId val="136486272"/>
      </c:lineChart>
      <c:catAx>
        <c:axId val="136484736"/>
        <c:scaling>
          <c:orientation val="minMax"/>
        </c:scaling>
        <c:delete val="1"/>
        <c:axPos val="b"/>
        <c:majorTickMark val="out"/>
        <c:minorTickMark val="none"/>
        <c:tickLblPos val="none"/>
        <c:crossAx val="136486272"/>
        <c:crosses val="autoZero"/>
        <c:auto val="1"/>
        <c:lblAlgn val="ctr"/>
        <c:lblOffset val="100"/>
        <c:noMultiLvlLbl val="0"/>
      </c:catAx>
      <c:valAx>
        <c:axId val="136486272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48473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Al Jimi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306E-2"/>
          <c:y val="0.33271536691475723"/>
          <c:w val="0.91288369988233709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'BASEUS_Week-Loc'!$C$17</c:f>
              <c:strCache>
                <c:ptCount val="1"/>
                <c:pt idx="0">
                  <c:v>JIMI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'BASEUS_Week-Loc'!$D$17:$M$17</c:f>
              <c:numCache>
                <c:formatCode>0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8-4E4C-AABB-DC8381625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02656"/>
        <c:axId val="136905856"/>
      </c:lineChart>
      <c:catAx>
        <c:axId val="136502656"/>
        <c:scaling>
          <c:orientation val="minMax"/>
        </c:scaling>
        <c:delete val="1"/>
        <c:axPos val="b"/>
        <c:majorTickMark val="out"/>
        <c:minorTickMark val="none"/>
        <c:tickLblPos val="none"/>
        <c:crossAx val="136905856"/>
        <c:crosses val="autoZero"/>
        <c:auto val="1"/>
        <c:lblAlgn val="ctr"/>
        <c:lblOffset val="100"/>
        <c:noMultiLvlLbl val="0"/>
      </c:catAx>
      <c:valAx>
        <c:axId val="136905856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45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5026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066"/>
          <c:y val="0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B39F-4DA6-A9FF-336C6A9914E9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B39F-4DA6-A9FF-336C6A9914E9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B39F-4DA6-A9FF-336C6A9914E9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7-B39F-4DA6-A9FF-336C6A9914E9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9-B39F-4DA6-A9FF-336C6A9914E9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B39F-4DA6-A9FF-336C6A9914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'BASEUS_Week-Loc'!$B$7:$C$18</c:f>
              <c:multiLvlStrCache>
                <c:ptCount val="12"/>
                <c:lvl>
                  <c:pt idx="0">
                    <c:v>DCC</c:v>
                  </c:pt>
                  <c:pt idx="1">
                    <c:v>AUH</c:v>
                  </c:pt>
                  <c:pt idx="2">
                    <c:v>MER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JIMI</c:v>
                  </c:pt>
                  <c:pt idx="11">
                    <c:v>SAHA</c:v>
                  </c:pt>
                </c:lvl>
                <c:lvl>
                  <c:pt idx="0">
                    <c:v>6</c:v>
                  </c:pt>
                  <c:pt idx="1">
                    <c:v>3</c:v>
                  </c:pt>
                  <c:pt idx="2">
                    <c:v>2</c:v>
                  </c:pt>
                  <c:pt idx="3">
                    <c:v>11</c:v>
                  </c:pt>
                  <c:pt idx="4">
                    <c:v>5</c:v>
                  </c:pt>
                  <c:pt idx="5">
                    <c:v>16</c:v>
                  </c:pt>
                  <c:pt idx="6">
                    <c:v>4</c:v>
                  </c:pt>
                  <c:pt idx="7">
                    <c:v>2</c:v>
                  </c:pt>
                  <c:pt idx="8">
                    <c:v>14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</c:lvl>
              </c:multiLvlStrCache>
            </c:multiLvlStrRef>
          </c:cat>
          <c:val>
            <c:numRef>
              <c:f>'BASEUS_Week-Loc'!$Q$7:$Q$18</c:f>
              <c:numCache>
                <c:formatCode>0</c:formatCode>
                <c:ptCount val="12"/>
                <c:pt idx="0">
                  <c:v>55</c:v>
                </c:pt>
                <c:pt idx="1">
                  <c:v>29</c:v>
                </c:pt>
                <c:pt idx="2">
                  <c:v>24</c:v>
                </c:pt>
                <c:pt idx="3">
                  <c:v>107</c:v>
                </c:pt>
                <c:pt idx="4">
                  <c:v>51</c:v>
                </c:pt>
                <c:pt idx="5">
                  <c:v>155</c:v>
                </c:pt>
                <c:pt idx="6">
                  <c:v>42</c:v>
                </c:pt>
                <c:pt idx="7">
                  <c:v>15</c:v>
                </c:pt>
                <c:pt idx="8">
                  <c:v>143</c:v>
                </c:pt>
                <c:pt idx="9">
                  <c:v>11</c:v>
                </c:pt>
                <c:pt idx="10">
                  <c:v>12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9F-4DA6-A9FF-336C6A991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027520"/>
        <c:axId val="134074368"/>
        <c:axId val="0"/>
      </c:bar3DChart>
      <c:catAx>
        <c:axId val="13402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74368"/>
        <c:crosses val="autoZero"/>
        <c:auto val="1"/>
        <c:lblAlgn val="ctr"/>
        <c:lblOffset val="100"/>
        <c:noMultiLvlLbl val="0"/>
      </c:catAx>
      <c:valAx>
        <c:axId val="134074368"/>
        <c:scaling>
          <c:orientation val="minMax"/>
          <c:max val="2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27520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Mercato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'BASEUS_Week-Loc'!$C$9</c:f>
              <c:strCache>
                <c:ptCount val="1"/>
                <c:pt idx="0">
                  <c:v>MER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'BASEUS_Week-Loc'!$D$9:$M$9</c:f>
              <c:numCache>
                <c:formatCode>0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15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C-46AA-8FC7-6924FC6AC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81920"/>
        <c:axId val="135124096"/>
      </c:lineChart>
      <c:catAx>
        <c:axId val="134081920"/>
        <c:scaling>
          <c:orientation val="minMax"/>
        </c:scaling>
        <c:delete val="1"/>
        <c:axPos val="b"/>
        <c:majorTickMark val="out"/>
        <c:minorTickMark val="none"/>
        <c:tickLblPos val="none"/>
        <c:crossAx val="135124096"/>
        <c:crosses val="autoZero"/>
        <c:auto val="1"/>
        <c:lblAlgn val="ctr"/>
        <c:lblOffset val="100"/>
        <c:noMultiLvlLbl val="0"/>
      </c:catAx>
      <c:valAx>
        <c:axId val="135124096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0819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Deira City Centre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39315775183338E-2"/>
          <c:y val="0.23130944523747543"/>
          <c:w val="0.90905561751927599"/>
          <c:h val="0.60697072953600095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'BASEUS_Week-Loc'!$C$7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'BASEUS_Week-Loc'!$D$7:$M$7</c:f>
              <c:numCache>
                <c:formatCode>0</c:formatCode>
                <c:ptCount val="10"/>
                <c:pt idx="0">
                  <c:v>14</c:v>
                </c:pt>
                <c:pt idx="1">
                  <c:v>28</c:v>
                </c:pt>
                <c:pt idx="2">
                  <c:v>6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1-43CB-8250-EE3E62E35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20000"/>
        <c:axId val="135121536"/>
      </c:lineChart>
      <c:catAx>
        <c:axId val="135120000"/>
        <c:scaling>
          <c:orientation val="minMax"/>
        </c:scaling>
        <c:delete val="1"/>
        <c:axPos val="b"/>
        <c:majorTickMark val="out"/>
        <c:minorTickMark val="none"/>
        <c:tickLblPos val="none"/>
        <c:crossAx val="135121536"/>
        <c:crosses val="autoZero"/>
        <c:auto val="1"/>
        <c:lblAlgn val="ctr"/>
        <c:lblOffset val="100"/>
        <c:noMultiLvlLbl val="0"/>
      </c:catAx>
      <c:valAx>
        <c:axId val="135121536"/>
        <c:scaling>
          <c:orientation val="minMax"/>
          <c:max val="5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4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1200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Mall Of The Emirates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9795434563189476E-2"/>
          <c:y val="0.27563774134397584"/>
          <c:w val="0.91753764112819269"/>
          <c:h val="0.56264231953883004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'BASEUS_Week-Loc'!$C$10</c:f>
              <c:strCache>
                <c:ptCount val="1"/>
                <c:pt idx="0">
                  <c:v>MOE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'BASEUS_Week-Loc'!$D$10:$M$10</c:f>
              <c:numCache>
                <c:formatCode>0</c:formatCode>
                <c:ptCount val="10"/>
                <c:pt idx="0">
                  <c:v>23</c:v>
                </c:pt>
                <c:pt idx="1">
                  <c:v>27</c:v>
                </c:pt>
                <c:pt idx="2">
                  <c:v>33</c:v>
                </c:pt>
                <c:pt idx="3">
                  <c:v>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C-446C-AB63-666641216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75200"/>
        <c:axId val="135885184"/>
      </c:lineChart>
      <c:catAx>
        <c:axId val="135875200"/>
        <c:scaling>
          <c:orientation val="minMax"/>
        </c:scaling>
        <c:delete val="1"/>
        <c:axPos val="b"/>
        <c:majorTickMark val="out"/>
        <c:minorTickMark val="none"/>
        <c:tickLblPos val="none"/>
        <c:crossAx val="135885184"/>
        <c:crosses val="autoZero"/>
        <c:auto val="1"/>
        <c:lblAlgn val="ctr"/>
        <c:lblOffset val="100"/>
        <c:noMultiLvlLbl val="0"/>
      </c:catAx>
      <c:valAx>
        <c:axId val="135885184"/>
        <c:scaling>
          <c:orientation val="minMax"/>
          <c:max val="5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879E-3"/>
              <c:y val="0.1995342405829429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8752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Mirdif City Centre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344321554115583E-2"/>
          <c:y val="0.26291796858726252"/>
          <c:w val="0.92586643213329045"/>
          <c:h val="0.56915089561173271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'BASEUS_Week-Loc'!$C$11</c:f>
              <c:strCache>
                <c:ptCount val="1"/>
                <c:pt idx="0">
                  <c:v>MCC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'BASEUS_Week-Loc'!$D$11:$M$11</c:f>
              <c:numCache>
                <c:formatCode>0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9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A-44B7-A3CB-C4E5802C9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01568"/>
        <c:axId val="135903104"/>
      </c:lineChart>
      <c:catAx>
        <c:axId val="135901568"/>
        <c:scaling>
          <c:orientation val="minMax"/>
        </c:scaling>
        <c:delete val="1"/>
        <c:axPos val="b"/>
        <c:majorTickMark val="out"/>
        <c:minorTickMark val="none"/>
        <c:tickLblPos val="none"/>
        <c:crossAx val="135903104"/>
        <c:crosses val="autoZero"/>
        <c:auto val="1"/>
        <c:lblAlgn val="ctr"/>
        <c:lblOffset val="100"/>
        <c:noMultiLvlLbl val="0"/>
      </c:catAx>
      <c:valAx>
        <c:axId val="135903104"/>
        <c:scaling>
          <c:orientation val="minMax"/>
          <c:max val="3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879E-3"/>
              <c:y val="0.1844706188585930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90156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The Dubai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14073767094901E-2"/>
          <c:y val="0.23479031244243231"/>
          <c:w val="0.92021837270341222"/>
          <c:h val="0.65559575056768404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'BASEUS_Week-Loc'!$C$12</c:f>
              <c:strCache>
                <c:ptCount val="1"/>
                <c:pt idx="0">
                  <c:v>TDM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'BASEUS_Week-Loc'!$D$12:$M$12</c:f>
              <c:numCache>
                <c:formatCode>0</c:formatCode>
                <c:ptCount val="10"/>
                <c:pt idx="0">
                  <c:v>49</c:v>
                </c:pt>
                <c:pt idx="1">
                  <c:v>27</c:v>
                </c:pt>
                <c:pt idx="2">
                  <c:v>41</c:v>
                </c:pt>
                <c:pt idx="3">
                  <c:v>38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A-43DF-87D5-95B5A2488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05504"/>
        <c:axId val="136007040"/>
      </c:lineChart>
      <c:catAx>
        <c:axId val="136005504"/>
        <c:scaling>
          <c:orientation val="minMax"/>
        </c:scaling>
        <c:delete val="1"/>
        <c:axPos val="b"/>
        <c:majorTickMark val="out"/>
        <c:minorTickMark val="none"/>
        <c:tickLblPos val="none"/>
        <c:crossAx val="136007040"/>
        <c:crosses val="autoZero"/>
        <c:auto val="1"/>
        <c:lblAlgn val="ctr"/>
        <c:lblOffset val="100"/>
        <c:noMultiLvlLbl val="0"/>
      </c:catAx>
      <c:valAx>
        <c:axId val="136007040"/>
        <c:scaling>
          <c:orientation val="minMax"/>
          <c:max val="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0055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Al Wahda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634"/>
          <c:w val="0.91288369988233753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'BASEUS_Week-Loc'!$C$13</c:f>
              <c:strCache>
                <c:ptCount val="1"/>
                <c:pt idx="0">
                  <c:v>AWM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'BASEUS_Week-Loc'!$D$13:$M$13</c:f>
              <c:numCache>
                <c:formatCode>0</c:formatCode>
                <c:ptCount val="10"/>
                <c:pt idx="0">
                  <c:v>14</c:v>
                </c:pt>
                <c:pt idx="1">
                  <c:v>6</c:v>
                </c:pt>
                <c:pt idx="2">
                  <c:v>12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A-4563-9303-69FEE10D2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23424"/>
        <c:axId val="136041600"/>
      </c:lineChart>
      <c:catAx>
        <c:axId val="136023424"/>
        <c:scaling>
          <c:orientation val="minMax"/>
        </c:scaling>
        <c:delete val="1"/>
        <c:axPos val="b"/>
        <c:majorTickMark val="out"/>
        <c:minorTickMark val="none"/>
        <c:tickLblPos val="none"/>
        <c:crossAx val="136041600"/>
        <c:crosses val="autoZero"/>
        <c:auto val="1"/>
        <c:lblAlgn val="ctr"/>
        <c:lblOffset val="100"/>
        <c:noMultiLvlLbl val="0"/>
      </c:catAx>
      <c:valAx>
        <c:axId val="136041600"/>
        <c:scaling>
          <c:orientation val="minMax"/>
          <c:max val="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1519695526072960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02342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Yas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223E-2"/>
          <c:y val="0.25608727788336805"/>
          <c:w val="0.91288369988233753"/>
          <c:h val="0.63972983980450715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'BASEUS_Week-Loc'!$C$15</c:f>
              <c:strCache>
                <c:ptCount val="1"/>
                <c:pt idx="0">
                  <c:v>YAS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'BASEUS_Week-Loc'!$D$15:$M$15</c:f>
              <c:numCache>
                <c:formatCode>0</c:formatCode>
                <c:ptCount val="10"/>
                <c:pt idx="0">
                  <c:v>46</c:v>
                </c:pt>
                <c:pt idx="1">
                  <c:v>32</c:v>
                </c:pt>
                <c:pt idx="2">
                  <c:v>23</c:v>
                </c:pt>
                <c:pt idx="3">
                  <c:v>42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1-4E07-9AFE-A5481A72D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35808"/>
        <c:axId val="136137344"/>
      </c:lineChart>
      <c:catAx>
        <c:axId val="136135808"/>
        <c:scaling>
          <c:orientation val="minMax"/>
        </c:scaling>
        <c:delete val="1"/>
        <c:axPos val="b"/>
        <c:majorTickMark val="out"/>
        <c:minorTickMark val="none"/>
        <c:tickLblPos val="none"/>
        <c:crossAx val="136137344"/>
        <c:crosses val="autoZero"/>
        <c:auto val="1"/>
        <c:lblAlgn val="ctr"/>
        <c:lblOffset val="100"/>
        <c:noMultiLvlLbl val="0"/>
      </c:catAx>
      <c:valAx>
        <c:axId val="136137344"/>
        <c:scaling>
          <c:orientation val="minMax"/>
          <c:max val="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13580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15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15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15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15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15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15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15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15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15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15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15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15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15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47625</xdr:rowOff>
    </xdr:from>
    <xdr:to>
      <xdr:col>2</xdr:col>
      <xdr:colOff>104775</xdr:colOff>
      <xdr:row>6</xdr:row>
      <xdr:rowOff>130310</xdr:rowOff>
    </xdr:to>
    <xdr:pic>
      <xdr:nvPicPr>
        <xdr:cNvPr id="2" name="Picture 1" descr="snipped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47625"/>
          <a:ext cx="1219200" cy="1225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F135"/>
  <sheetViews>
    <sheetView workbookViewId="0">
      <selection activeCell="G16" sqref="G16"/>
    </sheetView>
  </sheetViews>
  <sheetFormatPr defaultRowHeight="15" x14ac:dyDescent="0.25"/>
  <cols>
    <col min="1" max="1" width="5.28515625" style="29" customWidth="1"/>
    <col min="2" max="2" width="0.28515625" style="29" customWidth="1"/>
    <col min="3" max="3" width="12" style="3" customWidth="1"/>
    <col min="4" max="13" width="8.85546875" style="30" customWidth="1"/>
    <col min="14" max="15" width="11" style="30" customWidth="1"/>
    <col min="16" max="16" width="10.140625" style="30" customWidth="1"/>
    <col min="17" max="17" width="10.42578125" style="3" customWidth="1"/>
    <col min="18" max="16384" width="9.140625" style="3"/>
  </cols>
  <sheetData>
    <row r="1" spans="1:32" ht="24" customHeight="1" x14ac:dyDescent="0.25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32" ht="24.75" customHeight="1" x14ac:dyDescent="0.25">
      <c r="A2" s="1" t="s">
        <v>80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32" ht="4.5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32" ht="20.25" customHeight="1" x14ac:dyDescent="0.25">
      <c r="A4" s="4"/>
      <c r="B4" s="4"/>
      <c r="C4" s="4"/>
      <c r="D4" s="5" t="s">
        <v>81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32" s="12" customFormat="1" ht="20.25" customHeight="1" x14ac:dyDescent="0.25">
      <c r="A5" s="7" t="s">
        <v>1</v>
      </c>
      <c r="B5" s="8"/>
      <c r="C5" s="9" t="s">
        <v>2</v>
      </c>
      <c r="D5" s="10">
        <v>1</v>
      </c>
      <c r="E5" s="10">
        <v>2</v>
      </c>
      <c r="F5" s="10">
        <f t="shared" ref="F5:M5" si="0">+E5+1</f>
        <v>3</v>
      </c>
      <c r="G5" s="10">
        <f t="shared" si="0"/>
        <v>4</v>
      </c>
      <c r="H5" s="10">
        <f t="shared" si="0"/>
        <v>5</v>
      </c>
      <c r="I5" s="10">
        <f t="shared" si="0"/>
        <v>6</v>
      </c>
      <c r="J5" s="10">
        <f t="shared" si="0"/>
        <v>7</v>
      </c>
      <c r="K5" s="10">
        <f t="shared" si="0"/>
        <v>8</v>
      </c>
      <c r="L5" s="10">
        <f t="shared" si="0"/>
        <v>9</v>
      </c>
      <c r="M5" s="10">
        <f t="shared" si="0"/>
        <v>10</v>
      </c>
      <c r="N5" s="11" t="s">
        <v>20</v>
      </c>
      <c r="O5" s="11" t="s">
        <v>21</v>
      </c>
      <c r="P5" s="10" t="s">
        <v>77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s="12" customFormat="1" ht="20.25" hidden="1" customHeight="1" x14ac:dyDescent="0.25">
      <c r="A6" s="13"/>
      <c r="B6" s="14"/>
      <c r="C6" s="15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5.75" customHeight="1" x14ac:dyDescent="0.25">
      <c r="A7" s="16">
        <v>1</v>
      </c>
      <c r="B7" s="17">
        <f>Q7/10</f>
        <v>5.5</v>
      </c>
      <c r="C7" s="18" t="s">
        <v>3</v>
      </c>
      <c r="D7" s="19">
        <v>14</v>
      </c>
      <c r="E7" s="19">
        <v>28</v>
      </c>
      <c r="F7" s="19">
        <v>6</v>
      </c>
      <c r="G7" s="19">
        <v>7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20">
        <f>SUM(D7:M7)</f>
        <v>55</v>
      </c>
      <c r="O7" s="20">
        <f>N7/10</f>
        <v>5.5</v>
      </c>
      <c r="P7" s="20">
        <v>0</v>
      </c>
      <c r="Q7" s="21">
        <f>SUM(D7:M7)</f>
        <v>55</v>
      </c>
    </row>
    <row r="8" spans="1:32" ht="15.75" customHeight="1" x14ac:dyDescent="0.25">
      <c r="A8" s="16">
        <v>2</v>
      </c>
      <c r="B8" s="17">
        <f t="shared" ref="B8:B17" si="1">Q8/10</f>
        <v>2.9</v>
      </c>
      <c r="C8" s="18" t="s">
        <v>4</v>
      </c>
      <c r="D8" s="19">
        <v>8</v>
      </c>
      <c r="E8" s="19">
        <v>10</v>
      </c>
      <c r="F8" s="19">
        <v>5</v>
      </c>
      <c r="G8" s="19">
        <v>6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20">
        <f t="shared" ref="N8:N18" si="2">SUM(D8:M8)</f>
        <v>29</v>
      </c>
      <c r="O8" s="20">
        <f t="shared" ref="O8:O18" si="3">N8/10</f>
        <v>2.9</v>
      </c>
      <c r="P8" s="20">
        <v>0</v>
      </c>
      <c r="Q8" s="21">
        <f t="shared" ref="Q8:Q19" si="4">SUM(D8:M8)</f>
        <v>29</v>
      </c>
    </row>
    <row r="9" spans="1:32" ht="15.75" customHeight="1" x14ac:dyDescent="0.25">
      <c r="A9" s="16">
        <v>3</v>
      </c>
      <c r="B9" s="17">
        <f t="shared" si="1"/>
        <v>2.4</v>
      </c>
      <c r="C9" s="18" t="s">
        <v>5</v>
      </c>
      <c r="D9" s="19">
        <v>5</v>
      </c>
      <c r="E9" s="19">
        <v>0</v>
      </c>
      <c r="F9" s="19">
        <v>15</v>
      </c>
      <c r="G9" s="19">
        <v>4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20">
        <f t="shared" si="2"/>
        <v>24</v>
      </c>
      <c r="O9" s="20">
        <f t="shared" si="3"/>
        <v>2.4</v>
      </c>
      <c r="P9" s="20">
        <v>0</v>
      </c>
      <c r="Q9" s="21">
        <f t="shared" si="4"/>
        <v>24</v>
      </c>
    </row>
    <row r="10" spans="1:32" ht="15.75" customHeight="1" x14ac:dyDescent="0.25">
      <c r="A10" s="16">
        <v>4</v>
      </c>
      <c r="B10" s="17">
        <f t="shared" si="1"/>
        <v>10.7</v>
      </c>
      <c r="C10" s="18" t="s">
        <v>6</v>
      </c>
      <c r="D10" s="19">
        <v>23</v>
      </c>
      <c r="E10" s="19">
        <v>27</v>
      </c>
      <c r="F10" s="19">
        <v>33</v>
      </c>
      <c r="G10" s="19">
        <v>24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20">
        <f t="shared" si="2"/>
        <v>107</v>
      </c>
      <c r="O10" s="20">
        <f t="shared" si="3"/>
        <v>10.7</v>
      </c>
      <c r="P10" s="20">
        <v>0</v>
      </c>
      <c r="Q10" s="21">
        <f t="shared" si="4"/>
        <v>107</v>
      </c>
    </row>
    <row r="11" spans="1:32" ht="15.75" customHeight="1" x14ac:dyDescent="0.25">
      <c r="A11" s="16">
        <v>5</v>
      </c>
      <c r="B11" s="17">
        <f t="shared" si="1"/>
        <v>5.0999999999999996</v>
      </c>
      <c r="C11" s="18" t="s">
        <v>7</v>
      </c>
      <c r="D11" s="19">
        <v>14</v>
      </c>
      <c r="E11" s="19">
        <v>14</v>
      </c>
      <c r="F11" s="19">
        <v>9</v>
      </c>
      <c r="G11" s="19">
        <v>14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20">
        <f t="shared" si="2"/>
        <v>51</v>
      </c>
      <c r="O11" s="20">
        <f t="shared" si="3"/>
        <v>5.0999999999999996</v>
      </c>
      <c r="P11" s="20">
        <v>0</v>
      </c>
      <c r="Q11" s="21">
        <f t="shared" si="4"/>
        <v>51</v>
      </c>
    </row>
    <row r="12" spans="1:32" ht="15.75" customHeight="1" x14ac:dyDescent="0.25">
      <c r="A12" s="16">
        <v>6</v>
      </c>
      <c r="B12" s="17">
        <f t="shared" si="1"/>
        <v>15.5</v>
      </c>
      <c r="C12" s="18" t="s">
        <v>8</v>
      </c>
      <c r="D12" s="19">
        <v>49</v>
      </c>
      <c r="E12" s="19">
        <v>27</v>
      </c>
      <c r="F12" s="19">
        <v>41</v>
      </c>
      <c r="G12" s="19">
        <v>38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20">
        <f t="shared" si="2"/>
        <v>155</v>
      </c>
      <c r="O12" s="20">
        <f t="shared" si="3"/>
        <v>15.5</v>
      </c>
      <c r="P12" s="20">
        <v>0</v>
      </c>
      <c r="Q12" s="21">
        <f t="shared" si="4"/>
        <v>155</v>
      </c>
    </row>
    <row r="13" spans="1:32" ht="15.75" customHeight="1" x14ac:dyDescent="0.25">
      <c r="A13" s="16">
        <v>7</v>
      </c>
      <c r="B13" s="17">
        <f t="shared" si="1"/>
        <v>4.2</v>
      </c>
      <c r="C13" s="18" t="s">
        <v>9</v>
      </c>
      <c r="D13" s="19">
        <v>14</v>
      </c>
      <c r="E13" s="19">
        <v>6</v>
      </c>
      <c r="F13" s="19">
        <v>12</v>
      </c>
      <c r="G13" s="19">
        <v>10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20">
        <f t="shared" si="2"/>
        <v>42</v>
      </c>
      <c r="O13" s="20">
        <f t="shared" si="3"/>
        <v>4.2</v>
      </c>
      <c r="P13" s="20">
        <v>0</v>
      </c>
      <c r="Q13" s="21">
        <f t="shared" si="4"/>
        <v>42</v>
      </c>
    </row>
    <row r="14" spans="1:32" ht="15.75" customHeight="1" x14ac:dyDescent="0.25">
      <c r="A14" s="16">
        <v>8</v>
      </c>
      <c r="B14" s="17">
        <f t="shared" si="1"/>
        <v>1.5</v>
      </c>
      <c r="C14" s="18" t="s">
        <v>10</v>
      </c>
      <c r="D14" s="19">
        <v>3</v>
      </c>
      <c r="E14" s="19">
        <v>5</v>
      </c>
      <c r="F14" s="19">
        <v>4</v>
      </c>
      <c r="G14" s="19">
        <v>3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20">
        <f t="shared" si="2"/>
        <v>15</v>
      </c>
      <c r="O14" s="20">
        <f t="shared" si="3"/>
        <v>1.5</v>
      </c>
      <c r="P14" s="20">
        <v>0</v>
      </c>
      <c r="Q14" s="21">
        <f t="shared" si="4"/>
        <v>15</v>
      </c>
    </row>
    <row r="15" spans="1:32" ht="15.75" customHeight="1" x14ac:dyDescent="0.25">
      <c r="A15" s="16">
        <v>9</v>
      </c>
      <c r="B15" s="17">
        <f t="shared" si="1"/>
        <v>14.3</v>
      </c>
      <c r="C15" s="18" t="s">
        <v>11</v>
      </c>
      <c r="D15" s="19">
        <v>46</v>
      </c>
      <c r="E15" s="19">
        <v>32</v>
      </c>
      <c r="F15" s="19">
        <v>23</v>
      </c>
      <c r="G15" s="19">
        <v>42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20">
        <f t="shared" si="2"/>
        <v>143</v>
      </c>
      <c r="O15" s="20">
        <f t="shared" si="3"/>
        <v>14.3</v>
      </c>
      <c r="P15" s="20">
        <v>0</v>
      </c>
      <c r="Q15" s="21">
        <f t="shared" si="4"/>
        <v>143</v>
      </c>
    </row>
    <row r="16" spans="1:32" ht="15.75" customHeight="1" x14ac:dyDescent="0.25">
      <c r="A16" s="16">
        <v>10</v>
      </c>
      <c r="B16" s="17">
        <f t="shared" si="1"/>
        <v>1.1000000000000001</v>
      </c>
      <c r="C16" s="18" t="s">
        <v>12</v>
      </c>
      <c r="D16" s="19">
        <v>3</v>
      </c>
      <c r="E16" s="19">
        <v>3</v>
      </c>
      <c r="F16" s="19">
        <v>1</v>
      </c>
      <c r="G16" s="19">
        <v>4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20">
        <f t="shared" si="2"/>
        <v>11</v>
      </c>
      <c r="O16" s="20">
        <f t="shared" si="3"/>
        <v>1.1000000000000001</v>
      </c>
      <c r="P16" s="20">
        <v>0</v>
      </c>
      <c r="Q16" s="21">
        <f t="shared" si="4"/>
        <v>11</v>
      </c>
    </row>
    <row r="17" spans="1:19" ht="15.75" customHeight="1" x14ac:dyDescent="0.25">
      <c r="A17" s="16">
        <v>11</v>
      </c>
      <c r="B17" s="17">
        <f t="shared" si="1"/>
        <v>1.2</v>
      </c>
      <c r="C17" s="18" t="s">
        <v>13</v>
      </c>
      <c r="D17" s="19">
        <v>3</v>
      </c>
      <c r="E17" s="19">
        <v>6</v>
      </c>
      <c r="F17" s="19">
        <v>2</v>
      </c>
      <c r="G17" s="19">
        <v>1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20">
        <f t="shared" si="2"/>
        <v>12</v>
      </c>
      <c r="O17" s="20">
        <f t="shared" si="3"/>
        <v>1.2</v>
      </c>
      <c r="P17" s="20">
        <v>0</v>
      </c>
      <c r="Q17" s="21">
        <f t="shared" si="4"/>
        <v>12</v>
      </c>
    </row>
    <row r="18" spans="1:19" ht="15.75" customHeight="1" x14ac:dyDescent="0.25">
      <c r="A18" s="16">
        <v>12</v>
      </c>
      <c r="B18" s="17">
        <f>Q18/10</f>
        <v>1</v>
      </c>
      <c r="C18" s="18" t="s">
        <v>14</v>
      </c>
      <c r="D18" s="19">
        <v>2</v>
      </c>
      <c r="E18" s="19">
        <v>3</v>
      </c>
      <c r="F18" s="19">
        <v>3</v>
      </c>
      <c r="G18" s="19">
        <v>2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20">
        <f t="shared" si="2"/>
        <v>10</v>
      </c>
      <c r="O18" s="20">
        <f t="shared" si="3"/>
        <v>1</v>
      </c>
      <c r="P18" s="20">
        <v>0</v>
      </c>
      <c r="Q18" s="21">
        <f t="shared" si="4"/>
        <v>10</v>
      </c>
    </row>
    <row r="19" spans="1:19" s="12" customFormat="1" ht="17.25" customHeight="1" x14ac:dyDescent="0.25">
      <c r="C19" s="22" t="s">
        <v>76</v>
      </c>
      <c r="D19" s="23">
        <f t="shared" ref="D19:P19" si="5">SUM(D7:D18)</f>
        <v>184</v>
      </c>
      <c r="E19" s="23">
        <f t="shared" si="5"/>
        <v>161</v>
      </c>
      <c r="F19" s="23">
        <f t="shared" si="5"/>
        <v>154</v>
      </c>
      <c r="G19" s="23">
        <f t="shared" si="5"/>
        <v>155</v>
      </c>
      <c r="H19" s="23">
        <f t="shared" si="5"/>
        <v>0</v>
      </c>
      <c r="I19" s="23">
        <f t="shared" si="5"/>
        <v>0</v>
      </c>
      <c r="J19" s="23">
        <f t="shared" si="5"/>
        <v>0</v>
      </c>
      <c r="K19" s="23">
        <f t="shared" si="5"/>
        <v>0</v>
      </c>
      <c r="L19" s="23">
        <f t="shared" si="5"/>
        <v>0</v>
      </c>
      <c r="M19" s="23">
        <f t="shared" si="5"/>
        <v>0</v>
      </c>
      <c r="N19" s="24">
        <f t="shared" si="5"/>
        <v>654</v>
      </c>
      <c r="O19" s="24">
        <f t="shared" si="5"/>
        <v>65.400000000000006</v>
      </c>
      <c r="P19" s="24">
        <f t="shared" si="5"/>
        <v>0</v>
      </c>
      <c r="Q19" s="21">
        <f t="shared" si="4"/>
        <v>654</v>
      </c>
      <c r="R19" s="25"/>
      <c r="S19" s="25"/>
    </row>
    <row r="20" spans="1:19" x14ac:dyDescent="0.25">
      <c r="A20" s="26"/>
      <c r="B20" s="26"/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</row>
    <row r="21" spans="1:19" x14ac:dyDescent="0.25">
      <c r="A21" s="26"/>
      <c r="B21" s="26"/>
      <c r="C21" s="27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</row>
    <row r="22" spans="1:19" x14ac:dyDescent="0.25">
      <c r="A22" s="26"/>
      <c r="B22" s="26"/>
      <c r="C22" s="27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</row>
    <row r="23" spans="1:19" x14ac:dyDescent="0.25">
      <c r="A23" s="26"/>
      <c r="B23" s="26"/>
      <c r="C23" s="2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</row>
    <row r="24" spans="1:19" x14ac:dyDescent="0.25">
      <c r="A24" s="26"/>
      <c r="B24" s="26"/>
      <c r="C24" s="27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</row>
    <row r="25" spans="1:19" x14ac:dyDescent="0.25">
      <c r="A25" s="26"/>
      <c r="B25" s="26"/>
      <c r="C25" s="27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</row>
    <row r="26" spans="1:19" x14ac:dyDescent="0.25">
      <c r="A26" s="26"/>
      <c r="B26" s="26"/>
      <c r="C26" s="27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</row>
    <row r="27" spans="1:19" x14ac:dyDescent="0.25">
      <c r="A27" s="26"/>
      <c r="B27" s="26"/>
      <c r="C27" s="27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</row>
    <row r="28" spans="1:19" x14ac:dyDescent="0.25">
      <c r="A28" s="26"/>
      <c r="B28" s="26"/>
      <c r="C28" s="27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</row>
    <row r="29" spans="1:19" x14ac:dyDescent="0.25">
      <c r="A29" s="26"/>
      <c r="B29" s="26"/>
      <c r="C29" s="27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</row>
    <row r="30" spans="1:19" x14ac:dyDescent="0.25">
      <c r="A30" s="26"/>
      <c r="B30" s="26"/>
      <c r="C30" s="27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</row>
    <row r="31" spans="1:19" x14ac:dyDescent="0.25">
      <c r="A31" s="26"/>
      <c r="B31" s="26"/>
      <c r="C31" s="27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</row>
    <row r="32" spans="1:19" x14ac:dyDescent="0.25">
      <c r="A32" s="26"/>
      <c r="B32" s="26"/>
      <c r="C32" s="27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</row>
    <row r="33" spans="1:16" x14ac:dyDescent="0.25">
      <c r="A33" s="26"/>
      <c r="B33" s="26"/>
      <c r="C33" s="27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</row>
    <row r="34" spans="1:16" x14ac:dyDescent="0.25">
      <c r="A34" s="26"/>
      <c r="B34" s="26"/>
      <c r="C34" s="27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</row>
    <row r="35" spans="1:16" x14ac:dyDescent="0.25">
      <c r="A35" s="26"/>
      <c r="B35" s="26"/>
      <c r="C35" s="27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</row>
    <row r="36" spans="1:16" x14ac:dyDescent="0.25">
      <c r="A36" s="26"/>
      <c r="B36" s="26"/>
      <c r="C36" s="27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</row>
    <row r="37" spans="1:16" x14ac:dyDescent="0.25">
      <c r="A37" s="26"/>
      <c r="B37" s="26"/>
      <c r="C37" s="27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</row>
    <row r="38" spans="1:16" x14ac:dyDescent="0.25">
      <c r="A38" s="26"/>
      <c r="B38" s="26"/>
      <c r="C38" s="27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</row>
    <row r="39" spans="1:16" x14ac:dyDescent="0.25">
      <c r="A39" s="26"/>
      <c r="B39" s="26"/>
      <c r="C39" s="27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</row>
    <row r="40" spans="1:16" x14ac:dyDescent="0.25">
      <c r="A40" s="26"/>
      <c r="B40" s="26"/>
      <c r="C40" s="27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</row>
    <row r="41" spans="1:16" x14ac:dyDescent="0.25">
      <c r="A41" s="26"/>
      <c r="B41" s="26"/>
      <c r="C41" s="2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</row>
    <row r="42" spans="1:16" x14ac:dyDescent="0.25">
      <c r="A42" s="26"/>
      <c r="B42" s="26"/>
      <c r="C42" s="2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</row>
    <row r="43" spans="1:16" x14ac:dyDescent="0.25">
      <c r="A43" s="26"/>
      <c r="B43" s="26"/>
      <c r="C43" s="27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</row>
    <row r="44" spans="1:16" x14ac:dyDescent="0.25">
      <c r="A44" s="26"/>
      <c r="B44" s="26"/>
      <c r="C44" s="27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</row>
    <row r="45" spans="1:16" x14ac:dyDescent="0.25">
      <c r="A45" s="26"/>
      <c r="B45" s="26"/>
      <c r="C45" s="27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</row>
    <row r="46" spans="1:16" x14ac:dyDescent="0.25">
      <c r="A46" s="26"/>
      <c r="B46" s="26"/>
      <c r="C46" s="27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</row>
    <row r="47" spans="1:16" x14ac:dyDescent="0.25">
      <c r="A47" s="26"/>
      <c r="B47" s="26"/>
      <c r="C47" s="27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</row>
    <row r="48" spans="1:16" x14ac:dyDescent="0.25">
      <c r="A48" s="26"/>
      <c r="B48" s="26"/>
      <c r="C48" s="27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</row>
    <row r="49" spans="1:16" x14ac:dyDescent="0.25">
      <c r="A49" s="26"/>
      <c r="B49" s="26"/>
      <c r="C49" s="27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</row>
    <row r="50" spans="1:16" x14ac:dyDescent="0.25">
      <c r="A50" s="26"/>
      <c r="B50" s="26"/>
      <c r="C50" s="27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</row>
    <row r="51" spans="1:16" x14ac:dyDescent="0.25">
      <c r="A51" s="26"/>
      <c r="B51" s="26"/>
      <c r="C51" s="27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</row>
    <row r="52" spans="1:16" x14ac:dyDescent="0.25">
      <c r="A52" s="26"/>
      <c r="B52" s="26"/>
      <c r="C52" s="27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</row>
    <row r="53" spans="1:16" x14ac:dyDescent="0.25">
      <c r="A53" s="26"/>
      <c r="B53" s="26"/>
      <c r="C53" s="27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</row>
    <row r="54" spans="1:16" x14ac:dyDescent="0.25">
      <c r="A54" s="26"/>
      <c r="B54" s="26"/>
      <c r="C54" s="27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</row>
    <row r="55" spans="1:16" x14ac:dyDescent="0.25">
      <c r="A55" s="26"/>
      <c r="B55" s="26"/>
      <c r="C55" s="27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</row>
    <row r="56" spans="1:16" x14ac:dyDescent="0.25">
      <c r="A56" s="26"/>
      <c r="B56" s="26"/>
      <c r="C56" s="27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</row>
    <row r="57" spans="1:16" x14ac:dyDescent="0.25">
      <c r="A57" s="26"/>
      <c r="B57" s="26"/>
      <c r="C57" s="27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</row>
    <row r="58" spans="1:16" x14ac:dyDescent="0.25">
      <c r="A58" s="26"/>
      <c r="B58" s="26"/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</row>
    <row r="59" spans="1:16" x14ac:dyDescent="0.25">
      <c r="A59" s="26"/>
      <c r="B59" s="26"/>
      <c r="C59" s="27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</row>
    <row r="60" spans="1:16" x14ac:dyDescent="0.25">
      <c r="A60" s="26"/>
      <c r="B60" s="26"/>
      <c r="C60" s="27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</row>
    <row r="61" spans="1:16" ht="27.75" customHeight="1" x14ac:dyDescent="0.25">
      <c r="A61" s="26"/>
      <c r="B61" s="26"/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</row>
    <row r="62" spans="1:16" x14ac:dyDescent="0.25">
      <c r="A62" s="26"/>
      <c r="B62" s="26"/>
      <c r="C62" s="27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</row>
    <row r="63" spans="1:16" x14ac:dyDescent="0.25">
      <c r="A63" s="26"/>
      <c r="B63" s="26"/>
      <c r="C63" s="27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</row>
    <row r="64" spans="1:16" x14ac:dyDescent="0.25">
      <c r="A64" s="26"/>
      <c r="B64" s="26"/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</row>
    <row r="65" spans="1:16" x14ac:dyDescent="0.25">
      <c r="A65" s="26"/>
      <c r="B65" s="26"/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</row>
    <row r="66" spans="1:16" x14ac:dyDescent="0.25">
      <c r="A66" s="26"/>
      <c r="B66" s="26"/>
      <c r="C66" s="27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</row>
    <row r="67" spans="1:16" x14ac:dyDescent="0.25">
      <c r="A67" s="26"/>
      <c r="B67" s="26"/>
      <c r="C67" s="27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</row>
    <row r="68" spans="1:16" ht="20.25" customHeight="1" x14ac:dyDescent="0.25">
      <c r="A68" s="26"/>
      <c r="B68" s="26"/>
      <c r="C68" s="27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</row>
    <row r="69" spans="1:16" x14ac:dyDescent="0.25">
      <c r="A69" s="26"/>
      <c r="B69" s="26"/>
      <c r="C69" s="27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</row>
    <row r="70" spans="1:16" x14ac:dyDescent="0.25">
      <c r="A70" s="26"/>
      <c r="B70" s="26"/>
      <c r="C70" s="27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</row>
    <row r="71" spans="1:16" x14ac:dyDescent="0.25">
      <c r="A71" s="26"/>
      <c r="B71" s="26"/>
      <c r="C71" s="27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</row>
    <row r="72" spans="1:16" x14ac:dyDescent="0.25">
      <c r="A72" s="26"/>
      <c r="B72" s="26"/>
      <c r="C72" s="27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</row>
    <row r="73" spans="1:16" x14ac:dyDescent="0.25">
      <c r="A73" s="26"/>
      <c r="B73" s="26"/>
      <c r="C73" s="27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</row>
    <row r="74" spans="1:16" x14ac:dyDescent="0.25">
      <c r="A74" s="26"/>
      <c r="B74" s="26"/>
      <c r="C74" s="27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</row>
    <row r="75" spans="1:16" x14ac:dyDescent="0.25">
      <c r="A75" s="26"/>
      <c r="B75" s="26"/>
      <c r="C75" s="27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</row>
    <row r="76" spans="1:16" x14ac:dyDescent="0.25">
      <c r="A76" s="26"/>
      <c r="B76" s="26"/>
      <c r="C76" s="27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</row>
    <row r="77" spans="1:16" x14ac:dyDescent="0.25">
      <c r="A77" s="26"/>
      <c r="B77" s="26"/>
      <c r="C77" s="2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</row>
    <row r="78" spans="1:16" x14ac:dyDescent="0.25">
      <c r="A78" s="26"/>
      <c r="B78" s="26"/>
      <c r="C78" s="2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</row>
    <row r="79" spans="1:16" x14ac:dyDescent="0.25">
      <c r="A79" s="26"/>
      <c r="B79" s="26"/>
      <c r="C79" s="27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</row>
    <row r="80" spans="1:16" x14ac:dyDescent="0.25">
      <c r="A80" s="26"/>
      <c r="B80" s="26"/>
      <c r="C80" s="27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</row>
    <row r="81" spans="1:16" x14ac:dyDescent="0.25">
      <c r="A81" s="26"/>
      <c r="B81" s="26"/>
      <c r="C81" s="27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</row>
    <row r="82" spans="1:16" x14ac:dyDescent="0.25">
      <c r="A82" s="26"/>
      <c r="B82" s="26"/>
      <c r="C82" s="27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</row>
    <row r="83" spans="1:16" x14ac:dyDescent="0.25">
      <c r="A83" s="26"/>
      <c r="B83" s="26"/>
      <c r="C83" s="27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</row>
    <row r="84" spans="1:16" x14ac:dyDescent="0.25">
      <c r="A84" s="26"/>
      <c r="B84" s="26"/>
      <c r="C84" s="27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</row>
    <row r="85" spans="1:16" x14ac:dyDescent="0.25">
      <c r="A85" s="26"/>
      <c r="B85" s="26"/>
      <c r="C85" s="27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</row>
    <row r="86" spans="1:16" x14ac:dyDescent="0.25">
      <c r="A86" s="26"/>
      <c r="B86" s="26"/>
      <c r="C86" s="27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</row>
    <row r="87" spans="1:16" x14ac:dyDescent="0.25">
      <c r="A87" s="26"/>
      <c r="B87" s="26"/>
      <c r="C87" s="27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</row>
    <row r="88" spans="1:16" x14ac:dyDescent="0.25">
      <c r="A88" s="26"/>
      <c r="B88" s="26"/>
      <c r="C88" s="27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</row>
    <row r="89" spans="1:16" x14ac:dyDescent="0.25">
      <c r="A89" s="26"/>
      <c r="B89" s="26"/>
      <c r="C89" s="27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</row>
    <row r="90" spans="1:16" x14ac:dyDescent="0.25">
      <c r="A90" s="26"/>
      <c r="B90" s="26"/>
      <c r="C90" s="27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</row>
    <row r="91" spans="1:16" x14ac:dyDescent="0.25">
      <c r="A91" s="26"/>
      <c r="B91" s="26"/>
      <c r="C91" s="27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</row>
    <row r="92" spans="1:16" x14ac:dyDescent="0.25">
      <c r="A92" s="26"/>
      <c r="B92" s="26"/>
      <c r="C92" s="27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</row>
    <row r="93" spans="1:16" x14ac:dyDescent="0.25">
      <c r="A93" s="26"/>
      <c r="B93" s="26"/>
      <c r="C93" s="27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</row>
    <row r="94" spans="1:16" x14ac:dyDescent="0.25">
      <c r="A94" s="26"/>
      <c r="B94" s="26"/>
      <c r="C94" s="27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</row>
    <row r="95" spans="1:16" x14ac:dyDescent="0.25">
      <c r="A95" s="26"/>
      <c r="B95" s="26"/>
      <c r="C95" s="27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</row>
    <row r="96" spans="1:16" x14ac:dyDescent="0.25">
      <c r="A96" s="26"/>
      <c r="B96" s="26"/>
      <c r="C96" s="27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</row>
    <row r="97" spans="1:16" x14ac:dyDescent="0.25">
      <c r="A97" s="26"/>
      <c r="B97" s="26"/>
      <c r="C97" s="27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</row>
    <row r="98" spans="1:16" x14ac:dyDescent="0.25">
      <c r="A98" s="26"/>
      <c r="B98" s="26"/>
      <c r="C98" s="27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</row>
    <row r="99" spans="1:16" x14ac:dyDescent="0.25">
      <c r="A99" s="26"/>
      <c r="B99" s="26"/>
      <c r="C99" s="27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</row>
    <row r="100" spans="1:16" x14ac:dyDescent="0.25">
      <c r="A100" s="26"/>
      <c r="B100" s="26"/>
      <c r="C100" s="27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</row>
    <row r="101" spans="1:16" x14ac:dyDescent="0.25">
      <c r="A101" s="26"/>
      <c r="B101" s="26"/>
      <c r="C101" s="27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</row>
    <row r="102" spans="1:16" x14ac:dyDescent="0.25">
      <c r="A102" s="26"/>
      <c r="B102" s="26"/>
      <c r="C102" s="27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</row>
    <row r="103" spans="1:16" x14ac:dyDescent="0.25">
      <c r="A103" s="26"/>
      <c r="B103" s="26"/>
      <c r="C103" s="27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</row>
    <row r="104" spans="1:16" x14ac:dyDescent="0.25">
      <c r="A104" s="26"/>
      <c r="B104" s="26"/>
      <c r="C104" s="27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</row>
    <row r="105" spans="1:16" x14ac:dyDescent="0.25">
      <c r="A105" s="26"/>
      <c r="B105" s="26"/>
      <c r="C105" s="27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</row>
    <row r="106" spans="1:16" x14ac:dyDescent="0.25">
      <c r="A106" s="26"/>
      <c r="B106" s="26"/>
      <c r="C106" s="27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</row>
    <row r="107" spans="1:16" x14ac:dyDescent="0.25">
      <c r="A107" s="26"/>
      <c r="B107" s="26"/>
      <c r="C107" s="27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</row>
    <row r="108" spans="1:16" x14ac:dyDescent="0.25">
      <c r="A108" s="26"/>
      <c r="B108" s="26"/>
      <c r="C108" s="27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</row>
    <row r="109" spans="1:16" x14ac:dyDescent="0.25">
      <c r="A109" s="26"/>
      <c r="B109" s="26"/>
      <c r="C109" s="27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</row>
    <row r="110" spans="1:16" x14ac:dyDescent="0.25">
      <c r="A110" s="26"/>
      <c r="B110" s="26"/>
      <c r="C110" s="27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</row>
    <row r="111" spans="1:16" x14ac:dyDescent="0.25">
      <c r="A111" s="26"/>
      <c r="B111" s="26"/>
      <c r="C111" s="27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</row>
    <row r="112" spans="1:16" x14ac:dyDescent="0.25">
      <c r="A112" s="26"/>
      <c r="B112" s="26"/>
      <c r="C112" s="27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</row>
    <row r="113" spans="1:16" x14ac:dyDescent="0.25">
      <c r="A113" s="26"/>
      <c r="B113" s="26"/>
      <c r="C113" s="27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</row>
    <row r="114" spans="1:16" x14ac:dyDescent="0.25">
      <c r="A114" s="26"/>
      <c r="B114" s="26"/>
      <c r="C114" s="27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</row>
    <row r="115" spans="1:16" x14ac:dyDescent="0.25">
      <c r="A115" s="26"/>
      <c r="B115" s="26"/>
      <c r="C115" s="27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</row>
    <row r="116" spans="1:16" x14ac:dyDescent="0.25">
      <c r="A116" s="26"/>
      <c r="B116" s="26"/>
      <c r="C116" s="27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</row>
    <row r="117" spans="1:16" x14ac:dyDescent="0.25">
      <c r="A117" s="26"/>
      <c r="B117" s="26"/>
      <c r="C117" s="27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</row>
    <row r="118" spans="1:16" x14ac:dyDescent="0.25">
      <c r="A118" s="26"/>
      <c r="B118" s="26"/>
      <c r="C118" s="27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</row>
    <row r="119" spans="1:16" x14ac:dyDescent="0.25">
      <c r="A119" s="26"/>
      <c r="B119" s="26"/>
      <c r="C119" s="27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</row>
    <row r="120" spans="1:16" x14ac:dyDescent="0.25">
      <c r="A120" s="26"/>
      <c r="B120" s="26"/>
      <c r="C120" s="27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</row>
    <row r="121" spans="1:16" x14ac:dyDescent="0.25">
      <c r="A121" s="26"/>
      <c r="B121" s="26"/>
      <c r="C121" s="27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</row>
    <row r="122" spans="1:16" x14ac:dyDescent="0.25">
      <c r="A122" s="26"/>
      <c r="B122" s="26"/>
      <c r="C122" s="27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</row>
    <row r="123" spans="1:16" x14ac:dyDescent="0.25">
      <c r="A123" s="26"/>
      <c r="B123" s="26"/>
      <c r="C123" s="27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</row>
    <row r="124" spans="1:16" x14ac:dyDescent="0.25">
      <c r="A124" s="26"/>
      <c r="B124" s="26"/>
      <c r="C124" s="27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</row>
    <row r="125" spans="1:16" x14ac:dyDescent="0.25">
      <c r="A125" s="26"/>
      <c r="B125" s="26"/>
      <c r="C125" s="27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</row>
    <row r="126" spans="1:16" x14ac:dyDescent="0.25">
      <c r="A126" s="26"/>
      <c r="B126" s="26"/>
      <c r="C126" s="27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</row>
    <row r="127" spans="1:16" x14ac:dyDescent="0.25">
      <c r="A127" s="26"/>
      <c r="B127" s="26"/>
      <c r="C127" s="27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</row>
    <row r="128" spans="1:16" x14ac:dyDescent="0.25">
      <c r="A128" s="26"/>
      <c r="B128" s="26"/>
      <c r="C128" s="27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</row>
    <row r="129" spans="1:16" x14ac:dyDescent="0.25">
      <c r="A129" s="26"/>
      <c r="B129" s="26"/>
      <c r="C129" s="27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</row>
    <row r="130" spans="1:16" x14ac:dyDescent="0.25">
      <c r="A130" s="26"/>
      <c r="B130" s="26"/>
      <c r="C130" s="27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</row>
    <row r="131" spans="1:16" x14ac:dyDescent="0.25">
      <c r="A131" s="26"/>
      <c r="B131" s="26"/>
      <c r="C131" s="27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</row>
    <row r="132" spans="1:16" x14ac:dyDescent="0.25">
      <c r="A132" s="26"/>
      <c r="B132" s="26"/>
      <c r="C132" s="27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</row>
    <row r="133" spans="1:16" x14ac:dyDescent="0.25">
      <c r="A133" s="26"/>
      <c r="B133" s="26"/>
      <c r="C133" s="27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</row>
    <row r="134" spans="1:16" x14ac:dyDescent="0.25">
      <c r="A134" s="26"/>
      <c r="B134" s="26"/>
      <c r="C134" s="27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</row>
    <row r="135" spans="1:16" x14ac:dyDescent="0.25">
      <c r="A135" s="26"/>
      <c r="B135" s="26"/>
      <c r="C135" s="27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6" max="10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CC"/>
  </sheetPr>
  <dimension ref="A1:AT50"/>
  <sheetViews>
    <sheetView tabSelected="1" topLeftCell="A3" workbookViewId="0">
      <pane xSplit="6" topLeftCell="G1" activePane="topRight" state="frozen"/>
      <selection pane="topRight" activeCell="I6" sqref="I6"/>
    </sheetView>
  </sheetViews>
  <sheetFormatPr defaultRowHeight="15" x14ac:dyDescent="0.25"/>
  <cols>
    <col min="1" max="1" width="3.140625" style="50" customWidth="1"/>
    <col min="2" max="2" width="7.28515625" style="50" customWidth="1"/>
    <col min="3" max="3" width="4" style="50" customWidth="1"/>
    <col min="4" max="4" width="5.5703125" style="50" customWidth="1"/>
    <col min="5" max="5" width="6" style="50" bestFit="1" customWidth="1"/>
    <col min="6" max="6" width="4" style="50" bestFit="1" customWidth="1"/>
    <col min="7" max="7" width="4.7109375" style="50" customWidth="1"/>
    <col min="8" max="8" width="5.85546875" style="50" bestFit="1" customWidth="1"/>
    <col min="9" max="10" width="3.28515625" style="50" bestFit="1" customWidth="1"/>
    <col min="11" max="11" width="4" style="50" bestFit="1" customWidth="1"/>
    <col min="12" max="12" width="5" style="50" bestFit="1" customWidth="1"/>
    <col min="13" max="14" width="6" style="50" bestFit="1" customWidth="1"/>
    <col min="15" max="19" width="3.42578125" style="50" bestFit="1" customWidth="1"/>
    <col min="20" max="21" width="5" style="50" bestFit="1" customWidth="1"/>
    <col min="22" max="22" width="5.140625" style="50" bestFit="1" customWidth="1"/>
    <col min="23" max="27" width="3.42578125" style="50" bestFit="1" customWidth="1"/>
    <col min="28" max="28" width="5.140625" style="50" customWidth="1"/>
    <col min="29" max="29" width="5" style="50" bestFit="1" customWidth="1"/>
    <col min="30" max="30" width="6.140625" style="50" bestFit="1" customWidth="1"/>
    <col min="31" max="35" width="3.42578125" style="50" bestFit="1" customWidth="1"/>
    <col min="36" max="36" width="4" style="50" customWidth="1"/>
    <col min="37" max="37" width="4.140625" style="50" customWidth="1"/>
    <col min="38" max="38" width="6.140625" style="50" bestFit="1" customWidth="1"/>
    <col min="39" max="43" width="3.42578125" style="50" bestFit="1" customWidth="1"/>
    <col min="44" max="44" width="3.85546875" style="50" customWidth="1"/>
    <col min="45" max="45" width="3.7109375" style="50" customWidth="1"/>
    <col min="46" max="46" width="5.140625" style="50" bestFit="1" customWidth="1"/>
    <col min="47" max="16384" width="9.140625" style="50"/>
  </cols>
  <sheetData>
    <row r="1" spans="1:46" s="177" customFormat="1" x14ac:dyDescent="0.25">
      <c r="C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178"/>
      <c r="AK1" s="178"/>
      <c r="AL1" s="178"/>
      <c r="AM1" s="178"/>
      <c r="AN1" s="178"/>
      <c r="AO1" s="178"/>
      <c r="AP1" s="178"/>
      <c r="AQ1" s="178"/>
      <c r="AR1" s="178"/>
      <c r="AS1" s="178"/>
      <c r="AT1" s="178"/>
    </row>
    <row r="2" spans="1:46" ht="23.25" x14ac:dyDescent="0.25">
      <c r="A2" s="151" t="s">
        <v>131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51"/>
      <c r="AE2" s="51"/>
      <c r="AM2" s="51"/>
    </row>
    <row r="3" spans="1:46" s="177" customFormat="1" ht="15.75" thickBot="1" x14ac:dyDescent="0.3">
      <c r="C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8"/>
      <c r="AE3" s="178"/>
      <c r="AF3" s="178"/>
      <c r="AG3" s="178"/>
      <c r="AH3" s="178"/>
      <c r="AI3" s="178"/>
      <c r="AJ3" s="178"/>
      <c r="AK3" s="178"/>
      <c r="AL3" s="178"/>
      <c r="AM3" s="178"/>
      <c r="AN3" s="178"/>
      <c r="AO3" s="178"/>
      <c r="AP3" s="178"/>
      <c r="AQ3" s="178"/>
      <c r="AR3" s="178"/>
      <c r="AS3" s="178"/>
      <c r="AT3" s="178"/>
    </row>
    <row r="4" spans="1:46" s="176" customFormat="1" ht="64.5" customHeight="1" x14ac:dyDescent="0.25">
      <c r="A4" s="187" t="s">
        <v>15</v>
      </c>
      <c r="B4" s="185" t="s">
        <v>16</v>
      </c>
      <c r="C4" s="185" t="s">
        <v>17</v>
      </c>
      <c r="D4" s="185" t="s">
        <v>18</v>
      </c>
      <c r="E4" s="185" t="s">
        <v>19</v>
      </c>
      <c r="F4" s="184" t="s">
        <v>78</v>
      </c>
      <c r="G4" s="168" t="s">
        <v>134</v>
      </c>
      <c r="H4" s="169" t="s">
        <v>135</v>
      </c>
      <c r="I4" s="169" t="s">
        <v>136</v>
      </c>
      <c r="J4" s="169" t="s">
        <v>137</v>
      </c>
      <c r="K4" s="170" t="s">
        <v>20</v>
      </c>
      <c r="L4" s="171" t="s">
        <v>21</v>
      </c>
      <c r="M4" s="172" t="s">
        <v>19</v>
      </c>
      <c r="N4" s="172" t="s">
        <v>78</v>
      </c>
      <c r="O4" s="173" t="s">
        <v>134</v>
      </c>
      <c r="P4" s="174" t="s">
        <v>135</v>
      </c>
      <c r="Q4" s="174" t="s">
        <v>136</v>
      </c>
      <c r="R4" s="174" t="s">
        <v>137</v>
      </c>
      <c r="S4" s="174" t="s">
        <v>20</v>
      </c>
      <c r="T4" s="179" t="s">
        <v>19</v>
      </c>
      <c r="U4" s="179" t="s">
        <v>78</v>
      </c>
      <c r="V4" s="175" t="s">
        <v>21</v>
      </c>
      <c r="W4" s="173" t="s">
        <v>134</v>
      </c>
      <c r="X4" s="174" t="s">
        <v>135</v>
      </c>
      <c r="Y4" s="174" t="s">
        <v>136</v>
      </c>
      <c r="Z4" s="174" t="s">
        <v>137</v>
      </c>
      <c r="AA4" s="174" t="s">
        <v>20</v>
      </c>
      <c r="AB4" s="179" t="s">
        <v>19</v>
      </c>
      <c r="AC4" s="179" t="s">
        <v>78</v>
      </c>
      <c r="AD4" s="175" t="s">
        <v>21</v>
      </c>
      <c r="AE4" s="173" t="s">
        <v>134</v>
      </c>
      <c r="AF4" s="174" t="s">
        <v>135</v>
      </c>
      <c r="AG4" s="174" t="s">
        <v>136</v>
      </c>
      <c r="AH4" s="174" t="s">
        <v>137</v>
      </c>
      <c r="AI4" s="174" t="s">
        <v>20</v>
      </c>
      <c r="AJ4" s="179" t="s">
        <v>19</v>
      </c>
      <c r="AK4" s="179" t="s">
        <v>78</v>
      </c>
      <c r="AL4" s="175" t="s">
        <v>21</v>
      </c>
      <c r="AM4" s="173" t="s">
        <v>134</v>
      </c>
      <c r="AN4" s="174" t="s">
        <v>135</v>
      </c>
      <c r="AO4" s="174" t="s">
        <v>136</v>
      </c>
      <c r="AP4" s="174" t="s">
        <v>137</v>
      </c>
      <c r="AQ4" s="174" t="s">
        <v>20</v>
      </c>
      <c r="AR4" s="179" t="s">
        <v>19</v>
      </c>
      <c r="AS4" s="179" t="s">
        <v>78</v>
      </c>
      <c r="AT4" s="175" t="s">
        <v>21</v>
      </c>
    </row>
    <row r="5" spans="1:46" s="49" customFormat="1" ht="18.75" customHeight="1" thickBot="1" x14ac:dyDescent="0.3">
      <c r="A5" s="188"/>
      <c r="B5" s="186"/>
      <c r="C5" s="186"/>
      <c r="D5" s="186"/>
      <c r="E5" s="186"/>
      <c r="F5" s="189"/>
      <c r="G5" s="152" t="s">
        <v>79</v>
      </c>
      <c r="H5" s="153"/>
      <c r="I5" s="153"/>
      <c r="J5" s="153"/>
      <c r="K5" s="153"/>
      <c r="L5" s="154"/>
      <c r="M5" s="154"/>
      <c r="N5" s="154"/>
      <c r="O5" s="145" t="s">
        <v>127</v>
      </c>
      <c r="P5" s="146"/>
      <c r="Q5" s="146"/>
      <c r="R5" s="146"/>
      <c r="S5" s="146"/>
      <c r="T5" s="180"/>
      <c r="U5" s="180"/>
      <c r="V5" s="147"/>
      <c r="W5" s="145" t="s">
        <v>128</v>
      </c>
      <c r="X5" s="146"/>
      <c r="Y5" s="146"/>
      <c r="Z5" s="146"/>
      <c r="AA5" s="146"/>
      <c r="AB5" s="180"/>
      <c r="AC5" s="180"/>
      <c r="AD5" s="147"/>
      <c r="AE5" s="145" t="s">
        <v>129</v>
      </c>
      <c r="AF5" s="146"/>
      <c r="AG5" s="146"/>
      <c r="AH5" s="146"/>
      <c r="AI5" s="146"/>
      <c r="AJ5" s="180"/>
      <c r="AK5" s="180"/>
      <c r="AL5" s="147"/>
      <c r="AM5" s="145" t="s">
        <v>130</v>
      </c>
      <c r="AN5" s="146"/>
      <c r="AO5" s="146"/>
      <c r="AP5" s="146"/>
      <c r="AQ5" s="146"/>
      <c r="AR5" s="180"/>
      <c r="AS5" s="180"/>
      <c r="AT5" s="147"/>
    </row>
    <row r="6" spans="1:46" s="190" customFormat="1" ht="18.75" customHeight="1" thickBot="1" x14ac:dyDescent="0.3">
      <c r="A6" s="191" t="s">
        <v>76</v>
      </c>
      <c r="B6" s="192"/>
      <c r="C6" s="192"/>
      <c r="D6" s="192"/>
      <c r="E6" s="192"/>
      <c r="F6" s="193"/>
      <c r="G6" s="194">
        <f>SUM(G7:G46)</f>
        <v>88</v>
      </c>
      <c r="H6" s="194">
        <f t="shared" ref="H6:AT6" si="0">SUM(H7:H46)</f>
        <v>67</v>
      </c>
      <c r="I6" s="194">
        <f t="shared" si="0"/>
        <v>57</v>
      </c>
      <c r="J6" s="194">
        <f t="shared" si="0"/>
        <v>66</v>
      </c>
      <c r="K6" s="194">
        <f t="shared" si="0"/>
        <v>278</v>
      </c>
      <c r="L6" s="194">
        <f t="shared" si="0"/>
        <v>69.5</v>
      </c>
      <c r="M6" s="194">
        <f t="shared" si="0"/>
        <v>12291</v>
      </c>
      <c r="N6" s="194">
        <f t="shared" si="0"/>
        <v>24582</v>
      </c>
      <c r="O6" s="195">
        <f t="shared" si="0"/>
        <v>29</v>
      </c>
      <c r="P6" s="195">
        <f t="shared" si="0"/>
        <v>23</v>
      </c>
      <c r="Q6" s="195">
        <f t="shared" si="0"/>
        <v>16</v>
      </c>
      <c r="R6" s="195">
        <f t="shared" si="0"/>
        <v>18</v>
      </c>
      <c r="S6" s="195">
        <f t="shared" si="0"/>
        <v>86</v>
      </c>
      <c r="T6" s="195">
        <f t="shared" si="0"/>
        <v>4292</v>
      </c>
      <c r="U6" s="195">
        <f t="shared" si="0"/>
        <v>8584</v>
      </c>
      <c r="V6" s="195">
        <f t="shared" si="0"/>
        <v>21.5</v>
      </c>
      <c r="W6" s="195">
        <f t="shared" si="0"/>
        <v>19</v>
      </c>
      <c r="X6" s="195">
        <f t="shared" si="0"/>
        <v>10</v>
      </c>
      <c r="Y6" s="195">
        <f t="shared" si="0"/>
        <v>12</v>
      </c>
      <c r="Z6" s="195">
        <f t="shared" si="0"/>
        <v>24</v>
      </c>
      <c r="AA6" s="195">
        <f t="shared" si="0"/>
        <v>65</v>
      </c>
      <c r="AB6" s="195">
        <f t="shared" si="0"/>
        <v>2952.5</v>
      </c>
      <c r="AC6" s="195">
        <f t="shared" si="0"/>
        <v>5905</v>
      </c>
      <c r="AD6" s="195">
        <f t="shared" si="0"/>
        <v>16.25</v>
      </c>
      <c r="AE6" s="195">
        <f t="shared" si="0"/>
        <v>16</v>
      </c>
      <c r="AF6" s="195">
        <f t="shared" si="0"/>
        <v>18</v>
      </c>
      <c r="AG6" s="195">
        <f t="shared" si="0"/>
        <v>8</v>
      </c>
      <c r="AH6" s="195">
        <f t="shared" si="0"/>
        <v>13</v>
      </c>
      <c r="AI6" s="195">
        <f t="shared" si="0"/>
        <v>55</v>
      </c>
      <c r="AJ6" s="195">
        <f t="shared" si="0"/>
        <v>1847.5</v>
      </c>
      <c r="AK6" s="195">
        <f t="shared" si="0"/>
        <v>3695</v>
      </c>
      <c r="AL6" s="195">
        <f t="shared" si="0"/>
        <v>13.75</v>
      </c>
      <c r="AM6" s="195">
        <f t="shared" si="0"/>
        <v>24</v>
      </c>
      <c r="AN6" s="195">
        <f t="shared" si="0"/>
        <v>16</v>
      </c>
      <c r="AO6" s="195">
        <f t="shared" si="0"/>
        <v>21</v>
      </c>
      <c r="AP6" s="195">
        <f t="shared" si="0"/>
        <v>11</v>
      </c>
      <c r="AQ6" s="195">
        <f t="shared" si="0"/>
        <v>72</v>
      </c>
      <c r="AR6" s="195">
        <f t="shared" si="0"/>
        <v>3199</v>
      </c>
      <c r="AS6" s="195">
        <f t="shared" si="0"/>
        <v>6398</v>
      </c>
      <c r="AT6" s="195">
        <f t="shared" si="0"/>
        <v>18</v>
      </c>
    </row>
    <row r="7" spans="1:46" ht="15.75" thickBot="1" x14ac:dyDescent="0.3">
      <c r="A7" s="63">
        <v>1</v>
      </c>
      <c r="B7" s="64">
        <v>734836</v>
      </c>
      <c r="C7" s="65" t="s">
        <v>22</v>
      </c>
      <c r="D7" s="65" t="s">
        <v>23</v>
      </c>
      <c r="E7" s="66">
        <v>74.5</v>
      </c>
      <c r="F7" s="67">
        <v>149</v>
      </c>
      <c r="G7" s="68">
        <f>SUM(O7,W7,AE7,AM7)</f>
        <v>4</v>
      </c>
      <c r="H7" s="69">
        <f>SUM(P7,X7,AF7,AN7)</f>
        <v>1</v>
      </c>
      <c r="I7" s="69">
        <f>SUM(Q7,Y7,AG7,AO7)</f>
        <v>0</v>
      </c>
      <c r="J7" s="69">
        <f>SUM(R7,Z7,AH7,AP7)</f>
        <v>0</v>
      </c>
      <c r="K7" s="69">
        <f t="shared" ref="K7:K46" si="1">SUM(G7:J7)</f>
        <v>5</v>
      </c>
      <c r="L7" s="70">
        <f>AVERAGE(G7:J7)</f>
        <v>1.25</v>
      </c>
      <c r="M7" s="70">
        <f>K7*E7</f>
        <v>372.5</v>
      </c>
      <c r="N7" s="70">
        <f>K7*F7</f>
        <v>745</v>
      </c>
      <c r="O7" s="63">
        <v>1</v>
      </c>
      <c r="P7" s="64">
        <v>1</v>
      </c>
      <c r="Q7" s="64">
        <v>0</v>
      </c>
      <c r="R7" s="64">
        <v>0</v>
      </c>
      <c r="S7" s="72">
        <f t="shared" ref="S7:S46" si="2">SUM(O7:R7)</f>
        <v>2</v>
      </c>
      <c r="T7" s="181">
        <f>S7*E7</f>
        <v>149</v>
      </c>
      <c r="U7" s="181">
        <f>S7*F7</f>
        <v>298</v>
      </c>
      <c r="V7" s="104">
        <f t="shared" ref="V7:V46" si="3">AVERAGE(O7:R7)</f>
        <v>0.5</v>
      </c>
      <c r="W7" s="63">
        <v>0</v>
      </c>
      <c r="X7" s="64">
        <v>0</v>
      </c>
      <c r="Y7" s="64">
        <v>0</v>
      </c>
      <c r="Z7" s="64">
        <v>0</v>
      </c>
      <c r="AA7" s="72">
        <f t="shared" ref="AA7:AA46" si="4">SUM(W7:Z7)</f>
        <v>0</v>
      </c>
      <c r="AB7" s="181">
        <f>AA7*E7</f>
        <v>0</v>
      </c>
      <c r="AC7" s="181">
        <f>AA7*F7</f>
        <v>0</v>
      </c>
      <c r="AD7" s="104">
        <f t="shared" ref="AD7:AD46" si="5">AVERAGE(W7:Z7)</f>
        <v>0</v>
      </c>
      <c r="AE7" s="63">
        <v>0</v>
      </c>
      <c r="AF7" s="64">
        <v>0</v>
      </c>
      <c r="AG7" s="64">
        <v>0</v>
      </c>
      <c r="AH7" s="64">
        <v>0</v>
      </c>
      <c r="AI7" s="72">
        <f t="shared" ref="AI7:AI46" si="6">SUM(AE7:AH7)</f>
        <v>0</v>
      </c>
      <c r="AJ7" s="181">
        <f>AI7*E7</f>
        <v>0</v>
      </c>
      <c r="AK7" s="181">
        <f>AI7*F7</f>
        <v>0</v>
      </c>
      <c r="AL7" s="104">
        <f t="shared" ref="AL7:AL46" si="7">AVERAGE(AE7:AH7)</f>
        <v>0</v>
      </c>
      <c r="AM7" s="63">
        <v>3</v>
      </c>
      <c r="AN7" s="64">
        <v>0</v>
      </c>
      <c r="AO7" s="64">
        <v>0</v>
      </c>
      <c r="AP7" s="64">
        <v>0</v>
      </c>
      <c r="AQ7" s="72">
        <f t="shared" ref="AQ7:AQ46" si="8">SUM(AM7:AP7)</f>
        <v>3</v>
      </c>
      <c r="AR7" s="181">
        <f>AQ7*E7</f>
        <v>223.5</v>
      </c>
      <c r="AS7" s="181">
        <f>AQ7*F7</f>
        <v>447</v>
      </c>
      <c r="AT7" s="104">
        <f t="shared" ref="AT7:AT46" si="9">AVERAGE(AM7:AP7)</f>
        <v>0.75</v>
      </c>
    </row>
    <row r="8" spans="1:46" ht="16.5" thickTop="1" thickBot="1" x14ac:dyDescent="0.3">
      <c r="A8" s="73">
        <v>2</v>
      </c>
      <c r="B8" s="74">
        <v>734837</v>
      </c>
      <c r="C8" s="75" t="s">
        <v>24</v>
      </c>
      <c r="D8" s="75" t="s">
        <v>25</v>
      </c>
      <c r="E8" s="76">
        <v>24.5</v>
      </c>
      <c r="F8" s="77">
        <v>49</v>
      </c>
      <c r="G8" s="68">
        <f t="shared" ref="G8:G46" si="10">SUM(O8,W8,AE8,AM8)</f>
        <v>5</v>
      </c>
      <c r="H8" s="69">
        <f t="shared" ref="H8:H46" si="11">SUM(P8,X8,AF8,AN8)</f>
        <v>10</v>
      </c>
      <c r="I8" s="69">
        <f t="shared" ref="I8:I46" si="12">SUM(Q8,Y8,AG8,AO8)</f>
        <v>3</v>
      </c>
      <c r="J8" s="69">
        <f t="shared" ref="J8:J46" si="13">SUM(R8,Z8,AH8,AP8)</f>
        <v>3</v>
      </c>
      <c r="K8" s="69">
        <f t="shared" si="1"/>
        <v>21</v>
      </c>
      <c r="L8" s="70">
        <f t="shared" ref="L8:L46" si="14">AVERAGE(G8:J8)</f>
        <v>5.25</v>
      </c>
      <c r="M8" s="70">
        <f t="shared" ref="M8:M46" si="15">K8*E8</f>
        <v>514.5</v>
      </c>
      <c r="N8" s="70">
        <f t="shared" ref="N8:N46" si="16">K8*F8</f>
        <v>1029</v>
      </c>
      <c r="O8" s="73">
        <v>4</v>
      </c>
      <c r="P8" s="74">
        <v>4</v>
      </c>
      <c r="Q8" s="78">
        <v>1</v>
      </c>
      <c r="R8" s="78">
        <v>2</v>
      </c>
      <c r="S8" s="72">
        <f t="shared" si="2"/>
        <v>11</v>
      </c>
      <c r="T8" s="181">
        <f t="shared" ref="T8:T46" si="17">S8*E8</f>
        <v>269.5</v>
      </c>
      <c r="U8" s="181">
        <f t="shared" ref="U8:U46" si="18">S8*F8</f>
        <v>539</v>
      </c>
      <c r="V8" s="104">
        <f t="shared" si="3"/>
        <v>2.75</v>
      </c>
      <c r="W8" s="73">
        <v>0</v>
      </c>
      <c r="X8" s="74">
        <v>0</v>
      </c>
      <c r="Y8" s="78">
        <v>1</v>
      </c>
      <c r="Z8" s="78">
        <v>0</v>
      </c>
      <c r="AA8" s="72">
        <f t="shared" si="4"/>
        <v>1</v>
      </c>
      <c r="AB8" s="181">
        <f t="shared" ref="AB8:AB46" si="19">AA8*E8</f>
        <v>24.5</v>
      </c>
      <c r="AC8" s="181">
        <f t="shared" ref="AC8:AC46" si="20">AA8*F8</f>
        <v>49</v>
      </c>
      <c r="AD8" s="104">
        <f t="shared" si="5"/>
        <v>0.25</v>
      </c>
      <c r="AE8" s="73">
        <v>0</v>
      </c>
      <c r="AF8" s="74">
        <v>3</v>
      </c>
      <c r="AG8" s="78">
        <v>0</v>
      </c>
      <c r="AH8" s="78">
        <v>1</v>
      </c>
      <c r="AI8" s="72">
        <f t="shared" si="6"/>
        <v>4</v>
      </c>
      <c r="AJ8" s="181">
        <f t="shared" ref="AJ8:AJ46" si="21">AI8*E8</f>
        <v>98</v>
      </c>
      <c r="AK8" s="181">
        <f t="shared" ref="AK8:AK46" si="22">AI8*F8</f>
        <v>196</v>
      </c>
      <c r="AL8" s="104">
        <f t="shared" si="7"/>
        <v>1</v>
      </c>
      <c r="AM8" s="73">
        <v>1</v>
      </c>
      <c r="AN8" s="74">
        <v>3</v>
      </c>
      <c r="AO8" s="78">
        <v>1</v>
      </c>
      <c r="AP8" s="78">
        <v>0</v>
      </c>
      <c r="AQ8" s="72">
        <f t="shared" si="8"/>
        <v>5</v>
      </c>
      <c r="AR8" s="181">
        <f t="shared" ref="AR8:AR46" si="23">AQ8*E8</f>
        <v>122.5</v>
      </c>
      <c r="AS8" s="181">
        <f t="shared" ref="AS8:AS46" si="24">AQ8*F8</f>
        <v>245</v>
      </c>
      <c r="AT8" s="104">
        <f t="shared" si="9"/>
        <v>1.25</v>
      </c>
    </row>
    <row r="9" spans="1:46" ht="16.5" thickTop="1" thickBot="1" x14ac:dyDescent="0.3">
      <c r="A9" s="73">
        <v>3</v>
      </c>
      <c r="B9" s="74">
        <v>734838</v>
      </c>
      <c r="C9" s="75" t="s">
        <v>26</v>
      </c>
      <c r="D9" s="75" t="s">
        <v>27</v>
      </c>
      <c r="E9" s="76">
        <v>24.5</v>
      </c>
      <c r="F9" s="77">
        <v>49</v>
      </c>
      <c r="G9" s="68">
        <f t="shared" si="10"/>
        <v>4</v>
      </c>
      <c r="H9" s="69">
        <f t="shared" si="11"/>
        <v>2</v>
      </c>
      <c r="I9" s="69">
        <f t="shared" si="12"/>
        <v>5</v>
      </c>
      <c r="J9" s="69">
        <f t="shared" si="13"/>
        <v>3</v>
      </c>
      <c r="K9" s="69">
        <f t="shared" si="1"/>
        <v>14</v>
      </c>
      <c r="L9" s="70">
        <f t="shared" si="14"/>
        <v>3.5</v>
      </c>
      <c r="M9" s="70">
        <f t="shared" si="15"/>
        <v>343</v>
      </c>
      <c r="N9" s="70">
        <f t="shared" si="16"/>
        <v>686</v>
      </c>
      <c r="O9" s="73">
        <v>1</v>
      </c>
      <c r="P9" s="74">
        <v>0</v>
      </c>
      <c r="Q9" s="78">
        <v>1</v>
      </c>
      <c r="R9" s="78">
        <v>3</v>
      </c>
      <c r="S9" s="72">
        <f t="shared" si="2"/>
        <v>5</v>
      </c>
      <c r="T9" s="181">
        <f t="shared" si="17"/>
        <v>122.5</v>
      </c>
      <c r="U9" s="181">
        <f t="shared" si="18"/>
        <v>245</v>
      </c>
      <c r="V9" s="104">
        <f t="shared" si="3"/>
        <v>1.25</v>
      </c>
      <c r="W9" s="73">
        <v>2</v>
      </c>
      <c r="X9" s="74">
        <v>0</v>
      </c>
      <c r="Y9" s="78">
        <v>0</v>
      </c>
      <c r="Z9" s="78">
        <v>0</v>
      </c>
      <c r="AA9" s="72">
        <f t="shared" si="4"/>
        <v>2</v>
      </c>
      <c r="AB9" s="181">
        <f t="shared" si="19"/>
        <v>49</v>
      </c>
      <c r="AC9" s="181">
        <f t="shared" si="20"/>
        <v>98</v>
      </c>
      <c r="AD9" s="104">
        <f t="shared" si="5"/>
        <v>0.5</v>
      </c>
      <c r="AE9" s="73">
        <v>0</v>
      </c>
      <c r="AF9" s="74">
        <v>1</v>
      </c>
      <c r="AG9" s="78">
        <v>2</v>
      </c>
      <c r="AH9" s="78">
        <v>0</v>
      </c>
      <c r="AI9" s="72">
        <f t="shared" si="6"/>
        <v>3</v>
      </c>
      <c r="AJ9" s="181">
        <f t="shared" si="21"/>
        <v>73.5</v>
      </c>
      <c r="AK9" s="181">
        <f t="shared" si="22"/>
        <v>147</v>
      </c>
      <c r="AL9" s="104">
        <f t="shared" si="7"/>
        <v>0.75</v>
      </c>
      <c r="AM9" s="73">
        <v>1</v>
      </c>
      <c r="AN9" s="74">
        <v>1</v>
      </c>
      <c r="AO9" s="78">
        <v>2</v>
      </c>
      <c r="AP9" s="78">
        <v>0</v>
      </c>
      <c r="AQ9" s="72">
        <f t="shared" si="8"/>
        <v>4</v>
      </c>
      <c r="AR9" s="181">
        <f t="shared" si="23"/>
        <v>98</v>
      </c>
      <c r="AS9" s="181">
        <f t="shared" si="24"/>
        <v>196</v>
      </c>
      <c r="AT9" s="104">
        <f t="shared" si="9"/>
        <v>1</v>
      </c>
    </row>
    <row r="10" spans="1:46" ht="16.5" thickTop="1" thickBot="1" x14ac:dyDescent="0.3">
      <c r="A10" s="73">
        <v>4</v>
      </c>
      <c r="B10" s="74">
        <v>734867</v>
      </c>
      <c r="C10" s="75" t="s">
        <v>28</v>
      </c>
      <c r="D10" s="75" t="s">
        <v>29</v>
      </c>
      <c r="E10" s="76">
        <v>109.5</v>
      </c>
      <c r="F10" s="77">
        <v>219</v>
      </c>
      <c r="G10" s="68">
        <f t="shared" si="10"/>
        <v>2</v>
      </c>
      <c r="H10" s="69">
        <f>SUM(P10,X10,AF10,AN10)</f>
        <v>1</v>
      </c>
      <c r="I10" s="69">
        <f t="shared" si="12"/>
        <v>7</v>
      </c>
      <c r="J10" s="69">
        <f t="shared" si="13"/>
        <v>0</v>
      </c>
      <c r="K10" s="69">
        <f t="shared" si="1"/>
        <v>10</v>
      </c>
      <c r="L10" s="70">
        <f t="shared" si="14"/>
        <v>2.5</v>
      </c>
      <c r="M10" s="70">
        <f t="shared" si="15"/>
        <v>1095</v>
      </c>
      <c r="N10" s="70">
        <f t="shared" si="16"/>
        <v>2190</v>
      </c>
      <c r="O10" s="73">
        <v>1</v>
      </c>
      <c r="P10" s="74">
        <v>0</v>
      </c>
      <c r="Q10" s="78">
        <v>2</v>
      </c>
      <c r="R10" s="78">
        <v>-1</v>
      </c>
      <c r="S10" s="72">
        <f t="shared" si="2"/>
        <v>2</v>
      </c>
      <c r="T10" s="181">
        <f t="shared" si="17"/>
        <v>219</v>
      </c>
      <c r="U10" s="181">
        <f t="shared" si="18"/>
        <v>438</v>
      </c>
      <c r="V10" s="104">
        <f t="shared" si="3"/>
        <v>0.5</v>
      </c>
      <c r="W10" s="73">
        <v>0</v>
      </c>
      <c r="X10" s="74">
        <v>1</v>
      </c>
      <c r="Y10" s="78">
        <v>1</v>
      </c>
      <c r="Z10" s="78">
        <v>1</v>
      </c>
      <c r="AA10" s="72">
        <f t="shared" si="4"/>
        <v>3</v>
      </c>
      <c r="AB10" s="181">
        <f t="shared" si="19"/>
        <v>328.5</v>
      </c>
      <c r="AC10" s="181">
        <f t="shared" si="20"/>
        <v>657</v>
      </c>
      <c r="AD10" s="104">
        <f t="shared" si="5"/>
        <v>0.75</v>
      </c>
      <c r="AE10" s="73">
        <v>0</v>
      </c>
      <c r="AF10" s="74">
        <v>0</v>
      </c>
      <c r="AG10" s="78">
        <v>1</v>
      </c>
      <c r="AH10" s="78">
        <v>0</v>
      </c>
      <c r="AI10" s="72">
        <f t="shared" si="6"/>
        <v>1</v>
      </c>
      <c r="AJ10" s="181">
        <f t="shared" si="21"/>
        <v>109.5</v>
      </c>
      <c r="AK10" s="181">
        <f t="shared" si="22"/>
        <v>219</v>
      </c>
      <c r="AL10" s="104">
        <f t="shared" si="7"/>
        <v>0.25</v>
      </c>
      <c r="AM10" s="73">
        <v>1</v>
      </c>
      <c r="AN10" s="74">
        <v>0</v>
      </c>
      <c r="AO10" s="78">
        <v>3</v>
      </c>
      <c r="AP10" s="78">
        <v>0</v>
      </c>
      <c r="AQ10" s="72">
        <f t="shared" si="8"/>
        <v>4</v>
      </c>
      <c r="AR10" s="181">
        <f t="shared" si="23"/>
        <v>438</v>
      </c>
      <c r="AS10" s="181">
        <f t="shared" si="24"/>
        <v>876</v>
      </c>
      <c r="AT10" s="104">
        <f t="shared" si="9"/>
        <v>1</v>
      </c>
    </row>
    <row r="11" spans="1:46" ht="16.5" thickTop="1" thickBot="1" x14ac:dyDescent="0.3">
      <c r="A11" s="73">
        <v>5</v>
      </c>
      <c r="B11" s="74">
        <v>734868</v>
      </c>
      <c r="C11" s="75" t="s">
        <v>30</v>
      </c>
      <c r="D11" s="75" t="s">
        <v>31</v>
      </c>
      <c r="E11" s="76">
        <v>109.5</v>
      </c>
      <c r="F11" s="77">
        <v>219</v>
      </c>
      <c r="G11" s="68">
        <f t="shared" si="10"/>
        <v>0</v>
      </c>
      <c r="H11" s="69">
        <f t="shared" si="11"/>
        <v>6</v>
      </c>
      <c r="I11" s="69">
        <f t="shared" si="12"/>
        <v>1</v>
      </c>
      <c r="J11" s="69">
        <f t="shared" si="13"/>
        <v>0</v>
      </c>
      <c r="K11" s="69">
        <f t="shared" si="1"/>
        <v>7</v>
      </c>
      <c r="L11" s="70">
        <f t="shared" si="14"/>
        <v>1.75</v>
      </c>
      <c r="M11" s="70">
        <f t="shared" si="15"/>
        <v>766.5</v>
      </c>
      <c r="N11" s="70">
        <f t="shared" si="16"/>
        <v>1533</v>
      </c>
      <c r="O11" s="73">
        <v>0</v>
      </c>
      <c r="P11" s="74">
        <v>2</v>
      </c>
      <c r="Q11" s="78">
        <v>0</v>
      </c>
      <c r="R11" s="78">
        <v>0</v>
      </c>
      <c r="S11" s="72">
        <f t="shared" si="2"/>
        <v>2</v>
      </c>
      <c r="T11" s="181">
        <f t="shared" si="17"/>
        <v>219</v>
      </c>
      <c r="U11" s="181">
        <f t="shared" si="18"/>
        <v>438</v>
      </c>
      <c r="V11" s="104">
        <f t="shared" si="3"/>
        <v>0.5</v>
      </c>
      <c r="W11" s="73">
        <v>0</v>
      </c>
      <c r="X11" s="74">
        <v>3</v>
      </c>
      <c r="Y11" s="78">
        <v>0</v>
      </c>
      <c r="Z11" s="78">
        <v>0</v>
      </c>
      <c r="AA11" s="72">
        <f t="shared" si="4"/>
        <v>3</v>
      </c>
      <c r="AB11" s="181">
        <f t="shared" si="19"/>
        <v>328.5</v>
      </c>
      <c r="AC11" s="181">
        <f t="shared" si="20"/>
        <v>657</v>
      </c>
      <c r="AD11" s="104">
        <f t="shared" si="5"/>
        <v>0.75</v>
      </c>
      <c r="AE11" s="73">
        <v>0</v>
      </c>
      <c r="AF11" s="74">
        <v>0</v>
      </c>
      <c r="AG11" s="78">
        <v>0</v>
      </c>
      <c r="AH11" s="78">
        <v>0</v>
      </c>
      <c r="AI11" s="72">
        <f t="shared" si="6"/>
        <v>0</v>
      </c>
      <c r="AJ11" s="181">
        <f t="shared" si="21"/>
        <v>0</v>
      </c>
      <c r="AK11" s="181">
        <f t="shared" si="22"/>
        <v>0</v>
      </c>
      <c r="AL11" s="104">
        <f t="shared" si="7"/>
        <v>0</v>
      </c>
      <c r="AM11" s="73">
        <v>0</v>
      </c>
      <c r="AN11" s="74">
        <v>1</v>
      </c>
      <c r="AO11" s="78">
        <v>1</v>
      </c>
      <c r="AP11" s="78">
        <v>0</v>
      </c>
      <c r="AQ11" s="72">
        <f t="shared" si="8"/>
        <v>2</v>
      </c>
      <c r="AR11" s="181">
        <f t="shared" si="23"/>
        <v>219</v>
      </c>
      <c r="AS11" s="181">
        <f t="shared" si="24"/>
        <v>438</v>
      </c>
      <c r="AT11" s="104">
        <f t="shared" si="9"/>
        <v>0.5</v>
      </c>
    </row>
    <row r="12" spans="1:46" ht="16.5" thickTop="1" thickBot="1" x14ac:dyDescent="0.3">
      <c r="A12" s="73">
        <v>6</v>
      </c>
      <c r="B12" s="74">
        <v>734881</v>
      </c>
      <c r="C12" s="75" t="s">
        <v>32</v>
      </c>
      <c r="D12" s="75" t="s">
        <v>33</v>
      </c>
      <c r="E12" s="76">
        <v>89.5</v>
      </c>
      <c r="F12" s="77">
        <v>179</v>
      </c>
      <c r="G12" s="68">
        <f t="shared" si="10"/>
        <v>0</v>
      </c>
      <c r="H12" s="69">
        <f t="shared" si="11"/>
        <v>1</v>
      </c>
      <c r="I12" s="69">
        <f t="shared" si="12"/>
        <v>4</v>
      </c>
      <c r="J12" s="69">
        <f>SUM(R12,Z12,AH12,AP12)</f>
        <v>6</v>
      </c>
      <c r="K12" s="69">
        <f t="shared" si="1"/>
        <v>11</v>
      </c>
      <c r="L12" s="70">
        <f t="shared" si="14"/>
        <v>2.75</v>
      </c>
      <c r="M12" s="70">
        <f t="shared" si="15"/>
        <v>984.5</v>
      </c>
      <c r="N12" s="70">
        <f t="shared" si="16"/>
        <v>1969</v>
      </c>
      <c r="O12" s="73">
        <v>0</v>
      </c>
      <c r="P12" s="74">
        <v>0</v>
      </c>
      <c r="Q12" s="78">
        <v>3</v>
      </c>
      <c r="R12" s="78">
        <v>3</v>
      </c>
      <c r="S12" s="72">
        <f t="shared" si="2"/>
        <v>6</v>
      </c>
      <c r="T12" s="181">
        <f t="shared" si="17"/>
        <v>537</v>
      </c>
      <c r="U12" s="181">
        <f t="shared" si="18"/>
        <v>1074</v>
      </c>
      <c r="V12" s="104">
        <f t="shared" si="3"/>
        <v>1.5</v>
      </c>
      <c r="W12" s="73">
        <v>0</v>
      </c>
      <c r="X12" s="74">
        <v>0</v>
      </c>
      <c r="Y12" s="78">
        <v>0</v>
      </c>
      <c r="Z12" s="78">
        <v>1</v>
      </c>
      <c r="AA12" s="72">
        <f t="shared" si="4"/>
        <v>1</v>
      </c>
      <c r="AB12" s="181">
        <f t="shared" si="19"/>
        <v>89.5</v>
      </c>
      <c r="AC12" s="181">
        <f t="shared" si="20"/>
        <v>179</v>
      </c>
      <c r="AD12" s="104">
        <f t="shared" si="5"/>
        <v>0.25</v>
      </c>
      <c r="AE12" s="73">
        <v>0</v>
      </c>
      <c r="AF12" s="74">
        <v>0</v>
      </c>
      <c r="AG12" s="78">
        <v>1</v>
      </c>
      <c r="AH12" s="78">
        <v>2</v>
      </c>
      <c r="AI12" s="72">
        <f t="shared" si="6"/>
        <v>3</v>
      </c>
      <c r="AJ12" s="181">
        <f t="shared" si="21"/>
        <v>268.5</v>
      </c>
      <c r="AK12" s="181">
        <f t="shared" si="22"/>
        <v>537</v>
      </c>
      <c r="AL12" s="104">
        <f t="shared" si="7"/>
        <v>0.75</v>
      </c>
      <c r="AM12" s="73">
        <v>0</v>
      </c>
      <c r="AN12" s="74">
        <v>1</v>
      </c>
      <c r="AO12" s="78">
        <v>0</v>
      </c>
      <c r="AP12" s="78">
        <v>0</v>
      </c>
      <c r="AQ12" s="72">
        <f t="shared" si="8"/>
        <v>1</v>
      </c>
      <c r="AR12" s="181">
        <f t="shared" si="23"/>
        <v>89.5</v>
      </c>
      <c r="AS12" s="181">
        <f t="shared" si="24"/>
        <v>179</v>
      </c>
      <c r="AT12" s="104">
        <f t="shared" si="9"/>
        <v>0.25</v>
      </c>
    </row>
    <row r="13" spans="1:46" ht="16.5" thickTop="1" thickBot="1" x14ac:dyDescent="0.3">
      <c r="A13" s="73">
        <v>7</v>
      </c>
      <c r="B13" s="74">
        <v>734882</v>
      </c>
      <c r="C13" s="75" t="s">
        <v>34</v>
      </c>
      <c r="D13" s="75" t="s">
        <v>35</v>
      </c>
      <c r="E13" s="76">
        <v>69.5</v>
      </c>
      <c r="F13" s="77">
        <v>139</v>
      </c>
      <c r="G13" s="68">
        <f>SUM(O13,W13,AE13,AM13)</f>
        <v>1</v>
      </c>
      <c r="H13" s="69">
        <f t="shared" si="11"/>
        <v>1</v>
      </c>
      <c r="I13" s="69">
        <f t="shared" si="12"/>
        <v>0</v>
      </c>
      <c r="J13" s="69">
        <f t="shared" si="13"/>
        <v>1</v>
      </c>
      <c r="K13" s="69">
        <f t="shared" si="1"/>
        <v>3</v>
      </c>
      <c r="L13" s="70">
        <f t="shared" si="14"/>
        <v>0.75</v>
      </c>
      <c r="M13" s="70">
        <f t="shared" si="15"/>
        <v>208.5</v>
      </c>
      <c r="N13" s="70">
        <f t="shared" si="16"/>
        <v>417</v>
      </c>
      <c r="O13" s="73">
        <v>1</v>
      </c>
      <c r="P13" s="74">
        <v>1</v>
      </c>
      <c r="Q13" s="78">
        <v>0</v>
      </c>
      <c r="R13" s="78">
        <v>1</v>
      </c>
      <c r="S13" s="72">
        <f t="shared" si="2"/>
        <v>3</v>
      </c>
      <c r="T13" s="181">
        <f t="shared" si="17"/>
        <v>208.5</v>
      </c>
      <c r="U13" s="181">
        <f t="shared" si="18"/>
        <v>417</v>
      </c>
      <c r="V13" s="104">
        <f t="shared" si="3"/>
        <v>0.75</v>
      </c>
      <c r="W13" s="73">
        <v>0</v>
      </c>
      <c r="X13" s="74">
        <v>0</v>
      </c>
      <c r="Y13" s="78">
        <v>0</v>
      </c>
      <c r="Z13" s="78">
        <v>0</v>
      </c>
      <c r="AA13" s="72">
        <f t="shared" si="4"/>
        <v>0</v>
      </c>
      <c r="AB13" s="181">
        <f t="shared" si="19"/>
        <v>0</v>
      </c>
      <c r="AC13" s="181">
        <f t="shared" si="20"/>
        <v>0</v>
      </c>
      <c r="AD13" s="104">
        <f t="shared" si="5"/>
        <v>0</v>
      </c>
      <c r="AE13" s="73">
        <v>0</v>
      </c>
      <c r="AF13" s="74">
        <v>0</v>
      </c>
      <c r="AG13" s="78">
        <v>0</v>
      </c>
      <c r="AH13" s="78">
        <v>0</v>
      </c>
      <c r="AI13" s="72">
        <f t="shared" si="6"/>
        <v>0</v>
      </c>
      <c r="AJ13" s="181">
        <f t="shared" si="21"/>
        <v>0</v>
      </c>
      <c r="AK13" s="181">
        <f t="shared" si="22"/>
        <v>0</v>
      </c>
      <c r="AL13" s="104">
        <f t="shared" si="7"/>
        <v>0</v>
      </c>
      <c r="AM13" s="73">
        <v>0</v>
      </c>
      <c r="AN13" s="74">
        <v>0</v>
      </c>
      <c r="AO13" s="78">
        <v>0</v>
      </c>
      <c r="AP13" s="78">
        <v>0</v>
      </c>
      <c r="AQ13" s="72">
        <f t="shared" si="8"/>
        <v>0</v>
      </c>
      <c r="AR13" s="181">
        <f t="shared" si="23"/>
        <v>0</v>
      </c>
      <c r="AS13" s="181">
        <f t="shared" si="24"/>
        <v>0</v>
      </c>
      <c r="AT13" s="104">
        <f t="shared" si="9"/>
        <v>0</v>
      </c>
    </row>
    <row r="14" spans="1:46" ht="16.5" thickTop="1" thickBot="1" x14ac:dyDescent="0.3">
      <c r="A14" s="73">
        <v>8</v>
      </c>
      <c r="B14" s="74">
        <v>734895</v>
      </c>
      <c r="C14" s="75" t="s">
        <v>36</v>
      </c>
      <c r="D14" s="75" t="s">
        <v>37</v>
      </c>
      <c r="E14" s="76">
        <v>49.5</v>
      </c>
      <c r="F14" s="77">
        <v>99</v>
      </c>
      <c r="G14" s="68">
        <f t="shared" si="10"/>
        <v>2</v>
      </c>
      <c r="H14" s="69">
        <f t="shared" si="11"/>
        <v>0</v>
      </c>
      <c r="I14" s="69">
        <f t="shared" si="12"/>
        <v>1</v>
      </c>
      <c r="J14" s="69">
        <f t="shared" si="13"/>
        <v>3</v>
      </c>
      <c r="K14" s="69">
        <f t="shared" si="1"/>
        <v>6</v>
      </c>
      <c r="L14" s="70">
        <f t="shared" si="14"/>
        <v>1.5</v>
      </c>
      <c r="M14" s="70">
        <f t="shared" si="15"/>
        <v>297</v>
      </c>
      <c r="N14" s="70">
        <f t="shared" si="16"/>
        <v>594</v>
      </c>
      <c r="O14" s="73">
        <v>0</v>
      </c>
      <c r="P14" s="74">
        <v>0</v>
      </c>
      <c r="Q14" s="78">
        <v>0</v>
      </c>
      <c r="R14" s="78">
        <v>1</v>
      </c>
      <c r="S14" s="72">
        <f t="shared" si="2"/>
        <v>1</v>
      </c>
      <c r="T14" s="181">
        <f t="shared" si="17"/>
        <v>49.5</v>
      </c>
      <c r="U14" s="181">
        <f t="shared" si="18"/>
        <v>99</v>
      </c>
      <c r="V14" s="104">
        <f t="shared" si="3"/>
        <v>0.25</v>
      </c>
      <c r="W14" s="73">
        <v>1</v>
      </c>
      <c r="X14" s="74">
        <v>0</v>
      </c>
      <c r="Y14" s="78">
        <v>1</v>
      </c>
      <c r="Z14" s="78">
        <v>2</v>
      </c>
      <c r="AA14" s="72">
        <f t="shared" si="4"/>
        <v>4</v>
      </c>
      <c r="AB14" s="181">
        <f t="shared" si="19"/>
        <v>198</v>
      </c>
      <c r="AC14" s="181">
        <f t="shared" si="20"/>
        <v>396</v>
      </c>
      <c r="AD14" s="104">
        <f t="shared" si="5"/>
        <v>1</v>
      </c>
      <c r="AE14" s="73">
        <v>1</v>
      </c>
      <c r="AF14" s="74">
        <v>0</v>
      </c>
      <c r="AG14" s="78">
        <v>0</v>
      </c>
      <c r="AH14" s="78">
        <v>0</v>
      </c>
      <c r="AI14" s="72">
        <f t="shared" si="6"/>
        <v>1</v>
      </c>
      <c r="AJ14" s="181">
        <f t="shared" si="21"/>
        <v>49.5</v>
      </c>
      <c r="AK14" s="181">
        <f t="shared" si="22"/>
        <v>99</v>
      </c>
      <c r="AL14" s="104">
        <f t="shared" si="7"/>
        <v>0.25</v>
      </c>
      <c r="AM14" s="73">
        <v>0</v>
      </c>
      <c r="AN14" s="74">
        <v>0</v>
      </c>
      <c r="AO14" s="78">
        <v>0</v>
      </c>
      <c r="AP14" s="78">
        <v>0</v>
      </c>
      <c r="AQ14" s="72">
        <f t="shared" si="8"/>
        <v>0</v>
      </c>
      <c r="AR14" s="181">
        <f t="shared" si="23"/>
        <v>0</v>
      </c>
      <c r="AS14" s="181">
        <f t="shared" si="24"/>
        <v>0</v>
      </c>
      <c r="AT14" s="104">
        <f t="shared" si="9"/>
        <v>0</v>
      </c>
    </row>
    <row r="15" spans="1:46" ht="16.5" thickTop="1" thickBot="1" x14ac:dyDescent="0.3">
      <c r="A15" s="73">
        <v>9</v>
      </c>
      <c r="B15" s="74">
        <v>734899</v>
      </c>
      <c r="C15" s="75" t="s">
        <v>38</v>
      </c>
      <c r="D15" s="75" t="s">
        <v>39</v>
      </c>
      <c r="E15" s="76">
        <v>54.5</v>
      </c>
      <c r="F15" s="77">
        <v>109</v>
      </c>
      <c r="G15" s="68">
        <f t="shared" si="10"/>
        <v>0</v>
      </c>
      <c r="H15" s="69">
        <f t="shared" si="11"/>
        <v>2</v>
      </c>
      <c r="I15" s="69">
        <f t="shared" si="12"/>
        <v>3</v>
      </c>
      <c r="J15" s="69">
        <f t="shared" si="13"/>
        <v>0</v>
      </c>
      <c r="K15" s="69">
        <f t="shared" si="1"/>
        <v>5</v>
      </c>
      <c r="L15" s="70">
        <f t="shared" si="14"/>
        <v>1.25</v>
      </c>
      <c r="M15" s="70">
        <f t="shared" si="15"/>
        <v>272.5</v>
      </c>
      <c r="N15" s="70">
        <f t="shared" si="16"/>
        <v>545</v>
      </c>
      <c r="O15" s="73">
        <v>0</v>
      </c>
      <c r="P15" s="74">
        <v>1</v>
      </c>
      <c r="Q15" s="78">
        <v>1</v>
      </c>
      <c r="R15" s="78">
        <v>0</v>
      </c>
      <c r="S15" s="72">
        <f t="shared" si="2"/>
        <v>2</v>
      </c>
      <c r="T15" s="181">
        <f t="shared" si="17"/>
        <v>109</v>
      </c>
      <c r="U15" s="181">
        <f t="shared" si="18"/>
        <v>218</v>
      </c>
      <c r="V15" s="104">
        <f t="shared" si="3"/>
        <v>0.5</v>
      </c>
      <c r="W15" s="73">
        <v>0</v>
      </c>
      <c r="X15" s="74">
        <v>0</v>
      </c>
      <c r="Y15" s="78">
        <v>0</v>
      </c>
      <c r="Z15" s="78">
        <v>0</v>
      </c>
      <c r="AA15" s="72">
        <f t="shared" si="4"/>
        <v>0</v>
      </c>
      <c r="AB15" s="181">
        <f t="shared" si="19"/>
        <v>0</v>
      </c>
      <c r="AC15" s="181">
        <f t="shared" si="20"/>
        <v>0</v>
      </c>
      <c r="AD15" s="104">
        <f t="shared" si="5"/>
        <v>0</v>
      </c>
      <c r="AE15" s="73">
        <v>0</v>
      </c>
      <c r="AF15" s="74">
        <v>0</v>
      </c>
      <c r="AG15" s="78">
        <v>0</v>
      </c>
      <c r="AH15" s="78">
        <v>0</v>
      </c>
      <c r="AI15" s="72">
        <f t="shared" si="6"/>
        <v>0</v>
      </c>
      <c r="AJ15" s="181">
        <f t="shared" si="21"/>
        <v>0</v>
      </c>
      <c r="AK15" s="181">
        <f t="shared" si="22"/>
        <v>0</v>
      </c>
      <c r="AL15" s="104">
        <f t="shared" si="7"/>
        <v>0</v>
      </c>
      <c r="AM15" s="73">
        <v>0</v>
      </c>
      <c r="AN15" s="74">
        <v>1</v>
      </c>
      <c r="AO15" s="78">
        <v>2</v>
      </c>
      <c r="AP15" s="78">
        <v>0</v>
      </c>
      <c r="AQ15" s="72">
        <f t="shared" si="8"/>
        <v>3</v>
      </c>
      <c r="AR15" s="181">
        <f t="shared" si="23"/>
        <v>163.5</v>
      </c>
      <c r="AS15" s="181">
        <f t="shared" si="24"/>
        <v>327</v>
      </c>
      <c r="AT15" s="104">
        <f t="shared" si="9"/>
        <v>0.75</v>
      </c>
    </row>
    <row r="16" spans="1:46" ht="16.5" thickTop="1" thickBot="1" x14ac:dyDescent="0.3">
      <c r="A16" s="73">
        <v>10</v>
      </c>
      <c r="B16" s="74">
        <v>734904</v>
      </c>
      <c r="C16" s="75" t="s">
        <v>40</v>
      </c>
      <c r="D16" s="75" t="s">
        <v>41</v>
      </c>
      <c r="E16" s="76">
        <v>64.5</v>
      </c>
      <c r="F16" s="77">
        <v>129</v>
      </c>
      <c r="G16" s="68">
        <f t="shared" si="10"/>
        <v>0</v>
      </c>
      <c r="H16" s="69">
        <f t="shared" si="11"/>
        <v>0</v>
      </c>
      <c r="I16" s="69">
        <f t="shared" si="12"/>
        <v>0</v>
      </c>
      <c r="J16" s="69">
        <f t="shared" si="13"/>
        <v>2</v>
      </c>
      <c r="K16" s="69">
        <f t="shared" si="1"/>
        <v>2</v>
      </c>
      <c r="L16" s="70">
        <f t="shared" si="14"/>
        <v>0.5</v>
      </c>
      <c r="M16" s="70">
        <f t="shared" si="15"/>
        <v>129</v>
      </c>
      <c r="N16" s="70">
        <f t="shared" si="16"/>
        <v>258</v>
      </c>
      <c r="O16" s="73">
        <v>0</v>
      </c>
      <c r="P16" s="74">
        <v>0</v>
      </c>
      <c r="Q16" s="78">
        <v>0</v>
      </c>
      <c r="R16" s="78">
        <v>0</v>
      </c>
      <c r="S16" s="72">
        <f t="shared" si="2"/>
        <v>0</v>
      </c>
      <c r="T16" s="181">
        <f t="shared" si="17"/>
        <v>0</v>
      </c>
      <c r="U16" s="181">
        <f t="shared" si="18"/>
        <v>0</v>
      </c>
      <c r="V16" s="104">
        <f t="shared" si="3"/>
        <v>0</v>
      </c>
      <c r="W16" s="73">
        <v>0</v>
      </c>
      <c r="X16" s="74">
        <v>0</v>
      </c>
      <c r="Y16" s="78">
        <v>0</v>
      </c>
      <c r="Z16" s="78">
        <v>0</v>
      </c>
      <c r="AA16" s="72">
        <f t="shared" si="4"/>
        <v>0</v>
      </c>
      <c r="AB16" s="181">
        <f t="shared" si="19"/>
        <v>0</v>
      </c>
      <c r="AC16" s="181">
        <f t="shared" si="20"/>
        <v>0</v>
      </c>
      <c r="AD16" s="104">
        <f t="shared" si="5"/>
        <v>0</v>
      </c>
      <c r="AE16" s="73">
        <v>0</v>
      </c>
      <c r="AF16" s="74">
        <v>0</v>
      </c>
      <c r="AG16" s="78">
        <v>0</v>
      </c>
      <c r="AH16" s="78">
        <v>0</v>
      </c>
      <c r="AI16" s="72">
        <f t="shared" si="6"/>
        <v>0</v>
      </c>
      <c r="AJ16" s="181">
        <f t="shared" si="21"/>
        <v>0</v>
      </c>
      <c r="AK16" s="181">
        <f t="shared" si="22"/>
        <v>0</v>
      </c>
      <c r="AL16" s="104">
        <f t="shared" si="7"/>
        <v>0</v>
      </c>
      <c r="AM16" s="73">
        <v>0</v>
      </c>
      <c r="AN16" s="74">
        <v>0</v>
      </c>
      <c r="AO16" s="78">
        <v>0</v>
      </c>
      <c r="AP16" s="78">
        <v>2</v>
      </c>
      <c r="AQ16" s="72">
        <f t="shared" si="8"/>
        <v>2</v>
      </c>
      <c r="AR16" s="181">
        <f t="shared" si="23"/>
        <v>129</v>
      </c>
      <c r="AS16" s="181">
        <f t="shared" si="24"/>
        <v>258</v>
      </c>
      <c r="AT16" s="104">
        <f t="shared" si="9"/>
        <v>0.5</v>
      </c>
    </row>
    <row r="17" spans="1:46" ht="16.5" thickTop="1" thickBot="1" x14ac:dyDescent="0.3">
      <c r="A17" s="73">
        <v>11</v>
      </c>
      <c r="B17" s="74">
        <v>734907</v>
      </c>
      <c r="C17" s="75" t="s">
        <v>42</v>
      </c>
      <c r="D17" s="75" t="s">
        <v>43</v>
      </c>
      <c r="E17" s="76">
        <v>24.5</v>
      </c>
      <c r="F17" s="77">
        <v>49</v>
      </c>
      <c r="G17" s="68">
        <f t="shared" si="10"/>
        <v>0</v>
      </c>
      <c r="H17" s="69">
        <f t="shared" si="11"/>
        <v>0</v>
      </c>
      <c r="I17" s="69">
        <f t="shared" si="12"/>
        <v>0</v>
      </c>
      <c r="J17" s="69">
        <f t="shared" si="13"/>
        <v>0</v>
      </c>
      <c r="K17" s="69">
        <f t="shared" si="1"/>
        <v>0</v>
      </c>
      <c r="L17" s="70">
        <f t="shared" si="14"/>
        <v>0</v>
      </c>
      <c r="M17" s="70">
        <f t="shared" si="15"/>
        <v>0</v>
      </c>
      <c r="N17" s="70">
        <f t="shared" si="16"/>
        <v>0</v>
      </c>
      <c r="O17" s="73">
        <v>0</v>
      </c>
      <c r="P17" s="74">
        <v>0</v>
      </c>
      <c r="Q17" s="78">
        <v>0</v>
      </c>
      <c r="R17" s="78">
        <v>0</v>
      </c>
      <c r="S17" s="72">
        <f t="shared" si="2"/>
        <v>0</v>
      </c>
      <c r="T17" s="181">
        <f t="shared" si="17"/>
        <v>0</v>
      </c>
      <c r="U17" s="181">
        <f t="shared" si="18"/>
        <v>0</v>
      </c>
      <c r="V17" s="104">
        <f t="shared" si="3"/>
        <v>0</v>
      </c>
      <c r="W17" s="73">
        <v>0</v>
      </c>
      <c r="X17" s="74">
        <v>0</v>
      </c>
      <c r="Y17" s="78">
        <v>0</v>
      </c>
      <c r="Z17" s="78">
        <v>0</v>
      </c>
      <c r="AA17" s="72">
        <f t="shared" si="4"/>
        <v>0</v>
      </c>
      <c r="AB17" s="181">
        <f t="shared" si="19"/>
        <v>0</v>
      </c>
      <c r="AC17" s="181">
        <f t="shared" si="20"/>
        <v>0</v>
      </c>
      <c r="AD17" s="104">
        <f t="shared" si="5"/>
        <v>0</v>
      </c>
      <c r="AE17" s="73">
        <v>0</v>
      </c>
      <c r="AF17" s="74">
        <v>0</v>
      </c>
      <c r="AG17" s="78">
        <v>0</v>
      </c>
      <c r="AH17" s="78">
        <v>0</v>
      </c>
      <c r="AI17" s="72">
        <f t="shared" si="6"/>
        <v>0</v>
      </c>
      <c r="AJ17" s="181">
        <f t="shared" si="21"/>
        <v>0</v>
      </c>
      <c r="AK17" s="181">
        <f t="shared" si="22"/>
        <v>0</v>
      </c>
      <c r="AL17" s="104">
        <f t="shared" si="7"/>
        <v>0</v>
      </c>
      <c r="AM17" s="73">
        <v>0</v>
      </c>
      <c r="AN17" s="74">
        <v>0</v>
      </c>
      <c r="AO17" s="78">
        <v>0</v>
      </c>
      <c r="AP17" s="78">
        <v>0</v>
      </c>
      <c r="AQ17" s="72">
        <f t="shared" si="8"/>
        <v>0</v>
      </c>
      <c r="AR17" s="181">
        <f t="shared" si="23"/>
        <v>0</v>
      </c>
      <c r="AS17" s="181">
        <f t="shared" si="24"/>
        <v>0</v>
      </c>
      <c r="AT17" s="104">
        <f t="shared" si="9"/>
        <v>0</v>
      </c>
    </row>
    <row r="18" spans="1:46" ht="16.5" thickTop="1" thickBot="1" x14ac:dyDescent="0.3">
      <c r="A18" s="73">
        <v>12</v>
      </c>
      <c r="B18" s="74">
        <v>734909</v>
      </c>
      <c r="C18" s="75" t="s">
        <v>44</v>
      </c>
      <c r="D18" s="75" t="s">
        <v>45</v>
      </c>
      <c r="E18" s="76">
        <v>24.5</v>
      </c>
      <c r="F18" s="77">
        <v>49</v>
      </c>
      <c r="G18" s="68">
        <f t="shared" si="10"/>
        <v>3</v>
      </c>
      <c r="H18" s="69">
        <f t="shared" si="11"/>
        <v>1</v>
      </c>
      <c r="I18" s="69">
        <f t="shared" si="12"/>
        <v>1</v>
      </c>
      <c r="J18" s="69">
        <f t="shared" si="13"/>
        <v>0</v>
      </c>
      <c r="K18" s="69">
        <f t="shared" si="1"/>
        <v>5</v>
      </c>
      <c r="L18" s="70">
        <f t="shared" si="14"/>
        <v>1.25</v>
      </c>
      <c r="M18" s="70">
        <f t="shared" si="15"/>
        <v>122.5</v>
      </c>
      <c r="N18" s="70">
        <f t="shared" si="16"/>
        <v>245</v>
      </c>
      <c r="O18" s="73">
        <v>0</v>
      </c>
      <c r="P18" s="74">
        <v>1</v>
      </c>
      <c r="Q18" s="78">
        <v>0</v>
      </c>
      <c r="R18" s="78">
        <v>0</v>
      </c>
      <c r="S18" s="72">
        <f t="shared" si="2"/>
        <v>1</v>
      </c>
      <c r="T18" s="181">
        <f t="shared" si="17"/>
        <v>24.5</v>
      </c>
      <c r="U18" s="181">
        <f t="shared" si="18"/>
        <v>49</v>
      </c>
      <c r="V18" s="104">
        <f t="shared" si="3"/>
        <v>0.25</v>
      </c>
      <c r="W18" s="73">
        <v>1</v>
      </c>
      <c r="X18" s="74">
        <v>0</v>
      </c>
      <c r="Y18" s="78">
        <v>0</v>
      </c>
      <c r="Z18" s="78">
        <v>0</v>
      </c>
      <c r="AA18" s="72">
        <f t="shared" si="4"/>
        <v>1</v>
      </c>
      <c r="AB18" s="181">
        <f t="shared" si="19"/>
        <v>24.5</v>
      </c>
      <c r="AC18" s="181">
        <f t="shared" si="20"/>
        <v>49</v>
      </c>
      <c r="AD18" s="104">
        <f t="shared" si="5"/>
        <v>0.25</v>
      </c>
      <c r="AE18" s="73">
        <v>0</v>
      </c>
      <c r="AF18" s="74">
        <v>0</v>
      </c>
      <c r="AG18" s="78">
        <v>0</v>
      </c>
      <c r="AH18" s="78">
        <v>0</v>
      </c>
      <c r="AI18" s="72">
        <f t="shared" si="6"/>
        <v>0</v>
      </c>
      <c r="AJ18" s="181">
        <f t="shared" si="21"/>
        <v>0</v>
      </c>
      <c r="AK18" s="181">
        <f t="shared" si="22"/>
        <v>0</v>
      </c>
      <c r="AL18" s="104">
        <f t="shared" si="7"/>
        <v>0</v>
      </c>
      <c r="AM18" s="73">
        <v>2</v>
      </c>
      <c r="AN18" s="74">
        <v>0</v>
      </c>
      <c r="AO18" s="78">
        <v>1</v>
      </c>
      <c r="AP18" s="78">
        <v>0</v>
      </c>
      <c r="AQ18" s="72">
        <f t="shared" si="8"/>
        <v>3</v>
      </c>
      <c r="AR18" s="181">
        <f t="shared" si="23"/>
        <v>73.5</v>
      </c>
      <c r="AS18" s="181">
        <f t="shared" si="24"/>
        <v>147</v>
      </c>
      <c r="AT18" s="104">
        <f t="shared" si="9"/>
        <v>0.75</v>
      </c>
    </row>
    <row r="19" spans="1:46" ht="16.5" thickTop="1" thickBot="1" x14ac:dyDescent="0.3">
      <c r="A19" s="73">
        <v>13</v>
      </c>
      <c r="B19" s="74">
        <v>734911</v>
      </c>
      <c r="C19" s="75" t="s">
        <v>46</v>
      </c>
      <c r="D19" s="75" t="s">
        <v>47</v>
      </c>
      <c r="E19" s="76">
        <v>24.5</v>
      </c>
      <c r="F19" s="77">
        <v>49</v>
      </c>
      <c r="G19" s="68">
        <f t="shared" si="10"/>
        <v>3</v>
      </c>
      <c r="H19" s="69">
        <f t="shared" si="11"/>
        <v>1</v>
      </c>
      <c r="I19" s="69">
        <f t="shared" si="12"/>
        <v>0</v>
      </c>
      <c r="J19" s="69">
        <f t="shared" si="13"/>
        <v>1</v>
      </c>
      <c r="K19" s="69">
        <f t="shared" si="1"/>
        <v>5</v>
      </c>
      <c r="L19" s="70">
        <f t="shared" si="14"/>
        <v>1.25</v>
      </c>
      <c r="M19" s="70">
        <f t="shared" si="15"/>
        <v>122.5</v>
      </c>
      <c r="N19" s="70">
        <f t="shared" si="16"/>
        <v>245</v>
      </c>
      <c r="O19" s="73">
        <v>1</v>
      </c>
      <c r="P19" s="74">
        <v>0</v>
      </c>
      <c r="Q19" s="78">
        <v>0</v>
      </c>
      <c r="R19" s="78">
        <v>0</v>
      </c>
      <c r="S19" s="72">
        <f t="shared" si="2"/>
        <v>1</v>
      </c>
      <c r="T19" s="181">
        <f t="shared" si="17"/>
        <v>24.5</v>
      </c>
      <c r="U19" s="181">
        <f t="shared" si="18"/>
        <v>49</v>
      </c>
      <c r="V19" s="104">
        <f t="shared" si="3"/>
        <v>0.25</v>
      </c>
      <c r="W19" s="73">
        <v>1</v>
      </c>
      <c r="X19" s="74">
        <v>0</v>
      </c>
      <c r="Y19" s="78">
        <v>0</v>
      </c>
      <c r="Z19" s="78">
        <v>0</v>
      </c>
      <c r="AA19" s="72">
        <f t="shared" si="4"/>
        <v>1</v>
      </c>
      <c r="AB19" s="181">
        <f t="shared" si="19"/>
        <v>24.5</v>
      </c>
      <c r="AC19" s="181">
        <f t="shared" si="20"/>
        <v>49</v>
      </c>
      <c r="AD19" s="104">
        <f t="shared" si="5"/>
        <v>0.25</v>
      </c>
      <c r="AE19" s="73">
        <v>0</v>
      </c>
      <c r="AF19" s="74">
        <v>1</v>
      </c>
      <c r="AG19" s="78">
        <v>0</v>
      </c>
      <c r="AH19" s="78">
        <v>1</v>
      </c>
      <c r="AI19" s="72">
        <f t="shared" si="6"/>
        <v>2</v>
      </c>
      <c r="AJ19" s="181">
        <f t="shared" si="21"/>
        <v>49</v>
      </c>
      <c r="AK19" s="181">
        <f t="shared" si="22"/>
        <v>98</v>
      </c>
      <c r="AL19" s="104">
        <f t="shared" si="7"/>
        <v>0.5</v>
      </c>
      <c r="AM19" s="73">
        <v>1</v>
      </c>
      <c r="AN19" s="74">
        <v>0</v>
      </c>
      <c r="AO19" s="78">
        <v>0</v>
      </c>
      <c r="AP19" s="78">
        <v>0</v>
      </c>
      <c r="AQ19" s="72">
        <f t="shared" si="8"/>
        <v>1</v>
      </c>
      <c r="AR19" s="181">
        <f t="shared" si="23"/>
        <v>24.5</v>
      </c>
      <c r="AS19" s="181">
        <f t="shared" si="24"/>
        <v>49</v>
      </c>
      <c r="AT19" s="104">
        <f t="shared" si="9"/>
        <v>0.25</v>
      </c>
    </row>
    <row r="20" spans="1:46" ht="16.5" thickTop="1" thickBot="1" x14ac:dyDescent="0.3">
      <c r="A20" s="73">
        <v>14</v>
      </c>
      <c r="B20" s="74">
        <v>734916</v>
      </c>
      <c r="C20" s="75" t="s">
        <v>48</v>
      </c>
      <c r="D20" s="75" t="s">
        <v>49</v>
      </c>
      <c r="E20" s="76">
        <v>29.5</v>
      </c>
      <c r="F20" s="77">
        <v>59</v>
      </c>
      <c r="G20" s="68">
        <f t="shared" si="10"/>
        <v>2</v>
      </c>
      <c r="H20" s="69">
        <f t="shared" si="11"/>
        <v>0</v>
      </c>
      <c r="I20" s="69">
        <f t="shared" si="12"/>
        <v>0</v>
      </c>
      <c r="J20" s="69">
        <f t="shared" si="13"/>
        <v>0</v>
      </c>
      <c r="K20" s="69">
        <f t="shared" si="1"/>
        <v>2</v>
      </c>
      <c r="L20" s="70">
        <f t="shared" si="14"/>
        <v>0.5</v>
      </c>
      <c r="M20" s="70">
        <f t="shared" si="15"/>
        <v>59</v>
      </c>
      <c r="N20" s="70">
        <f t="shared" si="16"/>
        <v>118</v>
      </c>
      <c r="O20" s="73">
        <v>1</v>
      </c>
      <c r="P20" s="74">
        <v>0</v>
      </c>
      <c r="Q20" s="78">
        <v>0</v>
      </c>
      <c r="R20" s="78">
        <v>0</v>
      </c>
      <c r="S20" s="72">
        <f t="shared" si="2"/>
        <v>1</v>
      </c>
      <c r="T20" s="181">
        <f t="shared" si="17"/>
        <v>29.5</v>
      </c>
      <c r="U20" s="181">
        <f t="shared" si="18"/>
        <v>59</v>
      </c>
      <c r="V20" s="104">
        <f t="shared" si="3"/>
        <v>0.25</v>
      </c>
      <c r="W20" s="73">
        <v>0</v>
      </c>
      <c r="X20" s="74">
        <v>0</v>
      </c>
      <c r="Y20" s="78">
        <v>0</v>
      </c>
      <c r="Z20" s="78">
        <v>0</v>
      </c>
      <c r="AA20" s="72">
        <f t="shared" si="4"/>
        <v>0</v>
      </c>
      <c r="AB20" s="181">
        <f t="shared" si="19"/>
        <v>0</v>
      </c>
      <c r="AC20" s="181">
        <f t="shared" si="20"/>
        <v>0</v>
      </c>
      <c r="AD20" s="104">
        <f t="shared" si="5"/>
        <v>0</v>
      </c>
      <c r="AE20" s="73">
        <v>1</v>
      </c>
      <c r="AF20" s="74">
        <v>0</v>
      </c>
      <c r="AG20" s="78">
        <v>0</v>
      </c>
      <c r="AH20" s="78">
        <v>0</v>
      </c>
      <c r="AI20" s="72">
        <f t="shared" si="6"/>
        <v>1</v>
      </c>
      <c r="AJ20" s="181">
        <f t="shared" si="21"/>
        <v>29.5</v>
      </c>
      <c r="AK20" s="181">
        <f t="shared" si="22"/>
        <v>59</v>
      </c>
      <c r="AL20" s="104">
        <f t="shared" si="7"/>
        <v>0.25</v>
      </c>
      <c r="AM20" s="73">
        <v>0</v>
      </c>
      <c r="AN20" s="74">
        <v>0</v>
      </c>
      <c r="AO20" s="78">
        <v>0</v>
      </c>
      <c r="AP20" s="78">
        <v>0</v>
      </c>
      <c r="AQ20" s="72">
        <f t="shared" si="8"/>
        <v>0</v>
      </c>
      <c r="AR20" s="181">
        <f t="shared" si="23"/>
        <v>0</v>
      </c>
      <c r="AS20" s="181">
        <f t="shared" si="24"/>
        <v>0</v>
      </c>
      <c r="AT20" s="104">
        <f t="shared" si="9"/>
        <v>0</v>
      </c>
    </row>
    <row r="21" spans="1:46" ht="16.5" thickTop="1" thickBot="1" x14ac:dyDescent="0.3">
      <c r="A21" s="73">
        <v>15</v>
      </c>
      <c r="B21" s="74">
        <v>734920</v>
      </c>
      <c r="C21" s="75" t="s">
        <v>50</v>
      </c>
      <c r="D21" s="75" t="s">
        <v>51</v>
      </c>
      <c r="E21" s="76">
        <v>34.5</v>
      </c>
      <c r="F21" s="77">
        <v>69</v>
      </c>
      <c r="G21" s="68">
        <f t="shared" si="10"/>
        <v>3</v>
      </c>
      <c r="H21" s="69">
        <f t="shared" si="11"/>
        <v>4</v>
      </c>
      <c r="I21" s="69">
        <f t="shared" si="12"/>
        <v>3</v>
      </c>
      <c r="J21" s="69">
        <f t="shared" si="13"/>
        <v>1</v>
      </c>
      <c r="K21" s="69">
        <f t="shared" si="1"/>
        <v>11</v>
      </c>
      <c r="L21" s="70">
        <f t="shared" si="14"/>
        <v>2.75</v>
      </c>
      <c r="M21" s="70">
        <f t="shared" si="15"/>
        <v>379.5</v>
      </c>
      <c r="N21" s="70">
        <f t="shared" si="16"/>
        <v>759</v>
      </c>
      <c r="O21" s="73">
        <v>1</v>
      </c>
      <c r="P21" s="74">
        <v>2</v>
      </c>
      <c r="Q21" s="78">
        <v>0</v>
      </c>
      <c r="R21" s="78">
        <v>1</v>
      </c>
      <c r="S21" s="72">
        <f t="shared" si="2"/>
        <v>4</v>
      </c>
      <c r="T21" s="181">
        <f t="shared" si="17"/>
        <v>138</v>
      </c>
      <c r="U21" s="181">
        <f t="shared" si="18"/>
        <v>276</v>
      </c>
      <c r="V21" s="104">
        <f t="shared" si="3"/>
        <v>1</v>
      </c>
      <c r="W21" s="73">
        <v>2</v>
      </c>
      <c r="X21" s="74">
        <v>0</v>
      </c>
      <c r="Y21" s="78">
        <v>0</v>
      </c>
      <c r="Z21" s="78">
        <v>0</v>
      </c>
      <c r="AA21" s="72">
        <f t="shared" si="4"/>
        <v>2</v>
      </c>
      <c r="AB21" s="181">
        <f t="shared" si="19"/>
        <v>69</v>
      </c>
      <c r="AC21" s="181">
        <f t="shared" si="20"/>
        <v>138</v>
      </c>
      <c r="AD21" s="104">
        <f t="shared" si="5"/>
        <v>0.5</v>
      </c>
      <c r="AE21" s="73">
        <v>0</v>
      </c>
      <c r="AF21" s="74">
        <v>0</v>
      </c>
      <c r="AG21" s="78">
        <v>0</v>
      </c>
      <c r="AH21" s="78">
        <v>0</v>
      </c>
      <c r="AI21" s="72">
        <f t="shared" si="6"/>
        <v>0</v>
      </c>
      <c r="AJ21" s="181">
        <f t="shared" si="21"/>
        <v>0</v>
      </c>
      <c r="AK21" s="181">
        <f t="shared" si="22"/>
        <v>0</v>
      </c>
      <c r="AL21" s="104">
        <f t="shared" si="7"/>
        <v>0</v>
      </c>
      <c r="AM21" s="73">
        <v>0</v>
      </c>
      <c r="AN21" s="74">
        <v>2</v>
      </c>
      <c r="AO21" s="78">
        <v>3</v>
      </c>
      <c r="AP21" s="78">
        <v>0</v>
      </c>
      <c r="AQ21" s="72">
        <f t="shared" si="8"/>
        <v>5</v>
      </c>
      <c r="AR21" s="181">
        <f t="shared" si="23"/>
        <v>172.5</v>
      </c>
      <c r="AS21" s="181">
        <f t="shared" si="24"/>
        <v>345</v>
      </c>
      <c r="AT21" s="104">
        <f t="shared" si="9"/>
        <v>1.25</v>
      </c>
    </row>
    <row r="22" spans="1:46" ht="16.5" thickTop="1" thickBot="1" x14ac:dyDescent="0.3">
      <c r="A22" s="73">
        <v>16</v>
      </c>
      <c r="B22" s="74">
        <v>734921</v>
      </c>
      <c r="C22" s="75" t="s">
        <v>52</v>
      </c>
      <c r="D22" s="75" t="s">
        <v>53</v>
      </c>
      <c r="E22" s="76">
        <v>34.5</v>
      </c>
      <c r="F22" s="77">
        <v>69</v>
      </c>
      <c r="G22" s="68">
        <f t="shared" si="10"/>
        <v>0</v>
      </c>
      <c r="H22" s="69">
        <f t="shared" si="11"/>
        <v>2</v>
      </c>
      <c r="I22" s="69">
        <f t="shared" si="12"/>
        <v>0</v>
      </c>
      <c r="J22" s="69">
        <f t="shared" si="13"/>
        <v>5</v>
      </c>
      <c r="K22" s="69">
        <f t="shared" si="1"/>
        <v>7</v>
      </c>
      <c r="L22" s="70">
        <f t="shared" si="14"/>
        <v>1.75</v>
      </c>
      <c r="M22" s="70">
        <f t="shared" si="15"/>
        <v>241.5</v>
      </c>
      <c r="N22" s="70">
        <f t="shared" si="16"/>
        <v>483</v>
      </c>
      <c r="O22" s="73">
        <v>0</v>
      </c>
      <c r="P22" s="74">
        <v>0</v>
      </c>
      <c r="Q22" s="78">
        <v>0</v>
      </c>
      <c r="R22" s="78">
        <v>1</v>
      </c>
      <c r="S22" s="72">
        <f t="shared" si="2"/>
        <v>1</v>
      </c>
      <c r="T22" s="181">
        <f t="shared" si="17"/>
        <v>34.5</v>
      </c>
      <c r="U22" s="181">
        <f t="shared" si="18"/>
        <v>69</v>
      </c>
      <c r="V22" s="104">
        <f t="shared" si="3"/>
        <v>0.25</v>
      </c>
      <c r="W22" s="73">
        <v>0</v>
      </c>
      <c r="X22" s="74">
        <v>0</v>
      </c>
      <c r="Y22" s="78">
        <v>0</v>
      </c>
      <c r="Z22" s="78">
        <v>2</v>
      </c>
      <c r="AA22" s="72">
        <f t="shared" si="4"/>
        <v>2</v>
      </c>
      <c r="AB22" s="181">
        <f t="shared" si="19"/>
        <v>69</v>
      </c>
      <c r="AC22" s="181">
        <f t="shared" si="20"/>
        <v>138</v>
      </c>
      <c r="AD22" s="104">
        <f t="shared" si="5"/>
        <v>0.5</v>
      </c>
      <c r="AE22" s="73">
        <v>0</v>
      </c>
      <c r="AF22" s="74">
        <v>1</v>
      </c>
      <c r="AG22" s="78">
        <v>0</v>
      </c>
      <c r="AH22" s="78">
        <v>0</v>
      </c>
      <c r="AI22" s="72">
        <f t="shared" si="6"/>
        <v>1</v>
      </c>
      <c r="AJ22" s="181">
        <f t="shared" si="21"/>
        <v>34.5</v>
      </c>
      <c r="AK22" s="181">
        <f t="shared" si="22"/>
        <v>69</v>
      </c>
      <c r="AL22" s="104">
        <f t="shared" si="7"/>
        <v>0.25</v>
      </c>
      <c r="AM22" s="73">
        <v>0</v>
      </c>
      <c r="AN22" s="74">
        <v>1</v>
      </c>
      <c r="AO22" s="78">
        <v>0</v>
      </c>
      <c r="AP22" s="78">
        <v>2</v>
      </c>
      <c r="AQ22" s="72">
        <f t="shared" si="8"/>
        <v>3</v>
      </c>
      <c r="AR22" s="181">
        <f t="shared" si="23"/>
        <v>103.5</v>
      </c>
      <c r="AS22" s="181">
        <f t="shared" si="24"/>
        <v>207</v>
      </c>
      <c r="AT22" s="104">
        <f t="shared" si="9"/>
        <v>0.75</v>
      </c>
    </row>
    <row r="23" spans="1:46" ht="16.5" thickTop="1" thickBot="1" x14ac:dyDescent="0.3">
      <c r="A23" s="73">
        <v>17</v>
      </c>
      <c r="B23" s="74">
        <v>734922</v>
      </c>
      <c r="C23" s="75" t="s">
        <v>54</v>
      </c>
      <c r="D23" s="75" t="s">
        <v>55</v>
      </c>
      <c r="E23" s="76">
        <v>34.5</v>
      </c>
      <c r="F23" s="77">
        <v>69</v>
      </c>
      <c r="G23" s="68">
        <f t="shared" si="10"/>
        <v>0</v>
      </c>
      <c r="H23" s="69">
        <f t="shared" si="11"/>
        <v>1</v>
      </c>
      <c r="I23" s="69">
        <f t="shared" si="12"/>
        <v>1</v>
      </c>
      <c r="J23" s="69">
        <f t="shared" si="13"/>
        <v>3</v>
      </c>
      <c r="K23" s="69">
        <f t="shared" si="1"/>
        <v>5</v>
      </c>
      <c r="L23" s="70">
        <f t="shared" si="14"/>
        <v>1.25</v>
      </c>
      <c r="M23" s="70">
        <f t="shared" si="15"/>
        <v>172.5</v>
      </c>
      <c r="N23" s="70">
        <f t="shared" si="16"/>
        <v>345</v>
      </c>
      <c r="O23" s="73">
        <v>0</v>
      </c>
      <c r="P23" s="74">
        <v>0</v>
      </c>
      <c r="Q23" s="78">
        <v>1</v>
      </c>
      <c r="R23" s="78">
        <v>2</v>
      </c>
      <c r="S23" s="72">
        <f t="shared" si="2"/>
        <v>3</v>
      </c>
      <c r="T23" s="181">
        <f t="shared" si="17"/>
        <v>103.5</v>
      </c>
      <c r="U23" s="181">
        <f t="shared" si="18"/>
        <v>207</v>
      </c>
      <c r="V23" s="104">
        <f t="shared" si="3"/>
        <v>0.75</v>
      </c>
      <c r="W23" s="73">
        <v>0</v>
      </c>
      <c r="X23" s="74">
        <v>1</v>
      </c>
      <c r="Y23" s="78">
        <v>0</v>
      </c>
      <c r="Z23" s="78">
        <v>1</v>
      </c>
      <c r="AA23" s="72">
        <f t="shared" si="4"/>
        <v>2</v>
      </c>
      <c r="AB23" s="181">
        <f t="shared" si="19"/>
        <v>69</v>
      </c>
      <c r="AC23" s="181">
        <f t="shared" si="20"/>
        <v>138</v>
      </c>
      <c r="AD23" s="104">
        <f t="shared" si="5"/>
        <v>0.5</v>
      </c>
      <c r="AE23" s="73">
        <v>0</v>
      </c>
      <c r="AF23" s="74">
        <v>0</v>
      </c>
      <c r="AG23" s="78">
        <v>0</v>
      </c>
      <c r="AH23" s="78">
        <v>0</v>
      </c>
      <c r="AI23" s="72">
        <f t="shared" si="6"/>
        <v>0</v>
      </c>
      <c r="AJ23" s="181">
        <f t="shared" si="21"/>
        <v>0</v>
      </c>
      <c r="AK23" s="181">
        <f t="shared" si="22"/>
        <v>0</v>
      </c>
      <c r="AL23" s="104">
        <f t="shared" si="7"/>
        <v>0</v>
      </c>
      <c r="AM23" s="73">
        <v>0</v>
      </c>
      <c r="AN23" s="74">
        <v>0</v>
      </c>
      <c r="AO23" s="78">
        <v>0</v>
      </c>
      <c r="AP23" s="78">
        <v>0</v>
      </c>
      <c r="AQ23" s="72">
        <f t="shared" si="8"/>
        <v>0</v>
      </c>
      <c r="AR23" s="181">
        <f t="shared" si="23"/>
        <v>0</v>
      </c>
      <c r="AS23" s="181">
        <f t="shared" si="24"/>
        <v>0</v>
      </c>
      <c r="AT23" s="104">
        <f t="shared" si="9"/>
        <v>0</v>
      </c>
    </row>
    <row r="24" spans="1:46" ht="16.5" thickTop="1" thickBot="1" x14ac:dyDescent="0.3">
      <c r="A24" s="73">
        <v>18</v>
      </c>
      <c r="B24" s="74">
        <v>734927</v>
      </c>
      <c r="C24" s="75" t="s">
        <v>56</v>
      </c>
      <c r="D24" s="75" t="s">
        <v>57</v>
      </c>
      <c r="E24" s="76">
        <v>24.5</v>
      </c>
      <c r="F24" s="77">
        <v>49</v>
      </c>
      <c r="G24" s="68">
        <f t="shared" si="10"/>
        <v>3</v>
      </c>
      <c r="H24" s="69">
        <f t="shared" si="11"/>
        <v>3</v>
      </c>
      <c r="I24" s="69">
        <f t="shared" si="12"/>
        <v>1</v>
      </c>
      <c r="J24" s="69">
        <f t="shared" si="13"/>
        <v>1</v>
      </c>
      <c r="K24" s="69">
        <f t="shared" si="1"/>
        <v>8</v>
      </c>
      <c r="L24" s="70">
        <f t="shared" si="14"/>
        <v>2</v>
      </c>
      <c r="M24" s="70">
        <f t="shared" si="15"/>
        <v>196</v>
      </c>
      <c r="N24" s="70">
        <f t="shared" si="16"/>
        <v>392</v>
      </c>
      <c r="O24" s="73">
        <v>0</v>
      </c>
      <c r="P24" s="74">
        <v>2</v>
      </c>
      <c r="Q24" s="78">
        <v>1</v>
      </c>
      <c r="R24" s="78">
        <v>0</v>
      </c>
      <c r="S24" s="72">
        <f t="shared" si="2"/>
        <v>3</v>
      </c>
      <c r="T24" s="181">
        <f t="shared" si="17"/>
        <v>73.5</v>
      </c>
      <c r="U24" s="181">
        <f t="shared" si="18"/>
        <v>147</v>
      </c>
      <c r="V24" s="104">
        <f t="shared" si="3"/>
        <v>0.75</v>
      </c>
      <c r="W24" s="73">
        <v>1</v>
      </c>
      <c r="X24" s="74">
        <v>1</v>
      </c>
      <c r="Y24" s="78">
        <v>0</v>
      </c>
      <c r="Z24" s="78">
        <v>1</v>
      </c>
      <c r="AA24" s="72">
        <f t="shared" si="4"/>
        <v>3</v>
      </c>
      <c r="AB24" s="181">
        <f t="shared" si="19"/>
        <v>73.5</v>
      </c>
      <c r="AC24" s="181">
        <f t="shared" si="20"/>
        <v>147</v>
      </c>
      <c r="AD24" s="104">
        <f t="shared" si="5"/>
        <v>0.75</v>
      </c>
      <c r="AE24" s="73">
        <v>0</v>
      </c>
      <c r="AF24" s="74">
        <v>0</v>
      </c>
      <c r="AG24" s="78">
        <v>0</v>
      </c>
      <c r="AH24" s="78">
        <v>0</v>
      </c>
      <c r="AI24" s="72">
        <f t="shared" si="6"/>
        <v>0</v>
      </c>
      <c r="AJ24" s="181">
        <f t="shared" si="21"/>
        <v>0</v>
      </c>
      <c r="AK24" s="181">
        <f t="shared" si="22"/>
        <v>0</v>
      </c>
      <c r="AL24" s="104">
        <f t="shared" si="7"/>
        <v>0</v>
      </c>
      <c r="AM24" s="73">
        <v>2</v>
      </c>
      <c r="AN24" s="74">
        <v>0</v>
      </c>
      <c r="AO24" s="78">
        <v>0</v>
      </c>
      <c r="AP24" s="78">
        <v>0</v>
      </c>
      <c r="AQ24" s="72">
        <f t="shared" si="8"/>
        <v>2</v>
      </c>
      <c r="AR24" s="181">
        <f t="shared" si="23"/>
        <v>49</v>
      </c>
      <c r="AS24" s="181">
        <f t="shared" si="24"/>
        <v>98</v>
      </c>
      <c r="AT24" s="104">
        <f t="shared" si="9"/>
        <v>0.5</v>
      </c>
    </row>
    <row r="25" spans="1:46" ht="16.5" thickTop="1" thickBot="1" x14ac:dyDescent="0.3">
      <c r="A25" s="73">
        <v>19</v>
      </c>
      <c r="B25" s="74">
        <v>734928</v>
      </c>
      <c r="C25" s="75" t="s">
        <v>58</v>
      </c>
      <c r="D25" s="75" t="s">
        <v>59</v>
      </c>
      <c r="E25" s="76">
        <v>24.5</v>
      </c>
      <c r="F25" s="77">
        <v>49</v>
      </c>
      <c r="G25" s="68">
        <f t="shared" si="10"/>
        <v>3</v>
      </c>
      <c r="H25" s="69">
        <f t="shared" si="11"/>
        <v>1</v>
      </c>
      <c r="I25" s="69">
        <f t="shared" si="12"/>
        <v>0</v>
      </c>
      <c r="J25" s="69">
        <f t="shared" si="13"/>
        <v>1</v>
      </c>
      <c r="K25" s="69">
        <f t="shared" si="1"/>
        <v>5</v>
      </c>
      <c r="L25" s="70">
        <f t="shared" si="14"/>
        <v>1.25</v>
      </c>
      <c r="M25" s="70">
        <f t="shared" si="15"/>
        <v>122.5</v>
      </c>
      <c r="N25" s="70">
        <f t="shared" si="16"/>
        <v>245</v>
      </c>
      <c r="O25" s="73">
        <v>1</v>
      </c>
      <c r="P25" s="74">
        <v>0</v>
      </c>
      <c r="Q25" s="78">
        <v>0</v>
      </c>
      <c r="R25" s="78">
        <v>1</v>
      </c>
      <c r="S25" s="72">
        <f t="shared" si="2"/>
        <v>2</v>
      </c>
      <c r="T25" s="181">
        <f t="shared" si="17"/>
        <v>49</v>
      </c>
      <c r="U25" s="181">
        <f t="shared" si="18"/>
        <v>98</v>
      </c>
      <c r="V25" s="104">
        <f t="shared" si="3"/>
        <v>0.5</v>
      </c>
      <c r="W25" s="73">
        <v>1</v>
      </c>
      <c r="X25" s="74">
        <v>0</v>
      </c>
      <c r="Y25" s="78">
        <v>0</v>
      </c>
      <c r="Z25" s="78">
        <v>0</v>
      </c>
      <c r="AA25" s="72">
        <f t="shared" si="4"/>
        <v>1</v>
      </c>
      <c r="AB25" s="181">
        <f t="shared" si="19"/>
        <v>24.5</v>
      </c>
      <c r="AC25" s="181">
        <f t="shared" si="20"/>
        <v>49</v>
      </c>
      <c r="AD25" s="104">
        <f t="shared" si="5"/>
        <v>0.25</v>
      </c>
      <c r="AE25" s="73">
        <v>0</v>
      </c>
      <c r="AF25" s="74">
        <v>1</v>
      </c>
      <c r="AG25" s="78">
        <v>0</v>
      </c>
      <c r="AH25" s="78">
        <v>0</v>
      </c>
      <c r="AI25" s="72">
        <f t="shared" si="6"/>
        <v>1</v>
      </c>
      <c r="AJ25" s="181">
        <f t="shared" si="21"/>
        <v>24.5</v>
      </c>
      <c r="AK25" s="181">
        <f t="shared" si="22"/>
        <v>49</v>
      </c>
      <c r="AL25" s="104">
        <f t="shared" si="7"/>
        <v>0.25</v>
      </c>
      <c r="AM25" s="73">
        <v>1</v>
      </c>
      <c r="AN25" s="74">
        <v>0</v>
      </c>
      <c r="AO25" s="78">
        <v>0</v>
      </c>
      <c r="AP25" s="78">
        <v>0</v>
      </c>
      <c r="AQ25" s="72">
        <f t="shared" si="8"/>
        <v>1</v>
      </c>
      <c r="AR25" s="181">
        <f t="shared" si="23"/>
        <v>24.5</v>
      </c>
      <c r="AS25" s="181">
        <f t="shared" si="24"/>
        <v>49</v>
      </c>
      <c r="AT25" s="104">
        <f t="shared" si="9"/>
        <v>0.25</v>
      </c>
    </row>
    <row r="26" spans="1:46" ht="16.5" thickTop="1" thickBot="1" x14ac:dyDescent="0.3">
      <c r="A26" s="73">
        <v>20</v>
      </c>
      <c r="B26" s="74">
        <v>734941</v>
      </c>
      <c r="C26" s="75" t="s">
        <v>60</v>
      </c>
      <c r="D26" s="75" t="s">
        <v>61</v>
      </c>
      <c r="E26" s="76">
        <v>44.5</v>
      </c>
      <c r="F26" s="77">
        <v>89</v>
      </c>
      <c r="G26" s="68">
        <f t="shared" si="10"/>
        <v>0</v>
      </c>
      <c r="H26" s="69">
        <f t="shared" si="11"/>
        <v>1</v>
      </c>
      <c r="I26" s="69">
        <f t="shared" si="12"/>
        <v>3</v>
      </c>
      <c r="J26" s="69">
        <f t="shared" si="13"/>
        <v>0</v>
      </c>
      <c r="K26" s="69">
        <f t="shared" si="1"/>
        <v>4</v>
      </c>
      <c r="L26" s="70">
        <f t="shared" si="14"/>
        <v>1</v>
      </c>
      <c r="M26" s="70">
        <f t="shared" si="15"/>
        <v>178</v>
      </c>
      <c r="N26" s="70">
        <f t="shared" si="16"/>
        <v>356</v>
      </c>
      <c r="O26" s="73">
        <v>0</v>
      </c>
      <c r="P26" s="74">
        <v>0</v>
      </c>
      <c r="Q26" s="78">
        <v>0</v>
      </c>
      <c r="R26" s="78">
        <v>0</v>
      </c>
      <c r="S26" s="72">
        <f t="shared" si="2"/>
        <v>0</v>
      </c>
      <c r="T26" s="181">
        <f t="shared" si="17"/>
        <v>0</v>
      </c>
      <c r="U26" s="181">
        <f t="shared" si="18"/>
        <v>0</v>
      </c>
      <c r="V26" s="104">
        <f t="shared" si="3"/>
        <v>0</v>
      </c>
      <c r="W26" s="73">
        <v>0</v>
      </c>
      <c r="X26" s="74">
        <v>0</v>
      </c>
      <c r="Y26" s="78">
        <v>2</v>
      </c>
      <c r="Z26" s="78">
        <v>0</v>
      </c>
      <c r="AA26" s="72">
        <f t="shared" si="4"/>
        <v>2</v>
      </c>
      <c r="AB26" s="181">
        <f t="shared" si="19"/>
        <v>89</v>
      </c>
      <c r="AC26" s="181">
        <f t="shared" si="20"/>
        <v>178</v>
      </c>
      <c r="AD26" s="104">
        <f t="shared" si="5"/>
        <v>0.5</v>
      </c>
      <c r="AE26" s="73">
        <v>0</v>
      </c>
      <c r="AF26" s="74">
        <v>1</v>
      </c>
      <c r="AG26" s="78">
        <v>0</v>
      </c>
      <c r="AH26" s="78">
        <v>0</v>
      </c>
      <c r="AI26" s="72">
        <f t="shared" si="6"/>
        <v>1</v>
      </c>
      <c r="AJ26" s="181">
        <f t="shared" si="21"/>
        <v>44.5</v>
      </c>
      <c r="AK26" s="181">
        <f t="shared" si="22"/>
        <v>89</v>
      </c>
      <c r="AL26" s="104">
        <f t="shared" si="7"/>
        <v>0.25</v>
      </c>
      <c r="AM26" s="73">
        <v>0</v>
      </c>
      <c r="AN26" s="74">
        <v>0</v>
      </c>
      <c r="AO26" s="78">
        <v>1</v>
      </c>
      <c r="AP26" s="78">
        <v>0</v>
      </c>
      <c r="AQ26" s="72">
        <f t="shared" si="8"/>
        <v>1</v>
      </c>
      <c r="AR26" s="181">
        <f t="shared" si="23"/>
        <v>44.5</v>
      </c>
      <c r="AS26" s="181">
        <f t="shared" si="24"/>
        <v>89</v>
      </c>
      <c r="AT26" s="104">
        <f t="shared" si="9"/>
        <v>0.25</v>
      </c>
    </row>
    <row r="27" spans="1:46" ht="16.5" thickTop="1" thickBot="1" x14ac:dyDescent="0.3">
      <c r="A27" s="73">
        <v>21</v>
      </c>
      <c r="B27" s="74">
        <v>734942</v>
      </c>
      <c r="C27" s="75" t="s">
        <v>62</v>
      </c>
      <c r="D27" s="75" t="s">
        <v>63</v>
      </c>
      <c r="E27" s="76">
        <v>24.5</v>
      </c>
      <c r="F27" s="77">
        <v>49</v>
      </c>
      <c r="G27" s="68">
        <f t="shared" si="10"/>
        <v>0</v>
      </c>
      <c r="H27" s="69">
        <f t="shared" si="11"/>
        <v>1</v>
      </c>
      <c r="I27" s="69">
        <f t="shared" si="12"/>
        <v>0</v>
      </c>
      <c r="J27" s="69">
        <f t="shared" si="13"/>
        <v>0</v>
      </c>
      <c r="K27" s="69">
        <f t="shared" si="1"/>
        <v>1</v>
      </c>
      <c r="L27" s="70">
        <f t="shared" si="14"/>
        <v>0.25</v>
      </c>
      <c r="M27" s="70">
        <f t="shared" si="15"/>
        <v>24.5</v>
      </c>
      <c r="N27" s="70">
        <f t="shared" si="16"/>
        <v>49</v>
      </c>
      <c r="O27" s="73">
        <v>0</v>
      </c>
      <c r="P27" s="74">
        <v>0</v>
      </c>
      <c r="Q27" s="78">
        <v>0</v>
      </c>
      <c r="R27" s="78">
        <v>0</v>
      </c>
      <c r="S27" s="72">
        <f t="shared" si="2"/>
        <v>0</v>
      </c>
      <c r="T27" s="181">
        <f t="shared" si="17"/>
        <v>0</v>
      </c>
      <c r="U27" s="181">
        <f t="shared" si="18"/>
        <v>0</v>
      </c>
      <c r="V27" s="104">
        <f t="shared" si="3"/>
        <v>0</v>
      </c>
      <c r="W27" s="73">
        <v>0</v>
      </c>
      <c r="X27" s="74">
        <v>0</v>
      </c>
      <c r="Y27" s="78">
        <v>0</v>
      </c>
      <c r="Z27" s="78">
        <v>0</v>
      </c>
      <c r="AA27" s="72">
        <f t="shared" si="4"/>
        <v>0</v>
      </c>
      <c r="AB27" s="181">
        <f t="shared" si="19"/>
        <v>0</v>
      </c>
      <c r="AC27" s="181">
        <f t="shared" si="20"/>
        <v>0</v>
      </c>
      <c r="AD27" s="104">
        <f t="shared" si="5"/>
        <v>0</v>
      </c>
      <c r="AE27" s="73">
        <v>0</v>
      </c>
      <c r="AF27" s="74">
        <v>1</v>
      </c>
      <c r="AG27" s="78">
        <v>0</v>
      </c>
      <c r="AH27" s="78">
        <v>0</v>
      </c>
      <c r="AI27" s="72">
        <f t="shared" si="6"/>
        <v>1</v>
      </c>
      <c r="AJ27" s="181">
        <f t="shared" si="21"/>
        <v>24.5</v>
      </c>
      <c r="AK27" s="181">
        <f t="shared" si="22"/>
        <v>49</v>
      </c>
      <c r="AL27" s="104">
        <f t="shared" si="7"/>
        <v>0.25</v>
      </c>
      <c r="AM27" s="73">
        <v>0</v>
      </c>
      <c r="AN27" s="74">
        <v>0</v>
      </c>
      <c r="AO27" s="78">
        <v>0</v>
      </c>
      <c r="AP27" s="78">
        <v>0</v>
      </c>
      <c r="AQ27" s="72">
        <f t="shared" si="8"/>
        <v>0</v>
      </c>
      <c r="AR27" s="181">
        <f t="shared" si="23"/>
        <v>0</v>
      </c>
      <c r="AS27" s="181">
        <f t="shared" si="24"/>
        <v>0</v>
      </c>
      <c r="AT27" s="104">
        <f t="shared" si="9"/>
        <v>0</v>
      </c>
    </row>
    <row r="28" spans="1:46" ht="16.5" thickTop="1" thickBot="1" x14ac:dyDescent="0.3">
      <c r="A28" s="73">
        <v>22</v>
      </c>
      <c r="B28" s="74">
        <v>734943</v>
      </c>
      <c r="C28" s="75" t="s">
        <v>64</v>
      </c>
      <c r="D28" s="75" t="s">
        <v>65</v>
      </c>
      <c r="E28" s="76">
        <v>24.5</v>
      </c>
      <c r="F28" s="77">
        <v>49</v>
      </c>
      <c r="G28" s="68">
        <f t="shared" si="10"/>
        <v>1</v>
      </c>
      <c r="H28" s="69">
        <f t="shared" si="11"/>
        <v>2</v>
      </c>
      <c r="I28" s="69">
        <f t="shared" si="12"/>
        <v>1</v>
      </c>
      <c r="J28" s="69">
        <f t="shared" si="13"/>
        <v>3</v>
      </c>
      <c r="K28" s="69">
        <f t="shared" si="1"/>
        <v>7</v>
      </c>
      <c r="L28" s="70">
        <f t="shared" si="14"/>
        <v>1.75</v>
      </c>
      <c r="M28" s="70">
        <f t="shared" si="15"/>
        <v>171.5</v>
      </c>
      <c r="N28" s="70">
        <f t="shared" si="16"/>
        <v>343</v>
      </c>
      <c r="O28" s="73">
        <v>0</v>
      </c>
      <c r="P28" s="74">
        <v>1</v>
      </c>
      <c r="Q28" s="78">
        <v>0</v>
      </c>
      <c r="R28" s="78">
        <v>0</v>
      </c>
      <c r="S28" s="72">
        <f t="shared" si="2"/>
        <v>1</v>
      </c>
      <c r="T28" s="181">
        <f t="shared" si="17"/>
        <v>24.5</v>
      </c>
      <c r="U28" s="181">
        <f t="shared" si="18"/>
        <v>49</v>
      </c>
      <c r="V28" s="104">
        <f t="shared" si="3"/>
        <v>0.25</v>
      </c>
      <c r="W28" s="73">
        <v>1</v>
      </c>
      <c r="X28" s="74">
        <v>0</v>
      </c>
      <c r="Y28" s="78">
        <v>1</v>
      </c>
      <c r="Z28" s="78">
        <v>1</v>
      </c>
      <c r="AA28" s="72">
        <f t="shared" si="4"/>
        <v>3</v>
      </c>
      <c r="AB28" s="181">
        <f t="shared" si="19"/>
        <v>73.5</v>
      </c>
      <c r="AC28" s="181">
        <f t="shared" si="20"/>
        <v>147</v>
      </c>
      <c r="AD28" s="104">
        <f t="shared" si="5"/>
        <v>0.75</v>
      </c>
      <c r="AE28" s="73">
        <v>0</v>
      </c>
      <c r="AF28" s="74">
        <v>0</v>
      </c>
      <c r="AG28" s="78">
        <v>0</v>
      </c>
      <c r="AH28" s="78">
        <v>1</v>
      </c>
      <c r="AI28" s="72">
        <f t="shared" si="6"/>
        <v>1</v>
      </c>
      <c r="AJ28" s="181">
        <f t="shared" si="21"/>
        <v>24.5</v>
      </c>
      <c r="AK28" s="181">
        <f t="shared" si="22"/>
        <v>49</v>
      </c>
      <c r="AL28" s="104">
        <f t="shared" si="7"/>
        <v>0.25</v>
      </c>
      <c r="AM28" s="73">
        <v>0</v>
      </c>
      <c r="AN28" s="74">
        <v>1</v>
      </c>
      <c r="AO28" s="78">
        <v>0</v>
      </c>
      <c r="AP28" s="78">
        <v>1</v>
      </c>
      <c r="AQ28" s="72">
        <f t="shared" si="8"/>
        <v>2</v>
      </c>
      <c r="AR28" s="181">
        <f t="shared" si="23"/>
        <v>49</v>
      </c>
      <c r="AS28" s="181">
        <f t="shared" si="24"/>
        <v>98</v>
      </c>
      <c r="AT28" s="104">
        <f t="shared" si="9"/>
        <v>0.5</v>
      </c>
    </row>
    <row r="29" spans="1:46" ht="16.5" thickTop="1" thickBot="1" x14ac:dyDescent="0.3">
      <c r="A29" s="73">
        <v>23</v>
      </c>
      <c r="B29" s="74">
        <v>734944</v>
      </c>
      <c r="C29" s="75" t="s">
        <v>66</v>
      </c>
      <c r="D29" s="75" t="s">
        <v>67</v>
      </c>
      <c r="E29" s="76">
        <v>24.5</v>
      </c>
      <c r="F29" s="77">
        <v>49</v>
      </c>
      <c r="G29" s="68">
        <f t="shared" si="10"/>
        <v>0</v>
      </c>
      <c r="H29" s="69">
        <f t="shared" si="11"/>
        <v>1</v>
      </c>
      <c r="I29" s="69">
        <f t="shared" si="12"/>
        <v>0</v>
      </c>
      <c r="J29" s="69">
        <f t="shared" si="13"/>
        <v>1</v>
      </c>
      <c r="K29" s="69">
        <f t="shared" si="1"/>
        <v>2</v>
      </c>
      <c r="L29" s="70">
        <f t="shared" si="14"/>
        <v>0.5</v>
      </c>
      <c r="M29" s="70">
        <f t="shared" si="15"/>
        <v>49</v>
      </c>
      <c r="N29" s="70">
        <f t="shared" si="16"/>
        <v>98</v>
      </c>
      <c r="O29" s="73">
        <v>0</v>
      </c>
      <c r="P29" s="74">
        <v>0</v>
      </c>
      <c r="Q29" s="78">
        <v>0</v>
      </c>
      <c r="R29" s="78">
        <v>0</v>
      </c>
      <c r="S29" s="72">
        <f t="shared" si="2"/>
        <v>0</v>
      </c>
      <c r="T29" s="181">
        <f t="shared" si="17"/>
        <v>0</v>
      </c>
      <c r="U29" s="181">
        <f t="shared" si="18"/>
        <v>0</v>
      </c>
      <c r="V29" s="104">
        <f t="shared" si="3"/>
        <v>0</v>
      </c>
      <c r="W29" s="73">
        <v>0</v>
      </c>
      <c r="X29" s="74">
        <v>0</v>
      </c>
      <c r="Y29" s="78">
        <v>0</v>
      </c>
      <c r="Z29" s="78">
        <v>1</v>
      </c>
      <c r="AA29" s="72">
        <f t="shared" si="4"/>
        <v>1</v>
      </c>
      <c r="AB29" s="181">
        <f t="shared" si="19"/>
        <v>24.5</v>
      </c>
      <c r="AC29" s="181">
        <f t="shared" si="20"/>
        <v>49</v>
      </c>
      <c r="AD29" s="104">
        <f t="shared" si="5"/>
        <v>0.25</v>
      </c>
      <c r="AE29" s="73">
        <v>0</v>
      </c>
      <c r="AF29" s="74">
        <v>0</v>
      </c>
      <c r="AG29" s="78">
        <v>0</v>
      </c>
      <c r="AH29" s="78">
        <v>0</v>
      </c>
      <c r="AI29" s="72">
        <f t="shared" si="6"/>
        <v>0</v>
      </c>
      <c r="AJ29" s="181">
        <f t="shared" si="21"/>
        <v>0</v>
      </c>
      <c r="AK29" s="181">
        <f t="shared" si="22"/>
        <v>0</v>
      </c>
      <c r="AL29" s="104">
        <f t="shared" si="7"/>
        <v>0</v>
      </c>
      <c r="AM29" s="73">
        <v>0</v>
      </c>
      <c r="AN29" s="74">
        <v>1</v>
      </c>
      <c r="AO29" s="78">
        <v>0</v>
      </c>
      <c r="AP29" s="78">
        <v>0</v>
      </c>
      <c r="AQ29" s="72">
        <f t="shared" si="8"/>
        <v>1</v>
      </c>
      <c r="AR29" s="181">
        <f t="shared" si="23"/>
        <v>24.5</v>
      </c>
      <c r="AS29" s="181">
        <f t="shared" si="24"/>
        <v>49</v>
      </c>
      <c r="AT29" s="104">
        <f t="shared" si="9"/>
        <v>0.25</v>
      </c>
    </row>
    <row r="30" spans="1:46" ht="16.5" thickTop="1" thickBot="1" x14ac:dyDescent="0.3">
      <c r="A30" s="73">
        <v>24</v>
      </c>
      <c r="B30" s="74">
        <v>734948</v>
      </c>
      <c r="C30" s="75" t="s">
        <v>68</v>
      </c>
      <c r="D30" s="75" t="s">
        <v>69</v>
      </c>
      <c r="E30" s="76">
        <v>54.5</v>
      </c>
      <c r="F30" s="77">
        <v>109</v>
      </c>
      <c r="G30" s="68">
        <f t="shared" si="10"/>
        <v>0</v>
      </c>
      <c r="H30" s="69">
        <f t="shared" si="11"/>
        <v>0</v>
      </c>
      <c r="I30" s="69">
        <f t="shared" si="12"/>
        <v>0</v>
      </c>
      <c r="J30" s="69">
        <f t="shared" si="13"/>
        <v>0</v>
      </c>
      <c r="K30" s="69">
        <f t="shared" si="1"/>
        <v>0</v>
      </c>
      <c r="L30" s="70">
        <f t="shared" si="14"/>
        <v>0</v>
      </c>
      <c r="M30" s="70">
        <f t="shared" si="15"/>
        <v>0</v>
      </c>
      <c r="N30" s="70">
        <f t="shared" si="16"/>
        <v>0</v>
      </c>
      <c r="O30" s="73">
        <v>0</v>
      </c>
      <c r="P30" s="74">
        <v>0</v>
      </c>
      <c r="Q30" s="78">
        <v>0</v>
      </c>
      <c r="R30" s="78">
        <v>0</v>
      </c>
      <c r="S30" s="72">
        <f t="shared" si="2"/>
        <v>0</v>
      </c>
      <c r="T30" s="181">
        <f t="shared" si="17"/>
        <v>0</v>
      </c>
      <c r="U30" s="181">
        <f t="shared" si="18"/>
        <v>0</v>
      </c>
      <c r="V30" s="104">
        <f t="shared" si="3"/>
        <v>0</v>
      </c>
      <c r="W30" s="73">
        <v>0</v>
      </c>
      <c r="X30" s="74">
        <v>0</v>
      </c>
      <c r="Y30" s="78">
        <v>0</v>
      </c>
      <c r="Z30" s="78">
        <v>0</v>
      </c>
      <c r="AA30" s="72">
        <f t="shared" si="4"/>
        <v>0</v>
      </c>
      <c r="AB30" s="181">
        <f t="shared" si="19"/>
        <v>0</v>
      </c>
      <c r="AC30" s="181">
        <f t="shared" si="20"/>
        <v>0</v>
      </c>
      <c r="AD30" s="104">
        <f t="shared" si="5"/>
        <v>0</v>
      </c>
      <c r="AE30" s="73">
        <v>0</v>
      </c>
      <c r="AF30" s="74">
        <v>0</v>
      </c>
      <c r="AG30" s="78">
        <v>0</v>
      </c>
      <c r="AH30" s="78">
        <v>0</v>
      </c>
      <c r="AI30" s="72">
        <f t="shared" si="6"/>
        <v>0</v>
      </c>
      <c r="AJ30" s="181">
        <f t="shared" si="21"/>
        <v>0</v>
      </c>
      <c r="AK30" s="181">
        <f t="shared" si="22"/>
        <v>0</v>
      </c>
      <c r="AL30" s="104">
        <f t="shared" si="7"/>
        <v>0</v>
      </c>
      <c r="AM30" s="73">
        <v>0</v>
      </c>
      <c r="AN30" s="74">
        <v>0</v>
      </c>
      <c r="AO30" s="78">
        <v>0</v>
      </c>
      <c r="AP30" s="78">
        <v>0</v>
      </c>
      <c r="AQ30" s="72">
        <f t="shared" si="8"/>
        <v>0</v>
      </c>
      <c r="AR30" s="181">
        <f t="shared" si="23"/>
        <v>0</v>
      </c>
      <c r="AS30" s="181">
        <f t="shared" si="24"/>
        <v>0</v>
      </c>
      <c r="AT30" s="104">
        <f t="shared" si="9"/>
        <v>0</v>
      </c>
    </row>
    <row r="31" spans="1:46" ht="16.5" thickTop="1" thickBot="1" x14ac:dyDescent="0.3">
      <c r="A31" s="73">
        <v>25</v>
      </c>
      <c r="B31" s="74">
        <v>738078</v>
      </c>
      <c r="C31" s="75" t="s">
        <v>70</v>
      </c>
      <c r="D31" s="75" t="s">
        <v>71</v>
      </c>
      <c r="E31" s="76">
        <v>24.5</v>
      </c>
      <c r="F31" s="77">
        <v>49</v>
      </c>
      <c r="G31" s="68">
        <f t="shared" si="10"/>
        <v>4</v>
      </c>
      <c r="H31" s="69">
        <f t="shared" si="11"/>
        <v>2</v>
      </c>
      <c r="I31" s="69">
        <f t="shared" si="12"/>
        <v>4</v>
      </c>
      <c r="J31" s="69">
        <f t="shared" si="13"/>
        <v>6</v>
      </c>
      <c r="K31" s="69">
        <f t="shared" si="1"/>
        <v>16</v>
      </c>
      <c r="L31" s="70">
        <f t="shared" si="14"/>
        <v>4</v>
      </c>
      <c r="M31" s="70">
        <f t="shared" si="15"/>
        <v>392</v>
      </c>
      <c r="N31" s="70">
        <f t="shared" si="16"/>
        <v>784</v>
      </c>
      <c r="O31" s="73">
        <v>0</v>
      </c>
      <c r="P31" s="74">
        <v>0</v>
      </c>
      <c r="Q31" s="78">
        <v>0</v>
      </c>
      <c r="R31" s="78">
        <v>1</v>
      </c>
      <c r="S31" s="72">
        <f t="shared" si="2"/>
        <v>1</v>
      </c>
      <c r="T31" s="181">
        <f t="shared" si="17"/>
        <v>24.5</v>
      </c>
      <c r="U31" s="181">
        <f t="shared" si="18"/>
        <v>49</v>
      </c>
      <c r="V31" s="104">
        <f t="shared" si="3"/>
        <v>0.25</v>
      </c>
      <c r="W31" s="73">
        <v>0</v>
      </c>
      <c r="X31" s="74">
        <v>0</v>
      </c>
      <c r="Y31" s="78">
        <v>0</v>
      </c>
      <c r="Z31" s="78">
        <v>2</v>
      </c>
      <c r="AA31" s="72">
        <f t="shared" si="4"/>
        <v>2</v>
      </c>
      <c r="AB31" s="181">
        <f t="shared" si="19"/>
        <v>49</v>
      </c>
      <c r="AC31" s="181">
        <f t="shared" si="20"/>
        <v>98</v>
      </c>
      <c r="AD31" s="104">
        <f t="shared" si="5"/>
        <v>0.5</v>
      </c>
      <c r="AE31" s="73">
        <v>3</v>
      </c>
      <c r="AF31" s="74">
        <v>2</v>
      </c>
      <c r="AG31" s="78">
        <v>3</v>
      </c>
      <c r="AH31" s="78">
        <v>3</v>
      </c>
      <c r="AI31" s="72">
        <f t="shared" si="6"/>
        <v>11</v>
      </c>
      <c r="AJ31" s="181">
        <f t="shared" si="21"/>
        <v>269.5</v>
      </c>
      <c r="AK31" s="181">
        <f t="shared" si="22"/>
        <v>539</v>
      </c>
      <c r="AL31" s="104">
        <f t="shared" si="7"/>
        <v>2.75</v>
      </c>
      <c r="AM31" s="73">
        <v>1</v>
      </c>
      <c r="AN31" s="74">
        <v>0</v>
      </c>
      <c r="AO31" s="78">
        <v>1</v>
      </c>
      <c r="AP31" s="78">
        <v>0</v>
      </c>
      <c r="AQ31" s="72">
        <f t="shared" si="8"/>
        <v>2</v>
      </c>
      <c r="AR31" s="181">
        <f t="shared" si="23"/>
        <v>49</v>
      </c>
      <c r="AS31" s="181">
        <f t="shared" si="24"/>
        <v>98</v>
      </c>
      <c r="AT31" s="104">
        <f t="shared" si="9"/>
        <v>0.5</v>
      </c>
    </row>
    <row r="32" spans="1:46" ht="16.5" thickTop="1" thickBot="1" x14ac:dyDescent="0.3">
      <c r="A32" s="73">
        <v>26</v>
      </c>
      <c r="B32" s="74">
        <v>739727</v>
      </c>
      <c r="C32" s="75" t="s">
        <v>72</v>
      </c>
      <c r="D32" s="75" t="s">
        <v>73</v>
      </c>
      <c r="E32" s="76">
        <v>49.5</v>
      </c>
      <c r="F32" s="77">
        <v>99</v>
      </c>
      <c r="G32" s="68">
        <f t="shared" si="10"/>
        <v>5</v>
      </c>
      <c r="H32" s="69">
        <f t="shared" si="11"/>
        <v>3</v>
      </c>
      <c r="I32" s="69">
        <f t="shared" si="12"/>
        <v>2</v>
      </c>
      <c r="J32" s="69">
        <f t="shared" si="13"/>
        <v>7</v>
      </c>
      <c r="K32" s="69">
        <f t="shared" si="1"/>
        <v>17</v>
      </c>
      <c r="L32" s="70">
        <f t="shared" si="14"/>
        <v>4.25</v>
      </c>
      <c r="M32" s="70">
        <f t="shared" si="15"/>
        <v>841.5</v>
      </c>
      <c r="N32" s="70">
        <f t="shared" si="16"/>
        <v>1683</v>
      </c>
      <c r="O32" s="73">
        <v>3</v>
      </c>
      <c r="P32" s="74">
        <v>3</v>
      </c>
      <c r="Q32" s="78">
        <v>2</v>
      </c>
      <c r="R32" s="78">
        <v>0</v>
      </c>
      <c r="S32" s="72">
        <f t="shared" si="2"/>
        <v>8</v>
      </c>
      <c r="T32" s="181">
        <f t="shared" si="17"/>
        <v>396</v>
      </c>
      <c r="U32" s="181">
        <f t="shared" si="18"/>
        <v>792</v>
      </c>
      <c r="V32" s="104">
        <f t="shared" si="3"/>
        <v>2</v>
      </c>
      <c r="W32" s="73">
        <v>2</v>
      </c>
      <c r="X32" s="74">
        <v>0</v>
      </c>
      <c r="Y32" s="78">
        <v>0</v>
      </c>
      <c r="Z32" s="78">
        <v>4</v>
      </c>
      <c r="AA32" s="72">
        <f t="shared" si="4"/>
        <v>6</v>
      </c>
      <c r="AB32" s="181">
        <f t="shared" si="19"/>
        <v>297</v>
      </c>
      <c r="AC32" s="181">
        <f t="shared" si="20"/>
        <v>594</v>
      </c>
      <c r="AD32" s="104">
        <f t="shared" si="5"/>
        <v>1.5</v>
      </c>
      <c r="AE32" s="73">
        <v>0</v>
      </c>
      <c r="AF32" s="74">
        <v>0</v>
      </c>
      <c r="AG32" s="78">
        <v>0</v>
      </c>
      <c r="AH32" s="78">
        <v>2</v>
      </c>
      <c r="AI32" s="72">
        <f t="shared" si="6"/>
        <v>2</v>
      </c>
      <c r="AJ32" s="181">
        <f t="shared" si="21"/>
        <v>99</v>
      </c>
      <c r="AK32" s="181">
        <f t="shared" si="22"/>
        <v>198</v>
      </c>
      <c r="AL32" s="104">
        <f t="shared" si="7"/>
        <v>0.5</v>
      </c>
      <c r="AM32" s="73">
        <v>0</v>
      </c>
      <c r="AN32" s="74">
        <v>0</v>
      </c>
      <c r="AO32" s="78">
        <v>0</v>
      </c>
      <c r="AP32" s="78">
        <v>1</v>
      </c>
      <c r="AQ32" s="72">
        <f t="shared" si="8"/>
        <v>1</v>
      </c>
      <c r="AR32" s="181">
        <f t="shared" si="23"/>
        <v>49.5</v>
      </c>
      <c r="AS32" s="181">
        <f t="shared" si="24"/>
        <v>99</v>
      </c>
      <c r="AT32" s="104">
        <f t="shared" si="9"/>
        <v>0.25</v>
      </c>
    </row>
    <row r="33" spans="1:46" ht="16.5" thickTop="1" thickBot="1" x14ac:dyDescent="0.3">
      <c r="A33" s="73">
        <v>27</v>
      </c>
      <c r="B33" s="74">
        <v>739728</v>
      </c>
      <c r="C33" s="75" t="s">
        <v>74</v>
      </c>
      <c r="D33" s="75" t="s">
        <v>75</v>
      </c>
      <c r="E33" s="76">
        <v>49.5</v>
      </c>
      <c r="F33" s="77">
        <v>99</v>
      </c>
      <c r="G33" s="68">
        <f t="shared" si="10"/>
        <v>6</v>
      </c>
      <c r="H33" s="69">
        <f t="shared" si="11"/>
        <v>0</v>
      </c>
      <c r="I33" s="69">
        <f t="shared" si="12"/>
        <v>1</v>
      </c>
      <c r="J33" s="69">
        <f t="shared" si="13"/>
        <v>1</v>
      </c>
      <c r="K33" s="69">
        <f t="shared" si="1"/>
        <v>8</v>
      </c>
      <c r="L33" s="70">
        <f t="shared" si="14"/>
        <v>2</v>
      </c>
      <c r="M33" s="70">
        <f t="shared" si="15"/>
        <v>396</v>
      </c>
      <c r="N33" s="70">
        <f t="shared" si="16"/>
        <v>792</v>
      </c>
      <c r="O33" s="73">
        <v>4</v>
      </c>
      <c r="P33" s="74">
        <v>0</v>
      </c>
      <c r="Q33" s="78">
        <v>1</v>
      </c>
      <c r="R33" s="78">
        <v>0</v>
      </c>
      <c r="S33" s="72">
        <f t="shared" si="2"/>
        <v>5</v>
      </c>
      <c r="T33" s="181">
        <f t="shared" si="17"/>
        <v>247.5</v>
      </c>
      <c r="U33" s="181">
        <f t="shared" si="18"/>
        <v>495</v>
      </c>
      <c r="V33" s="104">
        <f t="shared" si="3"/>
        <v>1.25</v>
      </c>
      <c r="W33" s="73">
        <v>0</v>
      </c>
      <c r="X33" s="74">
        <v>0</v>
      </c>
      <c r="Y33" s="78">
        <v>0</v>
      </c>
      <c r="Z33" s="78">
        <v>1</v>
      </c>
      <c r="AA33" s="72">
        <f t="shared" si="4"/>
        <v>1</v>
      </c>
      <c r="AB33" s="181">
        <f t="shared" si="19"/>
        <v>49.5</v>
      </c>
      <c r="AC33" s="181">
        <f t="shared" si="20"/>
        <v>99</v>
      </c>
      <c r="AD33" s="104">
        <f t="shared" si="5"/>
        <v>0.25</v>
      </c>
      <c r="AE33" s="73">
        <v>0</v>
      </c>
      <c r="AF33" s="74">
        <v>0</v>
      </c>
      <c r="AG33" s="78">
        <v>0</v>
      </c>
      <c r="AH33" s="78">
        <v>0</v>
      </c>
      <c r="AI33" s="72">
        <f t="shared" si="6"/>
        <v>0</v>
      </c>
      <c r="AJ33" s="181">
        <f t="shared" si="21"/>
        <v>0</v>
      </c>
      <c r="AK33" s="181">
        <f t="shared" si="22"/>
        <v>0</v>
      </c>
      <c r="AL33" s="104">
        <f t="shared" si="7"/>
        <v>0</v>
      </c>
      <c r="AM33" s="73">
        <v>2</v>
      </c>
      <c r="AN33" s="74">
        <v>0</v>
      </c>
      <c r="AO33" s="78">
        <v>0</v>
      </c>
      <c r="AP33" s="78">
        <v>0</v>
      </c>
      <c r="AQ33" s="72">
        <f t="shared" si="8"/>
        <v>2</v>
      </c>
      <c r="AR33" s="181">
        <f t="shared" si="23"/>
        <v>99</v>
      </c>
      <c r="AS33" s="181">
        <f t="shared" si="24"/>
        <v>198</v>
      </c>
      <c r="AT33" s="104">
        <f t="shared" si="9"/>
        <v>0.5</v>
      </c>
    </row>
    <row r="34" spans="1:46" ht="16.5" thickTop="1" thickBot="1" x14ac:dyDescent="0.3">
      <c r="A34" s="73">
        <v>28</v>
      </c>
      <c r="B34" s="74">
        <v>742248</v>
      </c>
      <c r="C34" s="75" t="s">
        <v>82</v>
      </c>
      <c r="D34" s="75" t="s">
        <v>83</v>
      </c>
      <c r="E34" s="76">
        <v>24.5</v>
      </c>
      <c r="F34" s="77">
        <v>49</v>
      </c>
      <c r="G34" s="68">
        <f t="shared" si="10"/>
        <v>12</v>
      </c>
      <c r="H34" s="69">
        <f t="shared" si="11"/>
        <v>8</v>
      </c>
      <c r="I34" s="69">
        <f t="shared" si="12"/>
        <v>2</v>
      </c>
      <c r="J34" s="69">
        <f t="shared" si="13"/>
        <v>4</v>
      </c>
      <c r="K34" s="69">
        <f t="shared" si="1"/>
        <v>26</v>
      </c>
      <c r="L34" s="70">
        <f t="shared" si="14"/>
        <v>6.5</v>
      </c>
      <c r="M34" s="70">
        <f t="shared" si="15"/>
        <v>637</v>
      </c>
      <c r="N34" s="70">
        <f t="shared" si="16"/>
        <v>1274</v>
      </c>
      <c r="O34" s="73">
        <v>1</v>
      </c>
      <c r="P34" s="74">
        <v>3</v>
      </c>
      <c r="Q34" s="78">
        <v>0</v>
      </c>
      <c r="R34" s="78">
        <v>0</v>
      </c>
      <c r="S34" s="72">
        <f t="shared" si="2"/>
        <v>4</v>
      </c>
      <c r="T34" s="181">
        <f t="shared" si="17"/>
        <v>98</v>
      </c>
      <c r="U34" s="181">
        <f t="shared" si="18"/>
        <v>196</v>
      </c>
      <c r="V34" s="104">
        <f t="shared" si="3"/>
        <v>1</v>
      </c>
      <c r="W34" s="73">
        <v>2</v>
      </c>
      <c r="X34" s="74">
        <v>0</v>
      </c>
      <c r="Y34" s="78">
        <v>2</v>
      </c>
      <c r="Z34" s="78">
        <v>2</v>
      </c>
      <c r="AA34" s="72">
        <f t="shared" si="4"/>
        <v>6</v>
      </c>
      <c r="AB34" s="181">
        <f t="shared" si="19"/>
        <v>147</v>
      </c>
      <c r="AC34" s="181">
        <f t="shared" si="20"/>
        <v>294</v>
      </c>
      <c r="AD34" s="104">
        <f t="shared" si="5"/>
        <v>1.5</v>
      </c>
      <c r="AE34" s="73">
        <v>4</v>
      </c>
      <c r="AF34" s="74">
        <v>3</v>
      </c>
      <c r="AG34" s="78">
        <v>0</v>
      </c>
      <c r="AH34" s="78">
        <v>1</v>
      </c>
      <c r="AI34" s="72">
        <f t="shared" si="6"/>
        <v>8</v>
      </c>
      <c r="AJ34" s="181">
        <f t="shared" si="21"/>
        <v>196</v>
      </c>
      <c r="AK34" s="181">
        <f t="shared" si="22"/>
        <v>392</v>
      </c>
      <c r="AL34" s="104">
        <f t="shared" si="7"/>
        <v>2</v>
      </c>
      <c r="AM34" s="73">
        <v>5</v>
      </c>
      <c r="AN34" s="74">
        <v>2</v>
      </c>
      <c r="AO34" s="78">
        <v>0</v>
      </c>
      <c r="AP34" s="78">
        <v>1</v>
      </c>
      <c r="AQ34" s="72">
        <f t="shared" si="8"/>
        <v>8</v>
      </c>
      <c r="AR34" s="181">
        <f t="shared" si="23"/>
        <v>196</v>
      </c>
      <c r="AS34" s="181">
        <f t="shared" si="24"/>
        <v>392</v>
      </c>
      <c r="AT34" s="104">
        <f t="shared" si="9"/>
        <v>2</v>
      </c>
    </row>
    <row r="35" spans="1:46" ht="16.5" thickTop="1" thickBot="1" x14ac:dyDescent="0.3">
      <c r="A35" s="73">
        <v>29</v>
      </c>
      <c r="B35" s="74">
        <v>742249</v>
      </c>
      <c r="C35" s="75" t="s">
        <v>84</v>
      </c>
      <c r="D35" s="75" t="s">
        <v>85</v>
      </c>
      <c r="E35" s="76">
        <v>49.5</v>
      </c>
      <c r="F35" s="77">
        <v>99</v>
      </c>
      <c r="G35" s="68">
        <f t="shared" si="10"/>
        <v>5</v>
      </c>
      <c r="H35" s="69">
        <f t="shared" si="11"/>
        <v>0</v>
      </c>
      <c r="I35" s="69">
        <f t="shared" si="12"/>
        <v>1</v>
      </c>
      <c r="J35" s="69">
        <f t="shared" si="13"/>
        <v>1</v>
      </c>
      <c r="K35" s="69">
        <f t="shared" si="1"/>
        <v>7</v>
      </c>
      <c r="L35" s="70">
        <f t="shared" si="14"/>
        <v>1.75</v>
      </c>
      <c r="M35" s="70">
        <f t="shared" si="15"/>
        <v>346.5</v>
      </c>
      <c r="N35" s="70">
        <f t="shared" si="16"/>
        <v>693</v>
      </c>
      <c r="O35" s="73">
        <v>2</v>
      </c>
      <c r="P35" s="74">
        <v>0</v>
      </c>
      <c r="Q35" s="78">
        <v>0</v>
      </c>
      <c r="R35" s="78">
        <v>0</v>
      </c>
      <c r="S35" s="72">
        <f t="shared" si="2"/>
        <v>2</v>
      </c>
      <c r="T35" s="181">
        <f t="shared" si="17"/>
        <v>99</v>
      </c>
      <c r="U35" s="181">
        <f t="shared" si="18"/>
        <v>198</v>
      </c>
      <c r="V35" s="104">
        <f t="shared" si="3"/>
        <v>0.5</v>
      </c>
      <c r="W35" s="73">
        <v>1</v>
      </c>
      <c r="X35" s="74">
        <v>0</v>
      </c>
      <c r="Y35" s="78">
        <v>0</v>
      </c>
      <c r="Z35" s="78">
        <v>1</v>
      </c>
      <c r="AA35" s="72">
        <f t="shared" si="4"/>
        <v>2</v>
      </c>
      <c r="AB35" s="181">
        <f t="shared" si="19"/>
        <v>99</v>
      </c>
      <c r="AC35" s="181">
        <f t="shared" si="20"/>
        <v>198</v>
      </c>
      <c r="AD35" s="104">
        <f t="shared" si="5"/>
        <v>0.5</v>
      </c>
      <c r="AE35" s="73">
        <v>2</v>
      </c>
      <c r="AF35" s="74">
        <v>0</v>
      </c>
      <c r="AG35" s="78">
        <v>1</v>
      </c>
      <c r="AH35" s="78">
        <v>0</v>
      </c>
      <c r="AI35" s="72">
        <f t="shared" si="6"/>
        <v>3</v>
      </c>
      <c r="AJ35" s="181">
        <f t="shared" si="21"/>
        <v>148.5</v>
      </c>
      <c r="AK35" s="181">
        <f t="shared" si="22"/>
        <v>297</v>
      </c>
      <c r="AL35" s="104">
        <f t="shared" si="7"/>
        <v>0.75</v>
      </c>
      <c r="AM35" s="73">
        <v>0</v>
      </c>
      <c r="AN35" s="74">
        <v>0</v>
      </c>
      <c r="AO35" s="78">
        <v>0</v>
      </c>
      <c r="AP35" s="78">
        <v>0</v>
      </c>
      <c r="AQ35" s="72">
        <f t="shared" si="8"/>
        <v>0</v>
      </c>
      <c r="AR35" s="181">
        <f t="shared" si="23"/>
        <v>0</v>
      </c>
      <c r="AS35" s="181">
        <f t="shared" si="24"/>
        <v>0</v>
      </c>
      <c r="AT35" s="104">
        <f t="shared" si="9"/>
        <v>0</v>
      </c>
    </row>
    <row r="36" spans="1:46" ht="16.5" thickTop="1" thickBot="1" x14ac:dyDescent="0.3">
      <c r="A36" s="73">
        <v>30</v>
      </c>
      <c r="B36" s="74">
        <v>742292</v>
      </c>
      <c r="C36" s="75" t="s">
        <v>86</v>
      </c>
      <c r="D36" s="75" t="s">
        <v>87</v>
      </c>
      <c r="E36" s="76">
        <v>39.5</v>
      </c>
      <c r="F36" s="77">
        <v>79</v>
      </c>
      <c r="G36" s="68">
        <f t="shared" si="10"/>
        <v>1</v>
      </c>
      <c r="H36" s="69">
        <f t="shared" si="11"/>
        <v>0</v>
      </c>
      <c r="I36" s="69">
        <f t="shared" si="12"/>
        <v>0</v>
      </c>
      <c r="J36" s="69">
        <f t="shared" si="13"/>
        <v>1</v>
      </c>
      <c r="K36" s="69">
        <f t="shared" si="1"/>
        <v>2</v>
      </c>
      <c r="L36" s="70">
        <f t="shared" si="14"/>
        <v>0.5</v>
      </c>
      <c r="M36" s="70">
        <f t="shared" si="15"/>
        <v>79</v>
      </c>
      <c r="N36" s="70">
        <f t="shared" si="16"/>
        <v>158</v>
      </c>
      <c r="O36" s="73">
        <v>0</v>
      </c>
      <c r="P36" s="74">
        <v>0</v>
      </c>
      <c r="Q36" s="78">
        <v>0</v>
      </c>
      <c r="R36" s="78">
        <v>1</v>
      </c>
      <c r="S36" s="72">
        <f t="shared" si="2"/>
        <v>1</v>
      </c>
      <c r="T36" s="181">
        <f t="shared" si="17"/>
        <v>39.5</v>
      </c>
      <c r="U36" s="181">
        <f t="shared" si="18"/>
        <v>79</v>
      </c>
      <c r="V36" s="104">
        <f t="shared" si="3"/>
        <v>0.25</v>
      </c>
      <c r="W36" s="73">
        <v>1</v>
      </c>
      <c r="X36" s="74">
        <v>0</v>
      </c>
      <c r="Y36" s="78">
        <v>0</v>
      </c>
      <c r="Z36" s="78">
        <v>0</v>
      </c>
      <c r="AA36" s="72">
        <f t="shared" si="4"/>
        <v>1</v>
      </c>
      <c r="AB36" s="181">
        <f t="shared" si="19"/>
        <v>39.5</v>
      </c>
      <c r="AC36" s="181">
        <f t="shared" si="20"/>
        <v>79</v>
      </c>
      <c r="AD36" s="104">
        <f t="shared" si="5"/>
        <v>0.25</v>
      </c>
      <c r="AE36" s="73">
        <v>0</v>
      </c>
      <c r="AF36" s="74">
        <v>0</v>
      </c>
      <c r="AG36" s="78">
        <v>0</v>
      </c>
      <c r="AH36" s="78">
        <v>0</v>
      </c>
      <c r="AI36" s="72">
        <f t="shared" si="6"/>
        <v>0</v>
      </c>
      <c r="AJ36" s="181">
        <f t="shared" si="21"/>
        <v>0</v>
      </c>
      <c r="AK36" s="181">
        <f t="shared" si="22"/>
        <v>0</v>
      </c>
      <c r="AL36" s="104">
        <f t="shared" si="7"/>
        <v>0</v>
      </c>
      <c r="AM36" s="73">
        <v>0</v>
      </c>
      <c r="AN36" s="74">
        <v>0</v>
      </c>
      <c r="AO36" s="78">
        <v>0</v>
      </c>
      <c r="AP36" s="78">
        <v>0</v>
      </c>
      <c r="AQ36" s="72">
        <f t="shared" si="8"/>
        <v>0</v>
      </c>
      <c r="AR36" s="181">
        <f t="shared" si="23"/>
        <v>0</v>
      </c>
      <c r="AS36" s="181">
        <f t="shared" si="24"/>
        <v>0</v>
      </c>
      <c r="AT36" s="104">
        <f t="shared" si="9"/>
        <v>0</v>
      </c>
    </row>
    <row r="37" spans="1:46" ht="16.5" thickTop="1" thickBot="1" x14ac:dyDescent="0.3">
      <c r="A37" s="73">
        <v>31</v>
      </c>
      <c r="B37" s="74">
        <v>742293</v>
      </c>
      <c r="C37" s="75" t="s">
        <v>88</v>
      </c>
      <c r="D37" s="75" t="s">
        <v>89</v>
      </c>
      <c r="E37" s="76">
        <v>49.5</v>
      </c>
      <c r="F37" s="77">
        <v>99</v>
      </c>
      <c r="G37" s="68">
        <f t="shared" si="10"/>
        <v>0</v>
      </c>
      <c r="H37" s="69">
        <f t="shared" si="11"/>
        <v>0</v>
      </c>
      <c r="I37" s="69">
        <f t="shared" si="12"/>
        <v>0</v>
      </c>
      <c r="J37" s="69">
        <f t="shared" si="13"/>
        <v>0</v>
      </c>
      <c r="K37" s="69">
        <f t="shared" si="1"/>
        <v>0</v>
      </c>
      <c r="L37" s="70">
        <f t="shared" si="14"/>
        <v>0</v>
      </c>
      <c r="M37" s="70">
        <f t="shared" si="15"/>
        <v>0</v>
      </c>
      <c r="N37" s="70">
        <f t="shared" si="16"/>
        <v>0</v>
      </c>
      <c r="O37" s="73">
        <v>0</v>
      </c>
      <c r="P37" s="74">
        <v>0</v>
      </c>
      <c r="Q37" s="78">
        <v>0</v>
      </c>
      <c r="R37" s="78">
        <v>0</v>
      </c>
      <c r="S37" s="72">
        <f t="shared" si="2"/>
        <v>0</v>
      </c>
      <c r="T37" s="181">
        <f t="shared" si="17"/>
        <v>0</v>
      </c>
      <c r="U37" s="181">
        <f t="shared" si="18"/>
        <v>0</v>
      </c>
      <c r="V37" s="104">
        <f t="shared" si="3"/>
        <v>0</v>
      </c>
      <c r="W37" s="73">
        <v>0</v>
      </c>
      <c r="X37" s="74">
        <v>0</v>
      </c>
      <c r="Y37" s="78">
        <v>0</v>
      </c>
      <c r="Z37" s="78">
        <v>0</v>
      </c>
      <c r="AA37" s="72">
        <f t="shared" si="4"/>
        <v>0</v>
      </c>
      <c r="AB37" s="181">
        <f t="shared" si="19"/>
        <v>0</v>
      </c>
      <c r="AC37" s="181">
        <f t="shared" si="20"/>
        <v>0</v>
      </c>
      <c r="AD37" s="104">
        <f t="shared" si="5"/>
        <v>0</v>
      </c>
      <c r="AE37" s="73">
        <v>0</v>
      </c>
      <c r="AF37" s="74">
        <v>0</v>
      </c>
      <c r="AG37" s="78">
        <v>0</v>
      </c>
      <c r="AH37" s="78">
        <v>0</v>
      </c>
      <c r="AI37" s="72">
        <f t="shared" si="6"/>
        <v>0</v>
      </c>
      <c r="AJ37" s="181">
        <f t="shared" si="21"/>
        <v>0</v>
      </c>
      <c r="AK37" s="181">
        <f t="shared" si="22"/>
        <v>0</v>
      </c>
      <c r="AL37" s="104">
        <f t="shared" si="7"/>
        <v>0</v>
      </c>
      <c r="AM37" s="73">
        <v>0</v>
      </c>
      <c r="AN37" s="74">
        <v>0</v>
      </c>
      <c r="AO37" s="78">
        <v>0</v>
      </c>
      <c r="AP37" s="78">
        <v>0</v>
      </c>
      <c r="AQ37" s="72">
        <f t="shared" si="8"/>
        <v>0</v>
      </c>
      <c r="AR37" s="181">
        <f t="shared" si="23"/>
        <v>0</v>
      </c>
      <c r="AS37" s="181">
        <f t="shared" si="24"/>
        <v>0</v>
      </c>
      <c r="AT37" s="104">
        <f t="shared" si="9"/>
        <v>0</v>
      </c>
    </row>
    <row r="38" spans="1:46" ht="16.5" thickTop="1" thickBot="1" x14ac:dyDescent="0.3">
      <c r="A38" s="73">
        <v>32</v>
      </c>
      <c r="B38" s="74">
        <v>742294</v>
      </c>
      <c r="C38" s="75" t="s">
        <v>90</v>
      </c>
      <c r="D38" s="75" t="s">
        <v>91</v>
      </c>
      <c r="E38" s="76">
        <v>79.5</v>
      </c>
      <c r="F38" s="77">
        <v>159</v>
      </c>
      <c r="G38" s="68">
        <f t="shared" si="10"/>
        <v>0</v>
      </c>
      <c r="H38" s="69">
        <f t="shared" si="11"/>
        <v>0</v>
      </c>
      <c r="I38" s="69">
        <f t="shared" si="12"/>
        <v>0</v>
      </c>
      <c r="J38" s="69">
        <f t="shared" si="13"/>
        <v>0</v>
      </c>
      <c r="K38" s="69">
        <f t="shared" si="1"/>
        <v>0</v>
      </c>
      <c r="L38" s="70">
        <f t="shared" si="14"/>
        <v>0</v>
      </c>
      <c r="M38" s="70">
        <f t="shared" si="15"/>
        <v>0</v>
      </c>
      <c r="N38" s="70">
        <f t="shared" si="16"/>
        <v>0</v>
      </c>
      <c r="O38" s="73">
        <v>0</v>
      </c>
      <c r="P38" s="74">
        <v>0</v>
      </c>
      <c r="Q38" s="78">
        <v>0</v>
      </c>
      <c r="R38" s="78">
        <v>0</v>
      </c>
      <c r="S38" s="72">
        <f t="shared" si="2"/>
        <v>0</v>
      </c>
      <c r="T38" s="181">
        <f t="shared" si="17"/>
        <v>0</v>
      </c>
      <c r="U38" s="181">
        <f t="shared" si="18"/>
        <v>0</v>
      </c>
      <c r="V38" s="104">
        <f t="shared" si="3"/>
        <v>0</v>
      </c>
      <c r="W38" s="73">
        <v>0</v>
      </c>
      <c r="X38" s="74">
        <v>0</v>
      </c>
      <c r="Y38" s="78">
        <v>0</v>
      </c>
      <c r="Z38" s="78">
        <v>0</v>
      </c>
      <c r="AA38" s="72">
        <f t="shared" si="4"/>
        <v>0</v>
      </c>
      <c r="AB38" s="181">
        <f t="shared" si="19"/>
        <v>0</v>
      </c>
      <c r="AC38" s="181">
        <f t="shared" si="20"/>
        <v>0</v>
      </c>
      <c r="AD38" s="104">
        <f t="shared" si="5"/>
        <v>0</v>
      </c>
      <c r="AE38" s="73">
        <v>0</v>
      </c>
      <c r="AF38" s="74">
        <v>0</v>
      </c>
      <c r="AG38" s="78">
        <v>0</v>
      </c>
      <c r="AH38" s="78">
        <v>0</v>
      </c>
      <c r="AI38" s="72">
        <f t="shared" si="6"/>
        <v>0</v>
      </c>
      <c r="AJ38" s="181">
        <f t="shared" si="21"/>
        <v>0</v>
      </c>
      <c r="AK38" s="181">
        <f t="shared" si="22"/>
        <v>0</v>
      </c>
      <c r="AL38" s="104">
        <f t="shared" si="7"/>
        <v>0</v>
      </c>
      <c r="AM38" s="73">
        <v>0</v>
      </c>
      <c r="AN38" s="74">
        <v>0</v>
      </c>
      <c r="AO38" s="78">
        <v>0</v>
      </c>
      <c r="AP38" s="78">
        <v>0</v>
      </c>
      <c r="AQ38" s="72">
        <f t="shared" si="8"/>
        <v>0</v>
      </c>
      <c r="AR38" s="181">
        <f t="shared" si="23"/>
        <v>0</v>
      </c>
      <c r="AS38" s="181">
        <f t="shared" si="24"/>
        <v>0</v>
      </c>
      <c r="AT38" s="104">
        <f t="shared" si="9"/>
        <v>0</v>
      </c>
    </row>
    <row r="39" spans="1:46" ht="16.5" thickTop="1" thickBot="1" x14ac:dyDescent="0.3">
      <c r="A39" s="73">
        <v>33</v>
      </c>
      <c r="B39" s="74">
        <v>742296</v>
      </c>
      <c r="C39" s="75" t="s">
        <v>92</v>
      </c>
      <c r="D39" s="75" t="s">
        <v>93</v>
      </c>
      <c r="E39" s="76">
        <v>39.5</v>
      </c>
      <c r="F39" s="77">
        <v>79</v>
      </c>
      <c r="G39" s="68">
        <f t="shared" si="10"/>
        <v>0</v>
      </c>
      <c r="H39" s="69">
        <f t="shared" si="11"/>
        <v>2</v>
      </c>
      <c r="I39" s="69">
        <f t="shared" si="12"/>
        <v>2</v>
      </c>
      <c r="J39" s="69">
        <f t="shared" si="13"/>
        <v>0</v>
      </c>
      <c r="K39" s="69">
        <f t="shared" si="1"/>
        <v>4</v>
      </c>
      <c r="L39" s="70">
        <f t="shared" si="14"/>
        <v>1</v>
      </c>
      <c r="M39" s="70">
        <f t="shared" si="15"/>
        <v>158</v>
      </c>
      <c r="N39" s="70">
        <f t="shared" si="16"/>
        <v>316</v>
      </c>
      <c r="O39" s="73">
        <v>0</v>
      </c>
      <c r="P39" s="74">
        <v>0</v>
      </c>
      <c r="Q39" s="78">
        <v>0</v>
      </c>
      <c r="R39" s="78">
        <v>0</v>
      </c>
      <c r="S39" s="72">
        <f t="shared" si="2"/>
        <v>0</v>
      </c>
      <c r="T39" s="181">
        <f t="shared" si="17"/>
        <v>0</v>
      </c>
      <c r="U39" s="181">
        <f t="shared" si="18"/>
        <v>0</v>
      </c>
      <c r="V39" s="104">
        <f t="shared" si="3"/>
        <v>0</v>
      </c>
      <c r="W39" s="73">
        <v>0</v>
      </c>
      <c r="X39" s="74">
        <v>2</v>
      </c>
      <c r="Y39" s="78">
        <v>0</v>
      </c>
      <c r="Z39" s="78">
        <v>0</v>
      </c>
      <c r="AA39" s="72">
        <f t="shared" si="4"/>
        <v>2</v>
      </c>
      <c r="AB39" s="181">
        <f t="shared" si="19"/>
        <v>79</v>
      </c>
      <c r="AC39" s="181">
        <f t="shared" si="20"/>
        <v>158</v>
      </c>
      <c r="AD39" s="104">
        <f t="shared" si="5"/>
        <v>0.5</v>
      </c>
      <c r="AE39" s="73">
        <v>0</v>
      </c>
      <c r="AF39" s="74">
        <v>0</v>
      </c>
      <c r="AG39" s="78">
        <v>0</v>
      </c>
      <c r="AH39" s="78">
        <v>0</v>
      </c>
      <c r="AI39" s="72">
        <f t="shared" si="6"/>
        <v>0</v>
      </c>
      <c r="AJ39" s="181">
        <f t="shared" si="21"/>
        <v>0</v>
      </c>
      <c r="AK39" s="181">
        <f t="shared" si="22"/>
        <v>0</v>
      </c>
      <c r="AL39" s="104">
        <f t="shared" si="7"/>
        <v>0</v>
      </c>
      <c r="AM39" s="73">
        <v>0</v>
      </c>
      <c r="AN39" s="74">
        <v>0</v>
      </c>
      <c r="AO39" s="78">
        <v>2</v>
      </c>
      <c r="AP39" s="78">
        <v>0</v>
      </c>
      <c r="AQ39" s="72">
        <f t="shared" si="8"/>
        <v>2</v>
      </c>
      <c r="AR39" s="181">
        <f t="shared" si="23"/>
        <v>79</v>
      </c>
      <c r="AS39" s="181">
        <f t="shared" si="24"/>
        <v>158</v>
      </c>
      <c r="AT39" s="104">
        <f t="shared" si="9"/>
        <v>0.5</v>
      </c>
    </row>
    <row r="40" spans="1:46" ht="16.5" thickTop="1" thickBot="1" x14ac:dyDescent="0.3">
      <c r="A40" s="73">
        <v>34</v>
      </c>
      <c r="B40" s="74">
        <v>742298</v>
      </c>
      <c r="C40" s="75" t="s">
        <v>94</v>
      </c>
      <c r="D40" s="75" t="s">
        <v>95</v>
      </c>
      <c r="E40" s="76">
        <v>94.5</v>
      </c>
      <c r="F40" s="77">
        <v>189</v>
      </c>
      <c r="G40" s="68">
        <f t="shared" si="10"/>
        <v>1</v>
      </c>
      <c r="H40" s="69">
        <f t="shared" si="11"/>
        <v>0</v>
      </c>
      <c r="I40" s="69">
        <f t="shared" si="12"/>
        <v>2</v>
      </c>
      <c r="J40" s="69">
        <f t="shared" si="13"/>
        <v>4</v>
      </c>
      <c r="K40" s="69">
        <f t="shared" si="1"/>
        <v>7</v>
      </c>
      <c r="L40" s="70">
        <f t="shared" si="14"/>
        <v>1.75</v>
      </c>
      <c r="M40" s="70">
        <f t="shared" si="15"/>
        <v>661.5</v>
      </c>
      <c r="N40" s="70">
        <f t="shared" si="16"/>
        <v>1323</v>
      </c>
      <c r="O40" s="73">
        <v>1</v>
      </c>
      <c r="P40" s="74">
        <v>0</v>
      </c>
      <c r="Q40" s="78">
        <v>0</v>
      </c>
      <c r="R40" s="78">
        <v>1</v>
      </c>
      <c r="S40" s="72">
        <f t="shared" si="2"/>
        <v>2</v>
      </c>
      <c r="T40" s="181">
        <f t="shared" si="17"/>
        <v>189</v>
      </c>
      <c r="U40" s="181">
        <f t="shared" si="18"/>
        <v>378</v>
      </c>
      <c r="V40" s="104">
        <f t="shared" si="3"/>
        <v>0.5</v>
      </c>
      <c r="W40" s="73">
        <v>0</v>
      </c>
      <c r="X40" s="74">
        <v>0</v>
      </c>
      <c r="Y40" s="78">
        <v>2</v>
      </c>
      <c r="Z40" s="78">
        <v>2</v>
      </c>
      <c r="AA40" s="72">
        <f t="shared" si="4"/>
        <v>4</v>
      </c>
      <c r="AB40" s="181">
        <f t="shared" si="19"/>
        <v>378</v>
      </c>
      <c r="AC40" s="181">
        <f t="shared" si="20"/>
        <v>756</v>
      </c>
      <c r="AD40" s="104">
        <f t="shared" si="5"/>
        <v>1</v>
      </c>
      <c r="AE40" s="73">
        <v>0</v>
      </c>
      <c r="AF40" s="74">
        <v>0</v>
      </c>
      <c r="AG40" s="78">
        <v>0</v>
      </c>
      <c r="AH40" s="78">
        <v>0</v>
      </c>
      <c r="AI40" s="72">
        <f t="shared" si="6"/>
        <v>0</v>
      </c>
      <c r="AJ40" s="181">
        <f t="shared" si="21"/>
        <v>0</v>
      </c>
      <c r="AK40" s="181">
        <f t="shared" si="22"/>
        <v>0</v>
      </c>
      <c r="AL40" s="104">
        <f t="shared" si="7"/>
        <v>0</v>
      </c>
      <c r="AM40" s="73">
        <v>0</v>
      </c>
      <c r="AN40" s="74">
        <v>0</v>
      </c>
      <c r="AO40" s="78">
        <v>0</v>
      </c>
      <c r="AP40" s="78">
        <v>1</v>
      </c>
      <c r="AQ40" s="72">
        <f t="shared" si="8"/>
        <v>1</v>
      </c>
      <c r="AR40" s="181">
        <f t="shared" si="23"/>
        <v>94.5</v>
      </c>
      <c r="AS40" s="181">
        <f t="shared" si="24"/>
        <v>189</v>
      </c>
      <c r="AT40" s="104">
        <f t="shared" si="9"/>
        <v>0.25</v>
      </c>
    </row>
    <row r="41" spans="1:46" ht="16.5" thickTop="1" thickBot="1" x14ac:dyDescent="0.3">
      <c r="A41" s="73">
        <v>35</v>
      </c>
      <c r="B41" s="74">
        <v>742300</v>
      </c>
      <c r="C41" s="75" t="s">
        <v>96</v>
      </c>
      <c r="D41" s="75" t="s">
        <v>97</v>
      </c>
      <c r="E41" s="76">
        <v>29.5</v>
      </c>
      <c r="F41" s="77">
        <v>59</v>
      </c>
      <c r="G41" s="68">
        <f t="shared" si="10"/>
        <v>8</v>
      </c>
      <c r="H41" s="69">
        <f t="shared" si="11"/>
        <v>5</v>
      </c>
      <c r="I41" s="69">
        <f t="shared" si="12"/>
        <v>1</v>
      </c>
      <c r="J41" s="69">
        <f t="shared" si="13"/>
        <v>1</v>
      </c>
      <c r="K41" s="69">
        <f t="shared" si="1"/>
        <v>15</v>
      </c>
      <c r="L41" s="70">
        <f t="shared" si="14"/>
        <v>3.75</v>
      </c>
      <c r="M41" s="70">
        <f t="shared" si="15"/>
        <v>442.5</v>
      </c>
      <c r="N41" s="70">
        <f t="shared" si="16"/>
        <v>885</v>
      </c>
      <c r="O41" s="73">
        <v>2</v>
      </c>
      <c r="P41" s="74">
        <v>1</v>
      </c>
      <c r="Q41" s="78">
        <v>1</v>
      </c>
      <c r="R41" s="78">
        <v>0</v>
      </c>
      <c r="S41" s="72">
        <f t="shared" si="2"/>
        <v>4</v>
      </c>
      <c r="T41" s="181">
        <f t="shared" si="17"/>
        <v>118</v>
      </c>
      <c r="U41" s="181">
        <f t="shared" si="18"/>
        <v>236</v>
      </c>
      <c r="V41" s="104">
        <f t="shared" si="3"/>
        <v>1</v>
      </c>
      <c r="W41" s="73">
        <v>1</v>
      </c>
      <c r="X41" s="74">
        <v>1</v>
      </c>
      <c r="Y41" s="78">
        <v>0</v>
      </c>
      <c r="Z41" s="78">
        <v>1</v>
      </c>
      <c r="AA41" s="72">
        <f t="shared" si="4"/>
        <v>3</v>
      </c>
      <c r="AB41" s="181">
        <f t="shared" si="19"/>
        <v>88.5</v>
      </c>
      <c r="AC41" s="181">
        <f t="shared" si="20"/>
        <v>177</v>
      </c>
      <c r="AD41" s="104">
        <f t="shared" si="5"/>
        <v>0.75</v>
      </c>
      <c r="AE41" s="73">
        <v>2</v>
      </c>
      <c r="AF41" s="74">
        <v>1</v>
      </c>
      <c r="AG41" s="78">
        <v>0</v>
      </c>
      <c r="AH41" s="78">
        <v>0</v>
      </c>
      <c r="AI41" s="72">
        <f t="shared" si="6"/>
        <v>3</v>
      </c>
      <c r="AJ41" s="181">
        <f t="shared" si="21"/>
        <v>88.5</v>
      </c>
      <c r="AK41" s="181">
        <f t="shared" si="22"/>
        <v>177</v>
      </c>
      <c r="AL41" s="104">
        <f t="shared" si="7"/>
        <v>0.75</v>
      </c>
      <c r="AM41" s="73">
        <v>3</v>
      </c>
      <c r="AN41" s="74">
        <v>2</v>
      </c>
      <c r="AO41" s="78">
        <v>0</v>
      </c>
      <c r="AP41" s="78">
        <v>0</v>
      </c>
      <c r="AQ41" s="72">
        <f t="shared" si="8"/>
        <v>5</v>
      </c>
      <c r="AR41" s="181">
        <f t="shared" si="23"/>
        <v>147.5</v>
      </c>
      <c r="AS41" s="181">
        <f t="shared" si="24"/>
        <v>295</v>
      </c>
      <c r="AT41" s="104">
        <f t="shared" si="9"/>
        <v>1.25</v>
      </c>
    </row>
    <row r="42" spans="1:46" ht="16.5" thickTop="1" thickBot="1" x14ac:dyDescent="0.3">
      <c r="A42" s="73">
        <v>36</v>
      </c>
      <c r="B42" s="74">
        <v>743939</v>
      </c>
      <c r="C42" s="75" t="s">
        <v>98</v>
      </c>
      <c r="D42" s="75" t="s">
        <v>99</v>
      </c>
      <c r="E42" s="76">
        <v>144.5</v>
      </c>
      <c r="F42" s="77">
        <v>289</v>
      </c>
      <c r="G42" s="68">
        <f t="shared" si="10"/>
        <v>1</v>
      </c>
      <c r="H42" s="69">
        <f t="shared" si="11"/>
        <v>1</v>
      </c>
      <c r="I42" s="69">
        <f t="shared" si="12"/>
        <v>1</v>
      </c>
      <c r="J42" s="69">
        <f t="shared" si="13"/>
        <v>3</v>
      </c>
      <c r="K42" s="69">
        <f t="shared" si="1"/>
        <v>6</v>
      </c>
      <c r="L42" s="70">
        <f t="shared" si="14"/>
        <v>1.5</v>
      </c>
      <c r="M42" s="70">
        <f t="shared" si="15"/>
        <v>867</v>
      </c>
      <c r="N42" s="70">
        <f t="shared" si="16"/>
        <v>1734</v>
      </c>
      <c r="O42" s="73">
        <v>1</v>
      </c>
      <c r="P42" s="74">
        <v>1</v>
      </c>
      <c r="Q42" s="78">
        <v>1</v>
      </c>
      <c r="R42" s="78">
        <v>1</v>
      </c>
      <c r="S42" s="72">
        <f t="shared" si="2"/>
        <v>4</v>
      </c>
      <c r="T42" s="181">
        <f t="shared" si="17"/>
        <v>578</v>
      </c>
      <c r="U42" s="181">
        <f t="shared" si="18"/>
        <v>1156</v>
      </c>
      <c r="V42" s="104">
        <f t="shared" si="3"/>
        <v>1</v>
      </c>
      <c r="W42" s="73">
        <v>0</v>
      </c>
      <c r="X42" s="74">
        <v>0</v>
      </c>
      <c r="Y42" s="78">
        <v>0</v>
      </c>
      <c r="Z42" s="78">
        <v>0</v>
      </c>
      <c r="AA42" s="72">
        <f t="shared" si="4"/>
        <v>0</v>
      </c>
      <c r="AB42" s="181">
        <f t="shared" si="19"/>
        <v>0</v>
      </c>
      <c r="AC42" s="181">
        <f t="shared" si="20"/>
        <v>0</v>
      </c>
      <c r="AD42" s="104">
        <f t="shared" si="5"/>
        <v>0</v>
      </c>
      <c r="AE42" s="73">
        <v>0</v>
      </c>
      <c r="AF42" s="74">
        <v>0</v>
      </c>
      <c r="AG42" s="78">
        <v>0</v>
      </c>
      <c r="AH42" s="78">
        <v>0</v>
      </c>
      <c r="AI42" s="72">
        <f t="shared" si="6"/>
        <v>0</v>
      </c>
      <c r="AJ42" s="181">
        <f t="shared" si="21"/>
        <v>0</v>
      </c>
      <c r="AK42" s="181">
        <f t="shared" si="22"/>
        <v>0</v>
      </c>
      <c r="AL42" s="104">
        <f t="shared" si="7"/>
        <v>0</v>
      </c>
      <c r="AM42" s="73">
        <v>0</v>
      </c>
      <c r="AN42" s="74">
        <v>0</v>
      </c>
      <c r="AO42" s="78">
        <v>0</v>
      </c>
      <c r="AP42" s="78">
        <v>2</v>
      </c>
      <c r="AQ42" s="72">
        <f t="shared" si="8"/>
        <v>2</v>
      </c>
      <c r="AR42" s="181">
        <f t="shared" si="23"/>
        <v>289</v>
      </c>
      <c r="AS42" s="181">
        <f t="shared" si="24"/>
        <v>578</v>
      </c>
      <c r="AT42" s="104">
        <f t="shared" si="9"/>
        <v>0.5</v>
      </c>
    </row>
    <row r="43" spans="1:46" ht="16.5" thickTop="1" thickBot="1" x14ac:dyDescent="0.3">
      <c r="A43" s="73">
        <v>37</v>
      </c>
      <c r="B43" s="74">
        <v>743955</v>
      </c>
      <c r="C43" s="75" t="s">
        <v>100</v>
      </c>
      <c r="D43" s="75" t="s">
        <v>101</v>
      </c>
      <c r="E43" s="76">
        <v>34.5</v>
      </c>
      <c r="F43" s="77">
        <v>69</v>
      </c>
      <c r="G43" s="68">
        <f t="shared" si="10"/>
        <v>1</v>
      </c>
      <c r="H43" s="69">
        <f t="shared" si="11"/>
        <v>0</v>
      </c>
      <c r="I43" s="69">
        <f t="shared" si="12"/>
        <v>1</v>
      </c>
      <c r="J43" s="69">
        <f t="shared" si="13"/>
        <v>0</v>
      </c>
      <c r="K43" s="69">
        <f t="shared" si="1"/>
        <v>2</v>
      </c>
      <c r="L43" s="70">
        <f t="shared" si="14"/>
        <v>0.5</v>
      </c>
      <c r="M43" s="70">
        <f>K43*E43</f>
        <v>69</v>
      </c>
      <c r="N43" s="70">
        <f>K43*F43</f>
        <v>138</v>
      </c>
      <c r="O43" s="73">
        <v>1</v>
      </c>
      <c r="P43" s="74">
        <v>0</v>
      </c>
      <c r="Q43" s="78">
        <v>0</v>
      </c>
      <c r="R43" s="78">
        <v>0</v>
      </c>
      <c r="S43" s="72">
        <f t="shared" si="2"/>
        <v>1</v>
      </c>
      <c r="T43" s="181">
        <f t="shared" si="17"/>
        <v>34.5</v>
      </c>
      <c r="U43" s="181">
        <f t="shared" si="18"/>
        <v>69</v>
      </c>
      <c r="V43" s="104">
        <f t="shared" si="3"/>
        <v>0.25</v>
      </c>
      <c r="W43" s="73">
        <v>0</v>
      </c>
      <c r="X43" s="74">
        <v>0</v>
      </c>
      <c r="Y43" s="78">
        <v>1</v>
      </c>
      <c r="Z43" s="78">
        <v>0</v>
      </c>
      <c r="AA43" s="72">
        <f t="shared" si="4"/>
        <v>1</v>
      </c>
      <c r="AB43" s="181">
        <f t="shared" si="19"/>
        <v>34.5</v>
      </c>
      <c r="AC43" s="181">
        <f t="shared" si="20"/>
        <v>69</v>
      </c>
      <c r="AD43" s="104">
        <f t="shared" si="5"/>
        <v>0.25</v>
      </c>
      <c r="AE43" s="73">
        <v>0</v>
      </c>
      <c r="AF43" s="74">
        <v>0</v>
      </c>
      <c r="AG43" s="78">
        <v>0</v>
      </c>
      <c r="AH43" s="78">
        <v>0</v>
      </c>
      <c r="AI43" s="72">
        <f t="shared" si="6"/>
        <v>0</v>
      </c>
      <c r="AJ43" s="181">
        <f t="shared" si="21"/>
        <v>0</v>
      </c>
      <c r="AK43" s="181">
        <f t="shared" si="22"/>
        <v>0</v>
      </c>
      <c r="AL43" s="104">
        <f t="shared" si="7"/>
        <v>0</v>
      </c>
      <c r="AM43" s="73">
        <v>0</v>
      </c>
      <c r="AN43" s="74">
        <v>0</v>
      </c>
      <c r="AO43" s="78">
        <v>0</v>
      </c>
      <c r="AP43" s="78">
        <v>0</v>
      </c>
      <c r="AQ43" s="72">
        <f t="shared" si="8"/>
        <v>0</v>
      </c>
      <c r="AR43" s="181">
        <f t="shared" si="23"/>
        <v>0</v>
      </c>
      <c r="AS43" s="181">
        <f t="shared" si="24"/>
        <v>0</v>
      </c>
      <c r="AT43" s="104">
        <f t="shared" si="9"/>
        <v>0</v>
      </c>
    </row>
    <row r="44" spans="1:46" ht="16.5" thickTop="1" thickBot="1" x14ac:dyDescent="0.3">
      <c r="A44" s="73">
        <v>38</v>
      </c>
      <c r="B44" s="74">
        <v>743956</v>
      </c>
      <c r="C44" s="75" t="s">
        <v>102</v>
      </c>
      <c r="D44" s="75" t="s">
        <v>103</v>
      </c>
      <c r="E44" s="76">
        <v>34.5</v>
      </c>
      <c r="F44" s="77">
        <v>69</v>
      </c>
      <c r="G44" s="68">
        <f t="shared" si="10"/>
        <v>1</v>
      </c>
      <c r="H44" s="69">
        <f t="shared" si="11"/>
        <v>2</v>
      </c>
      <c r="I44" s="69">
        <f t="shared" si="12"/>
        <v>1</v>
      </c>
      <c r="J44" s="69">
        <f t="shared" si="13"/>
        <v>0</v>
      </c>
      <c r="K44" s="69">
        <f t="shared" si="1"/>
        <v>4</v>
      </c>
      <c r="L44" s="70">
        <f t="shared" si="14"/>
        <v>1</v>
      </c>
      <c r="M44" s="70">
        <f t="shared" si="15"/>
        <v>138</v>
      </c>
      <c r="N44" s="70">
        <f t="shared" si="16"/>
        <v>276</v>
      </c>
      <c r="O44" s="73">
        <v>1</v>
      </c>
      <c r="P44" s="74">
        <v>0</v>
      </c>
      <c r="Q44" s="78">
        <v>0</v>
      </c>
      <c r="R44" s="78">
        <v>0</v>
      </c>
      <c r="S44" s="72">
        <f t="shared" si="2"/>
        <v>1</v>
      </c>
      <c r="T44" s="181">
        <f t="shared" si="17"/>
        <v>34.5</v>
      </c>
      <c r="U44" s="181">
        <f t="shared" si="18"/>
        <v>69</v>
      </c>
      <c r="V44" s="104">
        <f t="shared" si="3"/>
        <v>0.25</v>
      </c>
      <c r="W44" s="73">
        <v>0</v>
      </c>
      <c r="X44" s="74">
        <v>0</v>
      </c>
      <c r="Y44" s="78">
        <v>1</v>
      </c>
      <c r="Z44" s="78">
        <v>0</v>
      </c>
      <c r="AA44" s="72">
        <f t="shared" si="4"/>
        <v>1</v>
      </c>
      <c r="AB44" s="181">
        <f t="shared" si="19"/>
        <v>34.5</v>
      </c>
      <c r="AC44" s="181">
        <f t="shared" si="20"/>
        <v>69</v>
      </c>
      <c r="AD44" s="104">
        <f t="shared" si="5"/>
        <v>0.25</v>
      </c>
      <c r="AE44" s="73">
        <v>0</v>
      </c>
      <c r="AF44" s="74">
        <v>2</v>
      </c>
      <c r="AG44" s="78">
        <v>0</v>
      </c>
      <c r="AH44" s="78">
        <v>0</v>
      </c>
      <c r="AI44" s="72">
        <f t="shared" si="6"/>
        <v>2</v>
      </c>
      <c r="AJ44" s="181">
        <f t="shared" si="21"/>
        <v>69</v>
      </c>
      <c r="AK44" s="181">
        <f t="shared" si="22"/>
        <v>138</v>
      </c>
      <c r="AL44" s="104">
        <f t="shared" si="7"/>
        <v>0.5</v>
      </c>
      <c r="AM44" s="73">
        <v>0</v>
      </c>
      <c r="AN44" s="74">
        <v>0</v>
      </c>
      <c r="AO44" s="78">
        <v>0</v>
      </c>
      <c r="AP44" s="78">
        <v>0</v>
      </c>
      <c r="AQ44" s="72">
        <f t="shared" si="8"/>
        <v>0</v>
      </c>
      <c r="AR44" s="181">
        <f t="shared" si="23"/>
        <v>0</v>
      </c>
      <c r="AS44" s="181">
        <f t="shared" si="24"/>
        <v>0</v>
      </c>
      <c r="AT44" s="104">
        <f t="shared" si="9"/>
        <v>0</v>
      </c>
    </row>
    <row r="45" spans="1:46" ht="16.5" thickTop="1" thickBot="1" x14ac:dyDescent="0.3">
      <c r="A45" s="73">
        <v>39</v>
      </c>
      <c r="B45" s="74">
        <v>743968</v>
      </c>
      <c r="C45" s="75" t="s">
        <v>104</v>
      </c>
      <c r="D45" s="75" t="s">
        <v>105</v>
      </c>
      <c r="E45" s="76">
        <v>24.5</v>
      </c>
      <c r="F45" s="77">
        <v>49</v>
      </c>
      <c r="G45" s="68">
        <f t="shared" si="10"/>
        <v>5</v>
      </c>
      <c r="H45" s="69">
        <f t="shared" si="11"/>
        <v>2</v>
      </c>
      <c r="I45" s="69">
        <f t="shared" si="12"/>
        <v>3</v>
      </c>
      <c r="J45" s="69">
        <f t="shared" si="13"/>
        <v>2</v>
      </c>
      <c r="K45" s="69">
        <f t="shared" si="1"/>
        <v>12</v>
      </c>
      <c r="L45" s="70">
        <f t="shared" si="14"/>
        <v>3</v>
      </c>
      <c r="M45" s="70">
        <f t="shared" si="15"/>
        <v>294</v>
      </c>
      <c r="N45" s="70">
        <f t="shared" si="16"/>
        <v>588</v>
      </c>
      <c r="O45" s="73">
        <v>0</v>
      </c>
      <c r="P45" s="74">
        <v>0</v>
      </c>
      <c r="Q45" s="78">
        <v>0</v>
      </c>
      <c r="R45" s="78">
        <v>0</v>
      </c>
      <c r="S45" s="72">
        <f t="shared" si="2"/>
        <v>0</v>
      </c>
      <c r="T45" s="181">
        <f t="shared" si="17"/>
        <v>0</v>
      </c>
      <c r="U45" s="181">
        <f t="shared" si="18"/>
        <v>0</v>
      </c>
      <c r="V45" s="104">
        <f t="shared" si="3"/>
        <v>0</v>
      </c>
      <c r="W45" s="73">
        <v>2</v>
      </c>
      <c r="X45" s="74">
        <v>1</v>
      </c>
      <c r="Y45" s="78">
        <v>0</v>
      </c>
      <c r="Z45" s="78">
        <v>1</v>
      </c>
      <c r="AA45" s="72">
        <f t="shared" si="4"/>
        <v>4</v>
      </c>
      <c r="AB45" s="181">
        <f t="shared" si="19"/>
        <v>98</v>
      </c>
      <c r="AC45" s="181">
        <f t="shared" si="20"/>
        <v>196</v>
      </c>
      <c r="AD45" s="104">
        <f t="shared" si="5"/>
        <v>1</v>
      </c>
      <c r="AE45" s="73">
        <v>2</v>
      </c>
      <c r="AF45" s="74">
        <v>1</v>
      </c>
      <c r="AG45" s="78">
        <v>0</v>
      </c>
      <c r="AH45" s="78">
        <v>0</v>
      </c>
      <c r="AI45" s="72">
        <f t="shared" si="6"/>
        <v>3</v>
      </c>
      <c r="AJ45" s="181">
        <f t="shared" si="21"/>
        <v>73.5</v>
      </c>
      <c r="AK45" s="181">
        <f t="shared" si="22"/>
        <v>147</v>
      </c>
      <c r="AL45" s="104">
        <f t="shared" si="7"/>
        <v>0.75</v>
      </c>
      <c r="AM45" s="73">
        <v>1</v>
      </c>
      <c r="AN45" s="74">
        <v>0</v>
      </c>
      <c r="AO45" s="78">
        <v>3</v>
      </c>
      <c r="AP45" s="78">
        <v>1</v>
      </c>
      <c r="AQ45" s="72">
        <f t="shared" si="8"/>
        <v>5</v>
      </c>
      <c r="AR45" s="181">
        <f t="shared" si="23"/>
        <v>122.5</v>
      </c>
      <c r="AS45" s="181">
        <f t="shared" si="24"/>
        <v>245</v>
      </c>
      <c r="AT45" s="104">
        <f t="shared" si="9"/>
        <v>1.25</v>
      </c>
    </row>
    <row r="46" spans="1:46" ht="16.5" thickTop="1" thickBot="1" x14ac:dyDescent="0.3">
      <c r="A46" s="73">
        <v>40</v>
      </c>
      <c r="B46" s="74">
        <v>743975</v>
      </c>
      <c r="C46" s="75" t="s">
        <v>106</v>
      </c>
      <c r="D46" s="75" t="s">
        <v>107</v>
      </c>
      <c r="E46" s="76">
        <v>24.5</v>
      </c>
      <c r="F46" s="77">
        <v>49</v>
      </c>
      <c r="G46" s="68">
        <f t="shared" si="10"/>
        <v>2</v>
      </c>
      <c r="H46" s="69">
        <f t="shared" si="11"/>
        <v>0</v>
      </c>
      <c r="I46" s="69">
        <f t="shared" si="12"/>
        <v>2</v>
      </c>
      <c r="J46" s="69">
        <f t="shared" si="13"/>
        <v>2</v>
      </c>
      <c r="K46" s="69">
        <f t="shared" si="1"/>
        <v>6</v>
      </c>
      <c r="L46" s="70">
        <f t="shared" si="14"/>
        <v>1.5</v>
      </c>
      <c r="M46" s="70">
        <f t="shared" si="15"/>
        <v>147</v>
      </c>
      <c r="N46" s="70">
        <f t="shared" si="16"/>
        <v>294</v>
      </c>
      <c r="O46" s="73">
        <v>1</v>
      </c>
      <c r="P46" s="74">
        <v>0</v>
      </c>
      <c r="Q46" s="78">
        <v>1</v>
      </c>
      <c r="R46" s="78">
        <v>0</v>
      </c>
      <c r="S46" s="72">
        <f t="shared" si="2"/>
        <v>2</v>
      </c>
      <c r="T46" s="181">
        <f t="shared" si="17"/>
        <v>49</v>
      </c>
      <c r="U46" s="181">
        <f t="shared" si="18"/>
        <v>98</v>
      </c>
      <c r="V46" s="104">
        <f t="shared" si="3"/>
        <v>0.5</v>
      </c>
      <c r="W46" s="73">
        <v>0</v>
      </c>
      <c r="X46" s="74">
        <v>0</v>
      </c>
      <c r="Y46" s="78">
        <v>0</v>
      </c>
      <c r="Z46" s="78">
        <v>0</v>
      </c>
      <c r="AA46" s="72">
        <f t="shared" si="4"/>
        <v>0</v>
      </c>
      <c r="AB46" s="181">
        <f t="shared" si="19"/>
        <v>0</v>
      </c>
      <c r="AC46" s="181">
        <f t="shared" si="20"/>
        <v>0</v>
      </c>
      <c r="AD46" s="104">
        <f t="shared" si="5"/>
        <v>0</v>
      </c>
      <c r="AE46" s="73">
        <v>1</v>
      </c>
      <c r="AF46" s="74">
        <v>0</v>
      </c>
      <c r="AG46" s="78">
        <v>0</v>
      </c>
      <c r="AH46" s="78">
        <v>2</v>
      </c>
      <c r="AI46" s="72">
        <f t="shared" si="6"/>
        <v>3</v>
      </c>
      <c r="AJ46" s="181">
        <f t="shared" si="21"/>
        <v>73.5</v>
      </c>
      <c r="AK46" s="181">
        <f t="shared" si="22"/>
        <v>147</v>
      </c>
      <c r="AL46" s="104">
        <f t="shared" si="7"/>
        <v>0.75</v>
      </c>
      <c r="AM46" s="73">
        <v>0</v>
      </c>
      <c r="AN46" s="74">
        <v>0</v>
      </c>
      <c r="AO46" s="78">
        <v>1</v>
      </c>
      <c r="AP46" s="78">
        <v>0</v>
      </c>
      <c r="AQ46" s="72">
        <f t="shared" si="8"/>
        <v>1</v>
      </c>
      <c r="AR46" s="181">
        <f t="shared" si="23"/>
        <v>24.5</v>
      </c>
      <c r="AS46" s="181">
        <f t="shared" si="24"/>
        <v>49</v>
      </c>
      <c r="AT46" s="104">
        <f t="shared" si="9"/>
        <v>0.25</v>
      </c>
    </row>
    <row r="47" spans="1:46" ht="16.5" thickTop="1" thickBot="1" x14ac:dyDescent="0.3">
      <c r="A47" s="73"/>
      <c r="B47" s="74"/>
      <c r="C47" s="75"/>
      <c r="D47" s="80"/>
      <c r="E47" s="81"/>
      <c r="F47" s="82"/>
      <c r="G47" s="68"/>
      <c r="H47" s="69"/>
      <c r="I47" s="68"/>
      <c r="J47" s="69"/>
      <c r="K47" s="69"/>
      <c r="L47" s="70"/>
      <c r="M47" s="70"/>
      <c r="N47" s="70"/>
      <c r="O47" s="83"/>
      <c r="P47" s="84"/>
      <c r="Q47" s="71"/>
      <c r="R47" s="71"/>
      <c r="S47" s="72"/>
      <c r="T47" s="182"/>
      <c r="U47" s="182"/>
      <c r="V47" s="87"/>
      <c r="W47" s="83"/>
      <c r="X47" s="84"/>
      <c r="Y47" s="71"/>
      <c r="Z47" s="71"/>
      <c r="AA47" s="72"/>
      <c r="AB47" s="182"/>
      <c r="AC47" s="182"/>
      <c r="AD47" s="87"/>
      <c r="AE47" s="83"/>
      <c r="AF47" s="84"/>
      <c r="AG47" s="71"/>
      <c r="AH47" s="71"/>
      <c r="AI47" s="72"/>
      <c r="AJ47" s="182"/>
      <c r="AK47" s="182"/>
      <c r="AL47" s="87"/>
      <c r="AM47" s="83"/>
      <c r="AN47" s="84"/>
      <c r="AO47" s="71"/>
      <c r="AP47" s="71"/>
      <c r="AQ47" s="72"/>
      <c r="AR47" s="182"/>
      <c r="AS47" s="182"/>
      <c r="AT47" s="87"/>
    </row>
    <row r="48" spans="1:46" ht="16.5" thickTop="1" thickBot="1" x14ac:dyDescent="0.3">
      <c r="A48" s="85"/>
      <c r="B48" s="86"/>
      <c r="C48" s="80"/>
      <c r="D48" s="80"/>
      <c r="E48" s="81"/>
      <c r="F48" s="82"/>
      <c r="G48" s="88"/>
      <c r="H48" s="89"/>
      <c r="I48" s="88"/>
      <c r="J48" s="89"/>
      <c r="K48" s="89"/>
      <c r="L48" s="90"/>
      <c r="M48" s="90"/>
      <c r="N48" s="90"/>
      <c r="O48" s="91"/>
      <c r="P48" s="92"/>
      <c r="Q48" s="93"/>
      <c r="R48" s="93"/>
      <c r="S48" s="94"/>
      <c r="T48" s="182"/>
      <c r="U48" s="182"/>
      <c r="V48" s="87"/>
      <c r="W48" s="91"/>
      <c r="X48" s="92"/>
      <c r="Y48" s="93"/>
      <c r="Z48" s="93"/>
      <c r="AA48" s="94"/>
      <c r="AB48" s="182"/>
      <c r="AC48" s="182"/>
      <c r="AD48" s="87"/>
      <c r="AE48" s="91"/>
      <c r="AF48" s="92"/>
      <c r="AG48" s="93"/>
      <c r="AH48" s="93"/>
      <c r="AI48" s="94"/>
      <c r="AJ48" s="182"/>
      <c r="AK48" s="182"/>
      <c r="AL48" s="87"/>
      <c r="AM48" s="91"/>
      <c r="AN48" s="92"/>
      <c r="AO48" s="93"/>
      <c r="AP48" s="93"/>
      <c r="AQ48" s="94"/>
      <c r="AR48" s="182"/>
      <c r="AS48" s="182"/>
      <c r="AT48" s="87"/>
    </row>
    <row r="49" spans="1:46" s="102" customFormat="1" ht="15.75" thickBot="1" x14ac:dyDescent="0.3">
      <c r="A49" s="95"/>
      <c r="B49" s="96"/>
      <c r="C49" s="97"/>
      <c r="D49" s="148" t="s">
        <v>76</v>
      </c>
      <c r="E49" s="149"/>
      <c r="F49" s="150"/>
      <c r="G49" s="98">
        <f>SUM(G7:G48)</f>
        <v>88</v>
      </c>
      <c r="H49" s="98">
        <f>SUM(H7:H48)</f>
        <v>67</v>
      </c>
      <c r="I49" s="98">
        <f>SUM(I7:I48)</f>
        <v>57</v>
      </c>
      <c r="J49" s="98">
        <f>SUM(J7:J48)</f>
        <v>66</v>
      </c>
      <c r="K49" s="98">
        <f>SUM(K7:K48)</f>
        <v>278</v>
      </c>
      <c r="L49" s="99">
        <f t="shared" ref="L49" si="25">SUM(L7:L48)</f>
        <v>69.5</v>
      </c>
      <c r="M49" s="99">
        <f t="shared" ref="M49:AT49" si="26">SUM(M7:M48)</f>
        <v>12291</v>
      </c>
      <c r="N49" s="99">
        <f t="shared" si="26"/>
        <v>24582</v>
      </c>
      <c r="O49" s="100">
        <f t="shared" si="26"/>
        <v>29</v>
      </c>
      <c r="P49" s="100">
        <f t="shared" si="26"/>
        <v>23</v>
      </c>
      <c r="Q49" s="100">
        <f t="shared" si="26"/>
        <v>16</v>
      </c>
      <c r="R49" s="100">
        <f t="shared" si="26"/>
        <v>18</v>
      </c>
      <c r="S49" s="101">
        <f t="shared" si="26"/>
        <v>86</v>
      </c>
      <c r="T49" s="183"/>
      <c r="U49" s="183"/>
      <c r="V49" s="105">
        <f t="shared" si="26"/>
        <v>21.5</v>
      </c>
      <c r="W49" s="100">
        <f t="shared" si="26"/>
        <v>19</v>
      </c>
      <c r="X49" s="100">
        <f t="shared" si="26"/>
        <v>10</v>
      </c>
      <c r="Y49" s="100">
        <f t="shared" si="26"/>
        <v>12</v>
      </c>
      <c r="Z49" s="100">
        <f t="shared" si="26"/>
        <v>24</v>
      </c>
      <c r="AA49" s="101">
        <f t="shared" si="26"/>
        <v>65</v>
      </c>
      <c r="AB49" s="183"/>
      <c r="AC49" s="183"/>
      <c r="AD49" s="105">
        <f t="shared" si="26"/>
        <v>16.25</v>
      </c>
      <c r="AE49" s="100">
        <f t="shared" si="26"/>
        <v>16</v>
      </c>
      <c r="AF49" s="100">
        <f t="shared" si="26"/>
        <v>18</v>
      </c>
      <c r="AG49" s="100">
        <f t="shared" si="26"/>
        <v>8</v>
      </c>
      <c r="AH49" s="100">
        <f t="shared" si="26"/>
        <v>13</v>
      </c>
      <c r="AI49" s="101">
        <f t="shared" si="26"/>
        <v>55</v>
      </c>
      <c r="AJ49" s="183"/>
      <c r="AK49" s="183"/>
      <c r="AL49" s="105">
        <f t="shared" si="26"/>
        <v>13.75</v>
      </c>
      <c r="AM49" s="100">
        <f t="shared" si="26"/>
        <v>24</v>
      </c>
      <c r="AN49" s="100">
        <f t="shared" si="26"/>
        <v>16</v>
      </c>
      <c r="AO49" s="100">
        <f t="shared" si="26"/>
        <v>21</v>
      </c>
      <c r="AP49" s="100">
        <f t="shared" si="26"/>
        <v>11</v>
      </c>
      <c r="AQ49" s="101">
        <f t="shared" si="26"/>
        <v>72</v>
      </c>
      <c r="AR49" s="183"/>
      <c r="AS49" s="183"/>
      <c r="AT49" s="105">
        <f t="shared" si="26"/>
        <v>18</v>
      </c>
    </row>
    <row r="50" spans="1:46" x14ac:dyDescent="0.25">
      <c r="G50" s="54"/>
      <c r="H50" s="62" t="e">
        <f>#REF!+#REF!+#REF!+#REF!+#REF!+#REF!+#REF!+#REF!+#REF!+#REF!+#REF!+#REF!</f>
        <v>#REF!</v>
      </c>
    </row>
  </sheetData>
  <mergeCells count="14">
    <mergeCell ref="AE5:AL5"/>
    <mergeCell ref="AM5:AT5"/>
    <mergeCell ref="D49:F49"/>
    <mergeCell ref="A2:V2"/>
    <mergeCell ref="G5:N5"/>
    <mergeCell ref="O5:V5"/>
    <mergeCell ref="W5:AD5"/>
    <mergeCell ref="F4:F5"/>
    <mergeCell ref="A6:F6"/>
    <mergeCell ref="E4:E5"/>
    <mergeCell ref="D4:D5"/>
    <mergeCell ref="C4:C5"/>
    <mergeCell ref="B4:B5"/>
    <mergeCell ref="A4:A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topLeftCell="A23" zoomScale="90" zoomScaleNormal="90" workbookViewId="0">
      <selection activeCell="I5" sqref="I5:I44"/>
    </sheetView>
  </sheetViews>
  <sheetFormatPr defaultRowHeight="15" x14ac:dyDescent="0.25"/>
  <cols>
    <col min="1" max="1" width="9.140625" style="50"/>
    <col min="2" max="2" width="9.140625" style="49"/>
    <col min="3" max="3" width="12.28515625" style="50" customWidth="1"/>
    <col min="4" max="4" width="9.85546875" style="50" customWidth="1"/>
    <col min="5" max="6" width="9.140625" style="49"/>
    <col min="7" max="7" width="9.140625" style="50"/>
    <col min="8" max="8" width="13.28515625" style="50" bestFit="1" customWidth="1"/>
    <col min="9" max="9" width="12.28515625" style="49" bestFit="1" customWidth="1"/>
    <col min="10" max="10" width="3.7109375" style="50" customWidth="1"/>
    <col min="11" max="13" width="0" style="49" hidden="1" customWidth="1"/>
    <col min="14" max="14" width="5.140625" style="50" customWidth="1"/>
    <col min="15" max="16384" width="9.140625" style="50"/>
  </cols>
  <sheetData>
    <row r="1" spans="1:19" x14ac:dyDescent="0.25">
      <c r="C1" s="49"/>
      <c r="G1" s="49"/>
      <c r="H1" s="49"/>
    </row>
    <row r="2" spans="1:19" ht="15.75" thickBot="1" x14ac:dyDescent="0.3">
      <c r="C2" s="49"/>
      <c r="G2" s="49"/>
      <c r="H2" s="49"/>
    </row>
    <row r="3" spans="1:19" s="49" customFormat="1" ht="15.75" thickBot="1" x14ac:dyDescent="0.3">
      <c r="A3" s="106" t="s">
        <v>15</v>
      </c>
      <c r="B3" s="107" t="s">
        <v>16</v>
      </c>
      <c r="C3" s="107" t="s">
        <v>17</v>
      </c>
      <c r="D3" s="107" t="s">
        <v>18</v>
      </c>
      <c r="E3" s="108" t="s">
        <v>19</v>
      </c>
      <c r="F3" s="109" t="s">
        <v>78</v>
      </c>
      <c r="G3" s="110" t="s">
        <v>20</v>
      </c>
      <c r="H3" s="111" t="s">
        <v>21</v>
      </c>
    </row>
    <row r="4" spans="1:19" s="49" customFormat="1" ht="18.75" customHeight="1" thickBot="1" x14ac:dyDescent="0.3">
      <c r="A4" s="112"/>
      <c r="B4" s="113"/>
      <c r="C4" s="113"/>
      <c r="D4" s="113"/>
      <c r="E4" s="114"/>
      <c r="F4" s="115"/>
      <c r="G4" s="160" t="s">
        <v>79</v>
      </c>
      <c r="H4" s="161"/>
      <c r="I4" s="116" t="s">
        <v>138</v>
      </c>
      <c r="K4" s="117" t="s">
        <v>139</v>
      </c>
      <c r="L4" s="117" t="s">
        <v>140</v>
      </c>
      <c r="M4" s="117" t="s">
        <v>141</v>
      </c>
      <c r="O4" s="162" t="s">
        <v>142</v>
      </c>
      <c r="P4" s="163"/>
      <c r="Q4" s="163"/>
      <c r="R4" s="163"/>
      <c r="S4" s="164"/>
    </row>
    <row r="5" spans="1:19" ht="15.75" customHeight="1" thickBot="1" x14ac:dyDescent="0.3">
      <c r="A5" s="63">
        <v>1</v>
      </c>
      <c r="B5" s="64">
        <v>734836</v>
      </c>
      <c r="C5" s="65" t="s">
        <v>22</v>
      </c>
      <c r="D5" s="65" t="s">
        <v>23</v>
      </c>
      <c r="E5" s="67">
        <v>74.5</v>
      </c>
      <c r="F5" s="118">
        <v>149</v>
      </c>
      <c r="G5" s="68">
        <v>5</v>
      </c>
      <c r="H5" s="119">
        <v>1.25</v>
      </c>
      <c r="I5" s="120" t="str">
        <f>IF(G5&gt;2,"Fast Moving",IF(G5=0,"Non Moving",IF(G5&lt;3,"Slow Moving")))</f>
        <v>Fast Moving</v>
      </c>
      <c r="K5" s="117">
        <f>IF(I5="Fast Moving",1,0)</f>
        <v>1</v>
      </c>
      <c r="L5" s="117">
        <f>IF(I5="Slow Moving",1,0)</f>
        <v>0</v>
      </c>
      <c r="M5" s="117">
        <f>IF(I5="Non Moving",1,0)</f>
        <v>0</v>
      </c>
      <c r="O5" s="165"/>
      <c r="P5" s="166"/>
      <c r="Q5" s="166"/>
      <c r="R5" s="166"/>
      <c r="S5" s="167"/>
    </row>
    <row r="6" spans="1:19" ht="16.5" thickTop="1" thickBot="1" x14ac:dyDescent="0.3">
      <c r="A6" s="73">
        <v>2</v>
      </c>
      <c r="B6" s="74">
        <v>734837</v>
      </c>
      <c r="C6" s="75" t="s">
        <v>24</v>
      </c>
      <c r="D6" s="75" t="s">
        <v>25</v>
      </c>
      <c r="E6" s="77">
        <v>24.5</v>
      </c>
      <c r="F6" s="121">
        <v>49</v>
      </c>
      <c r="G6" s="68">
        <v>21</v>
      </c>
      <c r="H6" s="119">
        <v>5.25</v>
      </c>
      <c r="I6" s="120" t="str">
        <f t="shared" ref="I6:I44" si="0">IF(G6&gt;2,"Fast Moving",IF(G6=0,"Non Moving",IF(G6&lt;3,"Slow Moving")))</f>
        <v>Fast Moving</v>
      </c>
      <c r="K6" s="117">
        <f t="shared" ref="K6:K44" si="1">IF(I6="Fast Moving",1,0)</f>
        <v>1</v>
      </c>
      <c r="L6" s="117">
        <f t="shared" ref="L6:L44" si="2">IF(I6="Slow Moving",1,0)</f>
        <v>0</v>
      </c>
      <c r="M6" s="117">
        <f t="shared" ref="M6:M44" si="3">IF(I6="Non Moving",1,0)</f>
        <v>0</v>
      </c>
      <c r="O6" s="155">
        <f>K47</f>
        <v>30</v>
      </c>
      <c r="P6" s="156"/>
      <c r="Q6" s="156"/>
      <c r="R6" s="156"/>
      <c r="S6" s="157"/>
    </row>
    <row r="7" spans="1:19" ht="16.5" thickTop="1" thickBot="1" x14ac:dyDescent="0.3">
      <c r="A7" s="73">
        <v>3</v>
      </c>
      <c r="B7" s="74">
        <v>734838</v>
      </c>
      <c r="C7" s="75" t="s">
        <v>26</v>
      </c>
      <c r="D7" s="75" t="s">
        <v>27</v>
      </c>
      <c r="E7" s="77">
        <v>24.5</v>
      </c>
      <c r="F7" s="121">
        <v>49</v>
      </c>
      <c r="G7" s="68">
        <v>14</v>
      </c>
      <c r="H7" s="119">
        <v>3.5</v>
      </c>
      <c r="I7" s="120" t="str">
        <f t="shared" si="0"/>
        <v>Fast Moving</v>
      </c>
      <c r="K7" s="117">
        <f t="shared" si="1"/>
        <v>1</v>
      </c>
      <c r="L7" s="117">
        <f t="shared" si="2"/>
        <v>0</v>
      </c>
      <c r="M7" s="117">
        <f t="shared" si="3"/>
        <v>0</v>
      </c>
    </row>
    <row r="8" spans="1:19" ht="16.5" customHeight="1" thickTop="1" thickBot="1" x14ac:dyDescent="0.3">
      <c r="A8" s="73">
        <v>4</v>
      </c>
      <c r="B8" s="74">
        <v>734867</v>
      </c>
      <c r="C8" s="75" t="s">
        <v>28</v>
      </c>
      <c r="D8" s="75" t="s">
        <v>29</v>
      </c>
      <c r="E8" s="77">
        <v>109.5</v>
      </c>
      <c r="F8" s="121">
        <v>219</v>
      </c>
      <c r="G8" s="68">
        <v>10</v>
      </c>
      <c r="H8" s="119">
        <v>2.5</v>
      </c>
      <c r="I8" s="120" t="str">
        <f t="shared" si="0"/>
        <v>Fast Moving</v>
      </c>
      <c r="K8" s="117">
        <f t="shared" si="1"/>
        <v>1</v>
      </c>
      <c r="L8" s="117">
        <f t="shared" si="2"/>
        <v>0</v>
      </c>
      <c r="M8" s="117">
        <f t="shared" si="3"/>
        <v>0</v>
      </c>
      <c r="O8" s="162" t="s">
        <v>143</v>
      </c>
      <c r="P8" s="163"/>
      <c r="Q8" s="163"/>
      <c r="R8" s="163"/>
      <c r="S8" s="164"/>
    </row>
    <row r="9" spans="1:19" ht="16.5" customHeight="1" thickTop="1" thickBot="1" x14ac:dyDescent="0.3">
      <c r="A9" s="73">
        <v>5</v>
      </c>
      <c r="B9" s="74">
        <v>734868</v>
      </c>
      <c r="C9" s="75" t="s">
        <v>30</v>
      </c>
      <c r="D9" s="75" t="s">
        <v>31</v>
      </c>
      <c r="E9" s="77">
        <v>109.5</v>
      </c>
      <c r="F9" s="121">
        <v>219</v>
      </c>
      <c r="G9" s="68">
        <v>7</v>
      </c>
      <c r="H9" s="119">
        <v>1.75</v>
      </c>
      <c r="I9" s="120" t="str">
        <f t="shared" si="0"/>
        <v>Fast Moving</v>
      </c>
      <c r="K9" s="117">
        <f t="shared" si="1"/>
        <v>1</v>
      </c>
      <c r="L9" s="117">
        <f t="shared" si="2"/>
        <v>0</v>
      </c>
      <c r="M9" s="117">
        <f t="shared" si="3"/>
        <v>0</v>
      </c>
      <c r="O9" s="165"/>
      <c r="P9" s="166"/>
      <c r="Q9" s="166"/>
      <c r="R9" s="166"/>
      <c r="S9" s="167"/>
    </row>
    <row r="10" spans="1:19" ht="16.5" thickTop="1" thickBot="1" x14ac:dyDescent="0.3">
      <c r="A10" s="73">
        <v>6</v>
      </c>
      <c r="B10" s="74">
        <v>734881</v>
      </c>
      <c r="C10" s="75" t="s">
        <v>32</v>
      </c>
      <c r="D10" s="75" t="s">
        <v>33</v>
      </c>
      <c r="E10" s="77">
        <v>89.5</v>
      </c>
      <c r="F10" s="121">
        <v>179</v>
      </c>
      <c r="G10" s="68">
        <v>11</v>
      </c>
      <c r="H10" s="119">
        <v>2.75</v>
      </c>
      <c r="I10" s="120" t="str">
        <f t="shared" si="0"/>
        <v>Fast Moving</v>
      </c>
      <c r="K10" s="117">
        <f t="shared" si="1"/>
        <v>1</v>
      </c>
      <c r="L10" s="117">
        <f t="shared" si="2"/>
        <v>0</v>
      </c>
      <c r="M10" s="117">
        <f t="shared" si="3"/>
        <v>0</v>
      </c>
      <c r="O10" s="155">
        <f>L47</f>
        <v>6</v>
      </c>
      <c r="P10" s="156"/>
      <c r="Q10" s="156"/>
      <c r="R10" s="156"/>
      <c r="S10" s="157"/>
    </row>
    <row r="11" spans="1:19" ht="16.5" thickTop="1" thickBot="1" x14ac:dyDescent="0.3">
      <c r="A11" s="73">
        <v>7</v>
      </c>
      <c r="B11" s="74">
        <v>734882</v>
      </c>
      <c r="C11" s="75" t="s">
        <v>34</v>
      </c>
      <c r="D11" s="75" t="s">
        <v>35</v>
      </c>
      <c r="E11" s="77">
        <v>69.5</v>
      </c>
      <c r="F11" s="121">
        <v>139</v>
      </c>
      <c r="G11" s="68">
        <v>3</v>
      </c>
      <c r="H11" s="119">
        <v>0.75</v>
      </c>
      <c r="I11" s="120" t="str">
        <f t="shared" si="0"/>
        <v>Fast Moving</v>
      </c>
      <c r="K11" s="117">
        <f t="shared" si="1"/>
        <v>1</v>
      </c>
      <c r="L11" s="117">
        <f t="shared" si="2"/>
        <v>0</v>
      </c>
      <c r="M11" s="117">
        <f t="shared" si="3"/>
        <v>0</v>
      </c>
    </row>
    <row r="12" spans="1:19" ht="16.5" customHeight="1" thickTop="1" thickBot="1" x14ac:dyDescent="0.3">
      <c r="A12" s="73">
        <v>8</v>
      </c>
      <c r="B12" s="74">
        <v>734895</v>
      </c>
      <c r="C12" s="75" t="s">
        <v>36</v>
      </c>
      <c r="D12" s="75" t="s">
        <v>37</v>
      </c>
      <c r="E12" s="77">
        <v>49.5</v>
      </c>
      <c r="F12" s="121">
        <v>99</v>
      </c>
      <c r="G12" s="68">
        <v>6</v>
      </c>
      <c r="H12" s="119">
        <v>1.5</v>
      </c>
      <c r="I12" s="120" t="str">
        <f t="shared" si="0"/>
        <v>Fast Moving</v>
      </c>
      <c r="K12" s="117">
        <f t="shared" si="1"/>
        <v>1</v>
      </c>
      <c r="L12" s="117">
        <f t="shared" si="2"/>
        <v>0</v>
      </c>
      <c r="M12" s="117">
        <f t="shared" si="3"/>
        <v>0</v>
      </c>
      <c r="O12" s="162" t="s">
        <v>144</v>
      </c>
      <c r="P12" s="163"/>
      <c r="Q12" s="163"/>
      <c r="R12" s="163"/>
      <c r="S12" s="164"/>
    </row>
    <row r="13" spans="1:19" ht="16.5" customHeight="1" thickTop="1" thickBot="1" x14ac:dyDescent="0.3">
      <c r="A13" s="73">
        <v>9</v>
      </c>
      <c r="B13" s="74">
        <v>734899</v>
      </c>
      <c r="C13" s="75" t="s">
        <v>38</v>
      </c>
      <c r="D13" s="75" t="s">
        <v>39</v>
      </c>
      <c r="E13" s="77">
        <v>54.5</v>
      </c>
      <c r="F13" s="121">
        <v>109</v>
      </c>
      <c r="G13" s="68">
        <v>5</v>
      </c>
      <c r="H13" s="119">
        <v>1.25</v>
      </c>
      <c r="I13" s="120" t="str">
        <f t="shared" si="0"/>
        <v>Fast Moving</v>
      </c>
      <c r="K13" s="117">
        <f t="shared" si="1"/>
        <v>1</v>
      </c>
      <c r="L13" s="117">
        <f t="shared" si="2"/>
        <v>0</v>
      </c>
      <c r="M13" s="117">
        <f t="shared" si="3"/>
        <v>0</v>
      </c>
      <c r="O13" s="165"/>
      <c r="P13" s="166"/>
      <c r="Q13" s="166"/>
      <c r="R13" s="166"/>
      <c r="S13" s="167"/>
    </row>
    <row r="14" spans="1:19" ht="16.5" thickTop="1" thickBot="1" x14ac:dyDescent="0.3">
      <c r="A14" s="73">
        <v>10</v>
      </c>
      <c r="B14" s="74">
        <v>734904</v>
      </c>
      <c r="C14" s="75" t="s">
        <v>40</v>
      </c>
      <c r="D14" s="75" t="s">
        <v>41</v>
      </c>
      <c r="E14" s="77">
        <v>64.5</v>
      </c>
      <c r="F14" s="121">
        <v>129</v>
      </c>
      <c r="G14" s="68">
        <v>2</v>
      </c>
      <c r="H14" s="119">
        <v>0.5</v>
      </c>
      <c r="I14" s="120" t="str">
        <f t="shared" si="0"/>
        <v>Slow Moving</v>
      </c>
      <c r="K14" s="117">
        <f t="shared" si="1"/>
        <v>0</v>
      </c>
      <c r="L14" s="117">
        <f t="shared" si="2"/>
        <v>1</v>
      </c>
      <c r="M14" s="117">
        <f t="shared" si="3"/>
        <v>0</v>
      </c>
      <c r="O14" s="155">
        <f>M47</f>
        <v>4</v>
      </c>
      <c r="P14" s="156"/>
      <c r="Q14" s="156"/>
      <c r="R14" s="156"/>
      <c r="S14" s="157"/>
    </row>
    <row r="15" spans="1:19" ht="16.5" thickTop="1" thickBot="1" x14ac:dyDescent="0.3">
      <c r="A15" s="73">
        <v>11</v>
      </c>
      <c r="B15" s="74">
        <v>734907</v>
      </c>
      <c r="C15" s="75" t="s">
        <v>42</v>
      </c>
      <c r="D15" s="75" t="s">
        <v>43</v>
      </c>
      <c r="E15" s="77">
        <v>24.5</v>
      </c>
      <c r="F15" s="121">
        <v>49</v>
      </c>
      <c r="G15" s="68">
        <v>0</v>
      </c>
      <c r="H15" s="119">
        <v>0</v>
      </c>
      <c r="I15" s="120" t="str">
        <f t="shared" si="0"/>
        <v>Non Moving</v>
      </c>
      <c r="K15" s="117">
        <f t="shared" si="1"/>
        <v>0</v>
      </c>
      <c r="L15" s="117">
        <f t="shared" si="2"/>
        <v>0</v>
      </c>
      <c r="M15" s="117">
        <f t="shared" si="3"/>
        <v>1</v>
      </c>
    </row>
    <row r="16" spans="1:19" ht="16.5" thickTop="1" thickBot="1" x14ac:dyDescent="0.3">
      <c r="A16" s="73">
        <v>12</v>
      </c>
      <c r="B16" s="74">
        <v>734909</v>
      </c>
      <c r="C16" s="75" t="s">
        <v>44</v>
      </c>
      <c r="D16" s="75" t="s">
        <v>45</v>
      </c>
      <c r="E16" s="77">
        <v>24.5</v>
      </c>
      <c r="F16" s="121">
        <v>49</v>
      </c>
      <c r="G16" s="68">
        <v>5</v>
      </c>
      <c r="H16" s="119">
        <v>1.25</v>
      </c>
      <c r="I16" s="120" t="str">
        <f t="shared" si="0"/>
        <v>Fast Moving</v>
      </c>
      <c r="K16" s="117">
        <f t="shared" si="1"/>
        <v>1</v>
      </c>
      <c r="L16" s="117">
        <f t="shared" si="2"/>
        <v>0</v>
      </c>
      <c r="M16" s="117">
        <f t="shared" si="3"/>
        <v>0</v>
      </c>
    </row>
    <row r="17" spans="1:13" ht="16.5" thickTop="1" thickBot="1" x14ac:dyDescent="0.3">
      <c r="A17" s="73">
        <v>13</v>
      </c>
      <c r="B17" s="74">
        <v>734911</v>
      </c>
      <c r="C17" s="75" t="s">
        <v>46</v>
      </c>
      <c r="D17" s="75" t="s">
        <v>47</v>
      </c>
      <c r="E17" s="77">
        <v>24.5</v>
      </c>
      <c r="F17" s="121">
        <v>49</v>
      </c>
      <c r="G17" s="68">
        <v>5</v>
      </c>
      <c r="H17" s="119">
        <v>1.25</v>
      </c>
      <c r="I17" s="120" t="str">
        <f t="shared" si="0"/>
        <v>Fast Moving</v>
      </c>
      <c r="K17" s="117">
        <f t="shared" si="1"/>
        <v>1</v>
      </c>
      <c r="L17" s="117">
        <f t="shared" si="2"/>
        <v>0</v>
      </c>
      <c r="M17" s="117">
        <f t="shared" si="3"/>
        <v>0</v>
      </c>
    </row>
    <row r="18" spans="1:13" ht="16.5" thickTop="1" thickBot="1" x14ac:dyDescent="0.3">
      <c r="A18" s="73">
        <v>14</v>
      </c>
      <c r="B18" s="74">
        <v>734916</v>
      </c>
      <c r="C18" s="75" t="s">
        <v>48</v>
      </c>
      <c r="D18" s="75" t="s">
        <v>49</v>
      </c>
      <c r="E18" s="77">
        <v>29.5</v>
      </c>
      <c r="F18" s="121">
        <v>59</v>
      </c>
      <c r="G18" s="68">
        <v>2</v>
      </c>
      <c r="H18" s="119">
        <v>0.5</v>
      </c>
      <c r="I18" s="120" t="str">
        <f t="shared" si="0"/>
        <v>Slow Moving</v>
      </c>
      <c r="K18" s="117">
        <f t="shared" si="1"/>
        <v>0</v>
      </c>
      <c r="L18" s="117">
        <f t="shared" si="2"/>
        <v>1</v>
      </c>
      <c r="M18" s="117">
        <f t="shared" si="3"/>
        <v>0</v>
      </c>
    </row>
    <row r="19" spans="1:13" ht="16.5" thickTop="1" thickBot="1" x14ac:dyDescent="0.3">
      <c r="A19" s="73">
        <v>15</v>
      </c>
      <c r="B19" s="74">
        <v>734920</v>
      </c>
      <c r="C19" s="75" t="s">
        <v>50</v>
      </c>
      <c r="D19" s="75" t="s">
        <v>51</v>
      </c>
      <c r="E19" s="77">
        <v>34.5</v>
      </c>
      <c r="F19" s="121">
        <v>69</v>
      </c>
      <c r="G19" s="68">
        <v>11</v>
      </c>
      <c r="H19" s="119">
        <v>2.75</v>
      </c>
      <c r="I19" s="120" t="str">
        <f t="shared" si="0"/>
        <v>Fast Moving</v>
      </c>
      <c r="K19" s="117">
        <f t="shared" si="1"/>
        <v>1</v>
      </c>
      <c r="L19" s="117">
        <f t="shared" si="2"/>
        <v>0</v>
      </c>
      <c r="M19" s="117">
        <f t="shared" si="3"/>
        <v>0</v>
      </c>
    </row>
    <row r="20" spans="1:13" ht="16.5" thickTop="1" thickBot="1" x14ac:dyDescent="0.3">
      <c r="A20" s="73">
        <v>16</v>
      </c>
      <c r="B20" s="74">
        <v>734921</v>
      </c>
      <c r="C20" s="75" t="s">
        <v>52</v>
      </c>
      <c r="D20" s="75" t="s">
        <v>53</v>
      </c>
      <c r="E20" s="77">
        <v>34.5</v>
      </c>
      <c r="F20" s="121">
        <v>69</v>
      </c>
      <c r="G20" s="68">
        <v>7</v>
      </c>
      <c r="H20" s="119">
        <v>1.75</v>
      </c>
      <c r="I20" s="120" t="str">
        <f t="shared" si="0"/>
        <v>Fast Moving</v>
      </c>
      <c r="K20" s="117">
        <f t="shared" si="1"/>
        <v>1</v>
      </c>
      <c r="L20" s="117">
        <f t="shared" si="2"/>
        <v>0</v>
      </c>
      <c r="M20" s="117">
        <f t="shared" si="3"/>
        <v>0</v>
      </c>
    </row>
    <row r="21" spans="1:13" ht="16.5" thickTop="1" thickBot="1" x14ac:dyDescent="0.3">
      <c r="A21" s="73">
        <v>17</v>
      </c>
      <c r="B21" s="74">
        <v>734922</v>
      </c>
      <c r="C21" s="75" t="s">
        <v>54</v>
      </c>
      <c r="D21" s="75" t="s">
        <v>55</v>
      </c>
      <c r="E21" s="77">
        <v>34.5</v>
      </c>
      <c r="F21" s="121">
        <v>69</v>
      </c>
      <c r="G21" s="68">
        <v>5</v>
      </c>
      <c r="H21" s="119">
        <v>1.25</v>
      </c>
      <c r="I21" s="120" t="str">
        <f t="shared" si="0"/>
        <v>Fast Moving</v>
      </c>
      <c r="K21" s="117">
        <f t="shared" si="1"/>
        <v>1</v>
      </c>
      <c r="L21" s="117">
        <f t="shared" si="2"/>
        <v>0</v>
      </c>
      <c r="M21" s="117">
        <f t="shared" si="3"/>
        <v>0</v>
      </c>
    </row>
    <row r="22" spans="1:13" ht="16.5" thickTop="1" thickBot="1" x14ac:dyDescent="0.3">
      <c r="A22" s="73">
        <v>18</v>
      </c>
      <c r="B22" s="74">
        <v>734927</v>
      </c>
      <c r="C22" s="75" t="s">
        <v>56</v>
      </c>
      <c r="D22" s="75" t="s">
        <v>57</v>
      </c>
      <c r="E22" s="77">
        <v>24.5</v>
      </c>
      <c r="F22" s="121">
        <v>49</v>
      </c>
      <c r="G22" s="68">
        <v>8</v>
      </c>
      <c r="H22" s="119">
        <v>2</v>
      </c>
      <c r="I22" s="120" t="str">
        <f t="shared" si="0"/>
        <v>Fast Moving</v>
      </c>
      <c r="K22" s="117">
        <f t="shared" si="1"/>
        <v>1</v>
      </c>
      <c r="L22" s="117">
        <f t="shared" si="2"/>
        <v>0</v>
      </c>
      <c r="M22" s="117">
        <f t="shared" si="3"/>
        <v>0</v>
      </c>
    </row>
    <row r="23" spans="1:13" ht="16.5" thickTop="1" thickBot="1" x14ac:dyDescent="0.3">
      <c r="A23" s="73">
        <v>19</v>
      </c>
      <c r="B23" s="74">
        <v>734928</v>
      </c>
      <c r="C23" s="75" t="s">
        <v>58</v>
      </c>
      <c r="D23" s="75" t="s">
        <v>59</v>
      </c>
      <c r="E23" s="77">
        <v>24.5</v>
      </c>
      <c r="F23" s="121">
        <v>49</v>
      </c>
      <c r="G23" s="68">
        <v>5</v>
      </c>
      <c r="H23" s="119">
        <v>1.25</v>
      </c>
      <c r="I23" s="120" t="str">
        <f t="shared" si="0"/>
        <v>Fast Moving</v>
      </c>
      <c r="K23" s="117">
        <f t="shared" si="1"/>
        <v>1</v>
      </c>
      <c r="L23" s="117">
        <f t="shared" si="2"/>
        <v>0</v>
      </c>
      <c r="M23" s="117">
        <f t="shared" si="3"/>
        <v>0</v>
      </c>
    </row>
    <row r="24" spans="1:13" ht="16.5" thickTop="1" thickBot="1" x14ac:dyDescent="0.3">
      <c r="A24" s="73">
        <v>20</v>
      </c>
      <c r="B24" s="74">
        <v>734941</v>
      </c>
      <c r="C24" s="75" t="s">
        <v>60</v>
      </c>
      <c r="D24" s="75" t="s">
        <v>61</v>
      </c>
      <c r="E24" s="77">
        <v>44.5</v>
      </c>
      <c r="F24" s="121">
        <v>89</v>
      </c>
      <c r="G24" s="68">
        <v>4</v>
      </c>
      <c r="H24" s="119">
        <v>1</v>
      </c>
      <c r="I24" s="120" t="str">
        <f t="shared" si="0"/>
        <v>Fast Moving</v>
      </c>
      <c r="K24" s="117">
        <f t="shared" si="1"/>
        <v>1</v>
      </c>
      <c r="L24" s="117">
        <f t="shared" si="2"/>
        <v>0</v>
      </c>
      <c r="M24" s="117">
        <f t="shared" si="3"/>
        <v>0</v>
      </c>
    </row>
    <row r="25" spans="1:13" ht="16.5" thickTop="1" thickBot="1" x14ac:dyDescent="0.3">
      <c r="A25" s="73">
        <v>21</v>
      </c>
      <c r="B25" s="74">
        <v>734942</v>
      </c>
      <c r="C25" s="75" t="s">
        <v>62</v>
      </c>
      <c r="D25" s="75" t="s">
        <v>63</v>
      </c>
      <c r="E25" s="77">
        <v>24.5</v>
      </c>
      <c r="F25" s="121">
        <v>49</v>
      </c>
      <c r="G25" s="68">
        <v>1</v>
      </c>
      <c r="H25" s="119">
        <v>0.25</v>
      </c>
      <c r="I25" s="120" t="str">
        <f t="shared" si="0"/>
        <v>Slow Moving</v>
      </c>
      <c r="K25" s="117">
        <f t="shared" si="1"/>
        <v>0</v>
      </c>
      <c r="L25" s="117">
        <f t="shared" si="2"/>
        <v>1</v>
      </c>
      <c r="M25" s="117">
        <f t="shared" si="3"/>
        <v>0</v>
      </c>
    </row>
    <row r="26" spans="1:13" ht="16.5" thickTop="1" thickBot="1" x14ac:dyDescent="0.3">
      <c r="A26" s="73">
        <v>22</v>
      </c>
      <c r="B26" s="74">
        <v>734943</v>
      </c>
      <c r="C26" s="75" t="s">
        <v>64</v>
      </c>
      <c r="D26" s="75" t="s">
        <v>65</v>
      </c>
      <c r="E26" s="77">
        <v>24.5</v>
      </c>
      <c r="F26" s="121">
        <v>49</v>
      </c>
      <c r="G26" s="68">
        <v>7</v>
      </c>
      <c r="H26" s="119">
        <v>1.75</v>
      </c>
      <c r="I26" s="120" t="str">
        <f t="shared" si="0"/>
        <v>Fast Moving</v>
      </c>
      <c r="K26" s="117">
        <f t="shared" si="1"/>
        <v>1</v>
      </c>
      <c r="L26" s="117">
        <f t="shared" si="2"/>
        <v>0</v>
      </c>
      <c r="M26" s="117">
        <f t="shared" si="3"/>
        <v>0</v>
      </c>
    </row>
    <row r="27" spans="1:13" ht="16.5" thickTop="1" thickBot="1" x14ac:dyDescent="0.3">
      <c r="A27" s="73">
        <v>23</v>
      </c>
      <c r="B27" s="74">
        <v>734944</v>
      </c>
      <c r="C27" s="75" t="s">
        <v>66</v>
      </c>
      <c r="D27" s="75" t="s">
        <v>67</v>
      </c>
      <c r="E27" s="77">
        <v>24.5</v>
      </c>
      <c r="F27" s="121">
        <v>49</v>
      </c>
      <c r="G27" s="68">
        <v>2</v>
      </c>
      <c r="H27" s="119">
        <v>0.5</v>
      </c>
      <c r="I27" s="120" t="str">
        <f t="shared" si="0"/>
        <v>Slow Moving</v>
      </c>
      <c r="K27" s="117">
        <f t="shared" si="1"/>
        <v>0</v>
      </c>
      <c r="L27" s="117">
        <f t="shared" si="2"/>
        <v>1</v>
      </c>
      <c r="M27" s="117">
        <f t="shared" si="3"/>
        <v>0</v>
      </c>
    </row>
    <row r="28" spans="1:13" ht="16.5" thickTop="1" thickBot="1" x14ac:dyDescent="0.3">
      <c r="A28" s="73">
        <v>24</v>
      </c>
      <c r="B28" s="74">
        <v>734948</v>
      </c>
      <c r="C28" s="75" t="s">
        <v>68</v>
      </c>
      <c r="D28" s="75" t="s">
        <v>69</v>
      </c>
      <c r="E28" s="77">
        <v>54.5</v>
      </c>
      <c r="F28" s="121">
        <v>109</v>
      </c>
      <c r="G28" s="68">
        <v>0</v>
      </c>
      <c r="H28" s="119">
        <v>0</v>
      </c>
      <c r="I28" s="120" t="str">
        <f t="shared" si="0"/>
        <v>Non Moving</v>
      </c>
      <c r="K28" s="117">
        <f t="shared" si="1"/>
        <v>0</v>
      </c>
      <c r="L28" s="117">
        <f t="shared" si="2"/>
        <v>0</v>
      </c>
      <c r="M28" s="117">
        <f t="shared" si="3"/>
        <v>1</v>
      </c>
    </row>
    <row r="29" spans="1:13" ht="16.5" thickTop="1" thickBot="1" x14ac:dyDescent="0.3">
      <c r="A29" s="73">
        <v>25</v>
      </c>
      <c r="B29" s="74">
        <v>738078</v>
      </c>
      <c r="C29" s="75" t="s">
        <v>70</v>
      </c>
      <c r="D29" s="75" t="s">
        <v>71</v>
      </c>
      <c r="E29" s="77">
        <v>24.5</v>
      </c>
      <c r="F29" s="121">
        <v>49</v>
      </c>
      <c r="G29" s="68">
        <v>16</v>
      </c>
      <c r="H29" s="119">
        <v>4</v>
      </c>
      <c r="I29" s="120" t="str">
        <f t="shared" si="0"/>
        <v>Fast Moving</v>
      </c>
      <c r="K29" s="117">
        <f t="shared" si="1"/>
        <v>1</v>
      </c>
      <c r="L29" s="117">
        <f t="shared" si="2"/>
        <v>0</v>
      </c>
      <c r="M29" s="117">
        <f t="shared" si="3"/>
        <v>0</v>
      </c>
    </row>
    <row r="30" spans="1:13" ht="16.5" thickTop="1" thickBot="1" x14ac:dyDescent="0.3">
      <c r="A30" s="73">
        <v>26</v>
      </c>
      <c r="B30" s="74">
        <v>739727</v>
      </c>
      <c r="C30" s="75" t="s">
        <v>72</v>
      </c>
      <c r="D30" s="75" t="s">
        <v>73</v>
      </c>
      <c r="E30" s="77">
        <v>49.5</v>
      </c>
      <c r="F30" s="121">
        <v>99</v>
      </c>
      <c r="G30" s="68">
        <v>17</v>
      </c>
      <c r="H30" s="119">
        <v>4.25</v>
      </c>
      <c r="I30" s="120" t="str">
        <f t="shared" si="0"/>
        <v>Fast Moving</v>
      </c>
      <c r="K30" s="117">
        <f t="shared" si="1"/>
        <v>1</v>
      </c>
      <c r="L30" s="117">
        <f t="shared" si="2"/>
        <v>0</v>
      </c>
      <c r="M30" s="117">
        <f t="shared" si="3"/>
        <v>0</v>
      </c>
    </row>
    <row r="31" spans="1:13" ht="16.5" thickTop="1" thickBot="1" x14ac:dyDescent="0.3">
      <c r="A31" s="73">
        <v>27</v>
      </c>
      <c r="B31" s="74">
        <v>739728</v>
      </c>
      <c r="C31" s="75" t="s">
        <v>74</v>
      </c>
      <c r="D31" s="75" t="s">
        <v>75</v>
      </c>
      <c r="E31" s="77">
        <v>49.5</v>
      </c>
      <c r="F31" s="121">
        <v>99</v>
      </c>
      <c r="G31" s="68">
        <v>8</v>
      </c>
      <c r="H31" s="119">
        <v>2</v>
      </c>
      <c r="I31" s="120" t="str">
        <f t="shared" si="0"/>
        <v>Fast Moving</v>
      </c>
      <c r="K31" s="117">
        <f t="shared" si="1"/>
        <v>1</v>
      </c>
      <c r="L31" s="117">
        <f t="shared" si="2"/>
        <v>0</v>
      </c>
      <c r="M31" s="117">
        <f t="shared" si="3"/>
        <v>0</v>
      </c>
    </row>
    <row r="32" spans="1:13" ht="16.5" thickTop="1" thickBot="1" x14ac:dyDescent="0.3">
      <c r="A32" s="73">
        <v>28</v>
      </c>
      <c r="B32" s="74">
        <v>742248</v>
      </c>
      <c r="C32" s="75" t="s">
        <v>82</v>
      </c>
      <c r="D32" s="75" t="s">
        <v>83</v>
      </c>
      <c r="E32" s="77">
        <v>24.5</v>
      </c>
      <c r="F32" s="121">
        <v>49</v>
      </c>
      <c r="G32" s="68">
        <v>26</v>
      </c>
      <c r="H32" s="119">
        <v>6.5</v>
      </c>
      <c r="I32" s="120" t="str">
        <f t="shared" si="0"/>
        <v>Fast Moving</v>
      </c>
      <c r="K32" s="117">
        <f t="shared" si="1"/>
        <v>1</v>
      </c>
      <c r="L32" s="117">
        <f t="shared" si="2"/>
        <v>0</v>
      </c>
      <c r="M32" s="117">
        <f t="shared" si="3"/>
        <v>0</v>
      </c>
    </row>
    <row r="33" spans="1:13" ht="16.5" thickTop="1" thickBot="1" x14ac:dyDescent="0.3">
      <c r="A33" s="73">
        <v>29</v>
      </c>
      <c r="B33" s="74">
        <v>742249</v>
      </c>
      <c r="C33" s="75" t="s">
        <v>84</v>
      </c>
      <c r="D33" s="75" t="s">
        <v>85</v>
      </c>
      <c r="E33" s="77">
        <v>49.5</v>
      </c>
      <c r="F33" s="121">
        <v>99</v>
      </c>
      <c r="G33" s="68">
        <v>7</v>
      </c>
      <c r="H33" s="119">
        <v>1.75</v>
      </c>
      <c r="I33" s="120" t="str">
        <f t="shared" si="0"/>
        <v>Fast Moving</v>
      </c>
      <c r="K33" s="117">
        <f t="shared" si="1"/>
        <v>1</v>
      </c>
      <c r="L33" s="117">
        <f t="shared" si="2"/>
        <v>0</v>
      </c>
      <c r="M33" s="117">
        <f t="shared" si="3"/>
        <v>0</v>
      </c>
    </row>
    <row r="34" spans="1:13" ht="16.5" thickTop="1" thickBot="1" x14ac:dyDescent="0.3">
      <c r="A34" s="73">
        <v>30</v>
      </c>
      <c r="B34" s="74">
        <v>742292</v>
      </c>
      <c r="C34" s="75" t="s">
        <v>86</v>
      </c>
      <c r="D34" s="75" t="s">
        <v>87</v>
      </c>
      <c r="E34" s="77">
        <v>39.5</v>
      </c>
      <c r="F34" s="121">
        <v>79</v>
      </c>
      <c r="G34" s="68">
        <v>2</v>
      </c>
      <c r="H34" s="119">
        <v>0.5</v>
      </c>
      <c r="I34" s="120" t="str">
        <f t="shared" si="0"/>
        <v>Slow Moving</v>
      </c>
      <c r="K34" s="117">
        <f t="shared" si="1"/>
        <v>0</v>
      </c>
      <c r="L34" s="117">
        <f t="shared" si="2"/>
        <v>1</v>
      </c>
      <c r="M34" s="117">
        <f t="shared" si="3"/>
        <v>0</v>
      </c>
    </row>
    <row r="35" spans="1:13" ht="16.5" thickTop="1" thickBot="1" x14ac:dyDescent="0.3">
      <c r="A35" s="73">
        <v>31</v>
      </c>
      <c r="B35" s="74">
        <v>742293</v>
      </c>
      <c r="C35" s="75" t="s">
        <v>88</v>
      </c>
      <c r="D35" s="75" t="s">
        <v>89</v>
      </c>
      <c r="E35" s="77">
        <v>49.5</v>
      </c>
      <c r="F35" s="121">
        <v>99</v>
      </c>
      <c r="G35" s="68">
        <v>0</v>
      </c>
      <c r="H35" s="119">
        <v>0</v>
      </c>
      <c r="I35" s="120" t="str">
        <f t="shared" si="0"/>
        <v>Non Moving</v>
      </c>
      <c r="K35" s="117">
        <f t="shared" si="1"/>
        <v>0</v>
      </c>
      <c r="L35" s="117">
        <f t="shared" si="2"/>
        <v>0</v>
      </c>
      <c r="M35" s="117">
        <f t="shared" si="3"/>
        <v>1</v>
      </c>
    </row>
    <row r="36" spans="1:13" ht="16.5" thickTop="1" thickBot="1" x14ac:dyDescent="0.3">
      <c r="A36" s="73">
        <v>32</v>
      </c>
      <c r="B36" s="74">
        <v>742294</v>
      </c>
      <c r="C36" s="75" t="s">
        <v>90</v>
      </c>
      <c r="D36" s="75" t="s">
        <v>91</v>
      </c>
      <c r="E36" s="77">
        <v>79.5</v>
      </c>
      <c r="F36" s="121">
        <v>159</v>
      </c>
      <c r="G36" s="68">
        <v>0</v>
      </c>
      <c r="H36" s="119">
        <v>0</v>
      </c>
      <c r="I36" s="120" t="str">
        <f t="shared" si="0"/>
        <v>Non Moving</v>
      </c>
      <c r="K36" s="117">
        <f t="shared" si="1"/>
        <v>0</v>
      </c>
      <c r="L36" s="117">
        <f t="shared" si="2"/>
        <v>0</v>
      </c>
      <c r="M36" s="117">
        <f t="shared" si="3"/>
        <v>1</v>
      </c>
    </row>
    <row r="37" spans="1:13" ht="16.5" thickTop="1" thickBot="1" x14ac:dyDescent="0.3">
      <c r="A37" s="73">
        <v>33</v>
      </c>
      <c r="B37" s="74">
        <v>742296</v>
      </c>
      <c r="C37" s="75" t="s">
        <v>92</v>
      </c>
      <c r="D37" s="75" t="s">
        <v>93</v>
      </c>
      <c r="E37" s="77">
        <v>39.5</v>
      </c>
      <c r="F37" s="121">
        <v>79</v>
      </c>
      <c r="G37" s="68">
        <v>4</v>
      </c>
      <c r="H37" s="119">
        <v>1</v>
      </c>
      <c r="I37" s="120" t="str">
        <f t="shared" si="0"/>
        <v>Fast Moving</v>
      </c>
      <c r="K37" s="117">
        <f t="shared" si="1"/>
        <v>1</v>
      </c>
      <c r="L37" s="117">
        <f t="shared" si="2"/>
        <v>0</v>
      </c>
      <c r="M37" s="117">
        <f t="shared" si="3"/>
        <v>0</v>
      </c>
    </row>
    <row r="38" spans="1:13" ht="16.5" thickTop="1" thickBot="1" x14ac:dyDescent="0.3">
      <c r="A38" s="73">
        <v>34</v>
      </c>
      <c r="B38" s="74">
        <v>742298</v>
      </c>
      <c r="C38" s="75" t="s">
        <v>94</v>
      </c>
      <c r="D38" s="75" t="s">
        <v>95</v>
      </c>
      <c r="E38" s="77">
        <v>94.5</v>
      </c>
      <c r="F38" s="121">
        <v>189</v>
      </c>
      <c r="G38" s="68">
        <v>7</v>
      </c>
      <c r="H38" s="119">
        <v>1.75</v>
      </c>
      <c r="I38" s="120" t="str">
        <f t="shared" si="0"/>
        <v>Fast Moving</v>
      </c>
      <c r="K38" s="117">
        <f t="shared" si="1"/>
        <v>1</v>
      </c>
      <c r="L38" s="117">
        <f t="shared" si="2"/>
        <v>0</v>
      </c>
      <c r="M38" s="117">
        <f t="shared" si="3"/>
        <v>0</v>
      </c>
    </row>
    <row r="39" spans="1:13" ht="16.5" thickTop="1" thickBot="1" x14ac:dyDescent="0.3">
      <c r="A39" s="73">
        <v>35</v>
      </c>
      <c r="B39" s="74">
        <v>742300</v>
      </c>
      <c r="C39" s="75" t="s">
        <v>96</v>
      </c>
      <c r="D39" s="75" t="s">
        <v>97</v>
      </c>
      <c r="E39" s="77">
        <v>29.5</v>
      </c>
      <c r="F39" s="121">
        <v>59</v>
      </c>
      <c r="G39" s="68">
        <v>15</v>
      </c>
      <c r="H39" s="119">
        <v>3.75</v>
      </c>
      <c r="I39" s="120" t="str">
        <f t="shared" si="0"/>
        <v>Fast Moving</v>
      </c>
      <c r="K39" s="117">
        <f t="shared" si="1"/>
        <v>1</v>
      </c>
      <c r="L39" s="117">
        <f t="shared" si="2"/>
        <v>0</v>
      </c>
      <c r="M39" s="117">
        <f t="shared" si="3"/>
        <v>0</v>
      </c>
    </row>
    <row r="40" spans="1:13" ht="16.5" thickTop="1" thickBot="1" x14ac:dyDescent="0.3">
      <c r="A40" s="73">
        <v>36</v>
      </c>
      <c r="B40" s="74">
        <v>743939</v>
      </c>
      <c r="C40" s="75" t="s">
        <v>98</v>
      </c>
      <c r="D40" s="75" t="s">
        <v>99</v>
      </c>
      <c r="E40" s="77">
        <v>144.5</v>
      </c>
      <c r="F40" s="121">
        <v>289</v>
      </c>
      <c r="G40" s="68">
        <v>6</v>
      </c>
      <c r="H40" s="119">
        <v>1.5</v>
      </c>
      <c r="I40" s="120" t="str">
        <f t="shared" si="0"/>
        <v>Fast Moving</v>
      </c>
      <c r="K40" s="117">
        <f t="shared" si="1"/>
        <v>1</v>
      </c>
      <c r="L40" s="117">
        <f t="shared" si="2"/>
        <v>0</v>
      </c>
      <c r="M40" s="117">
        <f t="shared" si="3"/>
        <v>0</v>
      </c>
    </row>
    <row r="41" spans="1:13" ht="16.5" thickTop="1" thickBot="1" x14ac:dyDescent="0.3">
      <c r="A41" s="73">
        <v>37</v>
      </c>
      <c r="B41" s="74">
        <v>743955</v>
      </c>
      <c r="C41" s="75" t="s">
        <v>100</v>
      </c>
      <c r="D41" s="75" t="s">
        <v>101</v>
      </c>
      <c r="E41" s="77">
        <v>34.5</v>
      </c>
      <c r="F41" s="121">
        <v>69</v>
      </c>
      <c r="G41" s="68">
        <v>2</v>
      </c>
      <c r="H41" s="119">
        <v>0.5</v>
      </c>
      <c r="I41" s="120" t="str">
        <f t="shared" si="0"/>
        <v>Slow Moving</v>
      </c>
      <c r="K41" s="117">
        <f t="shared" si="1"/>
        <v>0</v>
      </c>
      <c r="L41" s="117">
        <f t="shared" si="2"/>
        <v>1</v>
      </c>
      <c r="M41" s="117">
        <f t="shared" si="3"/>
        <v>0</v>
      </c>
    </row>
    <row r="42" spans="1:13" ht="16.5" thickTop="1" thickBot="1" x14ac:dyDescent="0.3">
      <c r="A42" s="73">
        <v>38</v>
      </c>
      <c r="B42" s="74">
        <v>743956</v>
      </c>
      <c r="C42" s="75" t="s">
        <v>102</v>
      </c>
      <c r="D42" s="75" t="s">
        <v>103</v>
      </c>
      <c r="E42" s="77">
        <v>34.5</v>
      </c>
      <c r="F42" s="121">
        <v>69</v>
      </c>
      <c r="G42" s="68">
        <v>4</v>
      </c>
      <c r="H42" s="119">
        <v>1</v>
      </c>
      <c r="I42" s="120" t="str">
        <f t="shared" si="0"/>
        <v>Fast Moving</v>
      </c>
      <c r="K42" s="117">
        <f t="shared" si="1"/>
        <v>1</v>
      </c>
      <c r="L42" s="117">
        <f t="shared" si="2"/>
        <v>0</v>
      </c>
      <c r="M42" s="117">
        <f t="shared" si="3"/>
        <v>0</v>
      </c>
    </row>
    <row r="43" spans="1:13" ht="16.5" thickTop="1" thickBot="1" x14ac:dyDescent="0.3">
      <c r="A43" s="73">
        <v>39</v>
      </c>
      <c r="B43" s="74">
        <v>743968</v>
      </c>
      <c r="C43" s="75" t="s">
        <v>104</v>
      </c>
      <c r="D43" s="75" t="s">
        <v>105</v>
      </c>
      <c r="E43" s="77">
        <v>24.5</v>
      </c>
      <c r="F43" s="121">
        <v>49</v>
      </c>
      <c r="G43" s="68">
        <v>12</v>
      </c>
      <c r="H43" s="119">
        <v>3</v>
      </c>
      <c r="I43" s="120" t="str">
        <f t="shared" si="0"/>
        <v>Fast Moving</v>
      </c>
      <c r="K43" s="117">
        <f t="shared" si="1"/>
        <v>1</v>
      </c>
      <c r="L43" s="117">
        <f t="shared" si="2"/>
        <v>0</v>
      </c>
      <c r="M43" s="117">
        <f t="shared" si="3"/>
        <v>0</v>
      </c>
    </row>
    <row r="44" spans="1:13" ht="16.5" thickTop="1" thickBot="1" x14ac:dyDescent="0.3">
      <c r="A44" s="73">
        <v>40</v>
      </c>
      <c r="B44" s="74">
        <v>743975</v>
      </c>
      <c r="C44" s="75" t="s">
        <v>106</v>
      </c>
      <c r="D44" s="75" t="s">
        <v>107</v>
      </c>
      <c r="E44" s="77">
        <v>24.5</v>
      </c>
      <c r="F44" s="121">
        <v>49</v>
      </c>
      <c r="G44" s="68">
        <v>6</v>
      </c>
      <c r="H44" s="119">
        <v>1.5</v>
      </c>
      <c r="I44" s="120" t="str">
        <f t="shared" si="0"/>
        <v>Fast Moving</v>
      </c>
      <c r="K44" s="117">
        <f t="shared" si="1"/>
        <v>1</v>
      </c>
      <c r="L44" s="117">
        <f t="shared" si="2"/>
        <v>0</v>
      </c>
      <c r="M44" s="117">
        <f t="shared" si="3"/>
        <v>0</v>
      </c>
    </row>
    <row r="45" spans="1:13" ht="16.5" thickTop="1" thickBot="1" x14ac:dyDescent="0.3">
      <c r="A45" s="122"/>
      <c r="B45" s="123"/>
      <c r="C45" s="124"/>
      <c r="D45" s="125"/>
      <c r="E45" s="126"/>
      <c r="F45" s="127"/>
      <c r="G45" s="128"/>
      <c r="H45" s="129"/>
      <c r="I45" s="130"/>
      <c r="K45" s="117"/>
      <c r="L45" s="117"/>
      <c r="M45" s="117"/>
    </row>
    <row r="46" spans="1:13" ht="16.5" thickTop="1" thickBot="1" x14ac:dyDescent="0.3">
      <c r="A46" s="131"/>
      <c r="B46" s="132"/>
      <c r="C46" s="133"/>
      <c r="D46" s="133"/>
      <c r="E46" s="134"/>
      <c r="F46" s="135"/>
      <c r="G46" s="136"/>
      <c r="H46" s="137"/>
      <c r="K46" s="117"/>
      <c r="L46" s="117"/>
      <c r="M46" s="117"/>
    </row>
    <row r="47" spans="1:13" s="102" customFormat="1" ht="15.75" thickBot="1" x14ac:dyDescent="0.3">
      <c r="A47" s="138"/>
      <c r="B47" s="139"/>
      <c r="C47" s="140"/>
      <c r="D47" s="158" t="s">
        <v>76</v>
      </c>
      <c r="E47" s="159"/>
      <c r="F47" s="159"/>
      <c r="G47" s="141">
        <v>0</v>
      </c>
      <c r="H47" s="142">
        <f>SUM(H5:H46)</f>
        <v>69.5</v>
      </c>
      <c r="I47" s="143"/>
      <c r="K47" s="144">
        <f>SUM(K5:K46)</f>
        <v>30</v>
      </c>
      <c r="L47" s="144">
        <f>SUM(L5:L46)</f>
        <v>6</v>
      </c>
      <c r="M47" s="144">
        <f>SUM(M5:M46)</f>
        <v>4</v>
      </c>
    </row>
    <row r="48" spans="1:13" s="102" customFormat="1" x14ac:dyDescent="0.25">
      <c r="B48" s="143"/>
      <c r="E48" s="143"/>
      <c r="F48" s="143"/>
      <c r="G48" s="102">
        <v>0</v>
      </c>
      <c r="I48" s="143"/>
      <c r="K48" s="143"/>
      <c r="L48" s="143"/>
      <c r="M48" s="143"/>
    </row>
  </sheetData>
  <mergeCells count="8">
    <mergeCell ref="O14:S14"/>
    <mergeCell ref="D47:F47"/>
    <mergeCell ref="G4:H4"/>
    <mergeCell ref="O4:S5"/>
    <mergeCell ref="O6:S6"/>
    <mergeCell ref="O8:S9"/>
    <mergeCell ref="O10:S10"/>
    <mergeCell ref="O12:S13"/>
  </mergeCells>
  <conditionalFormatting sqref="I1:I1048576">
    <cfRule type="cellIs" dxfId="20" priority="19" operator="equal">
      <formula>"Non Moving"</formula>
    </cfRule>
    <cfRule type="cellIs" dxfId="19" priority="20" operator="equal">
      <formula>"Slow Moving"</formula>
    </cfRule>
    <cfRule type="cellIs" dxfId="18" priority="21" operator="equal">
      <formula>"Fast Moving"</formula>
    </cfRule>
  </conditionalFormatting>
  <conditionalFormatting sqref="O12">
    <cfRule type="cellIs" dxfId="17" priority="16" operator="equal">
      <formula>"Non Moving"</formula>
    </cfRule>
    <cfRule type="cellIs" dxfId="16" priority="17" operator="equal">
      <formula>"Slow Moving"</formula>
    </cfRule>
    <cfRule type="cellIs" dxfId="15" priority="18" operator="equal">
      <formula>"Fast Moving"</formula>
    </cfRule>
  </conditionalFormatting>
  <conditionalFormatting sqref="O4">
    <cfRule type="cellIs" dxfId="14" priority="13" operator="equal">
      <formula>"Non Moving"</formula>
    </cfRule>
    <cfRule type="cellIs" dxfId="13" priority="14" operator="equal">
      <formula>"Slow Moving"</formula>
    </cfRule>
    <cfRule type="cellIs" dxfId="12" priority="15" operator="equal">
      <formula>"Fast Moving"</formula>
    </cfRule>
  </conditionalFormatting>
  <conditionalFormatting sqref="O8">
    <cfRule type="cellIs" dxfId="11" priority="10" operator="equal">
      <formula>"Non Moving"</formula>
    </cfRule>
    <cfRule type="cellIs" dxfId="10" priority="11" operator="equal">
      <formula>"Slow Moving"</formula>
    </cfRule>
    <cfRule type="cellIs" dxfId="9" priority="12" operator="equal">
      <formula>"Fast Moving"</formula>
    </cfRule>
  </conditionalFormatting>
  <conditionalFormatting sqref="O4">
    <cfRule type="cellIs" dxfId="8" priority="9" operator="equal">
      <formula>$O$4</formula>
    </cfRule>
  </conditionalFormatting>
  <conditionalFormatting sqref="O8">
    <cfRule type="cellIs" dxfId="7" priority="8" operator="equal">
      <formula>$O$8</formula>
    </cfRule>
  </conditionalFormatting>
  <conditionalFormatting sqref="O12">
    <cfRule type="cellIs" dxfId="6" priority="7" operator="equal">
      <formula>$O$12</formula>
    </cfRule>
  </conditionalFormatting>
  <conditionalFormatting sqref="K4">
    <cfRule type="cellIs" dxfId="5" priority="6" operator="equal">
      <formula>$K$4</formula>
    </cfRule>
  </conditionalFormatting>
  <conditionalFormatting sqref="L4">
    <cfRule type="cellIs" dxfId="4" priority="5" operator="equal">
      <formula>$L$4</formula>
    </cfRule>
  </conditionalFormatting>
  <conditionalFormatting sqref="M4">
    <cfRule type="cellIs" dxfId="3" priority="4" operator="equal">
      <formula>$M$4</formula>
    </cfRule>
  </conditionalFormatting>
  <conditionalFormatting sqref="O12:S13">
    <cfRule type="cellIs" dxfId="2" priority="3" operator="equal">
      <formula>$O$12</formula>
    </cfRule>
  </conditionalFormatting>
  <conditionalFormatting sqref="O8:S9">
    <cfRule type="cellIs" dxfId="1" priority="2" operator="equal">
      <formula>$O$4</formula>
    </cfRule>
  </conditionalFormatting>
  <conditionalFormatting sqref="O4:S5">
    <cfRule type="cellIs" dxfId="0" priority="1" operator="equal">
      <formula>$O$4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CC"/>
  </sheetPr>
  <dimension ref="A1:AL74"/>
  <sheetViews>
    <sheetView workbookViewId="0">
      <pane xSplit="6" topLeftCell="G1" activePane="topRight" state="frozen"/>
      <selection activeCell="N71" sqref="N71"/>
      <selection pane="topRight" activeCell="E13" sqref="E13"/>
    </sheetView>
  </sheetViews>
  <sheetFormatPr defaultRowHeight="15" x14ac:dyDescent="0.25"/>
  <cols>
    <col min="1" max="2" width="9.140625" style="50"/>
    <col min="3" max="3" width="16.85546875" style="50" bestFit="1" customWidth="1"/>
    <col min="4" max="6" width="9.140625" style="50"/>
    <col min="7" max="10" width="15" style="50" bestFit="1" customWidth="1"/>
    <col min="11" max="14" width="10.7109375" style="50" customWidth="1"/>
    <col min="15" max="18" width="15" style="50" bestFit="1" customWidth="1"/>
    <col min="19" max="22" width="10.7109375" style="50" customWidth="1"/>
    <col min="23" max="26" width="15" style="50" bestFit="1" customWidth="1"/>
    <col min="27" max="30" width="10.7109375" style="50" customWidth="1"/>
    <col min="31" max="34" width="15" style="50" bestFit="1" customWidth="1"/>
    <col min="35" max="38" width="10.7109375" style="50" customWidth="1"/>
    <col min="39" max="16384" width="9.140625" style="50"/>
  </cols>
  <sheetData>
    <row r="1" spans="1:38" x14ac:dyDescent="0.25">
      <c r="C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</row>
    <row r="2" spans="1:38" x14ac:dyDescent="0.25">
      <c r="C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</row>
    <row r="3" spans="1:38" x14ac:dyDescent="0.25">
      <c r="C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</row>
    <row r="4" spans="1:38" x14ac:dyDescent="0.25">
      <c r="C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</row>
    <row r="5" spans="1:38" x14ac:dyDescent="0.25">
      <c r="C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</row>
    <row r="6" spans="1:38" x14ac:dyDescent="0.25">
      <c r="C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</row>
    <row r="7" spans="1:38" x14ac:dyDescent="0.25">
      <c r="C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</row>
    <row r="8" spans="1:38" ht="23.25" x14ac:dyDescent="0.25">
      <c r="A8" s="151" t="s">
        <v>131</v>
      </c>
      <c r="B8" s="151"/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51"/>
      <c r="W8" s="51"/>
      <c r="AE8" s="51"/>
    </row>
    <row r="9" spans="1:38" ht="15.75" thickBot="1" x14ac:dyDescent="0.3">
      <c r="C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</row>
    <row r="10" spans="1:38" s="61" customFormat="1" x14ac:dyDescent="0.25">
      <c r="A10" s="55" t="s">
        <v>15</v>
      </c>
      <c r="B10" s="56" t="s">
        <v>16</v>
      </c>
      <c r="C10" s="56" t="s">
        <v>17</v>
      </c>
      <c r="D10" s="56" t="s">
        <v>18</v>
      </c>
      <c r="E10" s="57" t="s">
        <v>19</v>
      </c>
      <c r="F10" s="57" t="s">
        <v>78</v>
      </c>
      <c r="G10" s="103" t="s">
        <v>125</v>
      </c>
      <c r="H10" s="58" t="s">
        <v>126</v>
      </c>
      <c r="I10" s="58" t="s">
        <v>132</v>
      </c>
      <c r="J10" s="58" t="s">
        <v>133</v>
      </c>
      <c r="K10" s="59"/>
      <c r="L10" s="59"/>
      <c r="M10" s="58" t="s">
        <v>20</v>
      </c>
      <c r="N10" s="60" t="s">
        <v>21</v>
      </c>
      <c r="O10" s="103" t="s">
        <v>125</v>
      </c>
      <c r="P10" s="58" t="s">
        <v>126</v>
      </c>
      <c r="Q10" s="58" t="s">
        <v>132</v>
      </c>
      <c r="R10" s="58" t="s">
        <v>133</v>
      </c>
      <c r="S10" s="59"/>
      <c r="T10" s="59"/>
      <c r="U10" s="58" t="s">
        <v>20</v>
      </c>
      <c r="V10" s="60" t="s">
        <v>21</v>
      </c>
      <c r="W10" s="103" t="s">
        <v>125</v>
      </c>
      <c r="X10" s="58" t="s">
        <v>126</v>
      </c>
      <c r="Y10" s="58" t="s">
        <v>132</v>
      </c>
      <c r="Z10" s="58" t="s">
        <v>133</v>
      </c>
      <c r="AA10" s="59"/>
      <c r="AB10" s="59"/>
      <c r="AC10" s="58" t="s">
        <v>20</v>
      </c>
      <c r="AD10" s="60" t="s">
        <v>21</v>
      </c>
      <c r="AE10" s="103" t="s">
        <v>125</v>
      </c>
      <c r="AF10" s="58" t="s">
        <v>126</v>
      </c>
      <c r="AG10" s="58" t="s">
        <v>132</v>
      </c>
      <c r="AH10" s="58" t="s">
        <v>133</v>
      </c>
      <c r="AI10" s="59"/>
      <c r="AJ10" s="59"/>
      <c r="AK10" s="58" t="s">
        <v>20</v>
      </c>
      <c r="AL10" s="60" t="s">
        <v>21</v>
      </c>
    </row>
    <row r="11" spans="1:38" s="49" customFormat="1" ht="18.75" customHeight="1" thickBot="1" x14ac:dyDescent="0.3">
      <c r="A11" s="52"/>
      <c r="B11" s="52"/>
      <c r="C11" s="52"/>
      <c r="D11" s="52"/>
      <c r="E11" s="53"/>
      <c r="F11" s="53"/>
      <c r="G11" s="145" t="s">
        <v>127</v>
      </c>
      <c r="H11" s="146"/>
      <c r="I11" s="146"/>
      <c r="J11" s="146"/>
      <c r="K11" s="146"/>
      <c r="L11" s="146"/>
      <c r="M11" s="146"/>
      <c r="N11" s="147"/>
      <c r="O11" s="145" t="s">
        <v>128</v>
      </c>
      <c r="P11" s="146"/>
      <c r="Q11" s="146"/>
      <c r="R11" s="146"/>
      <c r="S11" s="146"/>
      <c r="T11" s="146"/>
      <c r="U11" s="146"/>
      <c r="V11" s="147"/>
      <c r="W11" s="145" t="s">
        <v>129</v>
      </c>
      <c r="X11" s="146"/>
      <c r="Y11" s="146"/>
      <c r="Z11" s="146"/>
      <c r="AA11" s="146"/>
      <c r="AB11" s="146"/>
      <c r="AC11" s="146"/>
      <c r="AD11" s="147"/>
      <c r="AE11" s="145" t="s">
        <v>130</v>
      </c>
      <c r="AF11" s="146"/>
      <c r="AG11" s="146"/>
      <c r="AH11" s="146"/>
      <c r="AI11" s="146"/>
      <c r="AJ11" s="146"/>
      <c r="AK11" s="146"/>
      <c r="AL11" s="147"/>
    </row>
    <row r="12" spans="1:38" ht="15.75" thickBot="1" x14ac:dyDescent="0.3">
      <c r="A12" s="63">
        <v>1</v>
      </c>
      <c r="B12" s="64">
        <v>734836</v>
      </c>
      <c r="C12" s="65" t="s">
        <v>22</v>
      </c>
      <c r="D12" s="65" t="s">
        <v>23</v>
      </c>
      <c r="E12" s="66">
        <v>74.5</v>
      </c>
      <c r="F12" s="67">
        <v>149</v>
      </c>
      <c r="G12" s="63">
        <v>0</v>
      </c>
      <c r="H12" s="64">
        <v>5</v>
      </c>
      <c r="I12" s="64">
        <v>5</v>
      </c>
      <c r="J12" s="64">
        <v>4</v>
      </c>
      <c r="K12" s="71"/>
      <c r="L12" s="71"/>
      <c r="M12" s="72">
        <f t="shared" ref="M12:M43" si="0">SUM(G12:L12)</f>
        <v>14</v>
      </c>
      <c r="N12" s="104">
        <f t="shared" ref="N12:N43" si="1">AVERAGE(G12:L12)</f>
        <v>3.5</v>
      </c>
      <c r="O12" s="63">
        <v>0</v>
      </c>
      <c r="P12" s="64">
        <v>3</v>
      </c>
      <c r="Q12" s="64">
        <v>3</v>
      </c>
      <c r="R12" s="64">
        <v>3</v>
      </c>
      <c r="S12" s="71"/>
      <c r="T12" s="71"/>
      <c r="U12" s="72">
        <f t="shared" ref="U12:U43" si="2">SUM(O12:T12)</f>
        <v>9</v>
      </c>
      <c r="V12" s="104">
        <f t="shared" ref="V12:V43" si="3">AVERAGE(O12:T12)</f>
        <v>2.25</v>
      </c>
      <c r="W12" s="63">
        <v>0</v>
      </c>
      <c r="X12" s="64">
        <v>4</v>
      </c>
      <c r="Y12" s="64">
        <v>3</v>
      </c>
      <c r="Z12" s="64">
        <v>3</v>
      </c>
      <c r="AA12" s="71"/>
      <c r="AB12" s="71"/>
      <c r="AC12" s="72">
        <f t="shared" ref="AC12:AC43" si="4">SUM(W12:AB12)</f>
        <v>10</v>
      </c>
      <c r="AD12" s="104">
        <f t="shared" ref="AD12:AD43" si="5">AVERAGE(W12:AB12)</f>
        <v>2.5</v>
      </c>
      <c r="AE12" s="63">
        <v>0</v>
      </c>
      <c r="AF12" s="64">
        <v>4</v>
      </c>
      <c r="AG12" s="64">
        <v>4</v>
      </c>
      <c r="AH12" s="64">
        <v>4</v>
      </c>
      <c r="AI12" s="71"/>
      <c r="AJ12" s="71"/>
      <c r="AK12" s="72">
        <f t="shared" ref="AK12:AK43" si="6">SUM(AE12:AJ12)</f>
        <v>12</v>
      </c>
      <c r="AL12" s="104">
        <f t="shared" ref="AL12:AL43" si="7">AVERAGE(AE12:AJ12)</f>
        <v>3</v>
      </c>
    </row>
    <row r="13" spans="1:38" ht="16.5" thickTop="1" thickBot="1" x14ac:dyDescent="0.3">
      <c r="A13" s="73">
        <v>2</v>
      </c>
      <c r="B13" s="74">
        <v>734837</v>
      </c>
      <c r="C13" s="75" t="s">
        <v>24</v>
      </c>
      <c r="D13" s="75" t="s">
        <v>25</v>
      </c>
      <c r="E13" s="76">
        <v>24.5</v>
      </c>
      <c r="F13" s="77">
        <v>49</v>
      </c>
      <c r="G13" s="73">
        <v>0</v>
      </c>
      <c r="H13" s="74">
        <v>17</v>
      </c>
      <c r="I13" s="78">
        <v>16</v>
      </c>
      <c r="J13" s="78">
        <v>12</v>
      </c>
      <c r="K13" s="79"/>
      <c r="L13" s="79"/>
      <c r="M13" s="72">
        <f t="shared" si="0"/>
        <v>45</v>
      </c>
      <c r="N13" s="104">
        <f t="shared" si="1"/>
        <v>11.25</v>
      </c>
      <c r="O13" s="73">
        <v>0</v>
      </c>
      <c r="P13" s="74">
        <v>14</v>
      </c>
      <c r="Q13" s="78">
        <v>14</v>
      </c>
      <c r="R13" s="78">
        <v>14</v>
      </c>
      <c r="S13" s="79"/>
      <c r="T13" s="79"/>
      <c r="U13" s="72">
        <f t="shared" si="2"/>
        <v>42</v>
      </c>
      <c r="V13" s="104">
        <f t="shared" si="3"/>
        <v>10.5</v>
      </c>
      <c r="W13" s="73">
        <v>0</v>
      </c>
      <c r="X13" s="74">
        <v>15</v>
      </c>
      <c r="Y13" s="78">
        <v>15</v>
      </c>
      <c r="Z13" s="78">
        <v>10</v>
      </c>
      <c r="AA13" s="79"/>
      <c r="AB13" s="79"/>
      <c r="AC13" s="72">
        <f t="shared" si="4"/>
        <v>40</v>
      </c>
      <c r="AD13" s="104">
        <f t="shared" si="5"/>
        <v>10</v>
      </c>
      <c r="AE13" s="73">
        <v>0</v>
      </c>
      <c r="AF13" s="74">
        <v>13</v>
      </c>
      <c r="AG13" s="78">
        <v>13</v>
      </c>
      <c r="AH13" s="78">
        <v>11</v>
      </c>
      <c r="AI13" s="79"/>
      <c r="AJ13" s="79"/>
      <c r="AK13" s="72">
        <f t="shared" si="6"/>
        <v>37</v>
      </c>
      <c r="AL13" s="104">
        <f t="shared" si="7"/>
        <v>9.25</v>
      </c>
    </row>
    <row r="14" spans="1:38" ht="16.5" thickTop="1" thickBot="1" x14ac:dyDescent="0.3">
      <c r="A14" s="73">
        <v>3</v>
      </c>
      <c r="B14" s="74">
        <v>734838</v>
      </c>
      <c r="C14" s="75" t="s">
        <v>26</v>
      </c>
      <c r="D14" s="75" t="s">
        <v>27</v>
      </c>
      <c r="E14" s="76">
        <v>24.5</v>
      </c>
      <c r="F14" s="77">
        <v>49</v>
      </c>
      <c r="G14" s="73">
        <v>0</v>
      </c>
      <c r="H14" s="74">
        <v>16</v>
      </c>
      <c r="I14" s="78">
        <v>16</v>
      </c>
      <c r="J14" s="78">
        <v>15</v>
      </c>
      <c r="K14" s="79"/>
      <c r="L14" s="79"/>
      <c r="M14" s="72">
        <f t="shared" si="0"/>
        <v>47</v>
      </c>
      <c r="N14" s="104">
        <f t="shared" si="1"/>
        <v>11.75</v>
      </c>
      <c r="O14" s="73">
        <v>0</v>
      </c>
      <c r="P14" s="74">
        <v>13</v>
      </c>
      <c r="Q14" s="78">
        <v>12</v>
      </c>
      <c r="R14" s="78">
        <v>12</v>
      </c>
      <c r="S14" s="79"/>
      <c r="T14" s="79"/>
      <c r="U14" s="72">
        <f t="shared" si="2"/>
        <v>37</v>
      </c>
      <c r="V14" s="104">
        <f t="shared" si="3"/>
        <v>9.25</v>
      </c>
      <c r="W14" s="73">
        <v>0</v>
      </c>
      <c r="X14" s="74">
        <v>13</v>
      </c>
      <c r="Y14" s="78">
        <v>11</v>
      </c>
      <c r="Z14" s="78">
        <v>6</v>
      </c>
      <c r="AA14" s="79"/>
      <c r="AB14" s="79"/>
      <c r="AC14" s="72">
        <f t="shared" si="4"/>
        <v>30</v>
      </c>
      <c r="AD14" s="104">
        <f t="shared" si="5"/>
        <v>7.5</v>
      </c>
      <c r="AE14" s="73">
        <v>0</v>
      </c>
      <c r="AF14" s="74">
        <v>12</v>
      </c>
      <c r="AG14" s="78">
        <v>11</v>
      </c>
      <c r="AH14" s="78">
        <v>7</v>
      </c>
      <c r="AI14" s="79"/>
      <c r="AJ14" s="79"/>
      <c r="AK14" s="72">
        <f t="shared" si="6"/>
        <v>30</v>
      </c>
      <c r="AL14" s="104">
        <f t="shared" si="7"/>
        <v>7.5</v>
      </c>
    </row>
    <row r="15" spans="1:38" ht="16.5" thickTop="1" thickBot="1" x14ac:dyDescent="0.3">
      <c r="A15" s="73">
        <v>4</v>
      </c>
      <c r="B15" s="74">
        <v>734867</v>
      </c>
      <c r="C15" s="75" t="s">
        <v>28</v>
      </c>
      <c r="D15" s="75" t="s">
        <v>29</v>
      </c>
      <c r="E15" s="76">
        <v>109.5</v>
      </c>
      <c r="F15" s="77">
        <v>219</v>
      </c>
      <c r="G15" s="73">
        <v>0</v>
      </c>
      <c r="H15" s="74">
        <v>10</v>
      </c>
      <c r="I15" s="78">
        <v>9</v>
      </c>
      <c r="J15" s="78">
        <v>7</v>
      </c>
      <c r="K15" s="79"/>
      <c r="L15" s="79"/>
      <c r="M15" s="72">
        <f t="shared" si="0"/>
        <v>26</v>
      </c>
      <c r="N15" s="104">
        <f t="shared" si="1"/>
        <v>6.5</v>
      </c>
      <c r="O15" s="73">
        <v>0</v>
      </c>
      <c r="P15" s="74">
        <v>6</v>
      </c>
      <c r="Q15" s="78">
        <v>6</v>
      </c>
      <c r="R15" s="78">
        <v>6</v>
      </c>
      <c r="S15" s="79"/>
      <c r="T15" s="79"/>
      <c r="U15" s="72">
        <f t="shared" si="2"/>
        <v>18</v>
      </c>
      <c r="V15" s="104">
        <f t="shared" si="3"/>
        <v>4.5</v>
      </c>
      <c r="W15" s="73">
        <v>0</v>
      </c>
      <c r="X15" s="74">
        <v>6</v>
      </c>
      <c r="Y15" s="78">
        <v>6</v>
      </c>
      <c r="Z15" s="78">
        <v>6</v>
      </c>
      <c r="AA15" s="79"/>
      <c r="AB15" s="79"/>
      <c r="AC15" s="72">
        <f t="shared" si="4"/>
        <v>18</v>
      </c>
      <c r="AD15" s="104">
        <f t="shared" si="5"/>
        <v>4.5</v>
      </c>
      <c r="AE15" s="73">
        <v>0</v>
      </c>
      <c r="AF15" s="74">
        <v>4</v>
      </c>
      <c r="AG15" s="78">
        <v>3</v>
      </c>
      <c r="AH15" s="78">
        <v>5</v>
      </c>
      <c r="AI15" s="79"/>
      <c r="AJ15" s="79"/>
      <c r="AK15" s="72">
        <f t="shared" si="6"/>
        <v>12</v>
      </c>
      <c r="AL15" s="104">
        <f t="shared" si="7"/>
        <v>3</v>
      </c>
    </row>
    <row r="16" spans="1:38" ht="16.5" thickTop="1" thickBot="1" x14ac:dyDescent="0.3">
      <c r="A16" s="73">
        <v>5</v>
      </c>
      <c r="B16" s="74">
        <v>734868</v>
      </c>
      <c r="C16" s="75" t="s">
        <v>30</v>
      </c>
      <c r="D16" s="75" t="s">
        <v>31</v>
      </c>
      <c r="E16" s="76">
        <v>109.5</v>
      </c>
      <c r="F16" s="77">
        <v>219</v>
      </c>
      <c r="G16" s="73">
        <v>0</v>
      </c>
      <c r="H16" s="74">
        <v>6</v>
      </c>
      <c r="I16" s="78">
        <v>5</v>
      </c>
      <c r="J16" s="78">
        <v>5</v>
      </c>
      <c r="K16" s="79"/>
      <c r="L16" s="79"/>
      <c r="M16" s="72">
        <f t="shared" si="0"/>
        <v>16</v>
      </c>
      <c r="N16" s="104">
        <f t="shared" si="1"/>
        <v>4</v>
      </c>
      <c r="O16" s="73">
        <v>0</v>
      </c>
      <c r="P16" s="74">
        <v>4</v>
      </c>
      <c r="Q16" s="78">
        <v>4</v>
      </c>
      <c r="R16" s="78">
        <v>4</v>
      </c>
      <c r="S16" s="79"/>
      <c r="T16" s="79"/>
      <c r="U16" s="72">
        <f t="shared" si="2"/>
        <v>12</v>
      </c>
      <c r="V16" s="104">
        <f t="shared" si="3"/>
        <v>3</v>
      </c>
      <c r="W16" s="73">
        <v>0</v>
      </c>
      <c r="X16" s="74">
        <v>4</v>
      </c>
      <c r="Y16" s="78">
        <v>4</v>
      </c>
      <c r="Z16" s="78">
        <v>4</v>
      </c>
      <c r="AA16" s="79"/>
      <c r="AB16" s="79"/>
      <c r="AC16" s="72">
        <f t="shared" si="4"/>
        <v>12</v>
      </c>
      <c r="AD16" s="104">
        <f t="shared" si="5"/>
        <v>3</v>
      </c>
      <c r="AE16" s="73">
        <v>0</v>
      </c>
      <c r="AF16" s="74">
        <v>3</v>
      </c>
      <c r="AG16" s="78">
        <v>2</v>
      </c>
      <c r="AH16" s="78">
        <v>2</v>
      </c>
      <c r="AI16" s="79"/>
      <c r="AJ16" s="79"/>
      <c r="AK16" s="72">
        <f t="shared" si="6"/>
        <v>7</v>
      </c>
      <c r="AL16" s="104">
        <f t="shared" si="7"/>
        <v>1.75</v>
      </c>
    </row>
    <row r="17" spans="1:38" ht="16.5" thickTop="1" thickBot="1" x14ac:dyDescent="0.3">
      <c r="A17" s="73">
        <v>6</v>
      </c>
      <c r="B17" s="74">
        <v>734881</v>
      </c>
      <c r="C17" s="75" t="s">
        <v>32</v>
      </c>
      <c r="D17" s="75" t="s">
        <v>33</v>
      </c>
      <c r="E17" s="76">
        <v>89.5</v>
      </c>
      <c r="F17" s="77">
        <v>179</v>
      </c>
      <c r="G17" s="73">
        <v>0</v>
      </c>
      <c r="H17" s="74">
        <v>0</v>
      </c>
      <c r="I17" s="78">
        <v>0</v>
      </c>
      <c r="J17" s="78">
        <v>0</v>
      </c>
      <c r="K17" s="79"/>
      <c r="L17" s="79"/>
      <c r="M17" s="72">
        <f t="shared" si="0"/>
        <v>0</v>
      </c>
      <c r="N17" s="104">
        <f t="shared" si="1"/>
        <v>0</v>
      </c>
      <c r="O17" s="73">
        <v>0</v>
      </c>
      <c r="P17" s="74">
        <v>0</v>
      </c>
      <c r="Q17" s="78">
        <v>0</v>
      </c>
      <c r="R17" s="78">
        <v>0</v>
      </c>
      <c r="S17" s="79"/>
      <c r="T17" s="79"/>
      <c r="U17" s="72">
        <f t="shared" si="2"/>
        <v>0</v>
      </c>
      <c r="V17" s="104">
        <f t="shared" si="3"/>
        <v>0</v>
      </c>
      <c r="W17" s="73">
        <v>0</v>
      </c>
      <c r="X17" s="74">
        <v>0</v>
      </c>
      <c r="Y17" s="78">
        <v>0</v>
      </c>
      <c r="Z17" s="78">
        <v>0</v>
      </c>
      <c r="AA17" s="79"/>
      <c r="AB17" s="79"/>
      <c r="AC17" s="72">
        <f t="shared" si="4"/>
        <v>0</v>
      </c>
      <c r="AD17" s="104">
        <f t="shared" si="5"/>
        <v>0</v>
      </c>
      <c r="AE17" s="73">
        <v>0</v>
      </c>
      <c r="AF17" s="74">
        <v>0</v>
      </c>
      <c r="AG17" s="78">
        <v>0</v>
      </c>
      <c r="AH17" s="78">
        <v>0</v>
      </c>
      <c r="AI17" s="79"/>
      <c r="AJ17" s="79"/>
      <c r="AK17" s="72">
        <f t="shared" si="6"/>
        <v>0</v>
      </c>
      <c r="AL17" s="104">
        <f t="shared" si="7"/>
        <v>0</v>
      </c>
    </row>
    <row r="18" spans="1:38" ht="16.5" thickTop="1" thickBot="1" x14ac:dyDescent="0.3">
      <c r="A18" s="73">
        <v>7</v>
      </c>
      <c r="B18" s="74">
        <v>734882</v>
      </c>
      <c r="C18" s="75" t="s">
        <v>34</v>
      </c>
      <c r="D18" s="75" t="s">
        <v>35</v>
      </c>
      <c r="E18" s="76">
        <v>69.5</v>
      </c>
      <c r="F18" s="77">
        <v>139</v>
      </c>
      <c r="G18" s="73">
        <v>0</v>
      </c>
      <c r="H18" s="74">
        <v>6</v>
      </c>
      <c r="I18" s="78">
        <v>6</v>
      </c>
      <c r="J18" s="78">
        <v>5</v>
      </c>
      <c r="K18" s="79"/>
      <c r="L18" s="79"/>
      <c r="M18" s="72">
        <f t="shared" si="0"/>
        <v>17</v>
      </c>
      <c r="N18" s="104">
        <f t="shared" si="1"/>
        <v>4.25</v>
      </c>
      <c r="O18" s="73">
        <v>0</v>
      </c>
      <c r="P18" s="74">
        <v>3</v>
      </c>
      <c r="Q18" s="78">
        <v>2</v>
      </c>
      <c r="R18" s="78">
        <v>1</v>
      </c>
      <c r="S18" s="79"/>
      <c r="T18" s="79"/>
      <c r="U18" s="72">
        <f t="shared" si="2"/>
        <v>6</v>
      </c>
      <c r="V18" s="104">
        <f t="shared" si="3"/>
        <v>1.5</v>
      </c>
      <c r="W18" s="73">
        <v>0</v>
      </c>
      <c r="X18" s="74">
        <v>3</v>
      </c>
      <c r="Y18" s="78">
        <v>2</v>
      </c>
      <c r="Z18" s="78">
        <v>4</v>
      </c>
      <c r="AA18" s="79"/>
      <c r="AB18" s="79"/>
      <c r="AC18" s="72">
        <f t="shared" si="4"/>
        <v>9</v>
      </c>
      <c r="AD18" s="104">
        <f t="shared" si="5"/>
        <v>2.25</v>
      </c>
      <c r="AE18" s="73">
        <v>0</v>
      </c>
      <c r="AF18" s="74">
        <v>4</v>
      </c>
      <c r="AG18" s="78">
        <v>4</v>
      </c>
      <c r="AH18" s="78">
        <v>3</v>
      </c>
      <c r="AI18" s="79"/>
      <c r="AJ18" s="79"/>
      <c r="AK18" s="72">
        <f t="shared" si="6"/>
        <v>11</v>
      </c>
      <c r="AL18" s="104">
        <f t="shared" si="7"/>
        <v>2.75</v>
      </c>
    </row>
    <row r="19" spans="1:38" ht="16.5" thickTop="1" thickBot="1" x14ac:dyDescent="0.3">
      <c r="A19" s="73">
        <v>8</v>
      </c>
      <c r="B19" s="74">
        <v>734895</v>
      </c>
      <c r="C19" s="75" t="s">
        <v>36</v>
      </c>
      <c r="D19" s="75" t="s">
        <v>37</v>
      </c>
      <c r="E19" s="76">
        <v>49.5</v>
      </c>
      <c r="F19" s="77">
        <v>99</v>
      </c>
      <c r="G19" s="73">
        <v>0</v>
      </c>
      <c r="H19" s="74">
        <v>5</v>
      </c>
      <c r="I19" s="78">
        <v>5</v>
      </c>
      <c r="J19" s="78">
        <v>5</v>
      </c>
      <c r="K19" s="79"/>
      <c r="L19" s="79"/>
      <c r="M19" s="72">
        <f t="shared" si="0"/>
        <v>15</v>
      </c>
      <c r="N19" s="104">
        <f t="shared" si="1"/>
        <v>3.75</v>
      </c>
      <c r="O19" s="73">
        <v>0</v>
      </c>
      <c r="P19" s="74">
        <v>4</v>
      </c>
      <c r="Q19" s="78">
        <v>1</v>
      </c>
      <c r="R19" s="78">
        <v>0</v>
      </c>
      <c r="S19" s="79"/>
      <c r="T19" s="79"/>
      <c r="U19" s="72">
        <f t="shared" si="2"/>
        <v>5</v>
      </c>
      <c r="V19" s="104">
        <f t="shared" si="3"/>
        <v>1.25</v>
      </c>
      <c r="W19" s="73">
        <v>0</v>
      </c>
      <c r="X19" s="74">
        <v>4</v>
      </c>
      <c r="Y19" s="78">
        <v>3</v>
      </c>
      <c r="Z19" s="78">
        <v>2</v>
      </c>
      <c r="AA19" s="79"/>
      <c r="AB19" s="79"/>
      <c r="AC19" s="72">
        <f t="shared" si="4"/>
        <v>9</v>
      </c>
      <c r="AD19" s="104">
        <f t="shared" si="5"/>
        <v>2.25</v>
      </c>
      <c r="AE19" s="73">
        <v>0</v>
      </c>
      <c r="AF19" s="74">
        <v>3</v>
      </c>
      <c r="AG19" s="78">
        <v>2</v>
      </c>
      <c r="AH19" s="78">
        <v>0</v>
      </c>
      <c r="AI19" s="79"/>
      <c r="AJ19" s="79"/>
      <c r="AK19" s="72">
        <f t="shared" si="6"/>
        <v>5</v>
      </c>
      <c r="AL19" s="104">
        <f t="shared" si="7"/>
        <v>1.25</v>
      </c>
    </row>
    <row r="20" spans="1:38" ht="16.5" thickTop="1" thickBot="1" x14ac:dyDescent="0.3">
      <c r="A20" s="73">
        <v>9</v>
      </c>
      <c r="B20" s="74">
        <v>734899</v>
      </c>
      <c r="C20" s="75" t="s">
        <v>38</v>
      </c>
      <c r="D20" s="75" t="s">
        <v>39</v>
      </c>
      <c r="E20" s="76">
        <v>54.5</v>
      </c>
      <c r="F20" s="77">
        <v>109</v>
      </c>
      <c r="G20" s="73">
        <v>0</v>
      </c>
      <c r="H20" s="74">
        <v>10</v>
      </c>
      <c r="I20" s="78">
        <v>10</v>
      </c>
      <c r="J20" s="78">
        <v>9</v>
      </c>
      <c r="K20" s="79"/>
      <c r="L20" s="79"/>
      <c r="M20" s="72">
        <f t="shared" si="0"/>
        <v>29</v>
      </c>
      <c r="N20" s="104">
        <f t="shared" si="1"/>
        <v>7.25</v>
      </c>
      <c r="O20" s="73">
        <v>0</v>
      </c>
      <c r="P20" s="74">
        <v>6</v>
      </c>
      <c r="Q20" s="78">
        <v>6</v>
      </c>
      <c r="R20" s="78">
        <v>6</v>
      </c>
      <c r="S20" s="79"/>
      <c r="T20" s="79"/>
      <c r="U20" s="72">
        <f t="shared" si="2"/>
        <v>18</v>
      </c>
      <c r="V20" s="104">
        <f t="shared" si="3"/>
        <v>4.5</v>
      </c>
      <c r="W20" s="73">
        <v>0</v>
      </c>
      <c r="X20" s="74">
        <v>6</v>
      </c>
      <c r="Y20" s="78">
        <v>6</v>
      </c>
      <c r="Z20" s="78">
        <v>6</v>
      </c>
      <c r="AA20" s="79"/>
      <c r="AB20" s="79"/>
      <c r="AC20" s="72">
        <f t="shared" si="4"/>
        <v>18</v>
      </c>
      <c r="AD20" s="104">
        <f t="shared" si="5"/>
        <v>4.5</v>
      </c>
      <c r="AE20" s="73">
        <v>0</v>
      </c>
      <c r="AF20" s="74">
        <v>6</v>
      </c>
      <c r="AG20" s="78">
        <v>6</v>
      </c>
      <c r="AH20" s="78">
        <v>6</v>
      </c>
      <c r="AI20" s="79"/>
      <c r="AJ20" s="79"/>
      <c r="AK20" s="72">
        <f t="shared" si="6"/>
        <v>18</v>
      </c>
      <c r="AL20" s="104">
        <f t="shared" si="7"/>
        <v>4.5</v>
      </c>
    </row>
    <row r="21" spans="1:38" ht="16.5" thickTop="1" thickBot="1" x14ac:dyDescent="0.3">
      <c r="A21" s="73">
        <v>10</v>
      </c>
      <c r="B21" s="74">
        <v>734904</v>
      </c>
      <c r="C21" s="75" t="s">
        <v>40</v>
      </c>
      <c r="D21" s="75" t="s">
        <v>41</v>
      </c>
      <c r="E21" s="76">
        <v>64.5</v>
      </c>
      <c r="F21" s="77">
        <v>129</v>
      </c>
      <c r="G21" s="73">
        <v>0</v>
      </c>
      <c r="H21" s="74">
        <v>5</v>
      </c>
      <c r="I21" s="78">
        <v>5</v>
      </c>
      <c r="J21" s="78">
        <v>5</v>
      </c>
      <c r="K21" s="79"/>
      <c r="L21" s="79"/>
      <c r="M21" s="72">
        <f t="shared" si="0"/>
        <v>15</v>
      </c>
      <c r="N21" s="104">
        <f t="shared" si="1"/>
        <v>3.75</v>
      </c>
      <c r="O21" s="73">
        <v>0</v>
      </c>
      <c r="P21" s="74">
        <v>4</v>
      </c>
      <c r="Q21" s="78">
        <v>4</v>
      </c>
      <c r="R21" s="78">
        <v>4</v>
      </c>
      <c r="S21" s="79"/>
      <c r="T21" s="79"/>
      <c r="U21" s="72">
        <f t="shared" si="2"/>
        <v>12</v>
      </c>
      <c r="V21" s="104">
        <f t="shared" si="3"/>
        <v>3</v>
      </c>
      <c r="W21" s="73">
        <v>0</v>
      </c>
      <c r="X21" s="74">
        <v>4</v>
      </c>
      <c r="Y21" s="78">
        <v>4</v>
      </c>
      <c r="Z21" s="78">
        <v>4</v>
      </c>
      <c r="AA21" s="79"/>
      <c r="AB21" s="79"/>
      <c r="AC21" s="72">
        <f t="shared" si="4"/>
        <v>12</v>
      </c>
      <c r="AD21" s="104">
        <f t="shared" si="5"/>
        <v>3</v>
      </c>
      <c r="AE21" s="73">
        <v>0</v>
      </c>
      <c r="AF21" s="74">
        <v>4</v>
      </c>
      <c r="AG21" s="78">
        <v>3</v>
      </c>
      <c r="AH21" s="78">
        <v>2</v>
      </c>
      <c r="AI21" s="79"/>
      <c r="AJ21" s="79"/>
      <c r="AK21" s="72">
        <f t="shared" si="6"/>
        <v>9</v>
      </c>
      <c r="AL21" s="104">
        <f t="shared" si="7"/>
        <v>2.25</v>
      </c>
    </row>
    <row r="22" spans="1:38" ht="16.5" thickTop="1" thickBot="1" x14ac:dyDescent="0.3">
      <c r="A22" s="73">
        <v>11</v>
      </c>
      <c r="B22" s="74">
        <v>734907</v>
      </c>
      <c r="C22" s="75" t="s">
        <v>42</v>
      </c>
      <c r="D22" s="75" t="s">
        <v>43</v>
      </c>
      <c r="E22" s="76">
        <v>24.5</v>
      </c>
      <c r="F22" s="77">
        <v>49</v>
      </c>
      <c r="G22" s="73">
        <v>0</v>
      </c>
      <c r="H22" s="74">
        <v>0</v>
      </c>
      <c r="I22" s="78">
        <v>0</v>
      </c>
      <c r="J22" s="78">
        <v>0</v>
      </c>
      <c r="K22" s="79"/>
      <c r="L22" s="79"/>
      <c r="M22" s="72">
        <f t="shared" si="0"/>
        <v>0</v>
      </c>
      <c r="N22" s="104">
        <f t="shared" si="1"/>
        <v>0</v>
      </c>
      <c r="O22" s="73">
        <v>0</v>
      </c>
      <c r="P22" s="74">
        <v>0</v>
      </c>
      <c r="Q22" s="78">
        <v>0</v>
      </c>
      <c r="R22" s="78">
        <v>0</v>
      </c>
      <c r="S22" s="79"/>
      <c r="T22" s="79"/>
      <c r="U22" s="72">
        <f t="shared" si="2"/>
        <v>0</v>
      </c>
      <c r="V22" s="104">
        <f t="shared" si="3"/>
        <v>0</v>
      </c>
      <c r="W22" s="73">
        <v>0</v>
      </c>
      <c r="X22" s="74">
        <v>0</v>
      </c>
      <c r="Y22" s="78">
        <v>0</v>
      </c>
      <c r="Z22" s="78">
        <v>0</v>
      </c>
      <c r="AA22" s="79"/>
      <c r="AB22" s="79"/>
      <c r="AC22" s="72">
        <f t="shared" si="4"/>
        <v>0</v>
      </c>
      <c r="AD22" s="104">
        <f t="shared" si="5"/>
        <v>0</v>
      </c>
      <c r="AE22" s="73">
        <v>0</v>
      </c>
      <c r="AF22" s="74">
        <v>0</v>
      </c>
      <c r="AG22" s="78">
        <v>0</v>
      </c>
      <c r="AH22" s="78">
        <v>0</v>
      </c>
      <c r="AI22" s="79"/>
      <c r="AJ22" s="79"/>
      <c r="AK22" s="72">
        <f t="shared" si="6"/>
        <v>0</v>
      </c>
      <c r="AL22" s="104">
        <f t="shared" si="7"/>
        <v>0</v>
      </c>
    </row>
    <row r="23" spans="1:38" ht="16.5" thickTop="1" thickBot="1" x14ac:dyDescent="0.3">
      <c r="A23" s="73">
        <v>12</v>
      </c>
      <c r="B23" s="74">
        <v>734909</v>
      </c>
      <c r="C23" s="75" t="s">
        <v>44</v>
      </c>
      <c r="D23" s="75" t="s">
        <v>45</v>
      </c>
      <c r="E23" s="76">
        <v>24.5</v>
      </c>
      <c r="F23" s="77">
        <v>49</v>
      </c>
      <c r="G23" s="73">
        <v>0</v>
      </c>
      <c r="H23" s="74">
        <v>7</v>
      </c>
      <c r="I23" s="78">
        <v>6</v>
      </c>
      <c r="J23" s="78">
        <v>6</v>
      </c>
      <c r="K23" s="79"/>
      <c r="L23" s="79"/>
      <c r="M23" s="72">
        <f t="shared" si="0"/>
        <v>19</v>
      </c>
      <c r="N23" s="104">
        <f t="shared" si="1"/>
        <v>4.75</v>
      </c>
      <c r="O23" s="73">
        <v>0</v>
      </c>
      <c r="P23" s="74">
        <v>6</v>
      </c>
      <c r="Q23" s="78">
        <v>5</v>
      </c>
      <c r="R23" s="78">
        <v>3</v>
      </c>
      <c r="S23" s="79"/>
      <c r="T23" s="79"/>
      <c r="U23" s="72">
        <f t="shared" si="2"/>
        <v>14</v>
      </c>
      <c r="V23" s="104">
        <f t="shared" si="3"/>
        <v>3.5</v>
      </c>
      <c r="W23" s="73">
        <v>0</v>
      </c>
      <c r="X23" s="74">
        <v>6</v>
      </c>
      <c r="Y23" s="78">
        <v>6</v>
      </c>
      <c r="Z23" s="78">
        <v>6</v>
      </c>
      <c r="AA23" s="79"/>
      <c r="AB23" s="79"/>
      <c r="AC23" s="72">
        <f t="shared" si="4"/>
        <v>18</v>
      </c>
      <c r="AD23" s="104">
        <f t="shared" si="5"/>
        <v>4.5</v>
      </c>
      <c r="AE23" s="73">
        <v>0</v>
      </c>
      <c r="AF23" s="74">
        <v>6</v>
      </c>
      <c r="AG23" s="78">
        <v>5</v>
      </c>
      <c r="AH23" s="78">
        <v>4</v>
      </c>
      <c r="AI23" s="79"/>
      <c r="AJ23" s="79"/>
      <c r="AK23" s="72">
        <f t="shared" si="6"/>
        <v>15</v>
      </c>
      <c r="AL23" s="104">
        <f t="shared" si="7"/>
        <v>3.75</v>
      </c>
    </row>
    <row r="24" spans="1:38" ht="16.5" thickTop="1" thickBot="1" x14ac:dyDescent="0.3">
      <c r="A24" s="73">
        <v>13</v>
      </c>
      <c r="B24" s="74">
        <v>734911</v>
      </c>
      <c r="C24" s="75" t="s">
        <v>46</v>
      </c>
      <c r="D24" s="75" t="s">
        <v>47</v>
      </c>
      <c r="E24" s="76">
        <v>24.5</v>
      </c>
      <c r="F24" s="77">
        <v>49</v>
      </c>
      <c r="G24" s="73">
        <v>0</v>
      </c>
      <c r="H24" s="74">
        <v>6</v>
      </c>
      <c r="I24" s="78">
        <v>6</v>
      </c>
      <c r="J24" s="78">
        <v>5</v>
      </c>
      <c r="K24" s="79"/>
      <c r="L24" s="79"/>
      <c r="M24" s="72">
        <f t="shared" si="0"/>
        <v>17</v>
      </c>
      <c r="N24" s="104">
        <f t="shared" si="1"/>
        <v>4.25</v>
      </c>
      <c r="O24" s="73">
        <v>0</v>
      </c>
      <c r="P24" s="74">
        <v>4</v>
      </c>
      <c r="Q24" s="78">
        <v>3</v>
      </c>
      <c r="R24" s="78">
        <v>3</v>
      </c>
      <c r="S24" s="79"/>
      <c r="T24" s="79"/>
      <c r="U24" s="72">
        <f t="shared" si="2"/>
        <v>10</v>
      </c>
      <c r="V24" s="104">
        <f t="shared" si="3"/>
        <v>2.5</v>
      </c>
      <c r="W24" s="73">
        <v>0</v>
      </c>
      <c r="X24" s="74">
        <v>4</v>
      </c>
      <c r="Y24" s="78">
        <v>4</v>
      </c>
      <c r="Z24" s="78">
        <v>4</v>
      </c>
      <c r="AA24" s="79"/>
      <c r="AB24" s="79"/>
      <c r="AC24" s="72">
        <f t="shared" si="4"/>
        <v>12</v>
      </c>
      <c r="AD24" s="104">
        <f t="shared" si="5"/>
        <v>3</v>
      </c>
      <c r="AE24" s="73">
        <v>0</v>
      </c>
      <c r="AF24" s="74">
        <v>3</v>
      </c>
      <c r="AG24" s="78">
        <v>2</v>
      </c>
      <c r="AH24" s="78">
        <v>2</v>
      </c>
      <c r="AI24" s="79"/>
      <c r="AJ24" s="79"/>
      <c r="AK24" s="72">
        <f t="shared" si="6"/>
        <v>7</v>
      </c>
      <c r="AL24" s="104">
        <f t="shared" si="7"/>
        <v>1.75</v>
      </c>
    </row>
    <row r="25" spans="1:38" ht="16.5" thickTop="1" thickBot="1" x14ac:dyDescent="0.3">
      <c r="A25" s="73">
        <v>14</v>
      </c>
      <c r="B25" s="74">
        <v>734916</v>
      </c>
      <c r="C25" s="75" t="s">
        <v>48</v>
      </c>
      <c r="D25" s="75" t="s">
        <v>49</v>
      </c>
      <c r="E25" s="76">
        <v>29.5</v>
      </c>
      <c r="F25" s="77">
        <v>59</v>
      </c>
      <c r="G25" s="73">
        <v>0</v>
      </c>
      <c r="H25" s="74">
        <v>6</v>
      </c>
      <c r="I25" s="78">
        <v>4</v>
      </c>
      <c r="J25" s="78">
        <v>3</v>
      </c>
      <c r="K25" s="79"/>
      <c r="L25" s="79"/>
      <c r="M25" s="72">
        <f t="shared" si="0"/>
        <v>13</v>
      </c>
      <c r="N25" s="104">
        <f t="shared" si="1"/>
        <v>3.25</v>
      </c>
      <c r="O25" s="73">
        <v>0</v>
      </c>
      <c r="P25" s="74">
        <v>3</v>
      </c>
      <c r="Q25" s="78">
        <v>0</v>
      </c>
      <c r="R25" s="78">
        <v>0</v>
      </c>
      <c r="S25" s="79"/>
      <c r="T25" s="79"/>
      <c r="U25" s="72">
        <f t="shared" si="2"/>
        <v>3</v>
      </c>
      <c r="V25" s="104">
        <f t="shared" si="3"/>
        <v>0.75</v>
      </c>
      <c r="W25" s="73">
        <v>0</v>
      </c>
      <c r="X25" s="74">
        <v>3</v>
      </c>
      <c r="Y25" s="78">
        <v>3</v>
      </c>
      <c r="Z25" s="78">
        <v>3</v>
      </c>
      <c r="AA25" s="79"/>
      <c r="AB25" s="79"/>
      <c r="AC25" s="72">
        <f t="shared" si="4"/>
        <v>9</v>
      </c>
      <c r="AD25" s="104">
        <f t="shared" si="5"/>
        <v>2.25</v>
      </c>
      <c r="AE25" s="73">
        <v>0</v>
      </c>
      <c r="AF25" s="74">
        <v>4</v>
      </c>
      <c r="AG25" s="78">
        <v>4</v>
      </c>
      <c r="AH25" s="78">
        <v>2</v>
      </c>
      <c r="AI25" s="79"/>
      <c r="AJ25" s="79"/>
      <c r="AK25" s="72">
        <f t="shared" si="6"/>
        <v>10</v>
      </c>
      <c r="AL25" s="104">
        <f t="shared" si="7"/>
        <v>2.5</v>
      </c>
    </row>
    <row r="26" spans="1:38" ht="16.5" thickTop="1" thickBot="1" x14ac:dyDescent="0.3">
      <c r="A26" s="73">
        <v>15</v>
      </c>
      <c r="B26" s="74">
        <v>734920</v>
      </c>
      <c r="C26" s="75" t="s">
        <v>50</v>
      </c>
      <c r="D26" s="75" t="s">
        <v>51</v>
      </c>
      <c r="E26" s="76">
        <v>34.5</v>
      </c>
      <c r="F26" s="77">
        <v>69</v>
      </c>
      <c r="G26" s="73">
        <v>0</v>
      </c>
      <c r="H26" s="74">
        <v>7</v>
      </c>
      <c r="I26" s="78">
        <v>5</v>
      </c>
      <c r="J26" s="78">
        <v>4</v>
      </c>
      <c r="K26" s="79"/>
      <c r="L26" s="79"/>
      <c r="M26" s="72">
        <f t="shared" si="0"/>
        <v>16</v>
      </c>
      <c r="N26" s="104">
        <f t="shared" si="1"/>
        <v>4</v>
      </c>
      <c r="O26" s="73">
        <v>0</v>
      </c>
      <c r="P26" s="74">
        <v>6</v>
      </c>
      <c r="Q26" s="78">
        <v>6</v>
      </c>
      <c r="R26" s="78">
        <v>4</v>
      </c>
      <c r="S26" s="79"/>
      <c r="T26" s="79"/>
      <c r="U26" s="72">
        <f t="shared" si="2"/>
        <v>16</v>
      </c>
      <c r="V26" s="104">
        <f t="shared" si="3"/>
        <v>4</v>
      </c>
      <c r="W26" s="73">
        <v>0</v>
      </c>
      <c r="X26" s="74">
        <v>6</v>
      </c>
      <c r="Y26" s="78">
        <v>6</v>
      </c>
      <c r="Z26" s="78">
        <v>6</v>
      </c>
      <c r="AA26" s="79"/>
      <c r="AB26" s="79"/>
      <c r="AC26" s="72">
        <f t="shared" si="4"/>
        <v>18</v>
      </c>
      <c r="AD26" s="104">
        <f t="shared" si="5"/>
        <v>4.5</v>
      </c>
      <c r="AE26" s="73">
        <v>0</v>
      </c>
      <c r="AF26" s="74">
        <v>4</v>
      </c>
      <c r="AG26" s="78">
        <v>4</v>
      </c>
      <c r="AH26" s="78">
        <v>1</v>
      </c>
      <c r="AI26" s="79"/>
      <c r="AJ26" s="79"/>
      <c r="AK26" s="72">
        <f t="shared" si="6"/>
        <v>9</v>
      </c>
      <c r="AL26" s="104">
        <f t="shared" si="7"/>
        <v>2.25</v>
      </c>
    </row>
    <row r="27" spans="1:38" ht="16.5" thickTop="1" thickBot="1" x14ac:dyDescent="0.3">
      <c r="A27" s="73">
        <v>16</v>
      </c>
      <c r="B27" s="74">
        <v>734921</v>
      </c>
      <c r="C27" s="75" t="s">
        <v>52</v>
      </c>
      <c r="D27" s="75" t="s">
        <v>53</v>
      </c>
      <c r="E27" s="76">
        <v>34.5</v>
      </c>
      <c r="F27" s="77">
        <v>69</v>
      </c>
      <c r="G27" s="73">
        <v>0</v>
      </c>
      <c r="H27" s="74">
        <v>6</v>
      </c>
      <c r="I27" s="78">
        <v>6</v>
      </c>
      <c r="J27" s="78">
        <v>5</v>
      </c>
      <c r="K27" s="79"/>
      <c r="L27" s="79"/>
      <c r="M27" s="72">
        <f t="shared" si="0"/>
        <v>17</v>
      </c>
      <c r="N27" s="104">
        <f t="shared" si="1"/>
        <v>4.25</v>
      </c>
      <c r="O27" s="73">
        <v>0</v>
      </c>
      <c r="P27" s="74">
        <v>3</v>
      </c>
      <c r="Q27" s="78">
        <v>3</v>
      </c>
      <c r="R27" s="78">
        <v>3</v>
      </c>
      <c r="S27" s="79"/>
      <c r="T27" s="79"/>
      <c r="U27" s="72">
        <f t="shared" si="2"/>
        <v>9</v>
      </c>
      <c r="V27" s="104">
        <f t="shared" si="3"/>
        <v>2.25</v>
      </c>
      <c r="W27" s="73">
        <v>0</v>
      </c>
      <c r="X27" s="74">
        <v>4</v>
      </c>
      <c r="Y27" s="78">
        <v>4</v>
      </c>
      <c r="Z27" s="78">
        <v>4</v>
      </c>
      <c r="AA27" s="79"/>
      <c r="AB27" s="79"/>
      <c r="AC27" s="72">
        <f t="shared" si="4"/>
        <v>12</v>
      </c>
      <c r="AD27" s="104">
        <f t="shared" si="5"/>
        <v>3</v>
      </c>
      <c r="AE27" s="73">
        <v>0</v>
      </c>
      <c r="AF27" s="74">
        <v>3</v>
      </c>
      <c r="AG27" s="78">
        <v>2</v>
      </c>
      <c r="AH27" s="78">
        <v>2</v>
      </c>
      <c r="AI27" s="79"/>
      <c r="AJ27" s="79"/>
      <c r="AK27" s="72">
        <f t="shared" si="6"/>
        <v>7</v>
      </c>
      <c r="AL27" s="104">
        <f t="shared" si="7"/>
        <v>1.75</v>
      </c>
    </row>
    <row r="28" spans="1:38" ht="16.5" thickTop="1" thickBot="1" x14ac:dyDescent="0.3">
      <c r="A28" s="73">
        <v>17</v>
      </c>
      <c r="B28" s="74">
        <v>734922</v>
      </c>
      <c r="C28" s="75" t="s">
        <v>54</v>
      </c>
      <c r="D28" s="75" t="s">
        <v>55</v>
      </c>
      <c r="E28" s="76">
        <v>34.5</v>
      </c>
      <c r="F28" s="77">
        <v>69</v>
      </c>
      <c r="G28" s="73">
        <v>0</v>
      </c>
      <c r="H28" s="74">
        <v>3</v>
      </c>
      <c r="I28" s="78">
        <v>3</v>
      </c>
      <c r="J28" s="78">
        <v>3</v>
      </c>
      <c r="K28" s="79"/>
      <c r="L28" s="79"/>
      <c r="M28" s="72">
        <f t="shared" si="0"/>
        <v>9</v>
      </c>
      <c r="N28" s="104">
        <f t="shared" si="1"/>
        <v>2.25</v>
      </c>
      <c r="O28" s="73">
        <v>0</v>
      </c>
      <c r="P28" s="74">
        <v>3</v>
      </c>
      <c r="Q28" s="78">
        <v>3</v>
      </c>
      <c r="R28" s="78">
        <v>1</v>
      </c>
      <c r="S28" s="79"/>
      <c r="T28" s="79"/>
      <c r="U28" s="72">
        <f t="shared" si="2"/>
        <v>7</v>
      </c>
      <c r="V28" s="104">
        <f t="shared" si="3"/>
        <v>1.75</v>
      </c>
      <c r="W28" s="73">
        <v>0</v>
      </c>
      <c r="X28" s="74">
        <v>4</v>
      </c>
      <c r="Y28" s="78">
        <v>3</v>
      </c>
      <c r="Z28" s="78">
        <v>2</v>
      </c>
      <c r="AA28" s="79"/>
      <c r="AB28" s="79"/>
      <c r="AC28" s="72">
        <f t="shared" si="4"/>
        <v>9</v>
      </c>
      <c r="AD28" s="104">
        <f t="shared" si="5"/>
        <v>2.25</v>
      </c>
      <c r="AE28" s="73">
        <v>0</v>
      </c>
      <c r="AF28" s="74">
        <v>4</v>
      </c>
      <c r="AG28" s="78">
        <v>1</v>
      </c>
      <c r="AH28" s="78">
        <v>0</v>
      </c>
      <c r="AI28" s="79"/>
      <c r="AJ28" s="79"/>
      <c r="AK28" s="72">
        <f t="shared" si="6"/>
        <v>5</v>
      </c>
      <c r="AL28" s="104">
        <f t="shared" si="7"/>
        <v>1.25</v>
      </c>
    </row>
    <row r="29" spans="1:38" ht="16.5" thickTop="1" thickBot="1" x14ac:dyDescent="0.3">
      <c r="A29" s="73">
        <v>18</v>
      </c>
      <c r="B29" s="74">
        <v>734927</v>
      </c>
      <c r="C29" s="75" t="s">
        <v>56</v>
      </c>
      <c r="D29" s="75" t="s">
        <v>57</v>
      </c>
      <c r="E29" s="76">
        <v>24.5</v>
      </c>
      <c r="F29" s="77">
        <v>49</v>
      </c>
      <c r="G29" s="73">
        <v>0</v>
      </c>
      <c r="H29" s="74">
        <v>3</v>
      </c>
      <c r="I29" s="78">
        <v>2</v>
      </c>
      <c r="J29" s="78">
        <v>2</v>
      </c>
      <c r="K29" s="79"/>
      <c r="L29" s="79"/>
      <c r="M29" s="72">
        <f t="shared" si="0"/>
        <v>7</v>
      </c>
      <c r="N29" s="104">
        <f t="shared" si="1"/>
        <v>1.75</v>
      </c>
      <c r="O29" s="73">
        <v>0</v>
      </c>
      <c r="P29" s="74">
        <v>4</v>
      </c>
      <c r="Q29" s="78">
        <v>3</v>
      </c>
      <c r="R29" s="78">
        <v>2</v>
      </c>
      <c r="S29" s="79"/>
      <c r="T29" s="79"/>
      <c r="U29" s="72">
        <f t="shared" si="2"/>
        <v>9</v>
      </c>
      <c r="V29" s="104">
        <f t="shared" si="3"/>
        <v>2.25</v>
      </c>
      <c r="W29" s="73">
        <v>0</v>
      </c>
      <c r="X29" s="74">
        <v>4</v>
      </c>
      <c r="Y29" s="78">
        <v>4</v>
      </c>
      <c r="Z29" s="78">
        <v>4</v>
      </c>
      <c r="AA29" s="79"/>
      <c r="AB29" s="79"/>
      <c r="AC29" s="72">
        <f t="shared" si="4"/>
        <v>12</v>
      </c>
      <c r="AD29" s="104">
        <f t="shared" si="5"/>
        <v>3</v>
      </c>
      <c r="AE29" s="73">
        <v>0</v>
      </c>
      <c r="AF29" s="74">
        <v>4</v>
      </c>
      <c r="AG29" s="78">
        <v>4</v>
      </c>
      <c r="AH29" s="78">
        <v>2</v>
      </c>
      <c r="AI29" s="79"/>
      <c r="AJ29" s="79"/>
      <c r="AK29" s="72">
        <f t="shared" si="6"/>
        <v>10</v>
      </c>
      <c r="AL29" s="104">
        <f t="shared" si="7"/>
        <v>2.5</v>
      </c>
    </row>
    <row r="30" spans="1:38" ht="16.5" thickTop="1" thickBot="1" x14ac:dyDescent="0.3">
      <c r="A30" s="73">
        <v>19</v>
      </c>
      <c r="B30" s="74">
        <v>734928</v>
      </c>
      <c r="C30" s="75" t="s">
        <v>58</v>
      </c>
      <c r="D30" s="75" t="s">
        <v>59</v>
      </c>
      <c r="E30" s="76">
        <v>24.5</v>
      </c>
      <c r="F30" s="77">
        <v>49</v>
      </c>
      <c r="G30" s="73">
        <v>0</v>
      </c>
      <c r="H30" s="74">
        <v>6</v>
      </c>
      <c r="I30" s="78">
        <v>5</v>
      </c>
      <c r="J30" s="78">
        <v>4</v>
      </c>
      <c r="K30" s="79"/>
      <c r="L30" s="79"/>
      <c r="M30" s="72">
        <f t="shared" si="0"/>
        <v>15</v>
      </c>
      <c r="N30" s="104">
        <f t="shared" si="1"/>
        <v>3.75</v>
      </c>
      <c r="O30" s="73">
        <v>0</v>
      </c>
      <c r="P30" s="74">
        <v>3</v>
      </c>
      <c r="Q30" s="78">
        <v>3</v>
      </c>
      <c r="R30" s="78">
        <v>1</v>
      </c>
      <c r="S30" s="79"/>
      <c r="T30" s="79"/>
      <c r="U30" s="72">
        <f t="shared" si="2"/>
        <v>7</v>
      </c>
      <c r="V30" s="104">
        <f t="shared" si="3"/>
        <v>1.75</v>
      </c>
      <c r="W30" s="73">
        <v>0</v>
      </c>
      <c r="X30" s="74">
        <v>3</v>
      </c>
      <c r="Y30" s="78">
        <v>3</v>
      </c>
      <c r="Z30" s="78">
        <v>3</v>
      </c>
      <c r="AA30" s="79"/>
      <c r="AB30" s="79"/>
      <c r="AC30" s="72">
        <f t="shared" si="4"/>
        <v>9</v>
      </c>
      <c r="AD30" s="104">
        <f t="shared" si="5"/>
        <v>2.25</v>
      </c>
      <c r="AE30" s="73">
        <v>0</v>
      </c>
      <c r="AF30" s="74">
        <v>4</v>
      </c>
      <c r="AG30" s="78">
        <v>3</v>
      </c>
      <c r="AH30" s="78">
        <v>2</v>
      </c>
      <c r="AI30" s="79"/>
      <c r="AJ30" s="79"/>
      <c r="AK30" s="72">
        <f t="shared" si="6"/>
        <v>9</v>
      </c>
      <c r="AL30" s="104">
        <f t="shared" si="7"/>
        <v>2.25</v>
      </c>
    </row>
    <row r="31" spans="1:38" ht="16.5" thickTop="1" thickBot="1" x14ac:dyDescent="0.3">
      <c r="A31" s="73">
        <v>20</v>
      </c>
      <c r="B31" s="74">
        <v>734941</v>
      </c>
      <c r="C31" s="75" t="s">
        <v>60</v>
      </c>
      <c r="D31" s="75" t="s">
        <v>61</v>
      </c>
      <c r="E31" s="76">
        <v>44.5</v>
      </c>
      <c r="F31" s="77">
        <v>89</v>
      </c>
      <c r="G31" s="73">
        <v>0</v>
      </c>
      <c r="H31" s="74">
        <v>6</v>
      </c>
      <c r="I31" s="78">
        <v>6</v>
      </c>
      <c r="J31" s="78">
        <v>6</v>
      </c>
      <c r="K31" s="79"/>
      <c r="L31" s="79"/>
      <c r="M31" s="72">
        <f t="shared" si="0"/>
        <v>18</v>
      </c>
      <c r="N31" s="104">
        <f t="shared" si="1"/>
        <v>4.5</v>
      </c>
      <c r="O31" s="73">
        <v>0</v>
      </c>
      <c r="P31" s="74">
        <v>4</v>
      </c>
      <c r="Q31" s="78">
        <v>4</v>
      </c>
      <c r="R31" s="78">
        <v>4</v>
      </c>
      <c r="S31" s="79"/>
      <c r="T31" s="79"/>
      <c r="U31" s="72">
        <f t="shared" si="2"/>
        <v>12</v>
      </c>
      <c r="V31" s="104">
        <f t="shared" si="3"/>
        <v>3</v>
      </c>
      <c r="W31" s="73">
        <v>0</v>
      </c>
      <c r="X31" s="74">
        <v>4</v>
      </c>
      <c r="Y31" s="78">
        <v>3</v>
      </c>
      <c r="Z31" s="78">
        <v>3</v>
      </c>
      <c r="AA31" s="79"/>
      <c r="AB31" s="79"/>
      <c r="AC31" s="72">
        <f t="shared" si="4"/>
        <v>10</v>
      </c>
      <c r="AD31" s="104">
        <f t="shared" si="5"/>
        <v>2.5</v>
      </c>
      <c r="AE31" s="73">
        <v>0</v>
      </c>
      <c r="AF31" s="74">
        <v>4</v>
      </c>
      <c r="AG31" s="78">
        <v>4</v>
      </c>
      <c r="AH31" s="78">
        <v>3</v>
      </c>
      <c r="AI31" s="79"/>
      <c r="AJ31" s="79"/>
      <c r="AK31" s="72">
        <f t="shared" si="6"/>
        <v>11</v>
      </c>
      <c r="AL31" s="104">
        <f t="shared" si="7"/>
        <v>2.75</v>
      </c>
    </row>
    <row r="32" spans="1:38" ht="16.5" thickTop="1" thickBot="1" x14ac:dyDescent="0.3">
      <c r="A32" s="73">
        <v>21</v>
      </c>
      <c r="B32" s="74">
        <v>734942</v>
      </c>
      <c r="C32" s="75" t="s">
        <v>62</v>
      </c>
      <c r="D32" s="75" t="s">
        <v>63</v>
      </c>
      <c r="E32" s="76">
        <v>24.5</v>
      </c>
      <c r="F32" s="77">
        <v>49</v>
      </c>
      <c r="G32" s="73">
        <v>0</v>
      </c>
      <c r="H32" s="74">
        <v>5</v>
      </c>
      <c r="I32" s="78">
        <v>5</v>
      </c>
      <c r="J32" s="78">
        <v>2</v>
      </c>
      <c r="K32" s="79"/>
      <c r="L32" s="79"/>
      <c r="M32" s="72">
        <f t="shared" si="0"/>
        <v>12</v>
      </c>
      <c r="N32" s="104">
        <f t="shared" si="1"/>
        <v>3</v>
      </c>
      <c r="O32" s="73">
        <v>0</v>
      </c>
      <c r="P32" s="74">
        <v>3</v>
      </c>
      <c r="Q32" s="78">
        <v>3</v>
      </c>
      <c r="R32" s="78">
        <v>3</v>
      </c>
      <c r="S32" s="79"/>
      <c r="T32" s="79"/>
      <c r="U32" s="72">
        <f t="shared" si="2"/>
        <v>9</v>
      </c>
      <c r="V32" s="104">
        <f t="shared" si="3"/>
        <v>2.25</v>
      </c>
      <c r="W32" s="73">
        <v>0</v>
      </c>
      <c r="X32" s="74">
        <v>4</v>
      </c>
      <c r="Y32" s="78">
        <v>4</v>
      </c>
      <c r="Z32" s="78">
        <v>4</v>
      </c>
      <c r="AA32" s="79"/>
      <c r="AB32" s="79"/>
      <c r="AC32" s="72">
        <f t="shared" si="4"/>
        <v>12</v>
      </c>
      <c r="AD32" s="104">
        <f t="shared" si="5"/>
        <v>3</v>
      </c>
      <c r="AE32" s="73">
        <v>0</v>
      </c>
      <c r="AF32" s="74">
        <v>1</v>
      </c>
      <c r="AG32" s="78">
        <v>1</v>
      </c>
      <c r="AH32" s="78">
        <v>1</v>
      </c>
      <c r="AI32" s="79"/>
      <c r="AJ32" s="79"/>
      <c r="AK32" s="72">
        <f t="shared" si="6"/>
        <v>3</v>
      </c>
      <c r="AL32" s="104">
        <f t="shared" si="7"/>
        <v>0.75</v>
      </c>
    </row>
    <row r="33" spans="1:38" ht="16.5" thickTop="1" thickBot="1" x14ac:dyDescent="0.3">
      <c r="A33" s="73">
        <v>22</v>
      </c>
      <c r="B33" s="74">
        <v>734943</v>
      </c>
      <c r="C33" s="75" t="s">
        <v>64</v>
      </c>
      <c r="D33" s="75" t="s">
        <v>65</v>
      </c>
      <c r="E33" s="76">
        <v>24.5</v>
      </c>
      <c r="F33" s="77">
        <v>49</v>
      </c>
      <c r="G33" s="73">
        <v>0</v>
      </c>
      <c r="H33" s="74">
        <v>9</v>
      </c>
      <c r="I33" s="78">
        <v>8</v>
      </c>
      <c r="J33" s="78">
        <v>7</v>
      </c>
      <c r="K33" s="79"/>
      <c r="L33" s="79"/>
      <c r="M33" s="72">
        <f t="shared" si="0"/>
        <v>24</v>
      </c>
      <c r="N33" s="104">
        <f t="shared" si="1"/>
        <v>6</v>
      </c>
      <c r="O33" s="73">
        <v>0</v>
      </c>
      <c r="P33" s="74">
        <v>5</v>
      </c>
      <c r="Q33" s="78">
        <v>4</v>
      </c>
      <c r="R33" s="78">
        <v>4</v>
      </c>
      <c r="S33" s="79"/>
      <c r="T33" s="79"/>
      <c r="U33" s="72">
        <f t="shared" si="2"/>
        <v>13</v>
      </c>
      <c r="V33" s="104">
        <f t="shared" si="3"/>
        <v>3.25</v>
      </c>
      <c r="W33" s="73">
        <v>0</v>
      </c>
      <c r="X33" s="74">
        <v>5</v>
      </c>
      <c r="Y33" s="78">
        <v>5</v>
      </c>
      <c r="Z33" s="78">
        <v>5</v>
      </c>
      <c r="AA33" s="79"/>
      <c r="AB33" s="79"/>
      <c r="AC33" s="72">
        <f t="shared" si="4"/>
        <v>15</v>
      </c>
      <c r="AD33" s="104">
        <f t="shared" si="5"/>
        <v>3.75</v>
      </c>
      <c r="AE33" s="73">
        <v>0</v>
      </c>
      <c r="AF33" s="74">
        <v>4</v>
      </c>
      <c r="AG33" s="78">
        <v>4</v>
      </c>
      <c r="AH33" s="78">
        <v>4</v>
      </c>
      <c r="AI33" s="79"/>
      <c r="AJ33" s="79"/>
      <c r="AK33" s="72">
        <f t="shared" si="6"/>
        <v>12</v>
      </c>
      <c r="AL33" s="104">
        <f t="shared" si="7"/>
        <v>3</v>
      </c>
    </row>
    <row r="34" spans="1:38" ht="16.5" thickTop="1" thickBot="1" x14ac:dyDescent="0.3">
      <c r="A34" s="73">
        <v>23</v>
      </c>
      <c r="B34" s="74">
        <v>734944</v>
      </c>
      <c r="C34" s="75" t="s">
        <v>66</v>
      </c>
      <c r="D34" s="75" t="s">
        <v>67</v>
      </c>
      <c r="E34" s="76">
        <v>24.5</v>
      </c>
      <c r="F34" s="77">
        <v>49</v>
      </c>
      <c r="G34" s="73">
        <v>0</v>
      </c>
      <c r="H34" s="74">
        <v>10</v>
      </c>
      <c r="I34" s="78">
        <v>10</v>
      </c>
      <c r="J34" s="78">
        <v>9</v>
      </c>
      <c r="K34" s="79"/>
      <c r="L34" s="79"/>
      <c r="M34" s="72">
        <f t="shared" si="0"/>
        <v>29</v>
      </c>
      <c r="N34" s="104">
        <f t="shared" si="1"/>
        <v>7.25</v>
      </c>
      <c r="O34" s="73">
        <v>0</v>
      </c>
      <c r="P34" s="74">
        <v>6</v>
      </c>
      <c r="Q34" s="78">
        <v>3</v>
      </c>
      <c r="R34" s="78">
        <v>3</v>
      </c>
      <c r="S34" s="79"/>
      <c r="T34" s="79"/>
      <c r="U34" s="72">
        <f t="shared" si="2"/>
        <v>12</v>
      </c>
      <c r="V34" s="104">
        <f t="shared" si="3"/>
        <v>3</v>
      </c>
      <c r="W34" s="73">
        <v>0</v>
      </c>
      <c r="X34" s="74">
        <v>6</v>
      </c>
      <c r="Y34" s="78">
        <v>6</v>
      </c>
      <c r="Z34" s="78">
        <v>4</v>
      </c>
      <c r="AA34" s="79"/>
      <c r="AB34" s="79"/>
      <c r="AC34" s="72">
        <f t="shared" si="4"/>
        <v>16</v>
      </c>
      <c r="AD34" s="104">
        <f t="shared" si="5"/>
        <v>4</v>
      </c>
      <c r="AE34" s="73">
        <v>0</v>
      </c>
      <c r="AF34" s="74">
        <v>4</v>
      </c>
      <c r="AG34" s="78">
        <v>4</v>
      </c>
      <c r="AH34" s="78">
        <v>4</v>
      </c>
      <c r="AI34" s="79"/>
      <c r="AJ34" s="79"/>
      <c r="AK34" s="72">
        <f t="shared" si="6"/>
        <v>12</v>
      </c>
      <c r="AL34" s="104">
        <f t="shared" si="7"/>
        <v>3</v>
      </c>
    </row>
    <row r="35" spans="1:38" ht="16.5" thickTop="1" thickBot="1" x14ac:dyDescent="0.3">
      <c r="A35" s="73">
        <v>24</v>
      </c>
      <c r="B35" s="74">
        <v>734948</v>
      </c>
      <c r="C35" s="75" t="s">
        <v>68</v>
      </c>
      <c r="D35" s="75" t="s">
        <v>69</v>
      </c>
      <c r="E35" s="76">
        <v>54.5</v>
      </c>
      <c r="F35" s="77">
        <v>109</v>
      </c>
      <c r="G35" s="73">
        <v>0</v>
      </c>
      <c r="H35" s="74">
        <v>0</v>
      </c>
      <c r="I35" s="78">
        <v>0</v>
      </c>
      <c r="J35" s="78">
        <v>0</v>
      </c>
      <c r="K35" s="79"/>
      <c r="L35" s="79"/>
      <c r="M35" s="72">
        <f t="shared" si="0"/>
        <v>0</v>
      </c>
      <c r="N35" s="104">
        <f t="shared" si="1"/>
        <v>0</v>
      </c>
      <c r="O35" s="73">
        <v>0</v>
      </c>
      <c r="P35" s="74">
        <v>0</v>
      </c>
      <c r="Q35" s="78">
        <v>0</v>
      </c>
      <c r="R35" s="78">
        <v>0</v>
      </c>
      <c r="S35" s="79"/>
      <c r="T35" s="79"/>
      <c r="U35" s="72">
        <f t="shared" si="2"/>
        <v>0</v>
      </c>
      <c r="V35" s="104">
        <f t="shared" si="3"/>
        <v>0</v>
      </c>
      <c r="W35" s="73">
        <v>0</v>
      </c>
      <c r="X35" s="74">
        <v>0</v>
      </c>
      <c r="Y35" s="78">
        <v>0</v>
      </c>
      <c r="Z35" s="78">
        <v>0</v>
      </c>
      <c r="AA35" s="79"/>
      <c r="AB35" s="79"/>
      <c r="AC35" s="72">
        <f t="shared" si="4"/>
        <v>0</v>
      </c>
      <c r="AD35" s="104">
        <f t="shared" si="5"/>
        <v>0</v>
      </c>
      <c r="AE35" s="73">
        <v>0</v>
      </c>
      <c r="AF35" s="74">
        <v>0</v>
      </c>
      <c r="AG35" s="78">
        <v>0</v>
      </c>
      <c r="AH35" s="78">
        <v>0</v>
      </c>
      <c r="AI35" s="79"/>
      <c r="AJ35" s="79"/>
      <c r="AK35" s="72">
        <f t="shared" si="6"/>
        <v>0</v>
      </c>
      <c r="AL35" s="104">
        <f t="shared" si="7"/>
        <v>0</v>
      </c>
    </row>
    <row r="36" spans="1:38" ht="16.5" thickTop="1" thickBot="1" x14ac:dyDescent="0.3">
      <c r="A36" s="73">
        <v>25</v>
      </c>
      <c r="B36" s="74">
        <v>738078</v>
      </c>
      <c r="C36" s="75" t="s">
        <v>70</v>
      </c>
      <c r="D36" s="75" t="s">
        <v>71</v>
      </c>
      <c r="E36" s="76">
        <v>24.5</v>
      </c>
      <c r="F36" s="77">
        <v>49</v>
      </c>
      <c r="G36" s="73">
        <v>0</v>
      </c>
      <c r="H36" s="74">
        <v>27</v>
      </c>
      <c r="I36" s="78">
        <v>26</v>
      </c>
      <c r="J36" s="78">
        <v>24</v>
      </c>
      <c r="K36" s="79"/>
      <c r="L36" s="79"/>
      <c r="M36" s="72">
        <f t="shared" si="0"/>
        <v>77</v>
      </c>
      <c r="N36" s="104">
        <f t="shared" si="1"/>
        <v>19.25</v>
      </c>
      <c r="O36" s="73">
        <v>0</v>
      </c>
      <c r="P36" s="74">
        <v>19</v>
      </c>
      <c r="Q36" s="78">
        <v>19</v>
      </c>
      <c r="R36" s="78">
        <v>19</v>
      </c>
      <c r="S36" s="79"/>
      <c r="T36" s="79"/>
      <c r="U36" s="72">
        <f t="shared" si="2"/>
        <v>57</v>
      </c>
      <c r="V36" s="104">
        <f t="shared" si="3"/>
        <v>14.25</v>
      </c>
      <c r="W36" s="73">
        <v>0</v>
      </c>
      <c r="X36" s="74">
        <v>19</v>
      </c>
      <c r="Y36" s="78">
        <v>19</v>
      </c>
      <c r="Z36" s="78">
        <v>19</v>
      </c>
      <c r="AA36" s="79"/>
      <c r="AB36" s="79"/>
      <c r="AC36" s="72">
        <f t="shared" si="4"/>
        <v>57</v>
      </c>
      <c r="AD36" s="104">
        <f t="shared" si="5"/>
        <v>14.25</v>
      </c>
      <c r="AE36" s="73">
        <v>0</v>
      </c>
      <c r="AF36" s="74">
        <v>20</v>
      </c>
      <c r="AG36" s="78">
        <v>20</v>
      </c>
      <c r="AH36" s="78">
        <v>15</v>
      </c>
      <c r="AI36" s="79"/>
      <c r="AJ36" s="79"/>
      <c r="AK36" s="72">
        <f t="shared" si="6"/>
        <v>55</v>
      </c>
      <c r="AL36" s="104">
        <f t="shared" si="7"/>
        <v>13.75</v>
      </c>
    </row>
    <row r="37" spans="1:38" ht="16.5" thickTop="1" thickBot="1" x14ac:dyDescent="0.3">
      <c r="A37" s="73">
        <v>26</v>
      </c>
      <c r="B37" s="74">
        <v>739727</v>
      </c>
      <c r="C37" s="75" t="s">
        <v>72</v>
      </c>
      <c r="D37" s="75" t="s">
        <v>73</v>
      </c>
      <c r="E37" s="76">
        <v>49.5</v>
      </c>
      <c r="F37" s="77">
        <v>99</v>
      </c>
      <c r="G37" s="73">
        <v>0</v>
      </c>
      <c r="H37" s="74">
        <v>20</v>
      </c>
      <c r="I37" s="78">
        <v>17</v>
      </c>
      <c r="J37" s="78">
        <v>17</v>
      </c>
      <c r="K37" s="79"/>
      <c r="L37" s="79"/>
      <c r="M37" s="72">
        <f t="shared" si="0"/>
        <v>54</v>
      </c>
      <c r="N37" s="104">
        <f t="shared" si="1"/>
        <v>13.5</v>
      </c>
      <c r="O37" s="73">
        <v>0</v>
      </c>
      <c r="P37" s="74">
        <v>15</v>
      </c>
      <c r="Q37" s="78">
        <v>15</v>
      </c>
      <c r="R37" s="78">
        <v>14</v>
      </c>
      <c r="S37" s="79"/>
      <c r="T37" s="79"/>
      <c r="U37" s="72">
        <f t="shared" si="2"/>
        <v>44</v>
      </c>
      <c r="V37" s="104">
        <f t="shared" si="3"/>
        <v>11</v>
      </c>
      <c r="W37" s="73">
        <v>0</v>
      </c>
      <c r="X37" s="74">
        <v>14</v>
      </c>
      <c r="Y37" s="78">
        <v>14</v>
      </c>
      <c r="Z37" s="78">
        <v>14</v>
      </c>
      <c r="AA37" s="79"/>
      <c r="AB37" s="79"/>
      <c r="AC37" s="72">
        <f t="shared" si="4"/>
        <v>42</v>
      </c>
      <c r="AD37" s="104">
        <f t="shared" si="5"/>
        <v>10.5</v>
      </c>
      <c r="AE37" s="73">
        <v>0</v>
      </c>
      <c r="AF37" s="74">
        <v>13</v>
      </c>
      <c r="AG37" s="78">
        <v>13</v>
      </c>
      <c r="AH37" s="78">
        <v>10</v>
      </c>
      <c r="AI37" s="79"/>
      <c r="AJ37" s="79"/>
      <c r="AK37" s="72">
        <f t="shared" si="6"/>
        <v>36</v>
      </c>
      <c r="AL37" s="104">
        <f t="shared" si="7"/>
        <v>9</v>
      </c>
    </row>
    <row r="38" spans="1:38" ht="16.5" thickTop="1" thickBot="1" x14ac:dyDescent="0.3">
      <c r="A38" s="73">
        <v>27</v>
      </c>
      <c r="B38" s="74">
        <v>739728</v>
      </c>
      <c r="C38" s="75" t="s">
        <v>74</v>
      </c>
      <c r="D38" s="75" t="s">
        <v>75</v>
      </c>
      <c r="E38" s="76">
        <v>49.5</v>
      </c>
      <c r="F38" s="77">
        <v>99</v>
      </c>
      <c r="G38" s="73">
        <v>0</v>
      </c>
      <c r="H38" s="74">
        <v>10</v>
      </c>
      <c r="I38" s="78">
        <v>9</v>
      </c>
      <c r="J38" s="78">
        <v>9</v>
      </c>
      <c r="K38" s="79"/>
      <c r="L38" s="79"/>
      <c r="M38" s="72">
        <f t="shared" si="0"/>
        <v>28</v>
      </c>
      <c r="N38" s="104">
        <f t="shared" si="1"/>
        <v>7</v>
      </c>
      <c r="O38" s="73">
        <v>0</v>
      </c>
      <c r="P38" s="74">
        <v>5</v>
      </c>
      <c r="Q38" s="78">
        <v>5</v>
      </c>
      <c r="R38" s="78">
        <v>4</v>
      </c>
      <c r="S38" s="79"/>
      <c r="T38" s="79"/>
      <c r="U38" s="72">
        <f t="shared" si="2"/>
        <v>14</v>
      </c>
      <c r="V38" s="104">
        <f t="shared" si="3"/>
        <v>3.5</v>
      </c>
      <c r="W38" s="73">
        <v>0</v>
      </c>
      <c r="X38" s="74">
        <v>6</v>
      </c>
      <c r="Y38" s="78">
        <v>5</v>
      </c>
      <c r="Z38" s="78">
        <v>4</v>
      </c>
      <c r="AA38" s="79"/>
      <c r="AB38" s="79"/>
      <c r="AC38" s="72">
        <f t="shared" si="4"/>
        <v>15</v>
      </c>
      <c r="AD38" s="104">
        <f t="shared" si="5"/>
        <v>3.75</v>
      </c>
      <c r="AE38" s="73">
        <v>0</v>
      </c>
      <c r="AF38" s="74">
        <v>5</v>
      </c>
      <c r="AG38" s="78">
        <v>5</v>
      </c>
      <c r="AH38" s="78">
        <v>5</v>
      </c>
      <c r="AI38" s="79"/>
      <c r="AJ38" s="79"/>
      <c r="AK38" s="72">
        <f t="shared" si="6"/>
        <v>15</v>
      </c>
      <c r="AL38" s="104">
        <f t="shared" si="7"/>
        <v>3.75</v>
      </c>
    </row>
    <row r="39" spans="1:38" ht="16.5" thickTop="1" thickBot="1" x14ac:dyDescent="0.3">
      <c r="A39" s="73">
        <v>28</v>
      </c>
      <c r="B39" s="74">
        <v>742248</v>
      </c>
      <c r="C39" s="75" t="s">
        <v>82</v>
      </c>
      <c r="D39" s="75" t="s">
        <v>83</v>
      </c>
      <c r="E39" s="76">
        <v>24.5</v>
      </c>
      <c r="F39" s="77">
        <v>49</v>
      </c>
      <c r="G39" s="73">
        <v>0</v>
      </c>
      <c r="H39" s="74">
        <v>18</v>
      </c>
      <c r="I39" s="78">
        <v>16</v>
      </c>
      <c r="J39" s="78">
        <v>15</v>
      </c>
      <c r="K39" s="79"/>
      <c r="L39" s="79"/>
      <c r="M39" s="72">
        <f t="shared" si="0"/>
        <v>49</v>
      </c>
      <c r="N39" s="104">
        <f t="shared" si="1"/>
        <v>12.25</v>
      </c>
      <c r="O39" s="73">
        <v>0</v>
      </c>
      <c r="P39" s="74">
        <v>11</v>
      </c>
      <c r="Q39" s="78">
        <v>11</v>
      </c>
      <c r="R39" s="78">
        <v>9</v>
      </c>
      <c r="S39" s="79"/>
      <c r="T39" s="79"/>
      <c r="U39" s="72">
        <f t="shared" si="2"/>
        <v>31</v>
      </c>
      <c r="V39" s="104">
        <f t="shared" si="3"/>
        <v>7.75</v>
      </c>
      <c r="W39" s="73">
        <v>0</v>
      </c>
      <c r="X39" s="74">
        <v>15</v>
      </c>
      <c r="Y39" s="78">
        <v>13</v>
      </c>
      <c r="Z39" s="78">
        <v>12</v>
      </c>
      <c r="AA39" s="79"/>
      <c r="AB39" s="79"/>
      <c r="AC39" s="72">
        <f t="shared" si="4"/>
        <v>40</v>
      </c>
      <c r="AD39" s="104">
        <f t="shared" si="5"/>
        <v>10</v>
      </c>
      <c r="AE39" s="73">
        <v>0</v>
      </c>
      <c r="AF39" s="74">
        <v>15</v>
      </c>
      <c r="AG39" s="78">
        <v>14</v>
      </c>
      <c r="AH39" s="78">
        <v>12</v>
      </c>
      <c r="AI39" s="79"/>
      <c r="AJ39" s="79"/>
      <c r="AK39" s="72">
        <f t="shared" si="6"/>
        <v>41</v>
      </c>
      <c r="AL39" s="104">
        <f t="shared" si="7"/>
        <v>10.25</v>
      </c>
    </row>
    <row r="40" spans="1:38" ht="16.5" thickTop="1" thickBot="1" x14ac:dyDescent="0.3">
      <c r="A40" s="73">
        <v>29</v>
      </c>
      <c r="B40" s="74">
        <v>742249</v>
      </c>
      <c r="C40" s="75" t="s">
        <v>84</v>
      </c>
      <c r="D40" s="75" t="s">
        <v>85</v>
      </c>
      <c r="E40" s="76">
        <v>49.5</v>
      </c>
      <c r="F40" s="77">
        <v>99</v>
      </c>
      <c r="G40" s="73">
        <v>0</v>
      </c>
      <c r="H40" s="74">
        <v>5</v>
      </c>
      <c r="I40" s="78">
        <v>4</v>
      </c>
      <c r="J40" s="78">
        <v>3</v>
      </c>
      <c r="K40" s="79"/>
      <c r="L40" s="79"/>
      <c r="M40" s="72">
        <f t="shared" si="0"/>
        <v>12</v>
      </c>
      <c r="N40" s="104">
        <f t="shared" si="1"/>
        <v>3</v>
      </c>
      <c r="O40" s="73">
        <v>0</v>
      </c>
      <c r="P40" s="74">
        <v>3</v>
      </c>
      <c r="Q40" s="78">
        <v>3</v>
      </c>
      <c r="R40" s="78">
        <v>3</v>
      </c>
      <c r="S40" s="79"/>
      <c r="T40" s="79"/>
      <c r="U40" s="72">
        <f t="shared" si="2"/>
        <v>9</v>
      </c>
      <c r="V40" s="104">
        <f t="shared" si="3"/>
        <v>2.25</v>
      </c>
      <c r="W40" s="73">
        <v>0</v>
      </c>
      <c r="X40" s="74">
        <v>4</v>
      </c>
      <c r="Y40" s="78">
        <v>4</v>
      </c>
      <c r="Z40" s="78">
        <v>4</v>
      </c>
      <c r="AA40" s="79"/>
      <c r="AB40" s="79"/>
      <c r="AC40" s="72">
        <f t="shared" si="4"/>
        <v>12</v>
      </c>
      <c r="AD40" s="104">
        <f t="shared" si="5"/>
        <v>3</v>
      </c>
      <c r="AE40" s="73">
        <v>0</v>
      </c>
      <c r="AF40" s="74">
        <v>4</v>
      </c>
      <c r="AG40" s="78">
        <v>4</v>
      </c>
      <c r="AH40" s="78">
        <v>4</v>
      </c>
      <c r="AI40" s="79"/>
      <c r="AJ40" s="79"/>
      <c r="AK40" s="72">
        <f t="shared" si="6"/>
        <v>12</v>
      </c>
      <c r="AL40" s="104">
        <f t="shared" si="7"/>
        <v>3</v>
      </c>
    </row>
    <row r="41" spans="1:38" ht="16.5" thickTop="1" thickBot="1" x14ac:dyDescent="0.3">
      <c r="A41" s="73">
        <v>30</v>
      </c>
      <c r="B41" s="74">
        <v>742292</v>
      </c>
      <c r="C41" s="75" t="s">
        <v>86</v>
      </c>
      <c r="D41" s="75" t="s">
        <v>87</v>
      </c>
      <c r="E41" s="76">
        <v>39.5</v>
      </c>
      <c r="F41" s="77">
        <v>79</v>
      </c>
      <c r="G41" s="73">
        <v>0</v>
      </c>
      <c r="H41" s="74">
        <v>10</v>
      </c>
      <c r="I41" s="78">
        <v>10</v>
      </c>
      <c r="J41" s="78">
        <v>8</v>
      </c>
      <c r="K41" s="79"/>
      <c r="L41" s="79"/>
      <c r="M41" s="72">
        <f t="shared" si="0"/>
        <v>28</v>
      </c>
      <c r="N41" s="104">
        <f t="shared" si="1"/>
        <v>7</v>
      </c>
      <c r="O41" s="73">
        <v>0</v>
      </c>
      <c r="P41" s="74">
        <v>6</v>
      </c>
      <c r="Q41" s="78">
        <v>5</v>
      </c>
      <c r="R41" s="78">
        <v>5</v>
      </c>
      <c r="S41" s="79"/>
      <c r="T41" s="79"/>
      <c r="U41" s="72">
        <f t="shared" si="2"/>
        <v>16</v>
      </c>
      <c r="V41" s="104">
        <f t="shared" si="3"/>
        <v>4</v>
      </c>
      <c r="W41" s="73">
        <v>0</v>
      </c>
      <c r="X41" s="74">
        <v>5</v>
      </c>
      <c r="Y41" s="78">
        <v>5</v>
      </c>
      <c r="Z41" s="78">
        <v>5</v>
      </c>
      <c r="AA41" s="79"/>
      <c r="AB41" s="79"/>
      <c r="AC41" s="72">
        <f t="shared" si="4"/>
        <v>15</v>
      </c>
      <c r="AD41" s="104">
        <f t="shared" si="5"/>
        <v>3.75</v>
      </c>
      <c r="AE41" s="73">
        <v>0</v>
      </c>
      <c r="AF41" s="74">
        <v>2</v>
      </c>
      <c r="AG41" s="78">
        <v>2</v>
      </c>
      <c r="AH41" s="78">
        <v>2</v>
      </c>
      <c r="AI41" s="79"/>
      <c r="AJ41" s="79"/>
      <c r="AK41" s="72">
        <f t="shared" si="6"/>
        <v>6</v>
      </c>
      <c r="AL41" s="104">
        <f t="shared" si="7"/>
        <v>1.5</v>
      </c>
    </row>
    <row r="42" spans="1:38" ht="16.5" thickTop="1" thickBot="1" x14ac:dyDescent="0.3">
      <c r="A42" s="73">
        <v>31</v>
      </c>
      <c r="B42" s="74">
        <v>742293</v>
      </c>
      <c r="C42" s="75" t="s">
        <v>88</v>
      </c>
      <c r="D42" s="75" t="s">
        <v>89</v>
      </c>
      <c r="E42" s="76">
        <v>49.5</v>
      </c>
      <c r="F42" s="77">
        <v>99</v>
      </c>
      <c r="G42" s="73">
        <v>0</v>
      </c>
      <c r="H42" s="74">
        <v>6</v>
      </c>
      <c r="I42" s="78">
        <v>6</v>
      </c>
      <c r="J42" s="78">
        <v>6</v>
      </c>
      <c r="K42" s="79"/>
      <c r="L42" s="79"/>
      <c r="M42" s="72">
        <f t="shared" si="0"/>
        <v>18</v>
      </c>
      <c r="N42" s="104">
        <f t="shared" si="1"/>
        <v>4.5</v>
      </c>
      <c r="O42" s="73">
        <v>0</v>
      </c>
      <c r="P42" s="74">
        <v>4</v>
      </c>
      <c r="Q42" s="78">
        <v>4</v>
      </c>
      <c r="R42" s="78">
        <v>4</v>
      </c>
      <c r="S42" s="79"/>
      <c r="T42" s="79"/>
      <c r="U42" s="72">
        <f t="shared" si="2"/>
        <v>12</v>
      </c>
      <c r="V42" s="104">
        <f t="shared" si="3"/>
        <v>3</v>
      </c>
      <c r="W42" s="73">
        <v>0</v>
      </c>
      <c r="X42" s="74">
        <v>3</v>
      </c>
      <c r="Y42" s="78">
        <v>3</v>
      </c>
      <c r="Z42" s="78">
        <v>3</v>
      </c>
      <c r="AA42" s="79"/>
      <c r="AB42" s="79"/>
      <c r="AC42" s="72">
        <f t="shared" si="4"/>
        <v>9</v>
      </c>
      <c r="AD42" s="104">
        <f t="shared" si="5"/>
        <v>2.25</v>
      </c>
      <c r="AE42" s="73">
        <v>0</v>
      </c>
      <c r="AF42" s="74">
        <v>4</v>
      </c>
      <c r="AG42" s="78">
        <v>4</v>
      </c>
      <c r="AH42" s="78">
        <v>4</v>
      </c>
      <c r="AI42" s="79"/>
      <c r="AJ42" s="79"/>
      <c r="AK42" s="72">
        <f t="shared" si="6"/>
        <v>12</v>
      </c>
      <c r="AL42" s="104">
        <f t="shared" si="7"/>
        <v>3</v>
      </c>
    </row>
    <row r="43" spans="1:38" ht="16.5" thickTop="1" thickBot="1" x14ac:dyDescent="0.3">
      <c r="A43" s="73">
        <v>32</v>
      </c>
      <c r="B43" s="74">
        <v>742294</v>
      </c>
      <c r="C43" s="75" t="s">
        <v>90</v>
      </c>
      <c r="D43" s="75" t="s">
        <v>91</v>
      </c>
      <c r="E43" s="76">
        <v>79.5</v>
      </c>
      <c r="F43" s="77">
        <v>159</v>
      </c>
      <c r="G43" s="73">
        <v>0</v>
      </c>
      <c r="H43" s="74">
        <v>10</v>
      </c>
      <c r="I43" s="78">
        <v>9</v>
      </c>
      <c r="J43" s="78">
        <v>9</v>
      </c>
      <c r="K43" s="79"/>
      <c r="L43" s="79"/>
      <c r="M43" s="72">
        <f t="shared" si="0"/>
        <v>28</v>
      </c>
      <c r="N43" s="104">
        <f t="shared" si="1"/>
        <v>7</v>
      </c>
      <c r="O43" s="73">
        <v>0</v>
      </c>
      <c r="P43" s="74">
        <v>5</v>
      </c>
      <c r="Q43" s="78">
        <v>5</v>
      </c>
      <c r="R43" s="78">
        <v>5</v>
      </c>
      <c r="S43" s="79"/>
      <c r="T43" s="79"/>
      <c r="U43" s="72">
        <f t="shared" si="2"/>
        <v>15</v>
      </c>
      <c r="V43" s="104">
        <f t="shared" si="3"/>
        <v>3.75</v>
      </c>
      <c r="W43" s="73">
        <v>0</v>
      </c>
      <c r="X43" s="74">
        <v>6</v>
      </c>
      <c r="Y43" s="78">
        <v>6</v>
      </c>
      <c r="Z43" s="78">
        <v>6</v>
      </c>
      <c r="AA43" s="79"/>
      <c r="AB43" s="79"/>
      <c r="AC43" s="72">
        <f t="shared" si="4"/>
        <v>18</v>
      </c>
      <c r="AD43" s="104">
        <f t="shared" si="5"/>
        <v>4.5</v>
      </c>
      <c r="AE43" s="73">
        <v>0</v>
      </c>
      <c r="AF43" s="74">
        <v>5</v>
      </c>
      <c r="AG43" s="78">
        <v>4</v>
      </c>
      <c r="AH43" s="78">
        <v>4</v>
      </c>
      <c r="AI43" s="79"/>
      <c r="AJ43" s="79"/>
      <c r="AK43" s="72">
        <f t="shared" si="6"/>
        <v>13</v>
      </c>
      <c r="AL43" s="104">
        <f t="shared" si="7"/>
        <v>3.25</v>
      </c>
    </row>
    <row r="44" spans="1:38" ht="16.5" thickTop="1" thickBot="1" x14ac:dyDescent="0.3">
      <c r="A44" s="73">
        <v>33</v>
      </c>
      <c r="B44" s="74">
        <v>742296</v>
      </c>
      <c r="C44" s="75" t="s">
        <v>92</v>
      </c>
      <c r="D44" s="75" t="s">
        <v>93</v>
      </c>
      <c r="E44" s="76">
        <v>39.5</v>
      </c>
      <c r="F44" s="77">
        <v>79</v>
      </c>
      <c r="G44" s="73">
        <v>0</v>
      </c>
      <c r="H44" s="74">
        <v>6</v>
      </c>
      <c r="I44" s="78">
        <v>6</v>
      </c>
      <c r="J44" s="78">
        <v>5</v>
      </c>
      <c r="K44" s="79"/>
      <c r="L44" s="79"/>
      <c r="M44" s="72">
        <f t="shared" ref="M44:M51" si="8">SUM(G44:L44)</f>
        <v>17</v>
      </c>
      <c r="N44" s="104">
        <f t="shared" ref="N44:N51" si="9">AVERAGE(G44:L44)</f>
        <v>4.25</v>
      </c>
      <c r="O44" s="73">
        <v>0</v>
      </c>
      <c r="P44" s="74">
        <v>4</v>
      </c>
      <c r="Q44" s="78">
        <v>3</v>
      </c>
      <c r="R44" s="78">
        <v>3</v>
      </c>
      <c r="S44" s="79"/>
      <c r="T44" s="79"/>
      <c r="U44" s="72">
        <f t="shared" ref="U44:U51" si="10">SUM(O44:T44)</f>
        <v>10</v>
      </c>
      <c r="V44" s="104">
        <f t="shared" ref="V44:V51" si="11">AVERAGE(O44:T44)</f>
        <v>2.5</v>
      </c>
      <c r="W44" s="73">
        <v>0</v>
      </c>
      <c r="X44" s="74">
        <v>4</v>
      </c>
      <c r="Y44" s="78">
        <v>4</v>
      </c>
      <c r="Z44" s="78">
        <v>3</v>
      </c>
      <c r="AA44" s="79"/>
      <c r="AB44" s="79"/>
      <c r="AC44" s="72">
        <f t="shared" ref="AC44:AC51" si="12">SUM(W44:AB44)</f>
        <v>11</v>
      </c>
      <c r="AD44" s="104">
        <f t="shared" ref="AD44:AD51" si="13">AVERAGE(W44:AB44)</f>
        <v>2.75</v>
      </c>
      <c r="AE44" s="73">
        <v>0</v>
      </c>
      <c r="AF44" s="74">
        <v>4</v>
      </c>
      <c r="AG44" s="78">
        <v>4</v>
      </c>
      <c r="AH44" s="78">
        <v>3</v>
      </c>
      <c r="AI44" s="79"/>
      <c r="AJ44" s="79"/>
      <c r="AK44" s="72">
        <f t="shared" ref="AK44:AK51" si="14">SUM(AE44:AJ44)</f>
        <v>11</v>
      </c>
      <c r="AL44" s="104">
        <f t="shared" ref="AL44:AL51" si="15">AVERAGE(AE44:AJ44)</f>
        <v>2.75</v>
      </c>
    </row>
    <row r="45" spans="1:38" ht="16.5" thickTop="1" thickBot="1" x14ac:dyDescent="0.3">
      <c r="A45" s="73">
        <v>34</v>
      </c>
      <c r="B45" s="74">
        <v>742298</v>
      </c>
      <c r="C45" s="75" t="s">
        <v>94</v>
      </c>
      <c r="D45" s="75" t="s">
        <v>95</v>
      </c>
      <c r="E45" s="76">
        <v>94.5</v>
      </c>
      <c r="F45" s="77">
        <v>189</v>
      </c>
      <c r="G45" s="73">
        <v>0</v>
      </c>
      <c r="H45" s="74">
        <v>4</v>
      </c>
      <c r="I45" s="78">
        <v>4</v>
      </c>
      <c r="J45" s="78">
        <v>1</v>
      </c>
      <c r="K45" s="79"/>
      <c r="L45" s="79"/>
      <c r="M45" s="72">
        <f t="shared" si="8"/>
        <v>9</v>
      </c>
      <c r="N45" s="104">
        <f t="shared" si="9"/>
        <v>2.25</v>
      </c>
      <c r="O45" s="73">
        <v>0</v>
      </c>
      <c r="P45" s="74">
        <v>1</v>
      </c>
      <c r="Q45" s="78">
        <v>0</v>
      </c>
      <c r="R45" s="78">
        <v>0</v>
      </c>
      <c r="S45" s="79"/>
      <c r="T45" s="79"/>
      <c r="U45" s="72">
        <f t="shared" si="10"/>
        <v>1</v>
      </c>
      <c r="V45" s="104">
        <f t="shared" si="11"/>
        <v>0.25</v>
      </c>
      <c r="W45" s="73">
        <v>0</v>
      </c>
      <c r="X45" s="74">
        <v>1</v>
      </c>
      <c r="Y45" s="78">
        <v>0</v>
      </c>
      <c r="Z45" s="78">
        <v>0</v>
      </c>
      <c r="AA45" s="79"/>
      <c r="AB45" s="79"/>
      <c r="AC45" s="72">
        <f t="shared" si="12"/>
        <v>1</v>
      </c>
      <c r="AD45" s="104">
        <f t="shared" si="13"/>
        <v>0.25</v>
      </c>
      <c r="AE45" s="73">
        <v>0</v>
      </c>
      <c r="AF45" s="74">
        <v>3</v>
      </c>
      <c r="AG45" s="78">
        <v>2</v>
      </c>
      <c r="AH45" s="78">
        <v>1</v>
      </c>
      <c r="AI45" s="79"/>
      <c r="AJ45" s="79"/>
      <c r="AK45" s="72">
        <f t="shared" si="14"/>
        <v>6</v>
      </c>
      <c r="AL45" s="104">
        <f t="shared" si="15"/>
        <v>1.5</v>
      </c>
    </row>
    <row r="46" spans="1:38" ht="16.5" thickTop="1" thickBot="1" x14ac:dyDescent="0.3">
      <c r="A46" s="73">
        <v>35</v>
      </c>
      <c r="B46" s="74">
        <v>742300</v>
      </c>
      <c r="C46" s="75" t="s">
        <v>96</v>
      </c>
      <c r="D46" s="75" t="s">
        <v>97</v>
      </c>
      <c r="E46" s="76">
        <v>29.5</v>
      </c>
      <c r="F46" s="77">
        <v>59</v>
      </c>
      <c r="G46" s="73">
        <v>0</v>
      </c>
      <c r="H46" s="74">
        <v>10</v>
      </c>
      <c r="I46" s="78">
        <v>6</v>
      </c>
      <c r="J46" s="78">
        <v>4</v>
      </c>
      <c r="K46" s="79"/>
      <c r="L46" s="79"/>
      <c r="M46" s="72">
        <f t="shared" si="8"/>
        <v>20</v>
      </c>
      <c r="N46" s="104">
        <f t="shared" si="9"/>
        <v>5</v>
      </c>
      <c r="O46" s="73">
        <v>0</v>
      </c>
      <c r="P46" s="74">
        <v>4</v>
      </c>
      <c r="Q46" s="78">
        <v>2</v>
      </c>
      <c r="R46" s="78">
        <v>2</v>
      </c>
      <c r="S46" s="79"/>
      <c r="T46" s="79"/>
      <c r="U46" s="72">
        <f t="shared" si="10"/>
        <v>8</v>
      </c>
      <c r="V46" s="104">
        <f t="shared" si="11"/>
        <v>2</v>
      </c>
      <c r="W46" s="73">
        <v>0</v>
      </c>
      <c r="X46" s="74">
        <v>1</v>
      </c>
      <c r="Y46" s="78">
        <v>3</v>
      </c>
      <c r="Z46" s="78">
        <v>3</v>
      </c>
      <c r="AA46" s="79"/>
      <c r="AB46" s="79"/>
      <c r="AC46" s="72">
        <f t="shared" si="12"/>
        <v>7</v>
      </c>
      <c r="AD46" s="104">
        <f t="shared" si="13"/>
        <v>1.75</v>
      </c>
      <c r="AE46" s="73">
        <v>0</v>
      </c>
      <c r="AF46" s="74">
        <v>5</v>
      </c>
      <c r="AG46" s="78">
        <v>5</v>
      </c>
      <c r="AH46" s="78">
        <v>5</v>
      </c>
      <c r="AI46" s="79"/>
      <c r="AJ46" s="79"/>
      <c r="AK46" s="72">
        <f t="shared" si="14"/>
        <v>15</v>
      </c>
      <c r="AL46" s="104">
        <f t="shared" si="15"/>
        <v>3.75</v>
      </c>
    </row>
    <row r="47" spans="1:38" ht="16.5" thickTop="1" thickBot="1" x14ac:dyDescent="0.3">
      <c r="A47" s="73">
        <v>36</v>
      </c>
      <c r="B47" s="74">
        <v>743939</v>
      </c>
      <c r="C47" s="75" t="s">
        <v>98</v>
      </c>
      <c r="D47" s="75" t="s">
        <v>99</v>
      </c>
      <c r="E47" s="76">
        <v>144.5</v>
      </c>
      <c r="F47" s="77">
        <v>289</v>
      </c>
      <c r="G47" s="73">
        <v>0</v>
      </c>
      <c r="H47" s="74">
        <v>6</v>
      </c>
      <c r="I47" s="78">
        <v>6</v>
      </c>
      <c r="J47" s="78">
        <v>6</v>
      </c>
      <c r="K47" s="79"/>
      <c r="L47" s="79"/>
      <c r="M47" s="72">
        <f t="shared" si="8"/>
        <v>18</v>
      </c>
      <c r="N47" s="104">
        <f t="shared" si="9"/>
        <v>4.5</v>
      </c>
      <c r="O47" s="73">
        <v>0</v>
      </c>
      <c r="P47" s="74">
        <v>4</v>
      </c>
      <c r="Q47" s="78">
        <v>4</v>
      </c>
      <c r="R47" s="78">
        <v>4</v>
      </c>
      <c r="S47" s="79"/>
      <c r="T47" s="79"/>
      <c r="U47" s="72">
        <f t="shared" si="10"/>
        <v>12</v>
      </c>
      <c r="V47" s="104">
        <f t="shared" si="11"/>
        <v>3</v>
      </c>
      <c r="W47" s="73">
        <v>0</v>
      </c>
      <c r="X47" s="74">
        <v>2</v>
      </c>
      <c r="Y47" s="78">
        <v>2</v>
      </c>
      <c r="Z47" s="78">
        <v>2</v>
      </c>
      <c r="AA47" s="79"/>
      <c r="AB47" s="79"/>
      <c r="AC47" s="72">
        <f t="shared" si="12"/>
        <v>6</v>
      </c>
      <c r="AD47" s="104">
        <f t="shared" si="13"/>
        <v>1.5</v>
      </c>
      <c r="AE47" s="73">
        <v>0</v>
      </c>
      <c r="AF47" s="74">
        <v>4</v>
      </c>
      <c r="AG47" s="78">
        <v>3</v>
      </c>
      <c r="AH47" s="78">
        <v>3</v>
      </c>
      <c r="AI47" s="79"/>
      <c r="AJ47" s="79"/>
      <c r="AK47" s="72">
        <f t="shared" si="14"/>
        <v>10</v>
      </c>
      <c r="AL47" s="104">
        <f t="shared" si="15"/>
        <v>2.5</v>
      </c>
    </row>
    <row r="48" spans="1:38" ht="16.5" thickTop="1" thickBot="1" x14ac:dyDescent="0.3">
      <c r="A48" s="73">
        <v>37</v>
      </c>
      <c r="B48" s="74">
        <v>743955</v>
      </c>
      <c r="C48" s="75" t="s">
        <v>100</v>
      </c>
      <c r="D48" s="75" t="s">
        <v>101</v>
      </c>
      <c r="E48" s="76">
        <v>34.5</v>
      </c>
      <c r="F48" s="77">
        <v>69</v>
      </c>
      <c r="G48" s="73">
        <v>0</v>
      </c>
      <c r="H48" s="74">
        <v>6</v>
      </c>
      <c r="I48" s="78">
        <v>6</v>
      </c>
      <c r="J48" s="78">
        <v>6</v>
      </c>
      <c r="K48" s="79"/>
      <c r="L48" s="79"/>
      <c r="M48" s="72">
        <f t="shared" si="8"/>
        <v>18</v>
      </c>
      <c r="N48" s="104">
        <f t="shared" si="9"/>
        <v>4.5</v>
      </c>
      <c r="O48" s="73">
        <v>0</v>
      </c>
      <c r="P48" s="74">
        <v>3</v>
      </c>
      <c r="Q48" s="78">
        <v>3</v>
      </c>
      <c r="R48" s="78">
        <v>3</v>
      </c>
      <c r="S48" s="79"/>
      <c r="T48" s="79"/>
      <c r="U48" s="72">
        <f t="shared" si="10"/>
        <v>9</v>
      </c>
      <c r="V48" s="104">
        <f t="shared" si="11"/>
        <v>2.25</v>
      </c>
      <c r="W48" s="73">
        <v>0</v>
      </c>
      <c r="X48" s="74">
        <v>4</v>
      </c>
      <c r="Y48" s="78">
        <v>4</v>
      </c>
      <c r="Z48" s="78">
        <v>4</v>
      </c>
      <c r="AA48" s="79"/>
      <c r="AB48" s="79"/>
      <c r="AC48" s="72">
        <f t="shared" si="12"/>
        <v>12</v>
      </c>
      <c r="AD48" s="104">
        <f t="shared" si="13"/>
        <v>3</v>
      </c>
      <c r="AE48" s="73">
        <v>0</v>
      </c>
      <c r="AF48" s="74">
        <v>0</v>
      </c>
      <c r="AG48" s="78">
        <v>0</v>
      </c>
      <c r="AH48" s="78">
        <v>0</v>
      </c>
      <c r="AI48" s="79"/>
      <c r="AJ48" s="79"/>
      <c r="AK48" s="72">
        <f t="shared" si="14"/>
        <v>0</v>
      </c>
      <c r="AL48" s="104">
        <f t="shared" si="15"/>
        <v>0</v>
      </c>
    </row>
    <row r="49" spans="1:38" ht="16.5" thickTop="1" thickBot="1" x14ac:dyDescent="0.3">
      <c r="A49" s="73">
        <v>38</v>
      </c>
      <c r="B49" s="74">
        <v>743956</v>
      </c>
      <c r="C49" s="75" t="s">
        <v>102</v>
      </c>
      <c r="D49" s="75" t="s">
        <v>103</v>
      </c>
      <c r="E49" s="76">
        <v>34.5</v>
      </c>
      <c r="F49" s="77">
        <v>69</v>
      </c>
      <c r="G49" s="73">
        <v>0</v>
      </c>
      <c r="H49" s="74">
        <v>5</v>
      </c>
      <c r="I49" s="78">
        <v>3</v>
      </c>
      <c r="J49" s="78">
        <v>1</v>
      </c>
      <c r="K49" s="79"/>
      <c r="L49" s="79"/>
      <c r="M49" s="72">
        <f t="shared" si="8"/>
        <v>9</v>
      </c>
      <c r="N49" s="104">
        <f t="shared" si="9"/>
        <v>2.25</v>
      </c>
      <c r="O49" s="73">
        <v>0</v>
      </c>
      <c r="P49" s="74">
        <v>4</v>
      </c>
      <c r="Q49" s="78">
        <v>0</v>
      </c>
      <c r="R49" s="78">
        <v>0</v>
      </c>
      <c r="S49" s="79"/>
      <c r="T49" s="79"/>
      <c r="U49" s="72">
        <f t="shared" si="10"/>
        <v>4</v>
      </c>
      <c r="V49" s="104">
        <f t="shared" si="11"/>
        <v>1</v>
      </c>
      <c r="W49" s="73">
        <v>0</v>
      </c>
      <c r="X49" s="74">
        <v>2</v>
      </c>
      <c r="Y49" s="78">
        <v>1</v>
      </c>
      <c r="Z49" s="78">
        <v>1</v>
      </c>
      <c r="AA49" s="79"/>
      <c r="AB49" s="79"/>
      <c r="AC49" s="72">
        <f t="shared" si="12"/>
        <v>4</v>
      </c>
      <c r="AD49" s="104">
        <f t="shared" si="13"/>
        <v>1</v>
      </c>
      <c r="AE49" s="73">
        <v>0</v>
      </c>
      <c r="AF49" s="74">
        <v>0</v>
      </c>
      <c r="AG49" s="78">
        <v>0</v>
      </c>
      <c r="AH49" s="78">
        <v>0</v>
      </c>
      <c r="AI49" s="79"/>
      <c r="AJ49" s="79"/>
      <c r="AK49" s="72">
        <f t="shared" si="14"/>
        <v>0</v>
      </c>
      <c r="AL49" s="104">
        <f t="shared" si="15"/>
        <v>0</v>
      </c>
    </row>
    <row r="50" spans="1:38" ht="16.5" thickTop="1" thickBot="1" x14ac:dyDescent="0.3">
      <c r="A50" s="73">
        <v>39</v>
      </c>
      <c r="B50" s="74">
        <v>743968</v>
      </c>
      <c r="C50" s="75" t="s">
        <v>104</v>
      </c>
      <c r="D50" s="75" t="s">
        <v>105</v>
      </c>
      <c r="E50" s="76">
        <v>24.5</v>
      </c>
      <c r="F50" s="77">
        <v>49</v>
      </c>
      <c r="G50" s="73">
        <v>0</v>
      </c>
      <c r="H50" s="74">
        <v>20</v>
      </c>
      <c r="I50" s="78">
        <v>20</v>
      </c>
      <c r="J50" s="78">
        <v>20</v>
      </c>
      <c r="K50" s="79"/>
      <c r="L50" s="79"/>
      <c r="M50" s="72">
        <f t="shared" si="8"/>
        <v>60</v>
      </c>
      <c r="N50" s="104">
        <f t="shared" si="9"/>
        <v>15</v>
      </c>
      <c r="O50" s="73">
        <v>0</v>
      </c>
      <c r="P50" s="74">
        <v>13</v>
      </c>
      <c r="Q50" s="78">
        <v>8</v>
      </c>
      <c r="R50" s="78">
        <v>14</v>
      </c>
      <c r="S50" s="79"/>
      <c r="T50" s="79"/>
      <c r="U50" s="72">
        <f t="shared" si="10"/>
        <v>35</v>
      </c>
      <c r="V50" s="104">
        <f t="shared" si="11"/>
        <v>8.75</v>
      </c>
      <c r="W50" s="73">
        <v>0</v>
      </c>
      <c r="X50" s="74">
        <v>14</v>
      </c>
      <c r="Y50" s="78">
        <v>14</v>
      </c>
      <c r="Z50" s="78">
        <v>10</v>
      </c>
      <c r="AA50" s="79"/>
      <c r="AB50" s="79"/>
      <c r="AC50" s="72">
        <f t="shared" si="12"/>
        <v>38</v>
      </c>
      <c r="AD50" s="104">
        <f t="shared" si="13"/>
        <v>9.5</v>
      </c>
      <c r="AE50" s="73">
        <v>0</v>
      </c>
      <c r="AF50" s="74">
        <v>14</v>
      </c>
      <c r="AG50" s="78">
        <v>13</v>
      </c>
      <c r="AH50" s="78">
        <v>12</v>
      </c>
      <c r="AI50" s="79"/>
      <c r="AJ50" s="79"/>
      <c r="AK50" s="72">
        <f t="shared" si="14"/>
        <v>39</v>
      </c>
      <c r="AL50" s="104">
        <f t="shared" si="15"/>
        <v>9.75</v>
      </c>
    </row>
    <row r="51" spans="1:38" ht="16.5" thickTop="1" thickBot="1" x14ac:dyDescent="0.3">
      <c r="A51" s="73">
        <v>40</v>
      </c>
      <c r="B51" s="74">
        <v>743975</v>
      </c>
      <c r="C51" s="75" t="s">
        <v>106</v>
      </c>
      <c r="D51" s="75" t="s">
        <v>107</v>
      </c>
      <c r="E51" s="76">
        <v>24.5</v>
      </c>
      <c r="F51" s="77">
        <v>49</v>
      </c>
      <c r="G51" s="73">
        <v>0</v>
      </c>
      <c r="H51" s="74">
        <v>9</v>
      </c>
      <c r="I51" s="78">
        <v>7</v>
      </c>
      <c r="J51" s="78">
        <v>7</v>
      </c>
      <c r="K51" s="79"/>
      <c r="L51" s="79"/>
      <c r="M51" s="72">
        <f t="shared" si="8"/>
        <v>23</v>
      </c>
      <c r="N51" s="104">
        <f t="shared" si="9"/>
        <v>5.75</v>
      </c>
      <c r="O51" s="73">
        <v>0</v>
      </c>
      <c r="P51" s="74">
        <v>3</v>
      </c>
      <c r="Q51" s="78">
        <v>2</v>
      </c>
      <c r="R51" s="78">
        <v>1</v>
      </c>
      <c r="S51" s="79"/>
      <c r="T51" s="79"/>
      <c r="U51" s="72">
        <f t="shared" si="10"/>
        <v>6</v>
      </c>
      <c r="V51" s="104">
        <f t="shared" si="11"/>
        <v>1.5</v>
      </c>
      <c r="W51" s="73">
        <v>0</v>
      </c>
      <c r="X51" s="74">
        <v>6</v>
      </c>
      <c r="Y51" s="78">
        <v>6</v>
      </c>
      <c r="Z51" s="78">
        <v>5</v>
      </c>
      <c r="AA51" s="79"/>
      <c r="AB51" s="79"/>
      <c r="AC51" s="72">
        <f t="shared" si="12"/>
        <v>17</v>
      </c>
      <c r="AD51" s="104">
        <f t="shared" si="13"/>
        <v>4.25</v>
      </c>
      <c r="AE51" s="73">
        <v>0</v>
      </c>
      <c r="AF51" s="74">
        <v>5</v>
      </c>
      <c r="AG51" s="78">
        <v>5</v>
      </c>
      <c r="AH51" s="78">
        <v>3</v>
      </c>
      <c r="AI51" s="79"/>
      <c r="AJ51" s="79"/>
      <c r="AK51" s="72">
        <f t="shared" si="14"/>
        <v>13</v>
      </c>
      <c r="AL51" s="104">
        <f t="shared" si="15"/>
        <v>3.25</v>
      </c>
    </row>
    <row r="52" spans="1:38" ht="16.5" thickTop="1" thickBot="1" x14ac:dyDescent="0.3">
      <c r="A52" s="73">
        <v>41</v>
      </c>
      <c r="B52" s="74"/>
      <c r="C52" s="75"/>
      <c r="D52" s="75"/>
      <c r="E52" s="76"/>
      <c r="F52" s="77"/>
      <c r="G52" s="73"/>
      <c r="H52" s="74"/>
      <c r="I52" s="78"/>
      <c r="J52" s="78"/>
      <c r="K52" s="79"/>
      <c r="L52" s="79"/>
      <c r="M52" s="72"/>
      <c r="N52" s="104"/>
      <c r="O52" s="73"/>
      <c r="P52" s="74"/>
      <c r="Q52" s="78"/>
      <c r="R52" s="78"/>
      <c r="S52" s="79"/>
      <c r="T52" s="79"/>
      <c r="U52" s="72"/>
      <c r="V52" s="104"/>
      <c r="W52" s="73"/>
      <c r="X52" s="74"/>
      <c r="Y52" s="78"/>
      <c r="Z52" s="78"/>
      <c r="AA52" s="79"/>
      <c r="AB52" s="79"/>
      <c r="AC52" s="72"/>
      <c r="AD52" s="104"/>
      <c r="AE52" s="73"/>
      <c r="AF52" s="74"/>
      <c r="AG52" s="78"/>
      <c r="AH52" s="78"/>
      <c r="AI52" s="79"/>
      <c r="AJ52" s="79"/>
      <c r="AK52" s="72"/>
      <c r="AL52" s="104"/>
    </row>
    <row r="53" spans="1:38" ht="16.5" thickTop="1" thickBot="1" x14ac:dyDescent="0.3">
      <c r="A53" s="73">
        <v>42</v>
      </c>
      <c r="B53" s="74"/>
      <c r="C53" s="75"/>
      <c r="D53" s="75"/>
      <c r="E53" s="76"/>
      <c r="F53" s="77"/>
      <c r="G53" s="73"/>
      <c r="H53" s="74"/>
      <c r="I53" s="78"/>
      <c r="J53" s="78"/>
      <c r="K53" s="79"/>
      <c r="L53" s="79"/>
      <c r="M53" s="72"/>
      <c r="N53" s="104"/>
      <c r="O53" s="73"/>
      <c r="P53" s="74"/>
      <c r="Q53" s="78"/>
      <c r="R53" s="78"/>
      <c r="S53" s="79"/>
      <c r="T53" s="79"/>
      <c r="U53" s="72"/>
      <c r="V53" s="104"/>
      <c r="W53" s="73"/>
      <c r="X53" s="74"/>
      <c r="Y53" s="78"/>
      <c r="Z53" s="78"/>
      <c r="AA53" s="79"/>
      <c r="AB53" s="79"/>
      <c r="AC53" s="72"/>
      <c r="AD53" s="104"/>
      <c r="AE53" s="73"/>
      <c r="AF53" s="74"/>
      <c r="AG53" s="78"/>
      <c r="AH53" s="78"/>
      <c r="AI53" s="79"/>
      <c r="AJ53" s="79"/>
      <c r="AK53" s="72"/>
      <c r="AL53" s="104"/>
    </row>
    <row r="54" spans="1:38" ht="16.5" thickTop="1" thickBot="1" x14ac:dyDescent="0.3">
      <c r="A54" s="73">
        <v>43</v>
      </c>
      <c r="B54" s="74"/>
      <c r="C54" s="75"/>
      <c r="D54" s="75"/>
      <c r="E54" s="76"/>
      <c r="F54" s="77"/>
      <c r="G54" s="73"/>
      <c r="H54" s="74"/>
      <c r="I54" s="78"/>
      <c r="J54" s="78"/>
      <c r="K54" s="79"/>
      <c r="L54" s="79"/>
      <c r="M54" s="72"/>
      <c r="N54" s="104"/>
      <c r="O54" s="73"/>
      <c r="P54" s="74"/>
      <c r="Q54" s="78"/>
      <c r="R54" s="78"/>
      <c r="S54" s="79"/>
      <c r="T54" s="79"/>
      <c r="U54" s="72"/>
      <c r="V54" s="104"/>
      <c r="W54" s="73"/>
      <c r="X54" s="74"/>
      <c r="Y54" s="78"/>
      <c r="Z54" s="78"/>
      <c r="AA54" s="79"/>
      <c r="AB54" s="79"/>
      <c r="AC54" s="72"/>
      <c r="AD54" s="104"/>
      <c r="AE54" s="73"/>
      <c r="AF54" s="74"/>
      <c r="AG54" s="78"/>
      <c r="AH54" s="78"/>
      <c r="AI54" s="79"/>
      <c r="AJ54" s="79"/>
      <c r="AK54" s="72"/>
      <c r="AL54" s="104"/>
    </row>
    <row r="55" spans="1:38" ht="16.5" thickTop="1" thickBot="1" x14ac:dyDescent="0.3">
      <c r="A55" s="73">
        <v>44</v>
      </c>
      <c r="B55" s="74"/>
      <c r="C55" s="75"/>
      <c r="D55" s="75"/>
      <c r="E55" s="76"/>
      <c r="F55" s="77"/>
      <c r="G55" s="73"/>
      <c r="H55" s="74"/>
      <c r="I55" s="78"/>
      <c r="J55" s="78"/>
      <c r="K55" s="79"/>
      <c r="L55" s="79"/>
      <c r="M55" s="72"/>
      <c r="N55" s="104"/>
      <c r="O55" s="73"/>
      <c r="P55" s="74"/>
      <c r="Q55" s="78"/>
      <c r="R55" s="78"/>
      <c r="S55" s="79"/>
      <c r="T55" s="79"/>
      <c r="U55" s="72"/>
      <c r="V55" s="104"/>
      <c r="W55" s="73"/>
      <c r="X55" s="74"/>
      <c r="Y55" s="78"/>
      <c r="Z55" s="78"/>
      <c r="AA55" s="79"/>
      <c r="AB55" s="79"/>
      <c r="AC55" s="72"/>
      <c r="AD55" s="104"/>
      <c r="AE55" s="73"/>
      <c r="AF55" s="74"/>
      <c r="AG55" s="78"/>
      <c r="AH55" s="78"/>
      <c r="AI55" s="79"/>
      <c r="AJ55" s="79"/>
      <c r="AK55" s="72"/>
      <c r="AL55" s="104"/>
    </row>
    <row r="56" spans="1:38" ht="16.5" thickTop="1" thickBot="1" x14ac:dyDescent="0.3">
      <c r="A56" s="73">
        <v>45</v>
      </c>
      <c r="B56" s="74"/>
      <c r="C56" s="75"/>
      <c r="D56" s="75"/>
      <c r="E56" s="76"/>
      <c r="F56" s="77"/>
      <c r="G56" s="73"/>
      <c r="H56" s="74"/>
      <c r="I56" s="78"/>
      <c r="J56" s="78"/>
      <c r="K56" s="79"/>
      <c r="L56" s="79"/>
      <c r="M56" s="72"/>
      <c r="N56" s="104"/>
      <c r="O56" s="73"/>
      <c r="P56" s="74"/>
      <c r="Q56" s="78"/>
      <c r="R56" s="78"/>
      <c r="S56" s="79"/>
      <c r="T56" s="79"/>
      <c r="U56" s="72"/>
      <c r="V56" s="104"/>
      <c r="W56" s="73"/>
      <c r="X56" s="74"/>
      <c r="Y56" s="78"/>
      <c r="Z56" s="78"/>
      <c r="AA56" s="79"/>
      <c r="AB56" s="79"/>
      <c r="AC56" s="72"/>
      <c r="AD56" s="104"/>
      <c r="AE56" s="73"/>
      <c r="AF56" s="74"/>
      <c r="AG56" s="78"/>
      <c r="AH56" s="78"/>
      <c r="AI56" s="79"/>
      <c r="AJ56" s="79"/>
      <c r="AK56" s="72"/>
      <c r="AL56" s="104"/>
    </row>
    <row r="57" spans="1:38" ht="16.5" thickTop="1" thickBot="1" x14ac:dyDescent="0.3">
      <c r="A57" s="73">
        <v>46</v>
      </c>
      <c r="B57" s="74"/>
      <c r="C57" s="75"/>
      <c r="D57" s="75"/>
      <c r="E57" s="76"/>
      <c r="F57" s="77"/>
      <c r="G57" s="73"/>
      <c r="H57" s="74"/>
      <c r="I57" s="78"/>
      <c r="J57" s="78"/>
      <c r="K57" s="79"/>
      <c r="L57" s="79"/>
      <c r="M57" s="72"/>
      <c r="N57" s="104"/>
      <c r="O57" s="73"/>
      <c r="P57" s="74"/>
      <c r="Q57" s="78"/>
      <c r="R57" s="78"/>
      <c r="S57" s="79"/>
      <c r="T57" s="79"/>
      <c r="U57" s="72"/>
      <c r="V57" s="104"/>
      <c r="W57" s="73"/>
      <c r="X57" s="74"/>
      <c r="Y57" s="78"/>
      <c r="Z57" s="78"/>
      <c r="AA57" s="79"/>
      <c r="AB57" s="79"/>
      <c r="AC57" s="72"/>
      <c r="AD57" s="104"/>
      <c r="AE57" s="73"/>
      <c r="AF57" s="74"/>
      <c r="AG57" s="78"/>
      <c r="AH57" s="78"/>
      <c r="AI57" s="79"/>
      <c r="AJ57" s="79"/>
      <c r="AK57" s="72"/>
      <c r="AL57" s="104"/>
    </row>
    <row r="58" spans="1:38" ht="16.5" thickTop="1" thickBot="1" x14ac:dyDescent="0.3">
      <c r="A58" s="73">
        <v>47</v>
      </c>
      <c r="B58" s="74"/>
      <c r="C58" s="75"/>
      <c r="D58" s="75"/>
      <c r="E58" s="76"/>
      <c r="F58" s="77"/>
      <c r="G58" s="73"/>
      <c r="H58" s="74"/>
      <c r="I58" s="78"/>
      <c r="J58" s="78"/>
      <c r="K58" s="79"/>
      <c r="L58" s="79"/>
      <c r="M58" s="72"/>
      <c r="N58" s="104"/>
      <c r="O58" s="73"/>
      <c r="P58" s="74"/>
      <c r="Q58" s="78"/>
      <c r="R58" s="78"/>
      <c r="S58" s="79"/>
      <c r="T58" s="79"/>
      <c r="U58" s="72"/>
      <c r="V58" s="104"/>
      <c r="W58" s="73"/>
      <c r="X58" s="74"/>
      <c r="Y58" s="78"/>
      <c r="Z58" s="78"/>
      <c r="AA58" s="79"/>
      <c r="AB58" s="79"/>
      <c r="AC58" s="72"/>
      <c r="AD58" s="104"/>
      <c r="AE58" s="73"/>
      <c r="AF58" s="74"/>
      <c r="AG58" s="78"/>
      <c r="AH58" s="78"/>
      <c r="AI58" s="79"/>
      <c r="AJ58" s="79"/>
      <c r="AK58" s="72"/>
      <c r="AL58" s="104"/>
    </row>
    <row r="59" spans="1:38" ht="16.5" thickTop="1" thickBot="1" x14ac:dyDescent="0.3">
      <c r="A59" s="73">
        <v>48</v>
      </c>
      <c r="B59" s="74"/>
      <c r="C59" s="75"/>
      <c r="D59" s="75"/>
      <c r="E59" s="76"/>
      <c r="F59" s="77"/>
      <c r="G59" s="73"/>
      <c r="H59" s="74"/>
      <c r="I59" s="78"/>
      <c r="J59" s="78"/>
      <c r="K59" s="79"/>
      <c r="L59" s="79"/>
      <c r="M59" s="72"/>
      <c r="N59" s="104"/>
      <c r="O59" s="73"/>
      <c r="P59" s="74"/>
      <c r="Q59" s="78"/>
      <c r="R59" s="78"/>
      <c r="S59" s="79"/>
      <c r="T59" s="79"/>
      <c r="U59" s="72"/>
      <c r="V59" s="104"/>
      <c r="W59" s="73"/>
      <c r="X59" s="74"/>
      <c r="Y59" s="78"/>
      <c r="Z59" s="78"/>
      <c r="AA59" s="79"/>
      <c r="AB59" s="79"/>
      <c r="AC59" s="72"/>
      <c r="AD59" s="104"/>
      <c r="AE59" s="73"/>
      <c r="AF59" s="74"/>
      <c r="AG59" s="78"/>
      <c r="AH59" s="78"/>
      <c r="AI59" s="79"/>
      <c r="AJ59" s="79"/>
      <c r="AK59" s="72"/>
      <c r="AL59" s="104"/>
    </row>
    <row r="60" spans="1:38" ht="16.5" thickTop="1" thickBot="1" x14ac:dyDescent="0.3">
      <c r="A60" s="73">
        <v>49</v>
      </c>
      <c r="B60" s="74"/>
      <c r="C60" s="75"/>
      <c r="D60" s="75"/>
      <c r="E60" s="76"/>
      <c r="F60" s="77"/>
      <c r="G60" s="73"/>
      <c r="H60" s="74"/>
      <c r="I60" s="78"/>
      <c r="J60" s="78"/>
      <c r="K60" s="79"/>
      <c r="L60" s="79"/>
      <c r="M60" s="72"/>
      <c r="N60" s="104"/>
      <c r="O60" s="73"/>
      <c r="P60" s="74"/>
      <c r="Q60" s="78"/>
      <c r="R60" s="78"/>
      <c r="S60" s="79"/>
      <c r="T60" s="79"/>
      <c r="U60" s="72"/>
      <c r="V60" s="104"/>
      <c r="W60" s="73"/>
      <c r="X60" s="74"/>
      <c r="Y60" s="78"/>
      <c r="Z60" s="78"/>
      <c r="AA60" s="79"/>
      <c r="AB60" s="79"/>
      <c r="AC60" s="72"/>
      <c r="AD60" s="104"/>
      <c r="AE60" s="73"/>
      <c r="AF60" s="74"/>
      <c r="AG60" s="78"/>
      <c r="AH60" s="78"/>
      <c r="AI60" s="79"/>
      <c r="AJ60" s="79"/>
      <c r="AK60" s="72"/>
      <c r="AL60" s="104"/>
    </row>
    <row r="61" spans="1:38" ht="16.5" thickTop="1" thickBot="1" x14ac:dyDescent="0.3">
      <c r="A61" s="73">
        <v>50</v>
      </c>
      <c r="B61" s="74"/>
      <c r="C61" s="75"/>
      <c r="D61" s="75"/>
      <c r="E61" s="76"/>
      <c r="F61" s="77"/>
      <c r="G61" s="73"/>
      <c r="H61" s="74"/>
      <c r="I61" s="78"/>
      <c r="J61" s="78"/>
      <c r="K61" s="79"/>
      <c r="L61" s="79"/>
      <c r="M61" s="72"/>
      <c r="N61" s="104"/>
      <c r="O61" s="73"/>
      <c r="P61" s="74"/>
      <c r="Q61" s="78"/>
      <c r="R61" s="78"/>
      <c r="S61" s="79"/>
      <c r="T61" s="79"/>
      <c r="U61" s="72"/>
      <c r="V61" s="104"/>
      <c r="W61" s="73"/>
      <c r="X61" s="74"/>
      <c r="Y61" s="78"/>
      <c r="Z61" s="78"/>
      <c r="AA61" s="79"/>
      <c r="AB61" s="79"/>
      <c r="AC61" s="72"/>
      <c r="AD61" s="104"/>
      <c r="AE61" s="73"/>
      <c r="AF61" s="74"/>
      <c r="AG61" s="78"/>
      <c r="AH61" s="78"/>
      <c r="AI61" s="79"/>
      <c r="AJ61" s="79"/>
      <c r="AK61" s="72"/>
      <c r="AL61" s="104"/>
    </row>
    <row r="62" spans="1:38" ht="16.5" thickTop="1" thickBot="1" x14ac:dyDescent="0.3">
      <c r="A62" s="73">
        <v>51</v>
      </c>
      <c r="B62" s="74"/>
      <c r="C62" s="75"/>
      <c r="D62" s="75"/>
      <c r="E62" s="76"/>
      <c r="F62" s="77"/>
      <c r="G62" s="73"/>
      <c r="H62" s="74"/>
      <c r="I62" s="78"/>
      <c r="J62" s="78"/>
      <c r="K62" s="79"/>
      <c r="L62" s="79"/>
      <c r="M62" s="72"/>
      <c r="N62" s="104"/>
      <c r="O62" s="73"/>
      <c r="P62" s="74"/>
      <c r="Q62" s="78"/>
      <c r="R62" s="78"/>
      <c r="S62" s="79"/>
      <c r="T62" s="79"/>
      <c r="U62" s="72"/>
      <c r="V62" s="104"/>
      <c r="W62" s="73"/>
      <c r="X62" s="74"/>
      <c r="Y62" s="78"/>
      <c r="Z62" s="78"/>
      <c r="AA62" s="79"/>
      <c r="AB62" s="79"/>
      <c r="AC62" s="72"/>
      <c r="AD62" s="104"/>
      <c r="AE62" s="73"/>
      <c r="AF62" s="74"/>
      <c r="AG62" s="78"/>
      <c r="AH62" s="78"/>
      <c r="AI62" s="79"/>
      <c r="AJ62" s="79"/>
      <c r="AK62" s="72"/>
      <c r="AL62" s="104"/>
    </row>
    <row r="63" spans="1:38" ht="16.5" thickTop="1" thickBot="1" x14ac:dyDescent="0.3">
      <c r="A63" s="73">
        <v>52</v>
      </c>
      <c r="B63" s="74"/>
      <c r="C63" s="75"/>
      <c r="D63" s="75"/>
      <c r="E63" s="76"/>
      <c r="F63" s="77"/>
      <c r="G63" s="73"/>
      <c r="H63" s="74"/>
      <c r="I63" s="78"/>
      <c r="J63" s="78"/>
      <c r="K63" s="79"/>
      <c r="L63" s="79"/>
      <c r="M63" s="72"/>
      <c r="N63" s="104"/>
      <c r="O63" s="73"/>
      <c r="P63" s="74"/>
      <c r="Q63" s="78"/>
      <c r="R63" s="78"/>
      <c r="S63" s="79"/>
      <c r="T63" s="79"/>
      <c r="U63" s="72"/>
      <c r="V63" s="104"/>
      <c r="W63" s="73"/>
      <c r="X63" s="74"/>
      <c r="Y63" s="78"/>
      <c r="Z63" s="78"/>
      <c r="AA63" s="79"/>
      <c r="AB63" s="79"/>
      <c r="AC63" s="72"/>
      <c r="AD63" s="104"/>
      <c r="AE63" s="73"/>
      <c r="AF63" s="74"/>
      <c r="AG63" s="78"/>
      <c r="AH63" s="78"/>
      <c r="AI63" s="79"/>
      <c r="AJ63" s="79"/>
      <c r="AK63" s="72"/>
      <c r="AL63" s="104"/>
    </row>
    <row r="64" spans="1:38" ht="16.5" thickTop="1" thickBot="1" x14ac:dyDescent="0.3">
      <c r="A64" s="73">
        <v>53</v>
      </c>
      <c r="B64" s="74"/>
      <c r="C64" s="75"/>
      <c r="D64" s="75"/>
      <c r="E64" s="76"/>
      <c r="F64" s="77"/>
      <c r="G64" s="73"/>
      <c r="H64" s="74"/>
      <c r="I64" s="78"/>
      <c r="J64" s="78"/>
      <c r="K64" s="79"/>
      <c r="L64" s="79"/>
      <c r="M64" s="72"/>
      <c r="N64" s="104"/>
      <c r="O64" s="73"/>
      <c r="P64" s="74"/>
      <c r="Q64" s="78"/>
      <c r="R64" s="78"/>
      <c r="S64" s="79"/>
      <c r="T64" s="79"/>
      <c r="U64" s="72"/>
      <c r="V64" s="104"/>
      <c r="W64" s="73"/>
      <c r="X64" s="74"/>
      <c r="Y64" s="78"/>
      <c r="Z64" s="78"/>
      <c r="AA64" s="79"/>
      <c r="AB64" s="79"/>
      <c r="AC64" s="72"/>
      <c r="AD64" s="104"/>
      <c r="AE64" s="73"/>
      <c r="AF64" s="74"/>
      <c r="AG64" s="78"/>
      <c r="AH64" s="78"/>
      <c r="AI64" s="79"/>
      <c r="AJ64" s="79"/>
      <c r="AK64" s="72"/>
      <c r="AL64" s="104"/>
    </row>
    <row r="65" spans="1:38" ht="16.5" thickTop="1" thickBot="1" x14ac:dyDescent="0.3">
      <c r="A65" s="73">
        <v>54</v>
      </c>
      <c r="B65" s="74"/>
      <c r="C65" s="75"/>
      <c r="D65" s="75"/>
      <c r="E65" s="76"/>
      <c r="F65" s="77"/>
      <c r="G65" s="73"/>
      <c r="H65" s="74"/>
      <c r="I65" s="78"/>
      <c r="J65" s="78"/>
      <c r="K65" s="79"/>
      <c r="L65" s="79"/>
      <c r="M65" s="72"/>
      <c r="N65" s="104"/>
      <c r="O65" s="73"/>
      <c r="P65" s="74"/>
      <c r="Q65" s="78"/>
      <c r="R65" s="78"/>
      <c r="S65" s="79"/>
      <c r="T65" s="79"/>
      <c r="U65" s="72"/>
      <c r="V65" s="104"/>
      <c r="W65" s="73"/>
      <c r="X65" s="74"/>
      <c r="Y65" s="78"/>
      <c r="Z65" s="78"/>
      <c r="AA65" s="79"/>
      <c r="AB65" s="79"/>
      <c r="AC65" s="72"/>
      <c r="AD65" s="104"/>
      <c r="AE65" s="73"/>
      <c r="AF65" s="74"/>
      <c r="AG65" s="78"/>
      <c r="AH65" s="78"/>
      <c r="AI65" s="79"/>
      <c r="AJ65" s="79"/>
      <c r="AK65" s="72"/>
      <c r="AL65" s="104"/>
    </row>
    <row r="66" spans="1:38" ht="16.5" thickTop="1" thickBot="1" x14ac:dyDescent="0.3">
      <c r="A66" s="73">
        <v>55</v>
      </c>
      <c r="B66" s="74"/>
      <c r="C66" s="75"/>
      <c r="D66" s="75"/>
      <c r="E66" s="76"/>
      <c r="F66" s="77"/>
      <c r="G66" s="73"/>
      <c r="H66" s="74"/>
      <c r="I66" s="78"/>
      <c r="J66" s="78"/>
      <c r="K66" s="79"/>
      <c r="L66" s="79"/>
      <c r="M66" s="72"/>
      <c r="N66" s="104"/>
      <c r="O66" s="73"/>
      <c r="P66" s="74"/>
      <c r="Q66" s="78"/>
      <c r="R66" s="78"/>
      <c r="S66" s="79"/>
      <c r="T66" s="79"/>
      <c r="U66" s="72"/>
      <c r="V66" s="104"/>
      <c r="W66" s="73"/>
      <c r="X66" s="74"/>
      <c r="Y66" s="78"/>
      <c r="Z66" s="78"/>
      <c r="AA66" s="79"/>
      <c r="AB66" s="79"/>
      <c r="AC66" s="72"/>
      <c r="AD66" s="104"/>
      <c r="AE66" s="73"/>
      <c r="AF66" s="74"/>
      <c r="AG66" s="78"/>
      <c r="AH66" s="78"/>
      <c r="AI66" s="79"/>
      <c r="AJ66" s="79"/>
      <c r="AK66" s="72"/>
      <c r="AL66" s="104"/>
    </row>
    <row r="67" spans="1:38" ht="16.5" thickTop="1" thickBot="1" x14ac:dyDescent="0.3">
      <c r="A67" s="73">
        <v>56</v>
      </c>
      <c r="B67" s="74"/>
      <c r="C67" s="75"/>
      <c r="D67" s="75"/>
      <c r="E67" s="76"/>
      <c r="F67" s="77"/>
      <c r="G67" s="73"/>
      <c r="H67" s="74"/>
      <c r="I67" s="78"/>
      <c r="J67" s="78"/>
      <c r="K67" s="79"/>
      <c r="L67" s="79"/>
      <c r="M67" s="72"/>
      <c r="N67" s="104"/>
      <c r="O67" s="73"/>
      <c r="P67" s="74"/>
      <c r="Q67" s="78"/>
      <c r="R67" s="78"/>
      <c r="S67" s="79"/>
      <c r="T67" s="79"/>
      <c r="U67" s="72"/>
      <c r="V67" s="104"/>
      <c r="W67" s="73"/>
      <c r="X67" s="74"/>
      <c r="Y67" s="78"/>
      <c r="Z67" s="78"/>
      <c r="AA67" s="79"/>
      <c r="AB67" s="79"/>
      <c r="AC67" s="72"/>
      <c r="AD67" s="104"/>
      <c r="AE67" s="73"/>
      <c r="AF67" s="74"/>
      <c r="AG67" s="78"/>
      <c r="AH67" s="78"/>
      <c r="AI67" s="79"/>
      <c r="AJ67" s="79"/>
      <c r="AK67" s="72"/>
      <c r="AL67" s="104"/>
    </row>
    <row r="68" spans="1:38" ht="16.5" thickTop="1" thickBot="1" x14ac:dyDescent="0.3">
      <c r="A68" s="73">
        <v>57</v>
      </c>
      <c r="B68" s="74"/>
      <c r="C68" s="75"/>
      <c r="D68" s="75"/>
      <c r="E68" s="76"/>
      <c r="F68" s="77"/>
      <c r="G68" s="73"/>
      <c r="H68" s="74"/>
      <c r="I68" s="78"/>
      <c r="J68" s="78"/>
      <c r="K68" s="79"/>
      <c r="L68" s="79"/>
      <c r="M68" s="72"/>
      <c r="N68" s="104"/>
      <c r="O68" s="73"/>
      <c r="P68" s="74"/>
      <c r="Q68" s="78"/>
      <c r="R68" s="78"/>
      <c r="S68" s="79"/>
      <c r="T68" s="79"/>
      <c r="U68" s="72"/>
      <c r="V68" s="104"/>
      <c r="W68" s="73"/>
      <c r="X68" s="74"/>
      <c r="Y68" s="78"/>
      <c r="Z68" s="78"/>
      <c r="AA68" s="79"/>
      <c r="AB68" s="79"/>
      <c r="AC68" s="72"/>
      <c r="AD68" s="104"/>
      <c r="AE68" s="73"/>
      <c r="AF68" s="74"/>
      <c r="AG68" s="78"/>
      <c r="AH68" s="78"/>
      <c r="AI68" s="79"/>
      <c r="AJ68" s="79"/>
      <c r="AK68" s="72"/>
      <c r="AL68" s="104"/>
    </row>
    <row r="69" spans="1:38" ht="16.5" thickTop="1" thickBot="1" x14ac:dyDescent="0.3">
      <c r="A69" s="73">
        <v>58</v>
      </c>
      <c r="B69" s="74"/>
      <c r="C69" s="75"/>
      <c r="D69" s="75"/>
      <c r="E69" s="76"/>
      <c r="F69" s="77"/>
      <c r="G69" s="73"/>
      <c r="H69" s="74"/>
      <c r="I69" s="78"/>
      <c r="J69" s="78"/>
      <c r="K69" s="79"/>
      <c r="L69" s="79"/>
      <c r="M69" s="72"/>
      <c r="N69" s="104"/>
      <c r="O69" s="73"/>
      <c r="P69" s="74"/>
      <c r="Q69" s="78"/>
      <c r="R69" s="78"/>
      <c r="S69" s="79"/>
      <c r="T69" s="79"/>
      <c r="U69" s="72"/>
      <c r="V69" s="104"/>
      <c r="W69" s="73"/>
      <c r="X69" s="74"/>
      <c r="Y69" s="78"/>
      <c r="Z69" s="78"/>
      <c r="AA69" s="79"/>
      <c r="AB69" s="79"/>
      <c r="AC69" s="72"/>
      <c r="AD69" s="104"/>
      <c r="AE69" s="73"/>
      <c r="AF69" s="74"/>
      <c r="AG69" s="78"/>
      <c r="AH69" s="78"/>
      <c r="AI69" s="79"/>
      <c r="AJ69" s="79"/>
      <c r="AK69" s="72"/>
      <c r="AL69" s="104"/>
    </row>
    <row r="70" spans="1:38" ht="16.5" thickTop="1" thickBot="1" x14ac:dyDescent="0.3">
      <c r="A70" s="73">
        <v>59</v>
      </c>
      <c r="B70" s="74"/>
      <c r="C70" s="75"/>
      <c r="D70" s="75"/>
      <c r="E70" s="76"/>
      <c r="F70" s="77"/>
      <c r="G70" s="73"/>
      <c r="H70" s="74"/>
      <c r="I70" s="78"/>
      <c r="J70" s="78"/>
      <c r="K70" s="79"/>
      <c r="L70" s="79"/>
      <c r="M70" s="72"/>
      <c r="N70" s="104"/>
      <c r="O70" s="73"/>
      <c r="P70" s="74"/>
      <c r="Q70" s="78"/>
      <c r="R70" s="78"/>
      <c r="S70" s="79"/>
      <c r="T70" s="79"/>
      <c r="U70" s="72"/>
      <c r="V70" s="104"/>
      <c r="W70" s="73"/>
      <c r="X70" s="74"/>
      <c r="Y70" s="78"/>
      <c r="Z70" s="78"/>
      <c r="AA70" s="79"/>
      <c r="AB70" s="79"/>
      <c r="AC70" s="72"/>
      <c r="AD70" s="104"/>
      <c r="AE70" s="73"/>
      <c r="AF70" s="74"/>
      <c r="AG70" s="78"/>
      <c r="AH70" s="78"/>
      <c r="AI70" s="79"/>
      <c r="AJ70" s="79"/>
      <c r="AK70" s="72"/>
      <c r="AL70" s="104"/>
    </row>
    <row r="71" spans="1:38" ht="16.5" thickTop="1" thickBot="1" x14ac:dyDescent="0.3">
      <c r="A71" s="73">
        <v>60</v>
      </c>
      <c r="B71" s="74"/>
      <c r="C71" s="75"/>
      <c r="D71" s="75"/>
      <c r="E71" s="76"/>
      <c r="F71" s="77"/>
      <c r="G71" s="73"/>
      <c r="H71" s="74"/>
      <c r="I71" s="78"/>
      <c r="J71" s="78"/>
      <c r="K71" s="79"/>
      <c r="L71" s="79"/>
      <c r="M71" s="72"/>
      <c r="N71" s="104"/>
      <c r="O71" s="73"/>
      <c r="P71" s="74"/>
      <c r="Q71" s="78"/>
      <c r="R71" s="78"/>
      <c r="S71" s="79"/>
      <c r="T71" s="79"/>
      <c r="U71" s="72"/>
      <c r="V71" s="104"/>
      <c r="W71" s="73"/>
      <c r="X71" s="74"/>
      <c r="Y71" s="78"/>
      <c r="Z71" s="78"/>
      <c r="AA71" s="79"/>
      <c r="AB71" s="79"/>
      <c r="AC71" s="72"/>
      <c r="AD71" s="104"/>
      <c r="AE71" s="73"/>
      <c r="AF71" s="74"/>
      <c r="AG71" s="78"/>
      <c r="AH71" s="78"/>
      <c r="AI71" s="79"/>
      <c r="AJ71" s="79"/>
      <c r="AK71" s="72"/>
      <c r="AL71" s="104"/>
    </row>
    <row r="72" spans="1:38" ht="16.5" thickTop="1" thickBot="1" x14ac:dyDescent="0.3">
      <c r="A72" s="73"/>
      <c r="B72" s="74"/>
      <c r="C72" s="75"/>
      <c r="D72" s="80"/>
      <c r="E72" s="81"/>
      <c r="F72" s="82"/>
      <c r="G72" s="83"/>
      <c r="H72" s="84"/>
      <c r="I72" s="71"/>
      <c r="J72" s="71"/>
      <c r="K72" s="71"/>
      <c r="L72" s="71"/>
      <c r="M72" s="72"/>
      <c r="N72" s="87"/>
      <c r="O72" s="83"/>
      <c r="P72" s="84"/>
      <c r="Q72" s="71"/>
      <c r="R72" s="71"/>
      <c r="S72" s="71"/>
      <c r="T72" s="71"/>
      <c r="U72" s="72"/>
      <c r="V72" s="87"/>
      <c r="W72" s="83"/>
      <c r="X72" s="84"/>
      <c r="Y72" s="71"/>
      <c r="Z72" s="71"/>
      <c r="AA72" s="71"/>
      <c r="AB72" s="71"/>
      <c r="AC72" s="72"/>
      <c r="AD72" s="87"/>
      <c r="AE72" s="83"/>
      <c r="AF72" s="84"/>
      <c r="AG72" s="71"/>
      <c r="AH72" s="71"/>
      <c r="AI72" s="71"/>
      <c r="AJ72" s="71"/>
      <c r="AK72" s="72"/>
      <c r="AL72" s="87"/>
    </row>
    <row r="73" spans="1:38" ht="16.5" thickTop="1" thickBot="1" x14ac:dyDescent="0.3">
      <c r="A73" s="85"/>
      <c r="B73" s="86"/>
      <c r="C73" s="80"/>
      <c r="D73" s="80"/>
      <c r="E73" s="81"/>
      <c r="F73" s="82"/>
      <c r="G73" s="91"/>
      <c r="H73" s="92"/>
      <c r="I73" s="93"/>
      <c r="J73" s="93"/>
      <c r="K73" s="93"/>
      <c r="L73" s="93"/>
      <c r="M73" s="94"/>
      <c r="N73" s="87"/>
      <c r="O73" s="91"/>
      <c r="P73" s="92"/>
      <c r="Q73" s="93"/>
      <c r="R73" s="93"/>
      <c r="S73" s="93"/>
      <c r="T73" s="93"/>
      <c r="U73" s="94"/>
      <c r="V73" s="87"/>
      <c r="W73" s="91"/>
      <c r="X73" s="92"/>
      <c r="Y73" s="93"/>
      <c r="Z73" s="93"/>
      <c r="AA73" s="93"/>
      <c r="AB73" s="93"/>
      <c r="AC73" s="94"/>
      <c r="AD73" s="87"/>
      <c r="AE73" s="91"/>
      <c r="AF73" s="92"/>
      <c r="AG73" s="93"/>
      <c r="AH73" s="93"/>
      <c r="AI73" s="93"/>
      <c r="AJ73" s="93"/>
      <c r="AK73" s="94"/>
      <c r="AL73" s="87"/>
    </row>
    <row r="74" spans="1:38" s="102" customFormat="1" ht="15.75" thickBot="1" x14ac:dyDescent="0.3">
      <c r="A74" s="95"/>
      <c r="B74" s="96"/>
      <c r="C74" s="97"/>
      <c r="D74" s="148" t="s">
        <v>76</v>
      </c>
      <c r="E74" s="149"/>
      <c r="F74" s="150"/>
      <c r="G74" s="100">
        <f t="shared" ref="G74:AL74" si="16">SUM(G12:G73)</f>
        <v>0</v>
      </c>
      <c r="H74" s="100">
        <f t="shared" si="16"/>
        <v>326</v>
      </c>
      <c r="I74" s="100">
        <f t="shared" si="16"/>
        <v>298</v>
      </c>
      <c r="J74" s="100">
        <f t="shared" si="16"/>
        <v>264</v>
      </c>
      <c r="K74" s="100">
        <f t="shared" si="16"/>
        <v>0</v>
      </c>
      <c r="L74" s="100">
        <f t="shared" si="16"/>
        <v>0</v>
      </c>
      <c r="M74" s="101">
        <f t="shared" si="16"/>
        <v>888</v>
      </c>
      <c r="N74" s="105">
        <f t="shared" si="16"/>
        <v>222</v>
      </c>
      <c r="O74" s="100">
        <f t="shared" si="16"/>
        <v>0</v>
      </c>
      <c r="P74" s="100">
        <f t="shared" si="16"/>
        <v>211</v>
      </c>
      <c r="Q74" s="100">
        <f t="shared" si="16"/>
        <v>181</v>
      </c>
      <c r="R74" s="100">
        <f t="shared" si="16"/>
        <v>171</v>
      </c>
      <c r="S74" s="100">
        <f t="shared" si="16"/>
        <v>0</v>
      </c>
      <c r="T74" s="100">
        <f t="shared" si="16"/>
        <v>0</v>
      </c>
      <c r="U74" s="101">
        <f t="shared" si="16"/>
        <v>563</v>
      </c>
      <c r="V74" s="105">
        <f t="shared" si="16"/>
        <v>140.75</v>
      </c>
      <c r="W74" s="100">
        <f t="shared" si="16"/>
        <v>0</v>
      </c>
      <c r="X74" s="100">
        <f t="shared" si="16"/>
        <v>218</v>
      </c>
      <c r="Y74" s="100">
        <f t="shared" si="16"/>
        <v>208</v>
      </c>
      <c r="Z74" s="100">
        <f t="shared" si="16"/>
        <v>188</v>
      </c>
      <c r="AA74" s="100">
        <f t="shared" si="16"/>
        <v>0</v>
      </c>
      <c r="AB74" s="100">
        <f t="shared" si="16"/>
        <v>0</v>
      </c>
      <c r="AC74" s="101">
        <f t="shared" si="16"/>
        <v>614</v>
      </c>
      <c r="AD74" s="105">
        <f t="shared" si="16"/>
        <v>153.5</v>
      </c>
      <c r="AE74" s="100">
        <f t="shared" si="16"/>
        <v>0</v>
      </c>
      <c r="AF74" s="100">
        <f t="shared" si="16"/>
        <v>201</v>
      </c>
      <c r="AG74" s="100">
        <f t="shared" si="16"/>
        <v>184</v>
      </c>
      <c r="AH74" s="100">
        <f t="shared" si="16"/>
        <v>150</v>
      </c>
      <c r="AI74" s="100">
        <f t="shared" si="16"/>
        <v>0</v>
      </c>
      <c r="AJ74" s="100">
        <f t="shared" si="16"/>
        <v>0</v>
      </c>
      <c r="AK74" s="101">
        <f t="shared" si="16"/>
        <v>535</v>
      </c>
      <c r="AL74" s="105">
        <f t="shared" si="16"/>
        <v>133.75</v>
      </c>
    </row>
  </sheetData>
  <mergeCells count="6">
    <mergeCell ref="AE11:AL11"/>
    <mergeCell ref="D74:F74"/>
    <mergeCell ref="A8:N8"/>
    <mergeCell ref="G11:N11"/>
    <mergeCell ref="O11:V11"/>
    <mergeCell ref="W11:AD1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0"/>
  <sheetViews>
    <sheetView zoomScaleNormal="100" zoomScaleSheetLayoutView="90" workbookViewId="0">
      <selection activeCell="H18" sqref="B3:H18"/>
    </sheetView>
  </sheetViews>
  <sheetFormatPr defaultRowHeight="15" x14ac:dyDescent="0.25"/>
  <cols>
    <col min="2" max="2" width="2.85546875" customWidth="1"/>
    <col min="3" max="3" width="0.85546875" customWidth="1"/>
    <col min="4" max="4" width="15" customWidth="1"/>
    <col min="5" max="5" width="31.140625" bestFit="1" customWidth="1"/>
    <col min="6" max="6" width="17.140625" bestFit="1" customWidth="1"/>
    <col min="7" max="7" width="0.85546875" customWidth="1"/>
    <col min="8" max="8" width="2.85546875" customWidth="1"/>
  </cols>
  <sheetData>
    <row r="1" spans="1:9" ht="26.25" x14ac:dyDescent="0.4">
      <c r="A1" s="31"/>
      <c r="B1" s="31"/>
      <c r="C1" s="31"/>
      <c r="D1" s="31"/>
      <c r="E1" s="31"/>
      <c r="F1" s="31"/>
      <c r="G1" s="31"/>
      <c r="H1" s="31"/>
      <c r="I1" s="31"/>
    </row>
    <row r="2" spans="1:9" ht="26.25" x14ac:dyDescent="0.4">
      <c r="A2" s="31"/>
      <c r="B2" s="31"/>
      <c r="C2" s="31"/>
      <c r="D2" s="31"/>
      <c r="E2" s="31"/>
      <c r="F2" s="31"/>
      <c r="G2" s="31"/>
      <c r="H2" s="31"/>
      <c r="I2" s="31"/>
    </row>
    <row r="3" spans="1:9" ht="15" customHeight="1" thickBot="1" x14ac:dyDescent="0.45">
      <c r="A3" s="31"/>
      <c r="B3" s="31"/>
      <c r="C3" s="31"/>
      <c r="D3" s="31"/>
      <c r="E3" s="31"/>
      <c r="F3" s="31"/>
      <c r="G3" s="31"/>
      <c r="H3" s="31"/>
      <c r="I3" s="31"/>
    </row>
    <row r="4" spans="1:9" ht="4.5" customHeight="1" thickBot="1" x14ac:dyDescent="0.45">
      <c r="A4" s="31"/>
      <c r="B4" s="31"/>
      <c r="C4" s="32"/>
      <c r="D4" s="33"/>
      <c r="E4" s="33"/>
      <c r="F4" s="33"/>
      <c r="G4" s="34"/>
      <c r="H4" s="31"/>
      <c r="I4" s="31"/>
    </row>
    <row r="5" spans="1:9" ht="26.25" x14ac:dyDescent="0.4">
      <c r="A5" s="31"/>
      <c r="B5" s="31"/>
      <c r="C5" s="35"/>
      <c r="D5" s="36">
        <v>401</v>
      </c>
      <c r="E5" s="37" t="s">
        <v>117</v>
      </c>
      <c r="F5" s="38" t="s">
        <v>120</v>
      </c>
      <c r="G5" s="39"/>
      <c r="H5" s="31"/>
      <c r="I5" s="31"/>
    </row>
    <row r="6" spans="1:9" ht="26.25" x14ac:dyDescent="0.4">
      <c r="A6" s="31"/>
      <c r="B6" s="31"/>
      <c r="C6" s="35"/>
      <c r="D6" s="40">
        <v>402</v>
      </c>
      <c r="E6" s="41" t="s">
        <v>118</v>
      </c>
      <c r="F6" s="42" t="s">
        <v>121</v>
      </c>
      <c r="G6" s="39"/>
      <c r="H6" s="31"/>
      <c r="I6" s="31"/>
    </row>
    <row r="7" spans="1:9" ht="26.25" x14ac:dyDescent="0.4">
      <c r="A7" s="31"/>
      <c r="B7" s="31"/>
      <c r="C7" s="35"/>
      <c r="D7" s="40">
        <v>404</v>
      </c>
      <c r="E7" s="41" t="s">
        <v>119</v>
      </c>
      <c r="F7" s="42" t="s">
        <v>122</v>
      </c>
      <c r="G7" s="39"/>
      <c r="H7" s="31"/>
      <c r="I7" s="31"/>
    </row>
    <row r="8" spans="1:9" ht="26.25" x14ac:dyDescent="0.4">
      <c r="A8" s="31"/>
      <c r="B8" s="31"/>
      <c r="C8" s="35"/>
      <c r="D8" s="40">
        <v>405</v>
      </c>
      <c r="E8" s="41" t="s">
        <v>112</v>
      </c>
      <c r="F8" s="42" t="s">
        <v>6</v>
      </c>
      <c r="G8" s="39"/>
      <c r="H8" s="31"/>
      <c r="I8" s="31"/>
    </row>
    <row r="9" spans="1:9" ht="26.25" x14ac:dyDescent="0.4">
      <c r="A9" s="31"/>
      <c r="B9" s="31"/>
      <c r="C9" s="35"/>
      <c r="D9" s="40">
        <v>412</v>
      </c>
      <c r="E9" s="41" t="s">
        <v>116</v>
      </c>
      <c r="F9" s="42" t="s">
        <v>7</v>
      </c>
      <c r="G9" s="39"/>
      <c r="H9" s="31"/>
      <c r="I9" s="31"/>
    </row>
    <row r="10" spans="1:9" ht="26.25" x14ac:dyDescent="0.4">
      <c r="A10" s="31"/>
      <c r="B10" s="31"/>
      <c r="C10" s="35"/>
      <c r="D10" s="40">
        <v>416</v>
      </c>
      <c r="E10" s="41" t="s">
        <v>113</v>
      </c>
      <c r="F10" s="42" t="s">
        <v>8</v>
      </c>
      <c r="G10" s="39"/>
      <c r="H10" s="31"/>
      <c r="I10" s="31"/>
    </row>
    <row r="11" spans="1:9" ht="26.25" x14ac:dyDescent="0.4">
      <c r="A11" s="31"/>
      <c r="B11" s="31"/>
      <c r="C11" s="35"/>
      <c r="D11" s="40">
        <v>417</v>
      </c>
      <c r="E11" s="41" t="s">
        <v>108</v>
      </c>
      <c r="F11" s="42" t="s">
        <v>9</v>
      </c>
      <c r="G11" s="39"/>
      <c r="H11" s="31"/>
      <c r="I11" s="31"/>
    </row>
    <row r="12" spans="1:9" ht="26.25" x14ac:dyDescent="0.4">
      <c r="A12" s="31"/>
      <c r="B12" s="31"/>
      <c r="C12" s="35"/>
      <c r="D12" s="40">
        <v>423</v>
      </c>
      <c r="E12" s="41" t="s">
        <v>115</v>
      </c>
      <c r="F12" s="42" t="s">
        <v>10</v>
      </c>
      <c r="G12" s="39"/>
      <c r="H12" s="31"/>
      <c r="I12" s="31"/>
    </row>
    <row r="13" spans="1:9" ht="26.25" x14ac:dyDescent="0.4">
      <c r="A13" s="31"/>
      <c r="B13" s="31"/>
      <c r="C13" s="35"/>
      <c r="D13" s="40">
        <v>424</v>
      </c>
      <c r="E13" s="41" t="s">
        <v>114</v>
      </c>
      <c r="F13" s="42" t="s">
        <v>11</v>
      </c>
      <c r="G13" s="39"/>
      <c r="H13" s="31"/>
      <c r="I13" s="31"/>
    </row>
    <row r="14" spans="1:9" ht="26.25" x14ac:dyDescent="0.4">
      <c r="A14" s="31"/>
      <c r="B14" s="31"/>
      <c r="C14" s="35"/>
      <c r="D14" s="40">
        <v>425</v>
      </c>
      <c r="E14" s="41" t="s">
        <v>109</v>
      </c>
      <c r="F14" s="42" t="s">
        <v>12</v>
      </c>
      <c r="G14" s="39"/>
      <c r="H14" s="31"/>
      <c r="I14" s="31"/>
    </row>
    <row r="15" spans="1:9" ht="26.25" x14ac:dyDescent="0.4">
      <c r="A15" s="31"/>
      <c r="B15" s="31"/>
      <c r="C15" s="35"/>
      <c r="D15" s="40">
        <v>426</v>
      </c>
      <c r="E15" s="41" t="s">
        <v>110</v>
      </c>
      <c r="F15" s="42" t="s">
        <v>123</v>
      </c>
      <c r="G15" s="39"/>
      <c r="H15" s="31"/>
      <c r="I15" s="31"/>
    </row>
    <row r="16" spans="1:9" ht="27" thickBot="1" x14ac:dyDescent="0.45">
      <c r="A16" s="31"/>
      <c r="B16" s="31"/>
      <c r="C16" s="35"/>
      <c r="D16" s="43">
        <v>429</v>
      </c>
      <c r="E16" s="44" t="s">
        <v>111</v>
      </c>
      <c r="F16" s="45" t="s">
        <v>124</v>
      </c>
      <c r="G16" s="39"/>
      <c r="H16" s="31"/>
      <c r="I16" s="31"/>
    </row>
    <row r="17" spans="1:9" ht="4.5" customHeight="1" thickBot="1" x14ac:dyDescent="0.45">
      <c r="A17" s="31"/>
      <c r="B17" s="31"/>
      <c r="C17" s="46"/>
      <c r="D17" s="47"/>
      <c r="E17" s="47"/>
      <c r="F17" s="47"/>
      <c r="G17" s="48"/>
      <c r="H17" s="31"/>
      <c r="I17" s="31"/>
    </row>
    <row r="18" spans="1:9" ht="15" customHeight="1" x14ac:dyDescent="0.4">
      <c r="A18" s="31"/>
      <c r="B18" s="31"/>
      <c r="C18" s="31"/>
      <c r="D18" s="31"/>
      <c r="E18" s="31"/>
      <c r="F18" s="31"/>
      <c r="G18" s="31"/>
      <c r="H18" s="31"/>
      <c r="I18" s="31"/>
    </row>
    <row r="19" spans="1:9" ht="26.25" x14ac:dyDescent="0.4">
      <c r="A19" s="31"/>
      <c r="B19" s="31"/>
      <c r="C19" s="31"/>
      <c r="D19" s="31"/>
      <c r="E19" s="31"/>
      <c r="F19" s="31"/>
      <c r="G19" s="31"/>
      <c r="H19" s="31"/>
      <c r="I19" s="31"/>
    </row>
    <row r="20" spans="1:9" ht="26.25" x14ac:dyDescent="0.4">
      <c r="A20" s="31"/>
      <c r="B20" s="31"/>
      <c r="C20" s="31"/>
      <c r="D20" s="31"/>
      <c r="E20" s="31"/>
      <c r="F20" s="31"/>
      <c r="G20" s="31"/>
      <c r="H20" s="31"/>
      <c r="I20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BASEUS_Week-Loc</vt:lpstr>
      <vt:lpstr>Weekly-VMS-QTY</vt:lpstr>
      <vt:lpstr>Item Status</vt:lpstr>
      <vt:lpstr>Weekly-VMS-SOH</vt:lpstr>
      <vt:lpstr>Sheet4</vt:lpstr>
      <vt:lpstr>'BASEUS_Week-Loc'!Print_Area</vt:lpstr>
      <vt:lpstr>Sheet4!Print_Area</vt:lpstr>
      <vt:lpstr>'BASEUS_Week-Loc'!Print_Titles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2019-04-27T11:40:32Z</dcterms:modified>
</cp:coreProperties>
</file>