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0" windowWidth="10380" windowHeight="12075" tabRatio="923"/>
  </bookViews>
  <sheets>
    <sheet name="Virgin Megastore QATAR (2019)" sheetId="18" r:id="rId1"/>
    <sheet name="Quarterly report QAT" sheetId="31" r:id="rId2"/>
    <sheet name="Villagio-301" sheetId="22" state="hidden" r:id="rId3"/>
    <sheet name="LMK-302" sheetId="27" state="hidden" r:id="rId4"/>
    <sheet name="MOQ-306" sheetId="29" state="hidden" r:id="rId5"/>
    <sheet name="DFC-307" sheetId="30" state="hidden" r:id="rId6"/>
    <sheet name="Sheet1" sheetId="26" state="hidden" r:id="rId7"/>
  </sheets>
  <definedNames>
    <definedName name="_xlnm._FilterDatabase" localSheetId="5" hidden="1">'DFC-307'!$A$12:$BI$12</definedName>
    <definedName name="_xlnm._FilterDatabase" localSheetId="3" hidden="1">'LMK-302'!$A$12:$BI$12</definedName>
    <definedName name="_xlnm._FilterDatabase" localSheetId="4" hidden="1">'MOQ-306'!$A$12:$BI$12</definedName>
    <definedName name="_xlnm._FilterDatabase" localSheetId="2" hidden="1">'Villagio-301'!$A$12:$BI$12</definedName>
    <definedName name="_xlnm._FilterDatabase" localSheetId="0" hidden="1">'Virgin Megastore QATAR (2019)'!$A$4:$BL$4</definedName>
    <definedName name="_xlnm.Print_Area" localSheetId="5">'DFC-307'!$A$1:$BC$171</definedName>
    <definedName name="_xlnm.Print_Area" localSheetId="3">'LMK-302'!$A$1:$BC$62</definedName>
    <definedName name="_xlnm.Print_Area" localSheetId="4">'MOQ-306'!$A$1:$BC$171</definedName>
    <definedName name="_xlnm.Print_Area" localSheetId="2">'Villagio-301'!$A$1:$BC$62</definedName>
    <definedName name="_xlnm.Print_Titles" localSheetId="5">'DFC-307'!$9:$12</definedName>
    <definedName name="_xlnm.Print_Titles" localSheetId="3">'LMK-302'!$9:$12</definedName>
    <definedName name="_xlnm.Print_Titles" localSheetId="4">'MOQ-306'!$9:$12</definedName>
    <definedName name="_xlnm.Print_Titles" localSheetId="2">'Villagio-301'!$9:$12</definedName>
    <definedName name="_xlnm.Print_Titles" localSheetId="0">'Virgin Megastore QATAR (2019)'!$1:$4</definedName>
  </definedNames>
  <calcPr calcId="162913"/>
</workbook>
</file>

<file path=xl/calcChain.xml><?xml version="1.0" encoding="utf-8"?>
<calcChain xmlns="http://schemas.openxmlformats.org/spreadsheetml/2006/main">
  <c r="S81" i="18" l="1"/>
  <c r="N27" i="31" l="1"/>
  <c r="N28" i="31" s="1"/>
  <c r="N23" i="31"/>
  <c r="K23" i="31"/>
  <c r="W22" i="31"/>
  <c r="Q22" i="31"/>
  <c r="Q25" i="31" s="1"/>
  <c r="P22" i="31"/>
  <c r="O22" i="31"/>
  <c r="N22" i="31"/>
  <c r="N25" i="31" s="1"/>
  <c r="M22" i="31"/>
  <c r="L22" i="31"/>
  <c r="K22" i="31"/>
  <c r="K27" i="31" s="1"/>
  <c r="K28" i="31" s="1"/>
  <c r="J22" i="31"/>
  <c r="I22" i="31"/>
  <c r="Q9" i="31"/>
  <c r="Q8" i="31"/>
  <c r="X4" i="31"/>
  <c r="X23" i="31" s="1"/>
  <c r="Q4" i="31"/>
  <c r="Q23" i="31" s="1"/>
  <c r="Q27" i="31" s="1"/>
  <c r="Q28" i="31" s="1"/>
  <c r="X3" i="31"/>
  <c r="X22" i="31" s="1"/>
  <c r="W3" i="31"/>
  <c r="V3" i="31"/>
  <c r="V22" i="31" s="1"/>
  <c r="X27" i="31" l="1"/>
  <c r="X28" i="31" s="1"/>
  <c r="X25" i="31"/>
  <c r="X8" i="31"/>
  <c r="X9" i="31" s="1"/>
  <c r="K25" i="31"/>
  <c r="BH2" i="18"/>
  <c r="AY8" i="18" l="1"/>
  <c r="AW6" i="18"/>
  <c r="AW7" i="18"/>
  <c r="AW8" i="18"/>
  <c r="AW9" i="18"/>
  <c r="AW10" i="18"/>
  <c r="AW11" i="18"/>
  <c r="AW12" i="18"/>
  <c r="AW13" i="18"/>
  <c r="AW14" i="18"/>
  <c r="AW15" i="18"/>
  <c r="AW16" i="18"/>
  <c r="AW17" i="18"/>
  <c r="AW18" i="18"/>
  <c r="AW19" i="18"/>
  <c r="AW20" i="18"/>
  <c r="AW21" i="18"/>
  <c r="AW22" i="18"/>
  <c r="AW23" i="18"/>
  <c r="AW24" i="18"/>
  <c r="AW25" i="18"/>
  <c r="AW26" i="18"/>
  <c r="AW27" i="18"/>
  <c r="AW28" i="18"/>
  <c r="AW29" i="18"/>
  <c r="AW30" i="18"/>
  <c r="AW31" i="18"/>
  <c r="AW32" i="18"/>
  <c r="AW33" i="18"/>
  <c r="AW34" i="18"/>
  <c r="AW35" i="18"/>
  <c r="AW36" i="18"/>
  <c r="AW37" i="18"/>
  <c r="AW38" i="18"/>
  <c r="AW39" i="18"/>
  <c r="AW40" i="18"/>
  <c r="AW41" i="18"/>
  <c r="AW42" i="18"/>
  <c r="AW43" i="18"/>
  <c r="AW44" i="18"/>
  <c r="AW45" i="18"/>
  <c r="AW46" i="18"/>
  <c r="AW47" i="18"/>
  <c r="AW48" i="18"/>
  <c r="AW49" i="18"/>
  <c r="AW50" i="18"/>
  <c r="AW51" i="18"/>
  <c r="AW52" i="18"/>
  <c r="AW53" i="18"/>
  <c r="AW54" i="18"/>
  <c r="AW55" i="18"/>
  <c r="AW56" i="18"/>
  <c r="AW57" i="18"/>
  <c r="AW58" i="18"/>
  <c r="AW59" i="18"/>
  <c r="AW60" i="18"/>
  <c r="AW61" i="18"/>
  <c r="AW62" i="18"/>
  <c r="AW63" i="18"/>
  <c r="AW64" i="18"/>
  <c r="AW65" i="18"/>
  <c r="AW66" i="18"/>
  <c r="AW67" i="18"/>
  <c r="AW68" i="18"/>
  <c r="AW69" i="18"/>
  <c r="AW70" i="18"/>
  <c r="AW71" i="18"/>
  <c r="AW72" i="18"/>
  <c r="AW73" i="18"/>
  <c r="AW74" i="18"/>
  <c r="AW75" i="18"/>
  <c r="AW76" i="18"/>
  <c r="AW77" i="18"/>
  <c r="AW78" i="18"/>
  <c r="AW79" i="18"/>
  <c r="AW5" i="18"/>
  <c r="U6" i="18"/>
  <c r="T6" i="18"/>
  <c r="T5" i="18"/>
  <c r="T7" i="18"/>
  <c r="T8" i="18"/>
  <c r="T9" i="18"/>
  <c r="T10" i="18"/>
  <c r="T11" i="18"/>
  <c r="T12" i="18"/>
  <c r="T13" i="18"/>
  <c r="T14" i="18"/>
  <c r="T15" i="18"/>
  <c r="T16" i="18"/>
  <c r="T17" i="18"/>
  <c r="T18" i="18"/>
  <c r="T19" i="18"/>
  <c r="T20" i="18"/>
  <c r="T21" i="18"/>
  <c r="T22" i="18"/>
  <c r="T23" i="18"/>
  <c r="T24" i="18"/>
  <c r="T25" i="18"/>
  <c r="T26" i="18"/>
  <c r="T27" i="18"/>
  <c r="T28" i="18"/>
  <c r="T29" i="18"/>
  <c r="T30" i="18"/>
  <c r="T31" i="18"/>
  <c r="T32" i="18"/>
  <c r="T33" i="18"/>
  <c r="T34" i="18"/>
  <c r="T35" i="18"/>
  <c r="T36" i="18"/>
  <c r="T37" i="18"/>
  <c r="T38" i="18"/>
  <c r="T39" i="18"/>
  <c r="T40" i="18"/>
  <c r="T41" i="18"/>
  <c r="T42" i="18"/>
  <c r="T43" i="18"/>
  <c r="T44" i="18"/>
  <c r="T45" i="18"/>
  <c r="T46" i="18"/>
  <c r="T47" i="18"/>
  <c r="T48" i="18"/>
  <c r="T49" i="18"/>
  <c r="T50" i="18"/>
  <c r="T51" i="18"/>
  <c r="T52" i="18"/>
  <c r="T53" i="18"/>
  <c r="T54" i="18"/>
  <c r="T55" i="18"/>
  <c r="T56" i="18"/>
  <c r="T57" i="18"/>
  <c r="T58" i="18"/>
  <c r="T59" i="18"/>
  <c r="T60" i="18"/>
  <c r="T61" i="18"/>
  <c r="T62" i="18"/>
  <c r="T63" i="18"/>
  <c r="T64" i="18"/>
  <c r="T65" i="18"/>
  <c r="T66" i="18"/>
  <c r="T67" i="18"/>
  <c r="T68" i="18"/>
  <c r="T69" i="18"/>
  <c r="T70" i="18"/>
  <c r="T71" i="18"/>
  <c r="T72" i="18"/>
  <c r="T81" i="18" l="1"/>
  <c r="AY55" i="27"/>
  <c r="AY55" i="22"/>
  <c r="AY164" i="30" l="1"/>
  <c r="AW164" i="30"/>
  <c r="AU164" i="30"/>
  <c r="AN164" i="30"/>
  <c r="AK164" i="30"/>
  <c r="AH164" i="30"/>
  <c r="AE164" i="30"/>
  <c r="AB164" i="30"/>
  <c r="Y164" i="30"/>
  <c r="V164" i="30"/>
  <c r="S164" i="30"/>
  <c r="P164" i="30"/>
  <c r="M164" i="30"/>
  <c r="J164" i="30"/>
  <c r="AX162" i="30"/>
  <c r="AV162" i="30"/>
  <c r="AQ162" i="30"/>
  <c r="AP162" i="30"/>
  <c r="AO162" i="30"/>
  <c r="AM162" i="30"/>
  <c r="AL162" i="30"/>
  <c r="AJ162" i="30"/>
  <c r="AI162" i="30"/>
  <c r="AG162" i="30"/>
  <c r="AF162" i="30"/>
  <c r="AD162" i="30"/>
  <c r="AC162" i="30"/>
  <c r="AA162" i="30"/>
  <c r="Z162" i="30"/>
  <c r="X162" i="30"/>
  <c r="W162" i="30"/>
  <c r="U162" i="30"/>
  <c r="T162" i="30"/>
  <c r="R162" i="30"/>
  <c r="Q162" i="30"/>
  <c r="O162" i="30"/>
  <c r="N162" i="30"/>
  <c r="L162" i="30"/>
  <c r="K162" i="30"/>
  <c r="AX161" i="30"/>
  <c r="AV161" i="30"/>
  <c r="AQ161" i="30"/>
  <c r="AO161" i="30"/>
  <c r="AP161" i="30" s="1"/>
  <c r="AM161" i="30"/>
  <c r="AL161" i="30"/>
  <c r="AJ161" i="30"/>
  <c r="AI161" i="30"/>
  <c r="AG161" i="30"/>
  <c r="AF161" i="30"/>
  <c r="AD161" i="30"/>
  <c r="AC161" i="30"/>
  <c r="AA161" i="30"/>
  <c r="Z161" i="30"/>
  <c r="X161" i="30"/>
  <c r="W161" i="30"/>
  <c r="U161" i="30"/>
  <c r="T161" i="30"/>
  <c r="R161" i="30"/>
  <c r="Q161" i="30"/>
  <c r="O161" i="30"/>
  <c r="N161" i="30"/>
  <c r="L161" i="30"/>
  <c r="K161" i="30"/>
  <c r="AX160" i="30"/>
  <c r="AV160" i="30"/>
  <c r="AO160" i="30"/>
  <c r="AM160" i="30"/>
  <c r="AL160" i="30"/>
  <c r="AJ160" i="30"/>
  <c r="AI160" i="30"/>
  <c r="AG160" i="30"/>
  <c r="AF160" i="30"/>
  <c r="AD160" i="30"/>
  <c r="AC160" i="30"/>
  <c r="AA160" i="30"/>
  <c r="Z160" i="30"/>
  <c r="X160" i="30"/>
  <c r="W160" i="30"/>
  <c r="U160" i="30"/>
  <c r="T160" i="30"/>
  <c r="R160" i="30"/>
  <c r="Q160" i="30"/>
  <c r="O160" i="30"/>
  <c r="N160" i="30"/>
  <c r="L160" i="30"/>
  <c r="K160" i="30"/>
  <c r="AX159" i="30"/>
  <c r="AV159" i="30"/>
  <c r="AO159" i="30"/>
  <c r="AQ159" i="30" s="1"/>
  <c r="AM159" i="30"/>
  <c r="AL159" i="30"/>
  <c r="AJ159" i="30"/>
  <c r="AI159" i="30"/>
  <c r="AG159" i="30"/>
  <c r="AF159" i="30"/>
  <c r="AD159" i="30"/>
  <c r="AC159" i="30"/>
  <c r="AA159" i="30"/>
  <c r="Z159" i="30"/>
  <c r="X159" i="30"/>
  <c r="W159" i="30"/>
  <c r="U159" i="30"/>
  <c r="T159" i="30"/>
  <c r="R159" i="30"/>
  <c r="Q159" i="30"/>
  <c r="O159" i="30"/>
  <c r="N159" i="30"/>
  <c r="L159" i="30"/>
  <c r="K159" i="30"/>
  <c r="AX158" i="30"/>
  <c r="AV158" i="30"/>
  <c r="AQ158" i="30"/>
  <c r="AP158" i="30"/>
  <c r="AO158" i="30"/>
  <c r="AM158" i="30"/>
  <c r="AL158" i="30"/>
  <c r="AJ158" i="30"/>
  <c r="AI158" i="30"/>
  <c r="AG158" i="30"/>
  <c r="AF158" i="30"/>
  <c r="AD158" i="30"/>
  <c r="AC158" i="30"/>
  <c r="AA158" i="30"/>
  <c r="Z158" i="30"/>
  <c r="X158" i="30"/>
  <c r="W158" i="30"/>
  <c r="U158" i="30"/>
  <c r="T158" i="30"/>
  <c r="R158" i="30"/>
  <c r="Q158" i="30"/>
  <c r="O158" i="30"/>
  <c r="N158" i="30"/>
  <c r="L158" i="30"/>
  <c r="K158" i="30"/>
  <c r="AX157" i="30"/>
  <c r="AV157" i="30"/>
  <c r="AQ157" i="30"/>
  <c r="AO157" i="30"/>
  <c r="AP157" i="30" s="1"/>
  <c r="AM157" i="30"/>
  <c r="AL157" i="30"/>
  <c r="AJ157" i="30"/>
  <c r="AI157" i="30"/>
  <c r="AG157" i="30"/>
  <c r="AF157" i="30"/>
  <c r="AD157" i="30"/>
  <c r="AC157" i="30"/>
  <c r="AA157" i="30"/>
  <c r="Z157" i="30"/>
  <c r="X157" i="30"/>
  <c r="W157" i="30"/>
  <c r="U157" i="30"/>
  <c r="T157" i="30"/>
  <c r="R157" i="30"/>
  <c r="Q157" i="30"/>
  <c r="O157" i="30"/>
  <c r="N157" i="30"/>
  <c r="L157" i="30"/>
  <c r="K157" i="30"/>
  <c r="AX156" i="30"/>
  <c r="AV156" i="30"/>
  <c r="AO156" i="30"/>
  <c r="AM156" i="30"/>
  <c r="AL156" i="30"/>
  <c r="AJ156" i="30"/>
  <c r="AI156" i="30"/>
  <c r="AG156" i="30"/>
  <c r="AF156" i="30"/>
  <c r="AD156" i="30"/>
  <c r="AC156" i="30"/>
  <c r="AA156" i="30"/>
  <c r="Z156" i="30"/>
  <c r="X156" i="30"/>
  <c r="W156" i="30"/>
  <c r="U156" i="30"/>
  <c r="T156" i="30"/>
  <c r="R156" i="30"/>
  <c r="Q156" i="30"/>
  <c r="O156" i="30"/>
  <c r="N156" i="30"/>
  <c r="L156" i="30"/>
  <c r="K156" i="30"/>
  <c r="AX155" i="30"/>
  <c r="AV155" i="30"/>
  <c r="AO155" i="30"/>
  <c r="AQ155" i="30" s="1"/>
  <c r="AM155" i="30"/>
  <c r="AL155" i="30"/>
  <c r="AJ155" i="30"/>
  <c r="AI155" i="30"/>
  <c r="AG155" i="30"/>
  <c r="AF155" i="30"/>
  <c r="AD155" i="30"/>
  <c r="AC155" i="30"/>
  <c r="AA155" i="30"/>
  <c r="Z155" i="30"/>
  <c r="X155" i="30"/>
  <c r="W155" i="30"/>
  <c r="U155" i="30"/>
  <c r="T155" i="30"/>
  <c r="R155" i="30"/>
  <c r="Q155" i="30"/>
  <c r="O155" i="30"/>
  <c r="N155" i="30"/>
  <c r="L155" i="30"/>
  <c r="K155" i="30"/>
  <c r="AX154" i="30"/>
  <c r="AV154" i="30"/>
  <c r="AQ154" i="30"/>
  <c r="AP154" i="30"/>
  <c r="AO154" i="30"/>
  <c r="AM154" i="30"/>
  <c r="AL154" i="30"/>
  <c r="AJ154" i="30"/>
  <c r="AI154" i="30"/>
  <c r="AG154" i="30"/>
  <c r="AF154" i="30"/>
  <c r="AD154" i="30"/>
  <c r="AC154" i="30"/>
  <c r="AA154" i="30"/>
  <c r="Z154" i="30"/>
  <c r="X154" i="30"/>
  <c r="W154" i="30"/>
  <c r="U154" i="30"/>
  <c r="T154" i="30"/>
  <c r="R154" i="30"/>
  <c r="Q154" i="30"/>
  <c r="O154" i="30"/>
  <c r="N154" i="30"/>
  <c r="L154" i="30"/>
  <c r="K154" i="30"/>
  <c r="AX153" i="30"/>
  <c r="AV153" i="30"/>
  <c r="AQ153" i="30"/>
  <c r="AO153" i="30"/>
  <c r="AP153" i="30" s="1"/>
  <c r="AM153" i="30"/>
  <c r="AL153" i="30"/>
  <c r="AJ153" i="30"/>
  <c r="AI153" i="30"/>
  <c r="AG153" i="30"/>
  <c r="AF153" i="30"/>
  <c r="AD153" i="30"/>
  <c r="AC153" i="30"/>
  <c r="AA153" i="30"/>
  <c r="Z153" i="30"/>
  <c r="X153" i="30"/>
  <c r="W153" i="30"/>
  <c r="U153" i="30"/>
  <c r="T153" i="30"/>
  <c r="R153" i="30"/>
  <c r="Q153" i="30"/>
  <c r="O153" i="30"/>
  <c r="N153" i="30"/>
  <c r="L153" i="30"/>
  <c r="K153" i="30"/>
  <c r="AX152" i="30"/>
  <c r="AV152" i="30"/>
  <c r="AO152" i="30"/>
  <c r="AM152" i="30"/>
  <c r="AL152" i="30"/>
  <c r="AJ152" i="30"/>
  <c r="AI152" i="30"/>
  <c r="AG152" i="30"/>
  <c r="AF152" i="30"/>
  <c r="AD152" i="30"/>
  <c r="AC152" i="30"/>
  <c r="AA152" i="30"/>
  <c r="Z152" i="30"/>
  <c r="X152" i="30"/>
  <c r="W152" i="30"/>
  <c r="U152" i="30"/>
  <c r="T152" i="30"/>
  <c r="R152" i="30"/>
  <c r="Q152" i="30"/>
  <c r="O152" i="30"/>
  <c r="N152" i="30"/>
  <c r="L152" i="30"/>
  <c r="K152" i="30"/>
  <c r="AX151" i="30"/>
  <c r="AV151" i="30"/>
  <c r="AO151" i="30"/>
  <c r="AQ151" i="30" s="1"/>
  <c r="AM151" i="30"/>
  <c r="AL151" i="30"/>
  <c r="AJ151" i="30"/>
  <c r="AI151" i="30"/>
  <c r="AG151" i="30"/>
  <c r="AF151" i="30"/>
  <c r="AD151" i="30"/>
  <c r="AC151" i="30"/>
  <c r="AA151" i="30"/>
  <c r="Z151" i="30"/>
  <c r="X151" i="30"/>
  <c r="W151" i="30"/>
  <c r="U151" i="30"/>
  <c r="T151" i="30"/>
  <c r="R151" i="30"/>
  <c r="Q151" i="30"/>
  <c r="O151" i="30"/>
  <c r="N151" i="30"/>
  <c r="L151" i="30"/>
  <c r="K151" i="30"/>
  <c r="AX150" i="30"/>
  <c r="AV150" i="30"/>
  <c r="AQ150" i="30"/>
  <c r="AP150" i="30"/>
  <c r="AO150" i="30"/>
  <c r="AM150" i="30"/>
  <c r="AL150" i="30"/>
  <c r="AJ150" i="30"/>
  <c r="AI150" i="30"/>
  <c r="AG150" i="30"/>
  <c r="AF150" i="30"/>
  <c r="AD150" i="30"/>
  <c r="AC150" i="30"/>
  <c r="AA150" i="30"/>
  <c r="Z150" i="30"/>
  <c r="X150" i="30"/>
  <c r="W150" i="30"/>
  <c r="U150" i="30"/>
  <c r="T150" i="30"/>
  <c r="R150" i="30"/>
  <c r="Q150" i="30"/>
  <c r="O150" i="30"/>
  <c r="N150" i="30"/>
  <c r="L150" i="30"/>
  <c r="K150" i="30"/>
  <c r="AX149" i="30"/>
  <c r="AV149" i="30"/>
  <c r="AQ149" i="30"/>
  <c r="AO149" i="30"/>
  <c r="AP149" i="30" s="1"/>
  <c r="AM149" i="30"/>
  <c r="AL149" i="30"/>
  <c r="AJ149" i="30"/>
  <c r="AI149" i="30"/>
  <c r="AG149" i="30"/>
  <c r="AF149" i="30"/>
  <c r="AD149" i="30"/>
  <c r="AC149" i="30"/>
  <c r="AA149" i="30"/>
  <c r="Z149" i="30"/>
  <c r="X149" i="30"/>
  <c r="W149" i="30"/>
  <c r="U149" i="30"/>
  <c r="T149" i="30"/>
  <c r="R149" i="30"/>
  <c r="Q149" i="30"/>
  <c r="O149" i="30"/>
  <c r="N149" i="30"/>
  <c r="L149" i="30"/>
  <c r="K149" i="30"/>
  <c r="AX148" i="30"/>
  <c r="AV148" i="30"/>
  <c r="AO148" i="30"/>
  <c r="AM148" i="30"/>
  <c r="AL148" i="30"/>
  <c r="AJ148" i="30"/>
  <c r="AI148" i="30"/>
  <c r="AG148" i="30"/>
  <c r="AF148" i="30"/>
  <c r="AD148" i="30"/>
  <c r="AC148" i="30"/>
  <c r="AA148" i="30"/>
  <c r="Z148" i="30"/>
  <c r="X148" i="30"/>
  <c r="W148" i="30"/>
  <c r="U148" i="30"/>
  <c r="T148" i="30"/>
  <c r="R148" i="30"/>
  <c r="Q148" i="30"/>
  <c r="O148" i="30"/>
  <c r="N148" i="30"/>
  <c r="L148" i="30"/>
  <c r="K148" i="30"/>
  <c r="AX147" i="30"/>
  <c r="AV147" i="30"/>
  <c r="AO147" i="30"/>
  <c r="AQ147" i="30" s="1"/>
  <c r="AM147" i="30"/>
  <c r="AL147" i="30"/>
  <c r="AJ147" i="30"/>
  <c r="AI147" i="30"/>
  <c r="AG147" i="30"/>
  <c r="AF147" i="30"/>
  <c r="AD147" i="30"/>
  <c r="AC147" i="30"/>
  <c r="AA147" i="30"/>
  <c r="Z147" i="30"/>
  <c r="X147" i="30"/>
  <c r="W147" i="30"/>
  <c r="U147" i="30"/>
  <c r="T147" i="30"/>
  <c r="R147" i="30"/>
  <c r="Q147" i="30"/>
  <c r="O147" i="30"/>
  <c r="N147" i="30"/>
  <c r="L147" i="30"/>
  <c r="K147" i="30"/>
  <c r="AX146" i="30"/>
  <c r="AV146" i="30"/>
  <c r="AQ146" i="30"/>
  <c r="AP146" i="30"/>
  <c r="AO146" i="30"/>
  <c r="AM146" i="30"/>
  <c r="AL146" i="30"/>
  <c r="AJ146" i="30"/>
  <c r="AI146" i="30"/>
  <c r="AG146" i="30"/>
  <c r="AF146" i="30"/>
  <c r="AD146" i="30"/>
  <c r="AC146" i="30"/>
  <c r="AA146" i="30"/>
  <c r="Z146" i="30"/>
  <c r="X146" i="30"/>
  <c r="W146" i="30"/>
  <c r="U146" i="30"/>
  <c r="T146" i="30"/>
  <c r="R146" i="30"/>
  <c r="Q146" i="30"/>
  <c r="O146" i="30"/>
  <c r="N146" i="30"/>
  <c r="L146" i="30"/>
  <c r="K146" i="30"/>
  <c r="AX145" i="30"/>
  <c r="AV145" i="30"/>
  <c r="AQ145" i="30"/>
  <c r="AP145" i="30"/>
  <c r="AO145" i="30"/>
  <c r="AM145" i="30"/>
  <c r="AL145" i="30"/>
  <c r="AJ145" i="30"/>
  <c r="AI145" i="30"/>
  <c r="AG145" i="30"/>
  <c r="AF145" i="30"/>
  <c r="AD145" i="30"/>
  <c r="AC145" i="30"/>
  <c r="AA145" i="30"/>
  <c r="Z145" i="30"/>
  <c r="X145" i="30"/>
  <c r="W145" i="30"/>
  <c r="U145" i="30"/>
  <c r="T145" i="30"/>
  <c r="R145" i="30"/>
  <c r="Q145" i="30"/>
  <c r="O145" i="30"/>
  <c r="N145" i="30"/>
  <c r="L145" i="30"/>
  <c r="K145" i="30"/>
  <c r="AX144" i="30"/>
  <c r="AV144" i="30"/>
  <c r="AO144" i="30"/>
  <c r="AM144" i="30"/>
  <c r="AL144" i="30"/>
  <c r="AJ144" i="30"/>
  <c r="AI144" i="30"/>
  <c r="AG144" i="30"/>
  <c r="AF144" i="30"/>
  <c r="AD144" i="30"/>
  <c r="AC144" i="30"/>
  <c r="AA144" i="30"/>
  <c r="Z144" i="30"/>
  <c r="X144" i="30"/>
  <c r="W144" i="30"/>
  <c r="U144" i="30"/>
  <c r="T144" i="30"/>
  <c r="R144" i="30"/>
  <c r="Q144" i="30"/>
  <c r="O144" i="30"/>
  <c r="N144" i="30"/>
  <c r="L144" i="30"/>
  <c r="K144" i="30"/>
  <c r="AX143" i="30"/>
  <c r="AV143" i="30"/>
  <c r="AO143" i="30"/>
  <c r="AQ143" i="30" s="1"/>
  <c r="AM143" i="30"/>
  <c r="AL143" i="30"/>
  <c r="AJ143" i="30"/>
  <c r="AI143" i="30"/>
  <c r="AG143" i="30"/>
  <c r="AF143" i="30"/>
  <c r="AD143" i="30"/>
  <c r="AC143" i="30"/>
  <c r="AA143" i="30"/>
  <c r="Z143" i="30"/>
  <c r="X143" i="30"/>
  <c r="W143" i="30"/>
  <c r="U143" i="30"/>
  <c r="T143" i="30"/>
  <c r="R143" i="30"/>
  <c r="Q143" i="30"/>
  <c r="O143" i="30"/>
  <c r="N143" i="30"/>
  <c r="L143" i="30"/>
  <c r="K143" i="30"/>
  <c r="AX142" i="30"/>
  <c r="AV142" i="30"/>
  <c r="AQ142" i="30"/>
  <c r="AP142" i="30"/>
  <c r="AO142" i="30"/>
  <c r="AM142" i="30"/>
  <c r="AL142" i="30"/>
  <c r="AJ142" i="30"/>
  <c r="AI142" i="30"/>
  <c r="AG142" i="30"/>
  <c r="AF142" i="30"/>
  <c r="AD142" i="30"/>
  <c r="AC142" i="30"/>
  <c r="AA142" i="30"/>
  <c r="Z142" i="30"/>
  <c r="X142" i="30"/>
  <c r="W142" i="30"/>
  <c r="U142" i="30"/>
  <c r="T142" i="30"/>
  <c r="R142" i="30"/>
  <c r="Q142" i="30"/>
  <c r="O142" i="30"/>
  <c r="N142" i="30"/>
  <c r="L142" i="30"/>
  <c r="K142" i="30"/>
  <c r="AX141" i="30"/>
  <c r="AV141" i="30"/>
  <c r="AQ141" i="30"/>
  <c r="AO141" i="30"/>
  <c r="AP141" i="30" s="1"/>
  <c r="AM141" i="30"/>
  <c r="AL141" i="30"/>
  <c r="AJ141" i="30"/>
  <c r="AI141" i="30"/>
  <c r="AG141" i="30"/>
  <c r="AF141" i="30"/>
  <c r="AD141" i="30"/>
  <c r="AC141" i="30"/>
  <c r="AA141" i="30"/>
  <c r="Z141" i="30"/>
  <c r="X141" i="30"/>
  <c r="W141" i="30"/>
  <c r="U141" i="30"/>
  <c r="T141" i="30"/>
  <c r="R141" i="30"/>
  <c r="Q141" i="30"/>
  <c r="O141" i="30"/>
  <c r="N141" i="30"/>
  <c r="L141" i="30"/>
  <c r="K141" i="30"/>
  <c r="AX140" i="30"/>
  <c r="AV140" i="30"/>
  <c r="AO140" i="30"/>
  <c r="AM140" i="30"/>
  <c r="AL140" i="30"/>
  <c r="AJ140" i="30"/>
  <c r="AI140" i="30"/>
  <c r="AG140" i="30"/>
  <c r="AF140" i="30"/>
  <c r="AD140" i="30"/>
  <c r="AC140" i="30"/>
  <c r="AA140" i="30"/>
  <c r="Z140" i="30"/>
  <c r="X140" i="30"/>
  <c r="W140" i="30"/>
  <c r="U140" i="30"/>
  <c r="T140" i="30"/>
  <c r="R140" i="30"/>
  <c r="Q140" i="30"/>
  <c r="O140" i="30"/>
  <c r="N140" i="30"/>
  <c r="L140" i="30"/>
  <c r="K140" i="30"/>
  <c r="AX139" i="30"/>
  <c r="AV139" i="30"/>
  <c r="AO139" i="30"/>
  <c r="AQ139" i="30" s="1"/>
  <c r="AM139" i="30"/>
  <c r="AL139" i="30"/>
  <c r="AJ139" i="30"/>
  <c r="AI139" i="30"/>
  <c r="AG139" i="30"/>
  <c r="AF139" i="30"/>
  <c r="AD139" i="30"/>
  <c r="AC139" i="30"/>
  <c r="AA139" i="30"/>
  <c r="Z139" i="30"/>
  <c r="X139" i="30"/>
  <c r="W139" i="30"/>
  <c r="U139" i="30"/>
  <c r="T139" i="30"/>
  <c r="R139" i="30"/>
  <c r="Q139" i="30"/>
  <c r="O139" i="30"/>
  <c r="N139" i="30"/>
  <c r="L139" i="30"/>
  <c r="K139" i="30"/>
  <c r="AX138" i="30"/>
  <c r="AV138" i="30"/>
  <c r="AQ138" i="30"/>
  <c r="AP138" i="30"/>
  <c r="AO138" i="30"/>
  <c r="AM138" i="30"/>
  <c r="AL138" i="30"/>
  <c r="AJ138" i="30"/>
  <c r="AI138" i="30"/>
  <c r="AG138" i="30"/>
  <c r="AF138" i="30"/>
  <c r="AD138" i="30"/>
  <c r="AC138" i="30"/>
  <c r="AA138" i="30"/>
  <c r="Z138" i="30"/>
  <c r="X138" i="30"/>
  <c r="W138" i="30"/>
  <c r="U138" i="30"/>
  <c r="T138" i="30"/>
  <c r="R138" i="30"/>
  <c r="Q138" i="30"/>
  <c r="O138" i="30"/>
  <c r="N138" i="30"/>
  <c r="L138" i="30"/>
  <c r="K138" i="30"/>
  <c r="AX137" i="30"/>
  <c r="AV137" i="30"/>
  <c r="AQ137" i="30"/>
  <c r="AO137" i="30"/>
  <c r="AP137" i="30" s="1"/>
  <c r="AM137" i="30"/>
  <c r="AL137" i="30"/>
  <c r="AJ137" i="30"/>
  <c r="AI137" i="30"/>
  <c r="AG137" i="30"/>
  <c r="AF137" i="30"/>
  <c r="AD137" i="30"/>
  <c r="AC137" i="30"/>
  <c r="AA137" i="30"/>
  <c r="Z137" i="30"/>
  <c r="X137" i="30"/>
  <c r="W137" i="30"/>
  <c r="U137" i="30"/>
  <c r="T137" i="30"/>
  <c r="R137" i="30"/>
  <c r="Q137" i="30"/>
  <c r="O137" i="30"/>
  <c r="N137" i="30"/>
  <c r="L137" i="30"/>
  <c r="K137" i="30"/>
  <c r="AX136" i="30"/>
  <c r="AV136" i="30"/>
  <c r="AO136" i="30"/>
  <c r="AM136" i="30"/>
  <c r="AL136" i="30"/>
  <c r="AJ136" i="30"/>
  <c r="AI136" i="30"/>
  <c r="AG136" i="30"/>
  <c r="AF136" i="30"/>
  <c r="AD136" i="30"/>
  <c r="AC136" i="30"/>
  <c r="AA136" i="30"/>
  <c r="Z136" i="30"/>
  <c r="X136" i="30"/>
  <c r="W136" i="30"/>
  <c r="U136" i="30"/>
  <c r="T136" i="30"/>
  <c r="R136" i="30"/>
  <c r="Q136" i="30"/>
  <c r="O136" i="30"/>
  <c r="N136" i="30"/>
  <c r="L136" i="30"/>
  <c r="K136" i="30"/>
  <c r="AX135" i="30"/>
  <c r="AV135" i="30"/>
  <c r="AO135" i="30"/>
  <c r="AQ135" i="30" s="1"/>
  <c r="AM135" i="30"/>
  <c r="AL135" i="30"/>
  <c r="AJ135" i="30"/>
  <c r="AI135" i="30"/>
  <c r="AG135" i="30"/>
  <c r="AF135" i="30"/>
  <c r="AD135" i="30"/>
  <c r="AC135" i="30"/>
  <c r="AA135" i="30"/>
  <c r="Z135" i="30"/>
  <c r="X135" i="30"/>
  <c r="W135" i="30"/>
  <c r="U135" i="30"/>
  <c r="T135" i="30"/>
  <c r="R135" i="30"/>
  <c r="Q135" i="30"/>
  <c r="O135" i="30"/>
  <c r="N135" i="30"/>
  <c r="L135" i="30"/>
  <c r="K135" i="30"/>
  <c r="AX134" i="30"/>
  <c r="AV134" i="30"/>
  <c r="AQ134" i="30"/>
  <c r="AP134" i="30"/>
  <c r="AO134" i="30"/>
  <c r="AM134" i="30"/>
  <c r="AL134" i="30"/>
  <c r="AJ134" i="30"/>
  <c r="AI134" i="30"/>
  <c r="AG134" i="30"/>
  <c r="AF134" i="30"/>
  <c r="AD134" i="30"/>
  <c r="AC134" i="30"/>
  <c r="AA134" i="30"/>
  <c r="Z134" i="30"/>
  <c r="X134" i="30"/>
  <c r="W134" i="30"/>
  <c r="U134" i="30"/>
  <c r="T134" i="30"/>
  <c r="R134" i="30"/>
  <c r="Q134" i="30"/>
  <c r="O134" i="30"/>
  <c r="N134" i="30"/>
  <c r="L134" i="30"/>
  <c r="K134" i="30"/>
  <c r="AX133" i="30"/>
  <c r="AV133" i="30"/>
  <c r="AQ133" i="30"/>
  <c r="AO133" i="30"/>
  <c r="AP133" i="30" s="1"/>
  <c r="AM133" i="30"/>
  <c r="AL133" i="30"/>
  <c r="AJ133" i="30"/>
  <c r="AI133" i="30"/>
  <c r="AG133" i="30"/>
  <c r="AF133" i="30"/>
  <c r="AD133" i="30"/>
  <c r="AC133" i="30"/>
  <c r="AA133" i="30"/>
  <c r="Z133" i="30"/>
  <c r="X133" i="30"/>
  <c r="W133" i="30"/>
  <c r="U133" i="30"/>
  <c r="T133" i="30"/>
  <c r="R133" i="30"/>
  <c r="Q133" i="30"/>
  <c r="O133" i="30"/>
  <c r="N133" i="30"/>
  <c r="L133" i="30"/>
  <c r="K133" i="30"/>
  <c r="AX132" i="30"/>
  <c r="AV132" i="30"/>
  <c r="AO132" i="30"/>
  <c r="AM132" i="30"/>
  <c r="AL132" i="30"/>
  <c r="AJ132" i="30"/>
  <c r="AI132" i="30"/>
  <c r="AG132" i="30"/>
  <c r="AF132" i="30"/>
  <c r="AD132" i="30"/>
  <c r="AC132" i="30"/>
  <c r="AA132" i="30"/>
  <c r="Z132" i="30"/>
  <c r="X132" i="30"/>
  <c r="W132" i="30"/>
  <c r="U132" i="30"/>
  <c r="T132" i="30"/>
  <c r="R132" i="30"/>
  <c r="Q132" i="30"/>
  <c r="O132" i="30"/>
  <c r="N132" i="30"/>
  <c r="L132" i="30"/>
  <c r="K132" i="30"/>
  <c r="AX131" i="30"/>
  <c r="AV131" i="30"/>
  <c r="AO131" i="30"/>
  <c r="AQ131" i="30" s="1"/>
  <c r="AM131" i="30"/>
  <c r="AL131" i="30"/>
  <c r="AJ131" i="30"/>
  <c r="AI131" i="30"/>
  <c r="AG131" i="30"/>
  <c r="AF131" i="30"/>
  <c r="AD131" i="30"/>
  <c r="AC131" i="30"/>
  <c r="AA131" i="30"/>
  <c r="Z131" i="30"/>
  <c r="X131" i="30"/>
  <c r="W131" i="30"/>
  <c r="U131" i="30"/>
  <c r="T131" i="30"/>
  <c r="R131" i="30"/>
  <c r="Q131" i="30"/>
  <c r="O131" i="30"/>
  <c r="N131" i="30"/>
  <c r="L131" i="30"/>
  <c r="K131" i="30"/>
  <c r="AX130" i="30"/>
  <c r="AV130" i="30"/>
  <c r="AQ130" i="30"/>
  <c r="AP130" i="30"/>
  <c r="AO130" i="30"/>
  <c r="AM130" i="30"/>
  <c r="AL130" i="30"/>
  <c r="AJ130" i="30"/>
  <c r="AI130" i="30"/>
  <c r="AG130" i="30"/>
  <c r="AF130" i="30"/>
  <c r="AD130" i="30"/>
  <c r="AC130" i="30"/>
  <c r="AA130" i="30"/>
  <c r="Z130" i="30"/>
  <c r="X130" i="30"/>
  <c r="W130" i="30"/>
  <c r="U130" i="30"/>
  <c r="T130" i="30"/>
  <c r="R130" i="30"/>
  <c r="Q130" i="30"/>
  <c r="O130" i="30"/>
  <c r="N130" i="30"/>
  <c r="L130" i="30"/>
  <c r="K130" i="30"/>
  <c r="AX129" i="30"/>
  <c r="AV129" i="30"/>
  <c r="AQ129" i="30"/>
  <c r="AO129" i="30"/>
  <c r="AP129" i="30" s="1"/>
  <c r="AM129" i="30"/>
  <c r="AL129" i="30"/>
  <c r="AJ129" i="30"/>
  <c r="AI129" i="30"/>
  <c r="AG129" i="30"/>
  <c r="AF129" i="30"/>
  <c r="AD129" i="30"/>
  <c r="AC129" i="30"/>
  <c r="AA129" i="30"/>
  <c r="Z129" i="30"/>
  <c r="X129" i="30"/>
  <c r="W129" i="30"/>
  <c r="U129" i="30"/>
  <c r="T129" i="30"/>
  <c r="R129" i="30"/>
  <c r="Q129" i="30"/>
  <c r="O129" i="30"/>
  <c r="N129" i="30"/>
  <c r="L129" i="30"/>
  <c r="K129" i="30"/>
  <c r="AX128" i="30"/>
  <c r="AV128" i="30"/>
  <c r="AO128" i="30"/>
  <c r="AM128" i="30"/>
  <c r="AL128" i="30"/>
  <c r="AJ128" i="30"/>
  <c r="AI128" i="30"/>
  <c r="AG128" i="30"/>
  <c r="AF128" i="30"/>
  <c r="AD128" i="30"/>
  <c r="AC128" i="30"/>
  <c r="AA128" i="30"/>
  <c r="Z128" i="30"/>
  <c r="X128" i="30"/>
  <c r="W128" i="30"/>
  <c r="U128" i="30"/>
  <c r="T128" i="30"/>
  <c r="R128" i="30"/>
  <c r="Q128" i="30"/>
  <c r="O128" i="30"/>
  <c r="N128" i="30"/>
  <c r="L128" i="30"/>
  <c r="K128" i="30"/>
  <c r="AX127" i="30"/>
  <c r="AV127" i="30"/>
  <c r="AO127" i="30"/>
  <c r="AM127" i="30"/>
  <c r="AL127" i="30"/>
  <c r="AJ127" i="30"/>
  <c r="AI127" i="30"/>
  <c r="AG127" i="30"/>
  <c r="AF127" i="30"/>
  <c r="AD127" i="30"/>
  <c r="AC127" i="30"/>
  <c r="AA127" i="30"/>
  <c r="Z127" i="30"/>
  <c r="X127" i="30"/>
  <c r="W127" i="30"/>
  <c r="U127" i="30"/>
  <c r="T127" i="30"/>
  <c r="R127" i="30"/>
  <c r="Q127" i="30"/>
  <c r="O127" i="30"/>
  <c r="N127" i="30"/>
  <c r="L127" i="30"/>
  <c r="K127" i="30"/>
  <c r="AX126" i="30"/>
  <c r="AV126" i="30"/>
  <c r="AQ126" i="30"/>
  <c r="AP126" i="30"/>
  <c r="AO126" i="30"/>
  <c r="AM126" i="30"/>
  <c r="AL126" i="30"/>
  <c r="AJ126" i="30"/>
  <c r="AI126" i="30"/>
  <c r="AG126" i="30"/>
  <c r="AF126" i="30"/>
  <c r="AD126" i="30"/>
  <c r="AC126" i="30"/>
  <c r="AA126" i="30"/>
  <c r="Z126" i="30"/>
  <c r="X126" i="30"/>
  <c r="W126" i="30"/>
  <c r="U126" i="30"/>
  <c r="T126" i="30"/>
  <c r="R126" i="30"/>
  <c r="Q126" i="30"/>
  <c r="O126" i="30"/>
  <c r="N126" i="30"/>
  <c r="L126" i="30"/>
  <c r="K126" i="30"/>
  <c r="AX125" i="30"/>
  <c r="AV125" i="30"/>
  <c r="AQ125" i="30"/>
  <c r="AP125" i="30"/>
  <c r="AO125" i="30"/>
  <c r="AM125" i="30"/>
  <c r="AL125" i="30"/>
  <c r="AJ125" i="30"/>
  <c r="AI125" i="30"/>
  <c r="AG125" i="30"/>
  <c r="AF125" i="30"/>
  <c r="AD125" i="30"/>
  <c r="AC125" i="30"/>
  <c r="AA125" i="30"/>
  <c r="Z125" i="30"/>
  <c r="X125" i="30"/>
  <c r="W125" i="30"/>
  <c r="U125" i="30"/>
  <c r="T125" i="30"/>
  <c r="R125" i="30"/>
  <c r="Q125" i="30"/>
  <c r="O125" i="30"/>
  <c r="N125" i="30"/>
  <c r="L125" i="30"/>
  <c r="K125" i="30"/>
  <c r="AX124" i="30"/>
  <c r="AV124" i="30"/>
  <c r="AO124" i="30"/>
  <c r="AM124" i="30"/>
  <c r="AL124" i="30"/>
  <c r="AJ124" i="30"/>
  <c r="AI124" i="30"/>
  <c r="AG124" i="30"/>
  <c r="AF124" i="30"/>
  <c r="AD124" i="30"/>
  <c r="AC124" i="30"/>
  <c r="AA124" i="30"/>
  <c r="Z124" i="30"/>
  <c r="X124" i="30"/>
  <c r="W124" i="30"/>
  <c r="U124" i="30"/>
  <c r="T124" i="30"/>
  <c r="R124" i="30"/>
  <c r="Q124" i="30"/>
  <c r="O124" i="30"/>
  <c r="N124" i="30"/>
  <c r="L124" i="30"/>
  <c r="K124" i="30"/>
  <c r="AX123" i="30"/>
  <c r="AV123" i="30"/>
  <c r="AP123" i="30"/>
  <c r="AO123" i="30"/>
  <c r="AM123" i="30"/>
  <c r="AL123" i="30"/>
  <c r="AJ123" i="30"/>
  <c r="AI123" i="30"/>
  <c r="AG123" i="30"/>
  <c r="AF123" i="30"/>
  <c r="AD123" i="30"/>
  <c r="AC123" i="30"/>
  <c r="AA123" i="30"/>
  <c r="Z123" i="30"/>
  <c r="X123" i="30"/>
  <c r="W123" i="30"/>
  <c r="U123" i="30"/>
  <c r="T123" i="30"/>
  <c r="R123" i="30"/>
  <c r="Q123" i="30"/>
  <c r="O123" i="30"/>
  <c r="N123" i="30"/>
  <c r="L123" i="30"/>
  <c r="K123" i="30"/>
  <c r="AX122" i="30"/>
  <c r="AV122" i="30"/>
  <c r="AQ122" i="30"/>
  <c r="AP122" i="30"/>
  <c r="AO122" i="30"/>
  <c r="AM122" i="30"/>
  <c r="AL122" i="30"/>
  <c r="AJ122" i="30"/>
  <c r="AI122" i="30"/>
  <c r="AG122" i="30"/>
  <c r="AF122" i="30"/>
  <c r="AD122" i="30"/>
  <c r="AC122" i="30"/>
  <c r="AA122" i="30"/>
  <c r="Z122" i="30"/>
  <c r="X122" i="30"/>
  <c r="W122" i="30"/>
  <c r="U122" i="30"/>
  <c r="T122" i="30"/>
  <c r="R122" i="30"/>
  <c r="Q122" i="30"/>
  <c r="O122" i="30"/>
  <c r="N122" i="30"/>
  <c r="L122" i="30"/>
  <c r="K122" i="30"/>
  <c r="AX121" i="30"/>
  <c r="AV121" i="30"/>
  <c r="AQ121" i="30"/>
  <c r="AO121" i="30"/>
  <c r="AP121" i="30" s="1"/>
  <c r="AM121" i="30"/>
  <c r="AL121" i="30"/>
  <c r="AJ121" i="30"/>
  <c r="AI121" i="30"/>
  <c r="AG121" i="30"/>
  <c r="AF121" i="30"/>
  <c r="AD121" i="30"/>
  <c r="AC121" i="30"/>
  <c r="AA121" i="30"/>
  <c r="Z121" i="30"/>
  <c r="X121" i="30"/>
  <c r="W121" i="30"/>
  <c r="U121" i="30"/>
  <c r="T121" i="30"/>
  <c r="R121" i="30"/>
  <c r="Q121" i="30"/>
  <c r="O121" i="30"/>
  <c r="N121" i="30"/>
  <c r="L121" i="30"/>
  <c r="K121" i="30"/>
  <c r="AX120" i="30"/>
  <c r="AV120" i="30"/>
  <c r="AO120" i="30"/>
  <c r="AM120" i="30"/>
  <c r="AL120" i="30"/>
  <c r="AJ120" i="30"/>
  <c r="AI120" i="30"/>
  <c r="AG120" i="30"/>
  <c r="AF120" i="30"/>
  <c r="AD120" i="30"/>
  <c r="AC120" i="30"/>
  <c r="AA120" i="30"/>
  <c r="Z120" i="30"/>
  <c r="X120" i="30"/>
  <c r="W120" i="30"/>
  <c r="U120" i="30"/>
  <c r="T120" i="30"/>
  <c r="R120" i="30"/>
  <c r="Q120" i="30"/>
  <c r="O120" i="30"/>
  <c r="N120" i="30"/>
  <c r="L120" i="30"/>
  <c r="K120" i="30"/>
  <c r="AX119" i="30"/>
  <c r="AV119" i="30"/>
  <c r="AP119" i="30"/>
  <c r="AO119" i="30"/>
  <c r="AQ119" i="30" s="1"/>
  <c r="AM119" i="30"/>
  <c r="AL119" i="30"/>
  <c r="AJ119" i="30"/>
  <c r="AI119" i="30"/>
  <c r="AG119" i="30"/>
  <c r="AF119" i="30"/>
  <c r="AD119" i="30"/>
  <c r="AC119" i="30"/>
  <c r="AA119" i="30"/>
  <c r="Z119" i="30"/>
  <c r="X119" i="30"/>
  <c r="W119" i="30"/>
  <c r="U119" i="30"/>
  <c r="T119" i="30"/>
  <c r="R119" i="30"/>
  <c r="Q119" i="30"/>
  <c r="O119" i="30"/>
  <c r="N119" i="30"/>
  <c r="L119" i="30"/>
  <c r="K119" i="30"/>
  <c r="AX118" i="30"/>
  <c r="AV118" i="30"/>
  <c r="AQ118" i="30"/>
  <c r="AP118" i="30"/>
  <c r="AO118" i="30"/>
  <c r="AM118" i="30"/>
  <c r="AL118" i="30"/>
  <c r="AJ118" i="30"/>
  <c r="AI118" i="30"/>
  <c r="AG118" i="30"/>
  <c r="AF118" i="30"/>
  <c r="AD118" i="30"/>
  <c r="AC118" i="30"/>
  <c r="AA118" i="30"/>
  <c r="Z118" i="30"/>
  <c r="X118" i="30"/>
  <c r="W118" i="30"/>
  <c r="U118" i="30"/>
  <c r="T118" i="30"/>
  <c r="R118" i="30"/>
  <c r="Q118" i="30"/>
  <c r="O118" i="30"/>
  <c r="N118" i="30"/>
  <c r="L118" i="30"/>
  <c r="K118" i="30"/>
  <c r="AX117" i="30"/>
  <c r="AV117" i="30"/>
  <c r="AQ117" i="30"/>
  <c r="AO117" i="30"/>
  <c r="AP117" i="30" s="1"/>
  <c r="AM117" i="30"/>
  <c r="AL117" i="30"/>
  <c r="AJ117" i="30"/>
  <c r="AI117" i="30"/>
  <c r="AG117" i="30"/>
  <c r="AF117" i="30"/>
  <c r="AD117" i="30"/>
  <c r="AC117" i="30"/>
  <c r="AA117" i="30"/>
  <c r="Z117" i="30"/>
  <c r="X117" i="30"/>
  <c r="W117" i="30"/>
  <c r="U117" i="30"/>
  <c r="T117" i="30"/>
  <c r="R117" i="30"/>
  <c r="Q117" i="30"/>
  <c r="O117" i="30"/>
  <c r="N117" i="30"/>
  <c r="L117" i="30"/>
  <c r="K117" i="30"/>
  <c r="AX116" i="30"/>
  <c r="AV116" i="30"/>
  <c r="AO116" i="30"/>
  <c r="AM116" i="30"/>
  <c r="AL116" i="30"/>
  <c r="AJ116" i="30"/>
  <c r="AI116" i="30"/>
  <c r="AG116" i="30"/>
  <c r="AF116" i="30"/>
  <c r="AD116" i="30"/>
  <c r="AC116" i="30"/>
  <c r="AA116" i="30"/>
  <c r="Z116" i="30"/>
  <c r="X116" i="30"/>
  <c r="W116" i="30"/>
  <c r="U116" i="30"/>
  <c r="T116" i="30"/>
  <c r="R116" i="30"/>
  <c r="Q116" i="30"/>
  <c r="O116" i="30"/>
  <c r="N116" i="30"/>
  <c r="L116" i="30"/>
  <c r="K116" i="30"/>
  <c r="AX115" i="30"/>
  <c r="AV115" i="30"/>
  <c r="AP115" i="30"/>
  <c r="AO115" i="30"/>
  <c r="AQ115" i="30" s="1"/>
  <c r="AM115" i="30"/>
  <c r="AL115" i="30"/>
  <c r="AJ115" i="30"/>
  <c r="AI115" i="30"/>
  <c r="AG115" i="30"/>
  <c r="AF115" i="30"/>
  <c r="AD115" i="30"/>
  <c r="AC115" i="30"/>
  <c r="AA115" i="30"/>
  <c r="Z115" i="30"/>
  <c r="X115" i="30"/>
  <c r="W115" i="30"/>
  <c r="U115" i="30"/>
  <c r="T115" i="30"/>
  <c r="R115" i="30"/>
  <c r="Q115" i="30"/>
  <c r="O115" i="30"/>
  <c r="N115" i="30"/>
  <c r="L115" i="30"/>
  <c r="K115" i="30"/>
  <c r="AX114" i="30"/>
  <c r="AV114" i="30"/>
  <c r="AQ114" i="30"/>
  <c r="AP114" i="30"/>
  <c r="AO114" i="30"/>
  <c r="AM114" i="30"/>
  <c r="AL114" i="30"/>
  <c r="AJ114" i="30"/>
  <c r="AI114" i="30"/>
  <c r="AG114" i="30"/>
  <c r="AF114" i="30"/>
  <c r="AD114" i="30"/>
  <c r="AC114" i="30"/>
  <c r="AA114" i="30"/>
  <c r="Z114" i="30"/>
  <c r="X114" i="30"/>
  <c r="W114" i="30"/>
  <c r="U114" i="30"/>
  <c r="T114" i="30"/>
  <c r="R114" i="30"/>
  <c r="Q114" i="30"/>
  <c r="O114" i="30"/>
  <c r="N114" i="30"/>
  <c r="L114" i="30"/>
  <c r="K114" i="30"/>
  <c r="AX113" i="30"/>
  <c r="AV113" i="30"/>
  <c r="AQ113" i="30"/>
  <c r="AO113" i="30"/>
  <c r="AP113" i="30" s="1"/>
  <c r="AM113" i="30"/>
  <c r="AL113" i="30"/>
  <c r="AJ113" i="30"/>
  <c r="AI113" i="30"/>
  <c r="AG113" i="30"/>
  <c r="AF113" i="30"/>
  <c r="AD113" i="30"/>
  <c r="AC113" i="30"/>
  <c r="AA113" i="30"/>
  <c r="Z113" i="30"/>
  <c r="X113" i="30"/>
  <c r="W113" i="30"/>
  <c r="U113" i="30"/>
  <c r="T113" i="30"/>
  <c r="R113" i="30"/>
  <c r="Q113" i="30"/>
  <c r="O113" i="30"/>
  <c r="N113" i="30"/>
  <c r="L113" i="30"/>
  <c r="K113" i="30"/>
  <c r="AX112" i="30"/>
  <c r="AV112" i="30"/>
  <c r="AO112" i="30"/>
  <c r="AM112" i="30"/>
  <c r="AL112" i="30"/>
  <c r="AJ112" i="30"/>
  <c r="AI112" i="30"/>
  <c r="AG112" i="30"/>
  <c r="AF112" i="30"/>
  <c r="AD112" i="30"/>
  <c r="AC112" i="30"/>
  <c r="AA112" i="30"/>
  <c r="Z112" i="30"/>
  <c r="X112" i="30"/>
  <c r="W112" i="30"/>
  <c r="U112" i="30"/>
  <c r="T112" i="30"/>
  <c r="R112" i="30"/>
  <c r="Q112" i="30"/>
  <c r="O112" i="30"/>
  <c r="N112" i="30"/>
  <c r="L112" i="30"/>
  <c r="K112" i="30"/>
  <c r="AX111" i="30"/>
  <c r="AV111" i="30"/>
  <c r="AP111" i="30"/>
  <c r="AO111" i="30"/>
  <c r="AQ111" i="30" s="1"/>
  <c r="AM111" i="30"/>
  <c r="AL111" i="30"/>
  <c r="AJ111" i="30"/>
  <c r="AI111" i="30"/>
  <c r="AG111" i="30"/>
  <c r="AF111" i="30"/>
  <c r="AD111" i="30"/>
  <c r="AC111" i="30"/>
  <c r="AA111" i="30"/>
  <c r="Z111" i="30"/>
  <c r="X111" i="30"/>
  <c r="W111" i="30"/>
  <c r="U111" i="30"/>
  <c r="T111" i="30"/>
  <c r="R111" i="30"/>
  <c r="Q111" i="30"/>
  <c r="O111" i="30"/>
  <c r="N111" i="30"/>
  <c r="L111" i="30"/>
  <c r="K111" i="30"/>
  <c r="AX110" i="30"/>
  <c r="AV110" i="30"/>
  <c r="AQ110" i="30"/>
  <c r="AP110" i="30"/>
  <c r="AO110" i="30"/>
  <c r="AM110" i="30"/>
  <c r="AL110" i="30"/>
  <c r="AJ110" i="30"/>
  <c r="AI110" i="30"/>
  <c r="AG110" i="30"/>
  <c r="AF110" i="30"/>
  <c r="AD110" i="30"/>
  <c r="AC110" i="30"/>
  <c r="AA110" i="30"/>
  <c r="Z110" i="30"/>
  <c r="X110" i="30"/>
  <c r="W110" i="30"/>
  <c r="U110" i="30"/>
  <c r="T110" i="30"/>
  <c r="R110" i="30"/>
  <c r="Q110" i="30"/>
  <c r="O110" i="30"/>
  <c r="N110" i="30"/>
  <c r="L110" i="30"/>
  <c r="K110" i="30"/>
  <c r="AX109" i="30"/>
  <c r="AV109" i="30"/>
  <c r="AQ109" i="30"/>
  <c r="AP109" i="30"/>
  <c r="AO109" i="30"/>
  <c r="AM109" i="30"/>
  <c r="AL109" i="30"/>
  <c r="AJ109" i="30"/>
  <c r="AI109" i="30"/>
  <c r="AG109" i="30"/>
  <c r="AF109" i="30"/>
  <c r="AD109" i="30"/>
  <c r="AC109" i="30"/>
  <c r="AA109" i="30"/>
  <c r="Z109" i="30"/>
  <c r="X109" i="30"/>
  <c r="W109" i="30"/>
  <c r="U109" i="30"/>
  <c r="T109" i="30"/>
  <c r="R109" i="30"/>
  <c r="Q109" i="30"/>
  <c r="O109" i="30"/>
  <c r="N109" i="30"/>
  <c r="L109" i="30"/>
  <c r="K109" i="30"/>
  <c r="AX108" i="30"/>
  <c r="AV108" i="30"/>
  <c r="AO108" i="30"/>
  <c r="AM108" i="30"/>
  <c r="AL108" i="30"/>
  <c r="AJ108" i="30"/>
  <c r="AI108" i="30"/>
  <c r="AG108" i="30"/>
  <c r="AF108" i="30"/>
  <c r="AD108" i="30"/>
  <c r="AC108" i="30"/>
  <c r="AA108" i="30"/>
  <c r="Z108" i="30"/>
  <c r="X108" i="30"/>
  <c r="W108" i="30"/>
  <c r="U108" i="30"/>
  <c r="T108" i="30"/>
  <c r="R108" i="30"/>
  <c r="Q108" i="30"/>
  <c r="O108" i="30"/>
  <c r="N108" i="30"/>
  <c r="L108" i="30"/>
  <c r="K108" i="30"/>
  <c r="AX107" i="30"/>
  <c r="AV107" i="30"/>
  <c r="AP107" i="30"/>
  <c r="AO107" i="30"/>
  <c r="AM107" i="30"/>
  <c r="AL107" i="30"/>
  <c r="AJ107" i="30"/>
  <c r="AI107" i="30"/>
  <c r="AG107" i="30"/>
  <c r="AF107" i="30"/>
  <c r="AD107" i="30"/>
  <c r="AC107" i="30"/>
  <c r="AA107" i="30"/>
  <c r="Z107" i="30"/>
  <c r="X107" i="30"/>
  <c r="W107" i="30"/>
  <c r="U107" i="30"/>
  <c r="T107" i="30"/>
  <c r="R107" i="30"/>
  <c r="Q107" i="30"/>
  <c r="O107" i="30"/>
  <c r="N107" i="30"/>
  <c r="L107" i="30"/>
  <c r="K107" i="30"/>
  <c r="AX106" i="30"/>
  <c r="AV106" i="30"/>
  <c r="AQ106" i="30"/>
  <c r="AP106" i="30"/>
  <c r="AO106" i="30"/>
  <c r="AM106" i="30"/>
  <c r="AL106" i="30"/>
  <c r="AJ106" i="30"/>
  <c r="AI106" i="30"/>
  <c r="AG106" i="30"/>
  <c r="AF106" i="30"/>
  <c r="AD106" i="30"/>
  <c r="AC106" i="30"/>
  <c r="AA106" i="30"/>
  <c r="Z106" i="30"/>
  <c r="X106" i="30"/>
  <c r="W106" i="30"/>
  <c r="U106" i="30"/>
  <c r="T106" i="30"/>
  <c r="R106" i="30"/>
  <c r="Q106" i="30"/>
  <c r="O106" i="30"/>
  <c r="N106" i="30"/>
  <c r="L106" i="30"/>
  <c r="K106" i="30"/>
  <c r="AX105" i="30"/>
  <c r="AV105" i="30"/>
  <c r="AQ105" i="30"/>
  <c r="AP105" i="30"/>
  <c r="AO105" i="30"/>
  <c r="AM105" i="30"/>
  <c r="AL105" i="30"/>
  <c r="AJ105" i="30"/>
  <c r="AI105" i="30"/>
  <c r="AG105" i="30"/>
  <c r="AF105" i="30"/>
  <c r="AD105" i="30"/>
  <c r="AC105" i="30"/>
  <c r="AA105" i="30"/>
  <c r="Z105" i="30"/>
  <c r="X105" i="30"/>
  <c r="W105" i="30"/>
  <c r="U105" i="30"/>
  <c r="T105" i="30"/>
  <c r="R105" i="30"/>
  <c r="Q105" i="30"/>
  <c r="O105" i="30"/>
  <c r="N105" i="30"/>
  <c r="L105" i="30"/>
  <c r="K105" i="30"/>
  <c r="AX104" i="30"/>
  <c r="AV104" i="30"/>
  <c r="AO104" i="30"/>
  <c r="AM104" i="30"/>
  <c r="AL104" i="30"/>
  <c r="AJ104" i="30"/>
  <c r="AI104" i="30"/>
  <c r="AG104" i="30"/>
  <c r="AF104" i="30"/>
  <c r="AD104" i="30"/>
  <c r="AC104" i="30"/>
  <c r="AA104" i="30"/>
  <c r="Z104" i="30"/>
  <c r="X104" i="30"/>
  <c r="W104" i="30"/>
  <c r="U104" i="30"/>
  <c r="T104" i="30"/>
  <c r="R104" i="30"/>
  <c r="Q104" i="30"/>
  <c r="O104" i="30"/>
  <c r="N104" i="30"/>
  <c r="L104" i="30"/>
  <c r="K104" i="30"/>
  <c r="AX103" i="30"/>
  <c r="AV103" i="30"/>
  <c r="AO103" i="30"/>
  <c r="AM103" i="30"/>
  <c r="AL103" i="30"/>
  <c r="AJ103" i="30"/>
  <c r="AI103" i="30"/>
  <c r="AG103" i="30"/>
  <c r="AF103" i="30"/>
  <c r="AD103" i="30"/>
  <c r="AC103" i="30"/>
  <c r="AA103" i="30"/>
  <c r="Z103" i="30"/>
  <c r="X103" i="30"/>
  <c r="W103" i="30"/>
  <c r="U103" i="30"/>
  <c r="T103" i="30"/>
  <c r="R103" i="30"/>
  <c r="Q103" i="30"/>
  <c r="O103" i="30"/>
  <c r="N103" i="30"/>
  <c r="L103" i="30"/>
  <c r="K103" i="30"/>
  <c r="AX102" i="30"/>
  <c r="AV102" i="30"/>
  <c r="AQ102" i="30"/>
  <c r="AP102" i="30"/>
  <c r="AO102" i="30"/>
  <c r="AM102" i="30"/>
  <c r="AL102" i="30"/>
  <c r="AJ102" i="30"/>
  <c r="AI102" i="30"/>
  <c r="AG102" i="30"/>
  <c r="AF102" i="30"/>
  <c r="AD102" i="30"/>
  <c r="AC102" i="30"/>
  <c r="AA102" i="30"/>
  <c r="Z102" i="30"/>
  <c r="X102" i="30"/>
  <c r="W102" i="30"/>
  <c r="U102" i="30"/>
  <c r="T102" i="30"/>
  <c r="R102" i="30"/>
  <c r="Q102" i="30"/>
  <c r="O102" i="30"/>
  <c r="N102" i="30"/>
  <c r="L102" i="30"/>
  <c r="K102" i="30"/>
  <c r="AX101" i="30"/>
  <c r="AV101" i="30"/>
  <c r="AQ101" i="30"/>
  <c r="AO101" i="30"/>
  <c r="AP101" i="30" s="1"/>
  <c r="AM101" i="30"/>
  <c r="AL101" i="30"/>
  <c r="AJ101" i="30"/>
  <c r="AI101" i="30"/>
  <c r="AG101" i="30"/>
  <c r="AF101" i="30"/>
  <c r="AD101" i="30"/>
  <c r="AC101" i="30"/>
  <c r="AA101" i="30"/>
  <c r="Z101" i="30"/>
  <c r="X101" i="30"/>
  <c r="W101" i="30"/>
  <c r="U101" i="30"/>
  <c r="T101" i="30"/>
  <c r="R101" i="30"/>
  <c r="Q101" i="30"/>
  <c r="O101" i="30"/>
  <c r="N101" i="30"/>
  <c r="L101" i="30"/>
  <c r="K101" i="30"/>
  <c r="AX100" i="30"/>
  <c r="AV100" i="30"/>
  <c r="AO100" i="30"/>
  <c r="AM100" i="30"/>
  <c r="AL100" i="30"/>
  <c r="AJ100" i="30"/>
  <c r="AI100" i="30"/>
  <c r="AG100" i="30"/>
  <c r="AF100" i="30"/>
  <c r="AD100" i="30"/>
  <c r="AC100" i="30"/>
  <c r="AA100" i="30"/>
  <c r="Z100" i="30"/>
  <c r="X100" i="30"/>
  <c r="W100" i="30"/>
  <c r="U100" i="30"/>
  <c r="T100" i="30"/>
  <c r="R100" i="30"/>
  <c r="Q100" i="30"/>
  <c r="O100" i="30"/>
  <c r="N100" i="30"/>
  <c r="L100" i="30"/>
  <c r="K100" i="30"/>
  <c r="AX99" i="30"/>
  <c r="AV99" i="30"/>
  <c r="AO99" i="30"/>
  <c r="AQ99" i="30" s="1"/>
  <c r="AM99" i="30"/>
  <c r="AL99" i="30"/>
  <c r="AJ99" i="30"/>
  <c r="AI99" i="30"/>
  <c r="AG99" i="30"/>
  <c r="AF99" i="30"/>
  <c r="AD99" i="30"/>
  <c r="AC99" i="30"/>
  <c r="AA99" i="30"/>
  <c r="Z99" i="30"/>
  <c r="X99" i="30"/>
  <c r="W99" i="30"/>
  <c r="U99" i="30"/>
  <c r="T99" i="30"/>
  <c r="R99" i="30"/>
  <c r="Q99" i="30"/>
  <c r="O99" i="30"/>
  <c r="N99" i="30"/>
  <c r="L99" i="30"/>
  <c r="K99" i="30"/>
  <c r="AX98" i="30"/>
  <c r="AV98" i="30"/>
  <c r="AQ98" i="30"/>
  <c r="AP98" i="30"/>
  <c r="AO98" i="30"/>
  <c r="AM98" i="30"/>
  <c r="AL98" i="30"/>
  <c r="AJ98" i="30"/>
  <c r="AI98" i="30"/>
  <c r="AG98" i="30"/>
  <c r="AF98" i="30"/>
  <c r="AD98" i="30"/>
  <c r="AC98" i="30"/>
  <c r="AA98" i="30"/>
  <c r="Z98" i="30"/>
  <c r="X98" i="30"/>
  <c r="W98" i="30"/>
  <c r="U98" i="30"/>
  <c r="T98" i="30"/>
  <c r="R98" i="30"/>
  <c r="Q98" i="30"/>
  <c r="O98" i="30"/>
  <c r="N98" i="30"/>
  <c r="L98" i="30"/>
  <c r="K98" i="30"/>
  <c r="AX97" i="30"/>
  <c r="AV97" i="30"/>
  <c r="AQ97" i="30"/>
  <c r="AO97" i="30"/>
  <c r="AP97" i="30" s="1"/>
  <c r="AM97" i="30"/>
  <c r="AL97" i="30"/>
  <c r="AJ97" i="30"/>
  <c r="AI97" i="30"/>
  <c r="AG97" i="30"/>
  <c r="AF97" i="30"/>
  <c r="AD97" i="30"/>
  <c r="AC97" i="30"/>
  <c r="AA97" i="30"/>
  <c r="Z97" i="30"/>
  <c r="X97" i="30"/>
  <c r="W97" i="30"/>
  <c r="U97" i="30"/>
  <c r="T97" i="30"/>
  <c r="R97" i="30"/>
  <c r="Q97" i="30"/>
  <c r="O97" i="30"/>
  <c r="N97" i="30"/>
  <c r="L97" i="30"/>
  <c r="K97" i="30"/>
  <c r="AX96" i="30"/>
  <c r="AV96" i="30"/>
  <c r="AO96" i="30"/>
  <c r="AM96" i="30"/>
  <c r="AL96" i="30"/>
  <c r="AJ96" i="30"/>
  <c r="AI96" i="30"/>
  <c r="AG96" i="30"/>
  <c r="AF96" i="30"/>
  <c r="AD96" i="30"/>
  <c r="AC96" i="30"/>
  <c r="AA96" i="30"/>
  <c r="Z96" i="30"/>
  <c r="X96" i="30"/>
  <c r="W96" i="30"/>
  <c r="U96" i="30"/>
  <c r="T96" i="30"/>
  <c r="R96" i="30"/>
  <c r="Q96" i="30"/>
  <c r="O96" i="30"/>
  <c r="N96" i="30"/>
  <c r="L96" i="30"/>
  <c r="K96" i="30"/>
  <c r="AX95" i="30"/>
  <c r="AV95" i="30"/>
  <c r="AO95" i="30"/>
  <c r="AQ95" i="30" s="1"/>
  <c r="AM95" i="30"/>
  <c r="AL95" i="30"/>
  <c r="AJ95" i="30"/>
  <c r="AI95" i="30"/>
  <c r="AG95" i="30"/>
  <c r="AF95" i="30"/>
  <c r="AD95" i="30"/>
  <c r="AC95" i="30"/>
  <c r="AA95" i="30"/>
  <c r="Z95" i="30"/>
  <c r="X95" i="30"/>
  <c r="W95" i="30"/>
  <c r="U95" i="30"/>
  <c r="T95" i="30"/>
  <c r="R95" i="30"/>
  <c r="Q95" i="30"/>
  <c r="O95" i="30"/>
  <c r="N95" i="30"/>
  <c r="L95" i="30"/>
  <c r="K95" i="30"/>
  <c r="AX94" i="30"/>
  <c r="AV94" i="30"/>
  <c r="AQ94" i="30"/>
  <c r="AP94" i="30"/>
  <c r="AO94" i="30"/>
  <c r="AM94" i="30"/>
  <c r="AL94" i="30"/>
  <c r="AJ94" i="30"/>
  <c r="AI94" i="30"/>
  <c r="AG94" i="30"/>
  <c r="AF94" i="30"/>
  <c r="AD94" i="30"/>
  <c r="AC94" i="30"/>
  <c r="AA94" i="30"/>
  <c r="Z94" i="30"/>
  <c r="X94" i="30"/>
  <c r="W94" i="30"/>
  <c r="U94" i="30"/>
  <c r="T94" i="30"/>
  <c r="R94" i="30"/>
  <c r="Q94" i="30"/>
  <c r="O94" i="30"/>
  <c r="N94" i="30"/>
  <c r="L94" i="30"/>
  <c r="K94" i="30"/>
  <c r="AX93" i="30"/>
  <c r="AV93" i="30"/>
  <c r="AQ93" i="30"/>
  <c r="AP93" i="30"/>
  <c r="AO93" i="30"/>
  <c r="AM93" i="30"/>
  <c r="AL93" i="30"/>
  <c r="AJ93" i="30"/>
  <c r="AI93" i="30"/>
  <c r="AG93" i="30"/>
  <c r="AF93" i="30"/>
  <c r="AD93" i="30"/>
  <c r="AC93" i="30"/>
  <c r="AA93" i="30"/>
  <c r="Z93" i="30"/>
  <c r="X93" i="30"/>
  <c r="W93" i="30"/>
  <c r="U93" i="30"/>
  <c r="T93" i="30"/>
  <c r="R93" i="30"/>
  <c r="Q93" i="30"/>
  <c r="O93" i="30"/>
  <c r="N93" i="30"/>
  <c r="L93" i="30"/>
  <c r="K93" i="30"/>
  <c r="AX92" i="30"/>
  <c r="AV92" i="30"/>
  <c r="AO92" i="30"/>
  <c r="AM92" i="30"/>
  <c r="AL92" i="30"/>
  <c r="AJ92" i="30"/>
  <c r="AI92" i="30"/>
  <c r="AG92" i="30"/>
  <c r="AF92" i="30"/>
  <c r="AD92" i="30"/>
  <c r="AC92" i="30"/>
  <c r="AA92" i="30"/>
  <c r="Z92" i="30"/>
  <c r="X92" i="30"/>
  <c r="W92" i="30"/>
  <c r="U92" i="30"/>
  <c r="T92" i="30"/>
  <c r="R92" i="30"/>
  <c r="Q92" i="30"/>
  <c r="O92" i="30"/>
  <c r="N92" i="30"/>
  <c r="L92" i="30"/>
  <c r="K92" i="30"/>
  <c r="AX91" i="30"/>
  <c r="AV91" i="30"/>
  <c r="AO91" i="30"/>
  <c r="AQ91" i="30" s="1"/>
  <c r="AM91" i="30"/>
  <c r="AL91" i="30"/>
  <c r="AJ91" i="30"/>
  <c r="AI91" i="30"/>
  <c r="AG91" i="30"/>
  <c r="AF91" i="30"/>
  <c r="AD91" i="30"/>
  <c r="AC91" i="30"/>
  <c r="AA91" i="30"/>
  <c r="Z91" i="30"/>
  <c r="X91" i="30"/>
  <c r="W91" i="30"/>
  <c r="U91" i="30"/>
  <c r="T91" i="30"/>
  <c r="R91" i="30"/>
  <c r="Q91" i="30"/>
  <c r="O91" i="30"/>
  <c r="N91" i="30"/>
  <c r="L91" i="30"/>
  <c r="K91" i="30"/>
  <c r="AX90" i="30"/>
  <c r="AV90" i="30"/>
  <c r="AQ90" i="30"/>
  <c r="AP90" i="30"/>
  <c r="AO90" i="30"/>
  <c r="AM90" i="30"/>
  <c r="AL90" i="30"/>
  <c r="AJ90" i="30"/>
  <c r="AI90" i="30"/>
  <c r="AG90" i="30"/>
  <c r="AF90" i="30"/>
  <c r="AD90" i="30"/>
  <c r="AC90" i="30"/>
  <c r="AA90" i="30"/>
  <c r="Z90" i="30"/>
  <c r="X90" i="30"/>
  <c r="W90" i="30"/>
  <c r="U90" i="30"/>
  <c r="T90" i="30"/>
  <c r="R90" i="30"/>
  <c r="Q90" i="30"/>
  <c r="O90" i="30"/>
  <c r="N90" i="30"/>
  <c r="L90" i="30"/>
  <c r="K90" i="30"/>
  <c r="AX89" i="30"/>
  <c r="AV89" i="30"/>
  <c r="AQ89" i="30"/>
  <c r="AO89" i="30"/>
  <c r="AP89" i="30" s="1"/>
  <c r="AM89" i="30"/>
  <c r="AL89" i="30"/>
  <c r="AJ89" i="30"/>
  <c r="AI89" i="30"/>
  <c r="AG89" i="30"/>
  <c r="AF89" i="30"/>
  <c r="AD89" i="30"/>
  <c r="AC89" i="30"/>
  <c r="AA89" i="30"/>
  <c r="Z89" i="30"/>
  <c r="X89" i="30"/>
  <c r="W89" i="30"/>
  <c r="U89" i="30"/>
  <c r="T89" i="30"/>
  <c r="R89" i="30"/>
  <c r="Q89" i="30"/>
  <c r="O89" i="30"/>
  <c r="N89" i="30"/>
  <c r="L89" i="30"/>
  <c r="K89" i="30"/>
  <c r="AX88" i="30"/>
  <c r="AV88" i="30"/>
  <c r="AO88" i="30"/>
  <c r="AM88" i="30"/>
  <c r="AL88" i="30"/>
  <c r="AJ88" i="30"/>
  <c r="AI88" i="30"/>
  <c r="AG88" i="30"/>
  <c r="AF88" i="30"/>
  <c r="AD88" i="30"/>
  <c r="AC88" i="30"/>
  <c r="AA88" i="30"/>
  <c r="Z88" i="30"/>
  <c r="X88" i="30"/>
  <c r="W88" i="30"/>
  <c r="U88" i="30"/>
  <c r="T88" i="30"/>
  <c r="R88" i="30"/>
  <c r="Q88" i="30"/>
  <c r="O88" i="30"/>
  <c r="N88" i="30"/>
  <c r="L88" i="30"/>
  <c r="K88" i="30"/>
  <c r="AX87" i="30"/>
  <c r="AV87" i="30"/>
  <c r="AO87" i="30"/>
  <c r="AQ87" i="30" s="1"/>
  <c r="AM87" i="30"/>
  <c r="AL87" i="30"/>
  <c r="AJ87" i="30"/>
  <c r="AI87" i="30"/>
  <c r="AG87" i="30"/>
  <c r="AF87" i="30"/>
  <c r="AD87" i="30"/>
  <c r="AC87" i="30"/>
  <c r="AA87" i="30"/>
  <c r="Z87" i="30"/>
  <c r="X87" i="30"/>
  <c r="W87" i="30"/>
  <c r="U87" i="30"/>
  <c r="T87" i="30"/>
  <c r="R87" i="30"/>
  <c r="Q87" i="30"/>
  <c r="O87" i="30"/>
  <c r="N87" i="30"/>
  <c r="L87" i="30"/>
  <c r="K87" i="30"/>
  <c r="AX86" i="30"/>
  <c r="AV86" i="30"/>
  <c r="AQ86" i="30"/>
  <c r="AP86" i="30"/>
  <c r="AO86" i="30"/>
  <c r="AM86" i="30"/>
  <c r="AL86" i="30"/>
  <c r="AJ86" i="30"/>
  <c r="AI86" i="30"/>
  <c r="AG86" i="30"/>
  <c r="AF86" i="30"/>
  <c r="AD86" i="30"/>
  <c r="AC86" i="30"/>
  <c r="AA86" i="30"/>
  <c r="Z86" i="30"/>
  <c r="X86" i="30"/>
  <c r="W86" i="30"/>
  <c r="U86" i="30"/>
  <c r="T86" i="30"/>
  <c r="R86" i="30"/>
  <c r="Q86" i="30"/>
  <c r="O86" i="30"/>
  <c r="N86" i="30"/>
  <c r="L86" i="30"/>
  <c r="K86" i="30"/>
  <c r="AX85" i="30"/>
  <c r="AV85" i="30"/>
  <c r="AQ85" i="30"/>
  <c r="AO85" i="30"/>
  <c r="AP85" i="30" s="1"/>
  <c r="AM85" i="30"/>
  <c r="AL85" i="30"/>
  <c r="AJ85" i="30"/>
  <c r="AI85" i="30"/>
  <c r="AG85" i="30"/>
  <c r="AF85" i="30"/>
  <c r="AD85" i="30"/>
  <c r="AC85" i="30"/>
  <c r="AA85" i="30"/>
  <c r="Z85" i="30"/>
  <c r="X85" i="30"/>
  <c r="W85" i="30"/>
  <c r="U85" i="30"/>
  <c r="T85" i="30"/>
  <c r="R85" i="30"/>
  <c r="Q85" i="30"/>
  <c r="O85" i="30"/>
  <c r="N85" i="30"/>
  <c r="L85" i="30"/>
  <c r="K85" i="30"/>
  <c r="AX84" i="30"/>
  <c r="AV84" i="30"/>
  <c r="AO84" i="30"/>
  <c r="AM84" i="30"/>
  <c r="AL84" i="30"/>
  <c r="AJ84" i="30"/>
  <c r="AI84" i="30"/>
  <c r="AG84" i="30"/>
  <c r="AF84" i="30"/>
  <c r="AD84" i="30"/>
  <c r="AC84" i="30"/>
  <c r="AA84" i="30"/>
  <c r="Z84" i="30"/>
  <c r="X84" i="30"/>
  <c r="W84" i="30"/>
  <c r="U84" i="30"/>
  <c r="T84" i="30"/>
  <c r="R84" i="30"/>
  <c r="Q84" i="30"/>
  <c r="O84" i="30"/>
  <c r="N84" i="30"/>
  <c r="L84" i="30"/>
  <c r="K84" i="30"/>
  <c r="AX83" i="30"/>
  <c r="AV83" i="30"/>
  <c r="AO83" i="30"/>
  <c r="AQ83" i="30" s="1"/>
  <c r="AM83" i="30"/>
  <c r="AL83" i="30"/>
  <c r="AJ83" i="30"/>
  <c r="AI83" i="30"/>
  <c r="AG83" i="30"/>
  <c r="AF83" i="30"/>
  <c r="AD83" i="30"/>
  <c r="AC83" i="30"/>
  <c r="AA83" i="30"/>
  <c r="Z83" i="30"/>
  <c r="X83" i="30"/>
  <c r="W83" i="30"/>
  <c r="U83" i="30"/>
  <c r="T83" i="30"/>
  <c r="R83" i="30"/>
  <c r="Q83" i="30"/>
  <c r="O83" i="30"/>
  <c r="N83" i="30"/>
  <c r="L83" i="30"/>
  <c r="K83" i="30"/>
  <c r="AX82" i="30"/>
  <c r="AV82" i="30"/>
  <c r="AQ82" i="30"/>
  <c r="AP82" i="30"/>
  <c r="AO82" i="30"/>
  <c r="AM82" i="30"/>
  <c r="AL82" i="30"/>
  <c r="AJ82" i="30"/>
  <c r="AI82" i="30"/>
  <c r="AG82" i="30"/>
  <c r="AF82" i="30"/>
  <c r="AD82" i="30"/>
  <c r="AC82" i="30"/>
  <c r="AA82" i="30"/>
  <c r="Z82" i="30"/>
  <c r="X82" i="30"/>
  <c r="W82" i="30"/>
  <c r="U82" i="30"/>
  <c r="T82" i="30"/>
  <c r="R82" i="30"/>
  <c r="Q82" i="30"/>
  <c r="O82" i="30"/>
  <c r="N82" i="30"/>
  <c r="L82" i="30"/>
  <c r="K82" i="30"/>
  <c r="AX81" i="30"/>
  <c r="AV81" i="30"/>
  <c r="AQ81" i="30"/>
  <c r="AO81" i="30"/>
  <c r="AP81" i="30" s="1"/>
  <c r="AM81" i="30"/>
  <c r="AL81" i="30"/>
  <c r="AJ81" i="30"/>
  <c r="AI81" i="30"/>
  <c r="AG81" i="30"/>
  <c r="AF81" i="30"/>
  <c r="AD81" i="30"/>
  <c r="AC81" i="30"/>
  <c r="AA81" i="30"/>
  <c r="Z81" i="30"/>
  <c r="X81" i="30"/>
  <c r="W81" i="30"/>
  <c r="U81" i="30"/>
  <c r="T81" i="30"/>
  <c r="R81" i="30"/>
  <c r="Q81" i="30"/>
  <c r="O81" i="30"/>
  <c r="N81" i="30"/>
  <c r="L81" i="30"/>
  <c r="K81" i="30"/>
  <c r="AX80" i="30"/>
  <c r="AV80" i="30"/>
  <c r="AO80" i="30"/>
  <c r="AM80" i="30"/>
  <c r="AL80" i="30"/>
  <c r="AJ80" i="30"/>
  <c r="AI80" i="30"/>
  <c r="AG80" i="30"/>
  <c r="AF80" i="30"/>
  <c r="AD80" i="30"/>
  <c r="AC80" i="30"/>
  <c r="AA80" i="30"/>
  <c r="Z80" i="30"/>
  <c r="X80" i="30"/>
  <c r="W80" i="30"/>
  <c r="U80" i="30"/>
  <c r="T80" i="30"/>
  <c r="R80" i="30"/>
  <c r="Q80" i="30"/>
  <c r="O80" i="30"/>
  <c r="N80" i="30"/>
  <c r="L80" i="30"/>
  <c r="K80" i="30"/>
  <c r="AX79" i="30"/>
  <c r="AV79" i="30"/>
  <c r="AO79" i="30"/>
  <c r="AQ79" i="30" s="1"/>
  <c r="AM79" i="30"/>
  <c r="AL79" i="30"/>
  <c r="AJ79" i="30"/>
  <c r="AI79" i="30"/>
  <c r="AG79" i="30"/>
  <c r="AF79" i="30"/>
  <c r="AD79" i="30"/>
  <c r="AC79" i="30"/>
  <c r="AA79" i="30"/>
  <c r="Z79" i="30"/>
  <c r="X79" i="30"/>
  <c r="W79" i="30"/>
  <c r="U79" i="30"/>
  <c r="T79" i="30"/>
  <c r="R79" i="30"/>
  <c r="Q79" i="30"/>
  <c r="O79" i="30"/>
  <c r="N79" i="30"/>
  <c r="L79" i="30"/>
  <c r="K79" i="30"/>
  <c r="AX78" i="30"/>
  <c r="AV78" i="30"/>
  <c r="AQ78" i="30"/>
  <c r="AP78" i="30"/>
  <c r="AO78" i="30"/>
  <c r="AM78" i="30"/>
  <c r="AL78" i="30"/>
  <c r="AJ78" i="30"/>
  <c r="AI78" i="30"/>
  <c r="AG78" i="30"/>
  <c r="AF78" i="30"/>
  <c r="AD78" i="30"/>
  <c r="AC78" i="30"/>
  <c r="AA78" i="30"/>
  <c r="Z78" i="30"/>
  <c r="X78" i="30"/>
  <c r="W78" i="30"/>
  <c r="U78" i="30"/>
  <c r="T78" i="30"/>
  <c r="R78" i="30"/>
  <c r="Q78" i="30"/>
  <c r="O78" i="30"/>
  <c r="N78" i="30"/>
  <c r="L78" i="30"/>
  <c r="K78" i="30"/>
  <c r="AX77" i="30"/>
  <c r="AV77" i="30"/>
  <c r="AQ77" i="30"/>
  <c r="AO77" i="30"/>
  <c r="AP77" i="30" s="1"/>
  <c r="AM77" i="30"/>
  <c r="AL77" i="30"/>
  <c r="AJ77" i="30"/>
  <c r="AI77" i="30"/>
  <c r="AG77" i="30"/>
  <c r="AF77" i="30"/>
  <c r="AD77" i="30"/>
  <c r="AC77" i="30"/>
  <c r="AA77" i="30"/>
  <c r="Z77" i="30"/>
  <c r="X77" i="30"/>
  <c r="W77" i="30"/>
  <c r="U77" i="30"/>
  <c r="T77" i="30"/>
  <c r="R77" i="30"/>
  <c r="Q77" i="30"/>
  <c r="O77" i="30"/>
  <c r="N77" i="30"/>
  <c r="L77" i="30"/>
  <c r="K77" i="30"/>
  <c r="AX76" i="30"/>
  <c r="AV76" i="30"/>
  <c r="AO76" i="30"/>
  <c r="AM76" i="30"/>
  <c r="AL76" i="30"/>
  <c r="AJ76" i="30"/>
  <c r="AI76" i="30"/>
  <c r="AG76" i="30"/>
  <c r="AF76" i="30"/>
  <c r="AD76" i="30"/>
  <c r="AC76" i="30"/>
  <c r="AA76" i="30"/>
  <c r="Z76" i="30"/>
  <c r="X76" i="30"/>
  <c r="W76" i="30"/>
  <c r="U76" i="30"/>
  <c r="T76" i="30"/>
  <c r="R76" i="30"/>
  <c r="Q76" i="30"/>
  <c r="O76" i="30"/>
  <c r="N76" i="30"/>
  <c r="L76" i="30"/>
  <c r="K76" i="30"/>
  <c r="AX75" i="30"/>
  <c r="AV75" i="30"/>
  <c r="AO75" i="30"/>
  <c r="AQ75" i="30" s="1"/>
  <c r="AM75" i="30"/>
  <c r="AL75" i="30"/>
  <c r="AJ75" i="30"/>
  <c r="AI75" i="30"/>
  <c r="AG75" i="30"/>
  <c r="AF75" i="30"/>
  <c r="AD75" i="30"/>
  <c r="AC75" i="30"/>
  <c r="AA75" i="30"/>
  <c r="Z75" i="30"/>
  <c r="X75" i="30"/>
  <c r="W75" i="30"/>
  <c r="U75" i="30"/>
  <c r="T75" i="30"/>
  <c r="R75" i="30"/>
  <c r="Q75" i="30"/>
  <c r="O75" i="30"/>
  <c r="N75" i="30"/>
  <c r="L75" i="30"/>
  <c r="K75" i="30"/>
  <c r="AX74" i="30"/>
  <c r="AV74" i="30"/>
  <c r="AQ74" i="30"/>
  <c r="AP74" i="30"/>
  <c r="AO74" i="30"/>
  <c r="AM74" i="30"/>
  <c r="AL74" i="30"/>
  <c r="AJ74" i="30"/>
  <c r="AI74" i="30"/>
  <c r="AG74" i="30"/>
  <c r="AF74" i="30"/>
  <c r="AD74" i="30"/>
  <c r="AC74" i="30"/>
  <c r="AA74" i="30"/>
  <c r="Z74" i="30"/>
  <c r="X74" i="30"/>
  <c r="W74" i="30"/>
  <c r="U74" i="30"/>
  <c r="T74" i="30"/>
  <c r="R74" i="30"/>
  <c r="Q74" i="30"/>
  <c r="O74" i="30"/>
  <c r="N74" i="30"/>
  <c r="L74" i="30"/>
  <c r="K74" i="30"/>
  <c r="AX73" i="30"/>
  <c r="AV73" i="30"/>
  <c r="AQ73" i="30"/>
  <c r="AP73" i="30"/>
  <c r="AO73" i="30"/>
  <c r="AM73" i="30"/>
  <c r="AL73" i="30"/>
  <c r="AJ73" i="30"/>
  <c r="AI73" i="30"/>
  <c r="AG73" i="30"/>
  <c r="AF73" i="30"/>
  <c r="AD73" i="30"/>
  <c r="AC73" i="30"/>
  <c r="AA73" i="30"/>
  <c r="Z73" i="30"/>
  <c r="X73" i="30"/>
  <c r="W73" i="30"/>
  <c r="U73" i="30"/>
  <c r="T73" i="30"/>
  <c r="R73" i="30"/>
  <c r="Q73" i="30"/>
  <c r="O73" i="30"/>
  <c r="N73" i="30"/>
  <c r="L73" i="30"/>
  <c r="K73" i="30"/>
  <c r="AX72" i="30"/>
  <c r="AV72" i="30"/>
  <c r="AO72" i="30"/>
  <c r="AM72" i="30"/>
  <c r="AL72" i="30"/>
  <c r="AJ72" i="30"/>
  <c r="AI72" i="30"/>
  <c r="AG72" i="30"/>
  <c r="AF72" i="30"/>
  <c r="AD72" i="30"/>
  <c r="AC72" i="30"/>
  <c r="AA72" i="30"/>
  <c r="Z72" i="30"/>
  <c r="X72" i="30"/>
  <c r="W72" i="30"/>
  <c r="U72" i="30"/>
  <c r="T72" i="30"/>
  <c r="R72" i="30"/>
  <c r="Q72" i="30"/>
  <c r="O72" i="30"/>
  <c r="N72" i="30"/>
  <c r="L72" i="30"/>
  <c r="K72" i="30"/>
  <c r="AX71" i="30"/>
  <c r="AV71" i="30"/>
  <c r="AP71" i="30"/>
  <c r="AO71" i="30"/>
  <c r="AQ71" i="30" s="1"/>
  <c r="AM71" i="30"/>
  <c r="AL71" i="30"/>
  <c r="AJ71" i="30"/>
  <c r="AI71" i="30"/>
  <c r="AG71" i="30"/>
  <c r="AF71" i="30"/>
  <c r="AD71" i="30"/>
  <c r="AC71" i="30"/>
  <c r="AA71" i="30"/>
  <c r="Z71" i="30"/>
  <c r="X71" i="30"/>
  <c r="W71" i="30"/>
  <c r="U71" i="30"/>
  <c r="T71" i="30"/>
  <c r="R71" i="30"/>
  <c r="Q71" i="30"/>
  <c r="O71" i="30"/>
  <c r="N71" i="30"/>
  <c r="L71" i="30"/>
  <c r="K71" i="30"/>
  <c r="AX70" i="30"/>
  <c r="AV70" i="30"/>
  <c r="AQ70" i="30"/>
  <c r="AP70" i="30"/>
  <c r="AO70" i="30"/>
  <c r="AM70" i="30"/>
  <c r="AL70" i="30"/>
  <c r="AJ70" i="30"/>
  <c r="AI70" i="30"/>
  <c r="AG70" i="30"/>
  <c r="AF70" i="30"/>
  <c r="AD70" i="30"/>
  <c r="AC70" i="30"/>
  <c r="AA70" i="30"/>
  <c r="Z70" i="30"/>
  <c r="X70" i="30"/>
  <c r="W70" i="30"/>
  <c r="U70" i="30"/>
  <c r="T70" i="30"/>
  <c r="R70" i="30"/>
  <c r="Q70" i="30"/>
  <c r="O70" i="30"/>
  <c r="N70" i="30"/>
  <c r="L70" i="30"/>
  <c r="K70" i="30"/>
  <c r="AX69" i="30"/>
  <c r="AV69" i="30"/>
  <c r="AQ69" i="30"/>
  <c r="AP69" i="30"/>
  <c r="AO69" i="30"/>
  <c r="AM69" i="30"/>
  <c r="AL69" i="30"/>
  <c r="AJ69" i="30"/>
  <c r="AI69" i="30"/>
  <c r="AG69" i="30"/>
  <c r="AF69" i="30"/>
  <c r="AD69" i="30"/>
  <c r="AC69" i="30"/>
  <c r="AA69" i="30"/>
  <c r="Z69" i="30"/>
  <c r="X69" i="30"/>
  <c r="W69" i="30"/>
  <c r="U69" i="30"/>
  <c r="T69" i="30"/>
  <c r="R69" i="30"/>
  <c r="Q69" i="30"/>
  <c r="O69" i="30"/>
  <c r="N69" i="30"/>
  <c r="L69" i="30"/>
  <c r="K69" i="30"/>
  <c r="AX68" i="30"/>
  <c r="AV68" i="30"/>
  <c r="AO68" i="30"/>
  <c r="AM68" i="30"/>
  <c r="AL68" i="30"/>
  <c r="AJ68" i="30"/>
  <c r="AI68" i="30"/>
  <c r="AG68" i="30"/>
  <c r="AF68" i="30"/>
  <c r="AD68" i="30"/>
  <c r="AC68" i="30"/>
  <c r="AA68" i="30"/>
  <c r="Z68" i="30"/>
  <c r="X68" i="30"/>
  <c r="W68" i="30"/>
  <c r="U68" i="30"/>
  <c r="T68" i="30"/>
  <c r="R68" i="30"/>
  <c r="Q68" i="30"/>
  <c r="O68" i="30"/>
  <c r="N68" i="30"/>
  <c r="L68" i="30"/>
  <c r="K68" i="30"/>
  <c r="AX67" i="30"/>
  <c r="AV67" i="30"/>
  <c r="AP67" i="30"/>
  <c r="AO67" i="30"/>
  <c r="AQ67" i="30" s="1"/>
  <c r="AM67" i="30"/>
  <c r="AL67" i="30"/>
  <c r="AJ67" i="30"/>
  <c r="AI67" i="30"/>
  <c r="AG67" i="30"/>
  <c r="AF67" i="30"/>
  <c r="AD67" i="30"/>
  <c r="AC67" i="30"/>
  <c r="AA67" i="30"/>
  <c r="Z67" i="30"/>
  <c r="X67" i="30"/>
  <c r="W67" i="30"/>
  <c r="U67" i="30"/>
  <c r="T67" i="30"/>
  <c r="R67" i="30"/>
  <c r="Q67" i="30"/>
  <c r="O67" i="30"/>
  <c r="N67" i="30"/>
  <c r="L67" i="30"/>
  <c r="K67" i="30"/>
  <c r="AX66" i="30"/>
  <c r="AV66" i="30"/>
  <c r="AQ66" i="30"/>
  <c r="AP66" i="30"/>
  <c r="AO66" i="30"/>
  <c r="AM66" i="30"/>
  <c r="AL66" i="30"/>
  <c r="AJ66" i="30"/>
  <c r="AI66" i="30"/>
  <c r="AG66" i="30"/>
  <c r="AF66" i="30"/>
  <c r="AD66" i="30"/>
  <c r="AC66" i="30"/>
  <c r="AA66" i="30"/>
  <c r="Z66" i="30"/>
  <c r="X66" i="30"/>
  <c r="W66" i="30"/>
  <c r="U66" i="30"/>
  <c r="T66" i="30"/>
  <c r="R66" i="30"/>
  <c r="Q66" i="30"/>
  <c r="O66" i="30"/>
  <c r="N66" i="30"/>
  <c r="L66" i="30"/>
  <c r="K66" i="30"/>
  <c r="AX65" i="30"/>
  <c r="AV65" i="30"/>
  <c r="AQ65" i="30"/>
  <c r="AO65" i="30"/>
  <c r="AP65" i="30" s="1"/>
  <c r="AM65" i="30"/>
  <c r="AL65" i="30"/>
  <c r="AJ65" i="30"/>
  <c r="AI65" i="30"/>
  <c r="AG65" i="30"/>
  <c r="AF65" i="30"/>
  <c r="AD65" i="30"/>
  <c r="AC65" i="30"/>
  <c r="AA65" i="30"/>
  <c r="Z65" i="30"/>
  <c r="X65" i="30"/>
  <c r="W65" i="30"/>
  <c r="U65" i="30"/>
  <c r="T65" i="30"/>
  <c r="R65" i="30"/>
  <c r="Q65" i="30"/>
  <c r="O65" i="30"/>
  <c r="N65" i="30"/>
  <c r="L65" i="30"/>
  <c r="K65" i="30"/>
  <c r="AX64" i="30"/>
  <c r="AV64" i="30"/>
  <c r="AO64" i="30"/>
  <c r="AM64" i="30"/>
  <c r="AL64" i="30"/>
  <c r="AJ64" i="30"/>
  <c r="AI64" i="30"/>
  <c r="AG64" i="30"/>
  <c r="AF64" i="30"/>
  <c r="AD64" i="30"/>
  <c r="AC64" i="30"/>
  <c r="AA64" i="30"/>
  <c r="Z64" i="30"/>
  <c r="X64" i="30"/>
  <c r="W64" i="30"/>
  <c r="U64" i="30"/>
  <c r="T64" i="30"/>
  <c r="R64" i="30"/>
  <c r="Q64" i="30"/>
  <c r="O64" i="30"/>
  <c r="N64" i="30"/>
  <c r="L64" i="30"/>
  <c r="K64" i="30"/>
  <c r="AX63" i="30"/>
  <c r="AV63" i="30"/>
  <c r="AP63" i="30"/>
  <c r="AO63" i="30"/>
  <c r="AQ63" i="30" s="1"/>
  <c r="AM63" i="30"/>
  <c r="AL63" i="30"/>
  <c r="AJ63" i="30"/>
  <c r="AI63" i="30"/>
  <c r="AG63" i="30"/>
  <c r="AF63" i="30"/>
  <c r="AD63" i="30"/>
  <c r="AC63" i="30"/>
  <c r="AA63" i="30"/>
  <c r="Z63" i="30"/>
  <c r="X63" i="30"/>
  <c r="W63" i="30"/>
  <c r="U63" i="30"/>
  <c r="T63" i="30"/>
  <c r="R63" i="30"/>
  <c r="Q63" i="30"/>
  <c r="O63" i="30"/>
  <c r="N63" i="30"/>
  <c r="L63" i="30"/>
  <c r="K63" i="30"/>
  <c r="AX62" i="30"/>
  <c r="AV62" i="30"/>
  <c r="AQ62" i="30"/>
  <c r="AP62" i="30"/>
  <c r="AO62" i="30"/>
  <c r="AM62" i="30"/>
  <c r="AL62" i="30"/>
  <c r="AJ62" i="30"/>
  <c r="AI62" i="30"/>
  <c r="AG62" i="30"/>
  <c r="AF62" i="30"/>
  <c r="AD62" i="30"/>
  <c r="AC62" i="30"/>
  <c r="AA62" i="30"/>
  <c r="Z62" i="30"/>
  <c r="X62" i="30"/>
  <c r="W62" i="30"/>
  <c r="U62" i="30"/>
  <c r="T62" i="30"/>
  <c r="R62" i="30"/>
  <c r="Q62" i="30"/>
  <c r="O62" i="30"/>
  <c r="N62" i="30"/>
  <c r="L62" i="30"/>
  <c r="K62" i="30"/>
  <c r="AX61" i="30"/>
  <c r="AV61" i="30"/>
  <c r="AQ61" i="30"/>
  <c r="AO61" i="30"/>
  <c r="AP61" i="30" s="1"/>
  <c r="AM61" i="30"/>
  <c r="AL61" i="30"/>
  <c r="AJ61" i="30"/>
  <c r="AI61" i="30"/>
  <c r="AG61" i="30"/>
  <c r="AF61" i="30"/>
  <c r="AD61" i="30"/>
  <c r="AC61" i="30"/>
  <c r="AA61" i="30"/>
  <c r="Z61" i="30"/>
  <c r="X61" i="30"/>
  <c r="W61" i="30"/>
  <c r="U61" i="30"/>
  <c r="T61" i="30"/>
  <c r="R61" i="30"/>
  <c r="Q61" i="30"/>
  <c r="O61" i="30"/>
  <c r="N61" i="30"/>
  <c r="L61" i="30"/>
  <c r="K61" i="30"/>
  <c r="AX60" i="30"/>
  <c r="AV60" i="30"/>
  <c r="AO60" i="30"/>
  <c r="AP60" i="30" s="1"/>
  <c r="AM60" i="30"/>
  <c r="AL60" i="30"/>
  <c r="AJ60" i="30"/>
  <c r="AI60" i="30"/>
  <c r="AG60" i="30"/>
  <c r="AF60" i="30"/>
  <c r="AD60" i="30"/>
  <c r="AC60" i="30"/>
  <c r="AA60" i="30"/>
  <c r="Z60" i="30"/>
  <c r="X60" i="30"/>
  <c r="W60" i="30"/>
  <c r="U60" i="30"/>
  <c r="T60" i="30"/>
  <c r="R60" i="30"/>
  <c r="Q60" i="30"/>
  <c r="O60" i="30"/>
  <c r="N60" i="30"/>
  <c r="L60" i="30"/>
  <c r="K60" i="30"/>
  <c r="AX59" i="30"/>
  <c r="AV59" i="30"/>
  <c r="AO59" i="30"/>
  <c r="AQ59" i="30" s="1"/>
  <c r="AM59" i="30"/>
  <c r="AL59" i="30"/>
  <c r="AJ59" i="30"/>
  <c r="AI59" i="30"/>
  <c r="AG59" i="30"/>
  <c r="AF59" i="30"/>
  <c r="AD59" i="30"/>
  <c r="AC59" i="30"/>
  <c r="AA59" i="30"/>
  <c r="Z59" i="30"/>
  <c r="X59" i="30"/>
  <c r="W59" i="30"/>
  <c r="U59" i="30"/>
  <c r="T59" i="30"/>
  <c r="R59" i="30"/>
  <c r="Q59" i="30"/>
  <c r="O59" i="30"/>
  <c r="N59" i="30"/>
  <c r="L59" i="30"/>
  <c r="K59" i="30"/>
  <c r="AX58" i="30"/>
  <c r="AV58" i="30"/>
  <c r="AO58" i="30"/>
  <c r="AM58" i="30"/>
  <c r="AL58" i="30"/>
  <c r="AJ58" i="30"/>
  <c r="AI58" i="30"/>
  <c r="AG58" i="30"/>
  <c r="AF58" i="30"/>
  <c r="AD58" i="30"/>
  <c r="AC58" i="30"/>
  <c r="AA58" i="30"/>
  <c r="Z58" i="30"/>
  <c r="X58" i="30"/>
  <c r="W58" i="30"/>
  <c r="U58" i="30"/>
  <c r="T58" i="30"/>
  <c r="R58" i="30"/>
  <c r="Q58" i="30"/>
  <c r="O58" i="30"/>
  <c r="N58" i="30"/>
  <c r="L58" i="30"/>
  <c r="K58" i="30"/>
  <c r="AX57" i="30"/>
  <c r="AV57" i="30"/>
  <c r="AQ57" i="30"/>
  <c r="AO57" i="30"/>
  <c r="AP57" i="30" s="1"/>
  <c r="AM57" i="30"/>
  <c r="AL57" i="30"/>
  <c r="AJ57" i="30"/>
  <c r="AI57" i="30"/>
  <c r="AG57" i="30"/>
  <c r="AF57" i="30"/>
  <c r="AD57" i="30"/>
  <c r="AC57" i="30"/>
  <c r="AA57" i="30"/>
  <c r="Z57" i="30"/>
  <c r="X57" i="30"/>
  <c r="W57" i="30"/>
  <c r="U57" i="30"/>
  <c r="T57" i="30"/>
  <c r="R57" i="30"/>
  <c r="Q57" i="30"/>
  <c r="O57" i="30"/>
  <c r="N57" i="30"/>
  <c r="L57" i="30"/>
  <c r="K57" i="30"/>
  <c r="AX56" i="30"/>
  <c r="AV56" i="30"/>
  <c r="AO56" i="30"/>
  <c r="AP56" i="30" s="1"/>
  <c r="AM56" i="30"/>
  <c r="AL56" i="30"/>
  <c r="AJ56" i="30"/>
  <c r="AI56" i="30"/>
  <c r="AG56" i="30"/>
  <c r="AF56" i="30"/>
  <c r="AD56" i="30"/>
  <c r="AC56" i="30"/>
  <c r="AA56" i="30"/>
  <c r="Z56" i="30"/>
  <c r="X56" i="30"/>
  <c r="W56" i="30"/>
  <c r="U56" i="30"/>
  <c r="T56" i="30"/>
  <c r="R56" i="30"/>
  <c r="Q56" i="30"/>
  <c r="O56" i="30"/>
  <c r="N56" i="30"/>
  <c r="L56" i="30"/>
  <c r="K56" i="30"/>
  <c r="AX55" i="30"/>
  <c r="AV55" i="30"/>
  <c r="AO55" i="30"/>
  <c r="AP55" i="30" s="1"/>
  <c r="AM55" i="30"/>
  <c r="AL55" i="30"/>
  <c r="AJ55" i="30"/>
  <c r="AI55" i="30"/>
  <c r="AG55" i="30"/>
  <c r="AF55" i="30"/>
  <c r="AD55" i="30"/>
  <c r="AC55" i="30"/>
  <c r="AA55" i="30"/>
  <c r="Z55" i="30"/>
  <c r="X55" i="30"/>
  <c r="W55" i="30"/>
  <c r="U55" i="30"/>
  <c r="T55" i="30"/>
  <c r="R55" i="30"/>
  <c r="Q55" i="30"/>
  <c r="O55" i="30"/>
  <c r="N55" i="30"/>
  <c r="L55" i="30"/>
  <c r="K55" i="30"/>
  <c r="AX54" i="30"/>
  <c r="AV54" i="30"/>
  <c r="AO54" i="30"/>
  <c r="AM54" i="30"/>
  <c r="AL54" i="30"/>
  <c r="AJ54" i="30"/>
  <c r="AI54" i="30"/>
  <c r="AG54" i="30"/>
  <c r="AF54" i="30"/>
  <c r="AD54" i="30"/>
  <c r="AC54" i="30"/>
  <c r="AA54" i="30"/>
  <c r="Z54" i="30"/>
  <c r="X54" i="30"/>
  <c r="W54" i="30"/>
  <c r="U54" i="30"/>
  <c r="T54" i="30"/>
  <c r="R54" i="30"/>
  <c r="Q54" i="30"/>
  <c r="O54" i="30"/>
  <c r="N54" i="30"/>
  <c r="L54" i="30"/>
  <c r="K54" i="30"/>
  <c r="AX53" i="30"/>
  <c r="AV53" i="30"/>
  <c r="AO53" i="30"/>
  <c r="AP53" i="30" s="1"/>
  <c r="AM53" i="30"/>
  <c r="AL53" i="30"/>
  <c r="AJ53" i="30"/>
  <c r="AI53" i="30"/>
  <c r="AG53" i="30"/>
  <c r="AF53" i="30"/>
  <c r="AD53" i="30"/>
  <c r="AC53" i="30"/>
  <c r="AA53" i="30"/>
  <c r="Z53" i="30"/>
  <c r="X53" i="30"/>
  <c r="W53" i="30"/>
  <c r="U53" i="30"/>
  <c r="T53" i="30"/>
  <c r="R53" i="30"/>
  <c r="Q53" i="30"/>
  <c r="O53" i="30"/>
  <c r="N53" i="30"/>
  <c r="L53" i="30"/>
  <c r="K53" i="30"/>
  <c r="AX52" i="30"/>
  <c r="AV52" i="30"/>
  <c r="AO52" i="30"/>
  <c r="AP52" i="30" s="1"/>
  <c r="AM52" i="30"/>
  <c r="AL52" i="30"/>
  <c r="AJ52" i="30"/>
  <c r="AI52" i="30"/>
  <c r="AG52" i="30"/>
  <c r="AF52" i="30"/>
  <c r="AD52" i="30"/>
  <c r="AC52" i="30"/>
  <c r="AA52" i="30"/>
  <c r="Z52" i="30"/>
  <c r="X52" i="30"/>
  <c r="W52" i="30"/>
  <c r="U52" i="30"/>
  <c r="T52" i="30"/>
  <c r="R52" i="30"/>
  <c r="Q52" i="30"/>
  <c r="O52" i="30"/>
  <c r="N52" i="30"/>
  <c r="L52" i="30"/>
  <c r="K52" i="30"/>
  <c r="AX51" i="30"/>
  <c r="AV51" i="30"/>
  <c r="AO51" i="30"/>
  <c r="AP51" i="30" s="1"/>
  <c r="AM51" i="30"/>
  <c r="AL51" i="30"/>
  <c r="AJ51" i="30"/>
  <c r="AI51" i="30"/>
  <c r="AG51" i="30"/>
  <c r="AF51" i="30"/>
  <c r="AD51" i="30"/>
  <c r="AC51" i="30"/>
  <c r="AA51" i="30"/>
  <c r="Z51" i="30"/>
  <c r="X51" i="30"/>
  <c r="W51" i="30"/>
  <c r="U51" i="30"/>
  <c r="T51" i="30"/>
  <c r="R51" i="30"/>
  <c r="Q51" i="30"/>
  <c r="O51" i="30"/>
  <c r="N51" i="30"/>
  <c r="L51" i="30"/>
  <c r="K51" i="30"/>
  <c r="AX50" i="30"/>
  <c r="AV50" i="30"/>
  <c r="AO50" i="30"/>
  <c r="AM50" i="30"/>
  <c r="AL50" i="30"/>
  <c r="AJ50" i="30"/>
  <c r="AI50" i="30"/>
  <c r="AG50" i="30"/>
  <c r="AF50" i="30"/>
  <c r="AD50" i="30"/>
  <c r="AC50" i="30"/>
  <c r="AA50" i="30"/>
  <c r="Z50" i="30"/>
  <c r="X50" i="30"/>
  <c r="W50" i="30"/>
  <c r="U50" i="30"/>
  <c r="T50" i="30"/>
  <c r="R50" i="30"/>
  <c r="Q50" i="30"/>
  <c r="O50" i="30"/>
  <c r="N50" i="30"/>
  <c r="L50" i="30"/>
  <c r="K50" i="30"/>
  <c r="AX49" i="30"/>
  <c r="AV49" i="30"/>
  <c r="AO49" i="30"/>
  <c r="AP49" i="30" s="1"/>
  <c r="AM49" i="30"/>
  <c r="AL49" i="30"/>
  <c r="AJ49" i="30"/>
  <c r="AI49" i="30"/>
  <c r="AG49" i="30"/>
  <c r="AF49" i="30"/>
  <c r="AD49" i="30"/>
  <c r="AC49" i="30"/>
  <c r="AA49" i="30"/>
  <c r="Z49" i="30"/>
  <c r="X49" i="30"/>
  <c r="W49" i="30"/>
  <c r="U49" i="30"/>
  <c r="T49" i="30"/>
  <c r="R49" i="30"/>
  <c r="Q49" i="30"/>
  <c r="O49" i="30"/>
  <c r="N49" i="30"/>
  <c r="L49" i="30"/>
  <c r="K49" i="30"/>
  <c r="AX48" i="30"/>
  <c r="AV48" i="30"/>
  <c r="AO48" i="30"/>
  <c r="AP48" i="30" s="1"/>
  <c r="AM48" i="30"/>
  <c r="AL48" i="30"/>
  <c r="AJ48" i="30"/>
  <c r="AI48" i="30"/>
  <c r="AG48" i="30"/>
  <c r="AF48" i="30"/>
  <c r="AD48" i="30"/>
  <c r="AC48" i="30"/>
  <c r="AA48" i="30"/>
  <c r="Z48" i="30"/>
  <c r="X48" i="30"/>
  <c r="W48" i="30"/>
  <c r="U48" i="30"/>
  <c r="T48" i="30"/>
  <c r="R48" i="30"/>
  <c r="Q48" i="30"/>
  <c r="O48" i="30"/>
  <c r="N48" i="30"/>
  <c r="L48" i="30"/>
  <c r="K48" i="30"/>
  <c r="AX47" i="30"/>
  <c r="AV47" i="30"/>
  <c r="AO47" i="30"/>
  <c r="AP47" i="30" s="1"/>
  <c r="AM47" i="30"/>
  <c r="AL47" i="30"/>
  <c r="AJ47" i="30"/>
  <c r="AI47" i="30"/>
  <c r="AG47" i="30"/>
  <c r="AF47" i="30"/>
  <c r="AD47" i="30"/>
  <c r="AC47" i="30"/>
  <c r="AA47" i="30"/>
  <c r="Z47" i="30"/>
  <c r="X47" i="30"/>
  <c r="W47" i="30"/>
  <c r="U47" i="30"/>
  <c r="T47" i="30"/>
  <c r="R47" i="30"/>
  <c r="Q47" i="30"/>
  <c r="O47" i="30"/>
  <c r="N47" i="30"/>
  <c r="L47" i="30"/>
  <c r="K47" i="30"/>
  <c r="AX46" i="30"/>
  <c r="AV46" i="30"/>
  <c r="AO46" i="30"/>
  <c r="AM46" i="30"/>
  <c r="AL46" i="30"/>
  <c r="AJ46" i="30"/>
  <c r="AI46" i="30"/>
  <c r="AG46" i="30"/>
  <c r="AF46" i="30"/>
  <c r="AD46" i="30"/>
  <c r="AC46" i="30"/>
  <c r="AA46" i="30"/>
  <c r="Z46" i="30"/>
  <c r="X46" i="30"/>
  <c r="W46" i="30"/>
  <c r="U46" i="30"/>
  <c r="T46" i="30"/>
  <c r="R46" i="30"/>
  <c r="Q46" i="30"/>
  <c r="O46" i="30"/>
  <c r="N46" i="30"/>
  <c r="L46" i="30"/>
  <c r="K46" i="30"/>
  <c r="AX45" i="30"/>
  <c r="AV45" i="30"/>
  <c r="AO45" i="30"/>
  <c r="AP45" i="30" s="1"/>
  <c r="AM45" i="30"/>
  <c r="AL45" i="30"/>
  <c r="AJ45" i="30"/>
  <c r="AI45" i="30"/>
  <c r="AG45" i="30"/>
  <c r="AF45" i="30"/>
  <c r="AD45" i="30"/>
  <c r="AC45" i="30"/>
  <c r="AA45" i="30"/>
  <c r="Z45" i="30"/>
  <c r="X45" i="30"/>
  <c r="W45" i="30"/>
  <c r="U45" i="30"/>
  <c r="T45" i="30"/>
  <c r="R45" i="30"/>
  <c r="Q45" i="30"/>
  <c r="O45" i="30"/>
  <c r="N45" i="30"/>
  <c r="L45" i="30"/>
  <c r="K45" i="30"/>
  <c r="AX44" i="30"/>
  <c r="AV44" i="30"/>
  <c r="AO44" i="30"/>
  <c r="AP44" i="30" s="1"/>
  <c r="AM44" i="30"/>
  <c r="AL44" i="30"/>
  <c r="AJ44" i="30"/>
  <c r="AI44" i="30"/>
  <c r="AG44" i="30"/>
  <c r="AF44" i="30"/>
  <c r="AD44" i="30"/>
  <c r="AC44" i="30"/>
  <c r="AA44" i="30"/>
  <c r="Z44" i="30"/>
  <c r="X44" i="30"/>
  <c r="W44" i="30"/>
  <c r="U44" i="30"/>
  <c r="T44" i="30"/>
  <c r="R44" i="30"/>
  <c r="Q44" i="30"/>
  <c r="O44" i="30"/>
  <c r="N44" i="30"/>
  <c r="L44" i="30"/>
  <c r="K44" i="30"/>
  <c r="AX43" i="30"/>
  <c r="AV43" i="30"/>
  <c r="AO43" i="30"/>
  <c r="AP43" i="30" s="1"/>
  <c r="AM43" i="30"/>
  <c r="AL43" i="30"/>
  <c r="AJ43" i="30"/>
  <c r="AI43" i="30"/>
  <c r="AG43" i="30"/>
  <c r="AF43" i="30"/>
  <c r="AD43" i="30"/>
  <c r="AC43" i="30"/>
  <c r="AA43" i="30"/>
  <c r="Z43" i="30"/>
  <c r="X43" i="30"/>
  <c r="W43" i="30"/>
  <c r="U43" i="30"/>
  <c r="T43" i="30"/>
  <c r="R43" i="30"/>
  <c r="Q43" i="30"/>
  <c r="O43" i="30"/>
  <c r="N43" i="30"/>
  <c r="L43" i="30"/>
  <c r="K43" i="30"/>
  <c r="AX42" i="30"/>
  <c r="AV42" i="30"/>
  <c r="AO42" i="30"/>
  <c r="AM42" i="30"/>
  <c r="AL42" i="30"/>
  <c r="AJ42" i="30"/>
  <c r="AI42" i="30"/>
  <c r="AG42" i="30"/>
  <c r="AF42" i="30"/>
  <c r="AD42" i="30"/>
  <c r="AC42" i="30"/>
  <c r="AA42" i="30"/>
  <c r="Z42" i="30"/>
  <c r="X42" i="30"/>
  <c r="W42" i="30"/>
  <c r="U42" i="30"/>
  <c r="T42" i="30"/>
  <c r="R42" i="30"/>
  <c r="Q42" i="30"/>
  <c r="O42" i="30"/>
  <c r="N42" i="30"/>
  <c r="L42" i="30"/>
  <c r="K42" i="30"/>
  <c r="AX41" i="30"/>
  <c r="AV41" i="30"/>
  <c r="AO41" i="30"/>
  <c r="AP41" i="30" s="1"/>
  <c r="AM41" i="30"/>
  <c r="AL41" i="30"/>
  <c r="AJ41" i="30"/>
  <c r="AI41" i="30"/>
  <c r="AG41" i="30"/>
  <c r="AF41" i="30"/>
  <c r="AD41" i="30"/>
  <c r="AC41" i="30"/>
  <c r="AA41" i="30"/>
  <c r="Z41" i="30"/>
  <c r="X41" i="30"/>
  <c r="W41" i="30"/>
  <c r="U41" i="30"/>
  <c r="T41" i="30"/>
  <c r="R41" i="30"/>
  <c r="Q41" i="30"/>
  <c r="O41" i="30"/>
  <c r="N41" i="30"/>
  <c r="L41" i="30"/>
  <c r="K41" i="30"/>
  <c r="AX40" i="30"/>
  <c r="AV40" i="30"/>
  <c r="AO40" i="30"/>
  <c r="AP40" i="30" s="1"/>
  <c r="AM40" i="30"/>
  <c r="AL40" i="30"/>
  <c r="AJ40" i="30"/>
  <c r="AI40" i="30"/>
  <c r="AG40" i="30"/>
  <c r="AF40" i="30"/>
  <c r="AD40" i="30"/>
  <c r="AC40" i="30"/>
  <c r="AA40" i="30"/>
  <c r="Z40" i="30"/>
  <c r="X40" i="30"/>
  <c r="W40" i="30"/>
  <c r="U40" i="30"/>
  <c r="T40" i="30"/>
  <c r="R40" i="30"/>
  <c r="Q40" i="30"/>
  <c r="O40" i="30"/>
  <c r="N40" i="30"/>
  <c r="L40" i="30"/>
  <c r="K40" i="30"/>
  <c r="AX39" i="30"/>
  <c r="AV39" i="30"/>
  <c r="AO39" i="30"/>
  <c r="AP39" i="30" s="1"/>
  <c r="AM39" i="30"/>
  <c r="AL39" i="30"/>
  <c r="AJ39" i="30"/>
  <c r="AI39" i="30"/>
  <c r="AG39" i="30"/>
  <c r="AF39" i="30"/>
  <c r="AD39" i="30"/>
  <c r="AC39" i="30"/>
  <c r="AA39" i="30"/>
  <c r="Z39" i="30"/>
  <c r="X39" i="30"/>
  <c r="W39" i="30"/>
  <c r="U39" i="30"/>
  <c r="T39" i="30"/>
  <c r="R39" i="30"/>
  <c r="Q39" i="30"/>
  <c r="O39" i="30"/>
  <c r="N39" i="30"/>
  <c r="L39" i="30"/>
  <c r="K39" i="30"/>
  <c r="AX38" i="30"/>
  <c r="AV38" i="30"/>
  <c r="AO38" i="30"/>
  <c r="AP38" i="30" s="1"/>
  <c r="AM38" i="30"/>
  <c r="AL38" i="30"/>
  <c r="AJ38" i="30"/>
  <c r="AI38" i="30"/>
  <c r="AG38" i="30"/>
  <c r="AF38" i="30"/>
  <c r="AD38" i="30"/>
  <c r="AC38" i="30"/>
  <c r="AA38" i="30"/>
  <c r="Z38" i="30"/>
  <c r="X38" i="30"/>
  <c r="W38" i="30"/>
  <c r="U38" i="30"/>
  <c r="T38" i="30"/>
  <c r="R38" i="30"/>
  <c r="Q38" i="30"/>
  <c r="O38" i="30"/>
  <c r="N38" i="30"/>
  <c r="L38" i="30"/>
  <c r="K38" i="30"/>
  <c r="AX37" i="30"/>
  <c r="AV37" i="30"/>
  <c r="AO37" i="30"/>
  <c r="AP37" i="30" s="1"/>
  <c r="AM37" i="30"/>
  <c r="AL37" i="30"/>
  <c r="AJ37" i="30"/>
  <c r="AI37" i="30"/>
  <c r="AG37" i="30"/>
  <c r="AF37" i="30"/>
  <c r="AD37" i="30"/>
  <c r="AC37" i="30"/>
  <c r="AA37" i="30"/>
  <c r="Z37" i="30"/>
  <c r="X37" i="30"/>
  <c r="W37" i="30"/>
  <c r="U37" i="30"/>
  <c r="T37" i="30"/>
  <c r="R37" i="30"/>
  <c r="Q37" i="30"/>
  <c r="O37" i="30"/>
  <c r="N37" i="30"/>
  <c r="L37" i="30"/>
  <c r="K37" i="30"/>
  <c r="AX36" i="30"/>
  <c r="AV36" i="30"/>
  <c r="AO36" i="30"/>
  <c r="AP36" i="30" s="1"/>
  <c r="AM36" i="30"/>
  <c r="AL36" i="30"/>
  <c r="AJ36" i="30"/>
  <c r="AI36" i="30"/>
  <c r="AG36" i="30"/>
  <c r="AF36" i="30"/>
  <c r="AD36" i="30"/>
  <c r="AC36" i="30"/>
  <c r="AA36" i="30"/>
  <c r="Z36" i="30"/>
  <c r="X36" i="30"/>
  <c r="W36" i="30"/>
  <c r="U36" i="30"/>
  <c r="T36" i="30"/>
  <c r="R36" i="30"/>
  <c r="Q36" i="30"/>
  <c r="O36" i="30"/>
  <c r="N36" i="30"/>
  <c r="L36" i="30"/>
  <c r="K36" i="30"/>
  <c r="AX35" i="30"/>
  <c r="AV35" i="30"/>
  <c r="AO35" i="30"/>
  <c r="AP35" i="30" s="1"/>
  <c r="AM35" i="30"/>
  <c r="AL35" i="30"/>
  <c r="AJ35" i="30"/>
  <c r="AI35" i="30"/>
  <c r="AG35" i="30"/>
  <c r="AF35" i="30"/>
  <c r="AD35" i="30"/>
  <c r="AC35" i="30"/>
  <c r="AA35" i="30"/>
  <c r="Z35" i="30"/>
  <c r="X35" i="30"/>
  <c r="W35" i="30"/>
  <c r="U35" i="30"/>
  <c r="T35" i="30"/>
  <c r="R35" i="30"/>
  <c r="Q35" i="30"/>
  <c r="O35" i="30"/>
  <c r="N35" i="30"/>
  <c r="L35" i="30"/>
  <c r="K35" i="30"/>
  <c r="AX34" i="30"/>
  <c r="AV34" i="30"/>
  <c r="AO34" i="30"/>
  <c r="AP34" i="30" s="1"/>
  <c r="AM34" i="30"/>
  <c r="AL34" i="30"/>
  <c r="AJ34" i="30"/>
  <c r="AI34" i="30"/>
  <c r="AG34" i="30"/>
  <c r="AF34" i="30"/>
  <c r="AD34" i="30"/>
  <c r="AC34" i="30"/>
  <c r="AA34" i="30"/>
  <c r="Z34" i="30"/>
  <c r="X34" i="30"/>
  <c r="W34" i="30"/>
  <c r="U34" i="30"/>
  <c r="T34" i="30"/>
  <c r="R34" i="30"/>
  <c r="Q34" i="30"/>
  <c r="O34" i="30"/>
  <c r="N34" i="30"/>
  <c r="L34" i="30"/>
  <c r="K34" i="30"/>
  <c r="AX33" i="30"/>
  <c r="AV33" i="30"/>
  <c r="AO33" i="30"/>
  <c r="AP33" i="30" s="1"/>
  <c r="AM33" i="30"/>
  <c r="AL33" i="30"/>
  <c r="AJ33" i="30"/>
  <c r="AI33" i="30"/>
  <c r="AG33" i="30"/>
  <c r="AF33" i="30"/>
  <c r="AD33" i="30"/>
  <c r="AC33" i="30"/>
  <c r="AA33" i="30"/>
  <c r="Z33" i="30"/>
  <c r="X33" i="30"/>
  <c r="W33" i="30"/>
  <c r="U33" i="30"/>
  <c r="T33" i="30"/>
  <c r="R33" i="30"/>
  <c r="Q33" i="30"/>
  <c r="O33" i="30"/>
  <c r="N33" i="30"/>
  <c r="L33" i="30"/>
  <c r="K33" i="30"/>
  <c r="AX32" i="30"/>
  <c r="AV32" i="30"/>
  <c r="AO32" i="30"/>
  <c r="AP32" i="30" s="1"/>
  <c r="AM32" i="30"/>
  <c r="AL32" i="30"/>
  <c r="AJ32" i="30"/>
  <c r="AI32" i="30"/>
  <c r="AG32" i="30"/>
  <c r="AF32" i="30"/>
  <c r="AD32" i="30"/>
  <c r="AC32" i="30"/>
  <c r="AA32" i="30"/>
  <c r="Z32" i="30"/>
  <c r="X32" i="30"/>
  <c r="W32" i="30"/>
  <c r="U32" i="30"/>
  <c r="T32" i="30"/>
  <c r="R32" i="30"/>
  <c r="Q32" i="30"/>
  <c r="O32" i="30"/>
  <c r="N32" i="30"/>
  <c r="L32" i="30"/>
  <c r="K32" i="30"/>
  <c r="AX31" i="30"/>
  <c r="AV31" i="30"/>
  <c r="AO31" i="30"/>
  <c r="AP31" i="30" s="1"/>
  <c r="AM31" i="30"/>
  <c r="AL31" i="30"/>
  <c r="AJ31" i="30"/>
  <c r="AI31" i="30"/>
  <c r="AG31" i="30"/>
  <c r="AF31" i="30"/>
  <c r="AD31" i="30"/>
  <c r="AC31" i="30"/>
  <c r="AA31" i="30"/>
  <c r="Z31" i="30"/>
  <c r="X31" i="30"/>
  <c r="W31" i="30"/>
  <c r="U31" i="30"/>
  <c r="T31" i="30"/>
  <c r="R31" i="30"/>
  <c r="Q31" i="30"/>
  <c r="O31" i="30"/>
  <c r="N31" i="30"/>
  <c r="L31" i="30"/>
  <c r="K31" i="30"/>
  <c r="AX30" i="30"/>
  <c r="AV30" i="30"/>
  <c r="AO30" i="30"/>
  <c r="AP30" i="30" s="1"/>
  <c r="AM30" i="30"/>
  <c r="AL30" i="30"/>
  <c r="AJ30" i="30"/>
  <c r="AI30" i="30"/>
  <c r="AG30" i="30"/>
  <c r="AF30" i="30"/>
  <c r="AD30" i="30"/>
  <c r="AC30" i="30"/>
  <c r="AA30" i="30"/>
  <c r="Z30" i="30"/>
  <c r="X30" i="30"/>
  <c r="W30" i="30"/>
  <c r="U30" i="30"/>
  <c r="T30" i="30"/>
  <c r="R30" i="30"/>
  <c r="Q30" i="30"/>
  <c r="O30" i="30"/>
  <c r="N30" i="30"/>
  <c r="L30" i="30"/>
  <c r="K30" i="30"/>
  <c r="AX29" i="30"/>
  <c r="AV29" i="30"/>
  <c r="AO29" i="30"/>
  <c r="AP29" i="30" s="1"/>
  <c r="AM29" i="30"/>
  <c r="AL29" i="30"/>
  <c r="AJ29" i="30"/>
  <c r="AI29" i="30"/>
  <c r="AG29" i="30"/>
  <c r="AF29" i="30"/>
  <c r="AD29" i="30"/>
  <c r="AC29" i="30"/>
  <c r="AA29" i="30"/>
  <c r="Z29" i="30"/>
  <c r="X29" i="30"/>
  <c r="W29" i="30"/>
  <c r="U29" i="30"/>
  <c r="T29" i="30"/>
  <c r="R29" i="30"/>
  <c r="Q29" i="30"/>
  <c r="O29" i="30"/>
  <c r="N29" i="30"/>
  <c r="L29" i="30"/>
  <c r="K29" i="30"/>
  <c r="AX28" i="30"/>
  <c r="AV28" i="30"/>
  <c r="AO28" i="30"/>
  <c r="AP28" i="30" s="1"/>
  <c r="AM28" i="30"/>
  <c r="AL28" i="30"/>
  <c r="AJ28" i="30"/>
  <c r="AI28" i="30"/>
  <c r="AG28" i="30"/>
  <c r="AF28" i="30"/>
  <c r="AD28" i="30"/>
  <c r="AC28" i="30"/>
  <c r="AA28" i="30"/>
  <c r="Z28" i="30"/>
  <c r="X28" i="30"/>
  <c r="W28" i="30"/>
  <c r="U28" i="30"/>
  <c r="T28" i="30"/>
  <c r="R28" i="30"/>
  <c r="Q28" i="30"/>
  <c r="O28" i="30"/>
  <c r="N28" i="30"/>
  <c r="L28" i="30"/>
  <c r="K28" i="30"/>
  <c r="AX27" i="30"/>
  <c r="AV27" i="30"/>
  <c r="AO27" i="30"/>
  <c r="AP27" i="30" s="1"/>
  <c r="AM27" i="30"/>
  <c r="AL27" i="30"/>
  <c r="AJ27" i="30"/>
  <c r="AI27" i="30"/>
  <c r="AG27" i="30"/>
  <c r="AF27" i="30"/>
  <c r="AD27" i="30"/>
  <c r="AC27" i="30"/>
  <c r="AA27" i="30"/>
  <c r="Z27" i="30"/>
  <c r="X27" i="30"/>
  <c r="W27" i="30"/>
  <c r="U27" i="30"/>
  <c r="T27" i="30"/>
  <c r="R27" i="30"/>
  <c r="Q27" i="30"/>
  <c r="O27" i="30"/>
  <c r="N27" i="30"/>
  <c r="L27" i="30"/>
  <c r="K27" i="30"/>
  <c r="AX26" i="30"/>
  <c r="AV26" i="30"/>
  <c r="AO26" i="30"/>
  <c r="AP26" i="30" s="1"/>
  <c r="AM26" i="30"/>
  <c r="AL26" i="30"/>
  <c r="AJ26" i="30"/>
  <c r="AI26" i="30"/>
  <c r="AG26" i="30"/>
  <c r="AF26" i="30"/>
  <c r="AD26" i="30"/>
  <c r="AC26" i="30"/>
  <c r="AA26" i="30"/>
  <c r="Z26" i="30"/>
  <c r="X26" i="30"/>
  <c r="W26" i="30"/>
  <c r="U26" i="30"/>
  <c r="T26" i="30"/>
  <c r="R26" i="30"/>
  <c r="Q26" i="30"/>
  <c r="O26" i="30"/>
  <c r="N26" i="30"/>
  <c r="L26" i="30"/>
  <c r="K26" i="30"/>
  <c r="AX25" i="30"/>
  <c r="AV25" i="30"/>
  <c r="AO25" i="30"/>
  <c r="AP25" i="30" s="1"/>
  <c r="AM25" i="30"/>
  <c r="AL25" i="30"/>
  <c r="AJ25" i="30"/>
  <c r="AI25" i="30"/>
  <c r="AG25" i="30"/>
  <c r="AF25" i="30"/>
  <c r="AD25" i="30"/>
  <c r="AC25" i="30"/>
  <c r="AA25" i="30"/>
  <c r="Z25" i="30"/>
  <c r="X25" i="30"/>
  <c r="W25" i="30"/>
  <c r="U25" i="30"/>
  <c r="T25" i="30"/>
  <c r="R25" i="30"/>
  <c r="Q25" i="30"/>
  <c r="O25" i="30"/>
  <c r="N25" i="30"/>
  <c r="L25" i="30"/>
  <c r="K25" i="30"/>
  <c r="AX24" i="30"/>
  <c r="AV24" i="30"/>
  <c r="AO24" i="30"/>
  <c r="AP24" i="30" s="1"/>
  <c r="AM24" i="30"/>
  <c r="AL24" i="30"/>
  <c r="AJ24" i="30"/>
  <c r="AI24" i="30"/>
  <c r="AG24" i="30"/>
  <c r="AF24" i="30"/>
  <c r="AD24" i="30"/>
  <c r="AC24" i="30"/>
  <c r="AA24" i="30"/>
  <c r="Z24" i="30"/>
  <c r="X24" i="30"/>
  <c r="W24" i="30"/>
  <c r="U24" i="30"/>
  <c r="T24" i="30"/>
  <c r="R24" i="30"/>
  <c r="Q24" i="30"/>
  <c r="O24" i="30"/>
  <c r="N24" i="30"/>
  <c r="L24" i="30"/>
  <c r="K24" i="30"/>
  <c r="AX23" i="30"/>
  <c r="AV23" i="30"/>
  <c r="AO23" i="30"/>
  <c r="AP23" i="30" s="1"/>
  <c r="AM23" i="30"/>
  <c r="AL23" i="30"/>
  <c r="AJ23" i="30"/>
  <c r="AI23" i="30"/>
  <c r="AG23" i="30"/>
  <c r="AF23" i="30"/>
  <c r="AD23" i="30"/>
  <c r="AC23" i="30"/>
  <c r="AA23" i="30"/>
  <c r="Z23" i="30"/>
  <c r="X23" i="30"/>
  <c r="W23" i="30"/>
  <c r="U23" i="30"/>
  <c r="T23" i="30"/>
  <c r="R23" i="30"/>
  <c r="Q23" i="30"/>
  <c r="O23" i="30"/>
  <c r="N23" i="30"/>
  <c r="L23" i="30"/>
  <c r="K23" i="30"/>
  <c r="AX22" i="30"/>
  <c r="AV22" i="30"/>
  <c r="AO22" i="30"/>
  <c r="AP22" i="30" s="1"/>
  <c r="AM22" i="30"/>
  <c r="AL22" i="30"/>
  <c r="AJ22" i="30"/>
  <c r="AI22" i="30"/>
  <c r="AG22" i="30"/>
  <c r="AF22" i="30"/>
  <c r="AD22" i="30"/>
  <c r="AC22" i="30"/>
  <c r="AA22" i="30"/>
  <c r="Z22" i="30"/>
  <c r="X22" i="30"/>
  <c r="W22" i="30"/>
  <c r="U22" i="30"/>
  <c r="T22" i="30"/>
  <c r="R22" i="30"/>
  <c r="Q22" i="30"/>
  <c r="O22" i="30"/>
  <c r="N22" i="30"/>
  <c r="L22" i="30"/>
  <c r="K22" i="30"/>
  <c r="AX21" i="30"/>
  <c r="AV21" i="30"/>
  <c r="AO21" i="30"/>
  <c r="AP21" i="30" s="1"/>
  <c r="AM21" i="30"/>
  <c r="AL21" i="30"/>
  <c r="AJ21" i="30"/>
  <c r="AI21" i="30"/>
  <c r="AG21" i="30"/>
  <c r="AF21" i="30"/>
  <c r="AD21" i="30"/>
  <c r="AC21" i="30"/>
  <c r="AA21" i="30"/>
  <c r="Z21" i="30"/>
  <c r="X21" i="30"/>
  <c r="W21" i="30"/>
  <c r="U21" i="30"/>
  <c r="T21" i="30"/>
  <c r="R21" i="30"/>
  <c r="Q21" i="30"/>
  <c r="O21" i="30"/>
  <c r="N21" i="30"/>
  <c r="L21" i="30"/>
  <c r="K21" i="30"/>
  <c r="AX20" i="30"/>
  <c r="AV20" i="30"/>
  <c r="AO20" i="30"/>
  <c r="AP20" i="30" s="1"/>
  <c r="AM20" i="30"/>
  <c r="AL20" i="30"/>
  <c r="AJ20" i="30"/>
  <c r="AI20" i="30"/>
  <c r="AG20" i="30"/>
  <c r="AF20" i="30"/>
  <c r="AD20" i="30"/>
  <c r="AC20" i="30"/>
  <c r="AA20" i="30"/>
  <c r="Z20" i="30"/>
  <c r="X20" i="30"/>
  <c r="W20" i="30"/>
  <c r="U20" i="30"/>
  <c r="T20" i="30"/>
  <c r="R20" i="30"/>
  <c r="Q20" i="30"/>
  <c r="O20" i="30"/>
  <c r="N20" i="30"/>
  <c r="L20" i="30"/>
  <c r="K20" i="30"/>
  <c r="AX19" i="30"/>
  <c r="AV19" i="30"/>
  <c r="AO19" i="30"/>
  <c r="AP19" i="30" s="1"/>
  <c r="AM19" i="30"/>
  <c r="AL19" i="30"/>
  <c r="AJ19" i="30"/>
  <c r="AI19" i="30"/>
  <c r="AG19" i="30"/>
  <c r="AF19" i="30"/>
  <c r="AD19" i="30"/>
  <c r="AC19" i="30"/>
  <c r="AA19" i="30"/>
  <c r="Z19" i="30"/>
  <c r="X19" i="30"/>
  <c r="W19" i="30"/>
  <c r="U19" i="30"/>
  <c r="T19" i="30"/>
  <c r="R19" i="30"/>
  <c r="Q19" i="30"/>
  <c r="O19" i="30"/>
  <c r="N19" i="30"/>
  <c r="L19" i="30"/>
  <c r="K19" i="30"/>
  <c r="AX18" i="30"/>
  <c r="AV18" i="30"/>
  <c r="AO18" i="30"/>
  <c r="AP18" i="30" s="1"/>
  <c r="AM18" i="30"/>
  <c r="AL18" i="30"/>
  <c r="AJ18" i="30"/>
  <c r="AI18" i="30"/>
  <c r="AG18" i="30"/>
  <c r="AF18" i="30"/>
  <c r="AD18" i="30"/>
  <c r="AC18" i="30"/>
  <c r="AA18" i="30"/>
  <c r="Z18" i="30"/>
  <c r="X18" i="30"/>
  <c r="W18" i="30"/>
  <c r="U18" i="30"/>
  <c r="T18" i="30"/>
  <c r="R18" i="30"/>
  <c r="Q18" i="30"/>
  <c r="O18" i="30"/>
  <c r="N18" i="30"/>
  <c r="L18" i="30"/>
  <c r="K18" i="30"/>
  <c r="AX17" i="30"/>
  <c r="AV17" i="30"/>
  <c r="AO17" i="30"/>
  <c r="AP17" i="30" s="1"/>
  <c r="AM17" i="30"/>
  <c r="AL17" i="30"/>
  <c r="AJ17" i="30"/>
  <c r="AI17" i="30"/>
  <c r="AG17" i="30"/>
  <c r="AF17" i="30"/>
  <c r="AD17" i="30"/>
  <c r="AC17" i="30"/>
  <c r="AA17" i="30"/>
  <c r="Z17" i="30"/>
  <c r="X17" i="30"/>
  <c r="W17" i="30"/>
  <c r="U17" i="30"/>
  <c r="T17" i="30"/>
  <c r="R17" i="30"/>
  <c r="Q17" i="30"/>
  <c r="O17" i="30"/>
  <c r="N17" i="30"/>
  <c r="L17" i="30"/>
  <c r="K17" i="30"/>
  <c r="AX16" i="30"/>
  <c r="AV16" i="30"/>
  <c r="AO16" i="30"/>
  <c r="AP16" i="30" s="1"/>
  <c r="AM16" i="30"/>
  <c r="AL16" i="30"/>
  <c r="AJ16" i="30"/>
  <c r="AI16" i="30"/>
  <c r="AG16" i="30"/>
  <c r="AF16" i="30"/>
  <c r="AD16" i="30"/>
  <c r="AC16" i="30"/>
  <c r="AA16" i="30"/>
  <c r="Z16" i="30"/>
  <c r="X16" i="30"/>
  <c r="W16" i="30"/>
  <c r="U16" i="30"/>
  <c r="T16" i="30"/>
  <c r="R16" i="30"/>
  <c r="Q16" i="30"/>
  <c r="O16" i="30"/>
  <c r="N16" i="30"/>
  <c r="L16" i="30"/>
  <c r="K16" i="30"/>
  <c r="AX15" i="30"/>
  <c r="AV15" i="30"/>
  <c r="AO15" i="30"/>
  <c r="AP15" i="30" s="1"/>
  <c r="AM15" i="30"/>
  <c r="AL15" i="30"/>
  <c r="AJ15" i="30"/>
  <c r="AI15" i="30"/>
  <c r="AG15" i="30"/>
  <c r="AF15" i="30"/>
  <c r="AD15" i="30"/>
  <c r="AC15" i="30"/>
  <c r="AA15" i="30"/>
  <c r="Z15" i="30"/>
  <c r="X15" i="30"/>
  <c r="W15" i="30"/>
  <c r="U15" i="30"/>
  <c r="T15" i="30"/>
  <c r="R15" i="30"/>
  <c r="Q15" i="30"/>
  <c r="O15" i="30"/>
  <c r="N15" i="30"/>
  <c r="L15" i="30"/>
  <c r="K15" i="30"/>
  <c r="AX14" i="30"/>
  <c r="AV14" i="30"/>
  <c r="AO14" i="30"/>
  <c r="AP14" i="30" s="1"/>
  <c r="AM14" i="30"/>
  <c r="AL14" i="30"/>
  <c r="AJ14" i="30"/>
  <c r="AI14" i="30"/>
  <c r="AG14" i="30"/>
  <c r="AF14" i="30"/>
  <c r="AD14" i="30"/>
  <c r="AC14" i="30"/>
  <c r="AA14" i="30"/>
  <c r="Z14" i="30"/>
  <c r="X14" i="30"/>
  <c r="W14" i="30"/>
  <c r="U14" i="30"/>
  <c r="T14" i="30"/>
  <c r="R14" i="30"/>
  <c r="Q14" i="30"/>
  <c r="O14" i="30"/>
  <c r="N14" i="30"/>
  <c r="L14" i="30"/>
  <c r="K14" i="30"/>
  <c r="BK10" i="30"/>
  <c r="BI10" i="30"/>
  <c r="BG10" i="30"/>
  <c r="BE10" i="30"/>
  <c r="AY164" i="29"/>
  <c r="AW164" i="29"/>
  <c r="AU164" i="29"/>
  <c r="AN164" i="29"/>
  <c r="AK164" i="29"/>
  <c r="AH164" i="29"/>
  <c r="AE164" i="29"/>
  <c r="AB164" i="29"/>
  <c r="Y164" i="29"/>
  <c r="V164" i="29"/>
  <c r="S164" i="29"/>
  <c r="P164" i="29"/>
  <c r="M164" i="29"/>
  <c r="J164" i="29"/>
  <c r="AX162" i="29"/>
  <c r="AV162" i="29"/>
  <c r="AO162" i="29"/>
  <c r="AQ162" i="29" s="1"/>
  <c r="AM162" i="29"/>
  <c r="AL162" i="29"/>
  <c r="AJ162" i="29"/>
  <c r="AI162" i="29"/>
  <c r="AG162" i="29"/>
  <c r="AF162" i="29"/>
  <c r="AD162" i="29"/>
  <c r="AC162" i="29"/>
  <c r="AA162" i="29"/>
  <c r="Z162" i="29"/>
  <c r="X162" i="29"/>
  <c r="W162" i="29"/>
  <c r="U162" i="29"/>
  <c r="T162" i="29"/>
  <c r="R162" i="29"/>
  <c r="Q162" i="29"/>
  <c r="O162" i="29"/>
  <c r="N162" i="29"/>
  <c r="L162" i="29"/>
  <c r="K162" i="29"/>
  <c r="AX161" i="29"/>
  <c r="AV161" i="29"/>
  <c r="AQ161" i="29"/>
  <c r="AP161" i="29"/>
  <c r="AO161" i="29"/>
  <c r="AM161" i="29"/>
  <c r="AL161" i="29"/>
  <c r="AJ161" i="29"/>
  <c r="AI161" i="29"/>
  <c r="AG161" i="29"/>
  <c r="AF161" i="29"/>
  <c r="AD161" i="29"/>
  <c r="AC161" i="29"/>
  <c r="AA161" i="29"/>
  <c r="Z161" i="29"/>
  <c r="X161" i="29"/>
  <c r="W161" i="29"/>
  <c r="U161" i="29"/>
  <c r="T161" i="29"/>
  <c r="R161" i="29"/>
  <c r="Q161" i="29"/>
  <c r="O161" i="29"/>
  <c r="N161" i="29"/>
  <c r="L161" i="29"/>
  <c r="K161" i="29"/>
  <c r="AX160" i="29"/>
  <c r="AV160" i="29"/>
  <c r="AQ160" i="29"/>
  <c r="AP160" i="29"/>
  <c r="AO160" i="29"/>
  <c r="AM160" i="29"/>
  <c r="AL160" i="29"/>
  <c r="AJ160" i="29"/>
  <c r="AI160" i="29"/>
  <c r="AG160" i="29"/>
  <c r="AF160" i="29"/>
  <c r="AD160" i="29"/>
  <c r="AC160" i="29"/>
  <c r="AA160" i="29"/>
  <c r="Z160" i="29"/>
  <c r="X160" i="29"/>
  <c r="W160" i="29"/>
  <c r="U160" i="29"/>
  <c r="T160" i="29"/>
  <c r="R160" i="29"/>
  <c r="Q160" i="29"/>
  <c r="O160" i="29"/>
  <c r="N160" i="29"/>
  <c r="L160" i="29"/>
  <c r="K160" i="29"/>
  <c r="AX159" i="29"/>
  <c r="AV159" i="29"/>
  <c r="AO159" i="29"/>
  <c r="AM159" i="29"/>
  <c r="AL159" i="29"/>
  <c r="AJ159" i="29"/>
  <c r="AI159" i="29"/>
  <c r="AG159" i="29"/>
  <c r="AF159" i="29"/>
  <c r="AD159" i="29"/>
  <c r="AC159" i="29"/>
  <c r="AA159" i="29"/>
  <c r="Z159" i="29"/>
  <c r="X159" i="29"/>
  <c r="W159" i="29"/>
  <c r="U159" i="29"/>
  <c r="T159" i="29"/>
  <c r="R159" i="29"/>
  <c r="Q159" i="29"/>
  <c r="O159" i="29"/>
  <c r="N159" i="29"/>
  <c r="L159" i="29"/>
  <c r="K159" i="29"/>
  <c r="AX158" i="29"/>
  <c r="AV158" i="29"/>
  <c r="AP158" i="29"/>
  <c r="AO158" i="29"/>
  <c r="AQ158" i="29" s="1"/>
  <c r="AM158" i="29"/>
  <c r="AL158" i="29"/>
  <c r="AJ158" i="29"/>
  <c r="AI158" i="29"/>
  <c r="AG158" i="29"/>
  <c r="AF158" i="29"/>
  <c r="AD158" i="29"/>
  <c r="AC158" i="29"/>
  <c r="AA158" i="29"/>
  <c r="Z158" i="29"/>
  <c r="X158" i="29"/>
  <c r="W158" i="29"/>
  <c r="U158" i="29"/>
  <c r="T158" i="29"/>
  <c r="R158" i="29"/>
  <c r="Q158" i="29"/>
  <c r="O158" i="29"/>
  <c r="N158" i="29"/>
  <c r="L158" i="29"/>
  <c r="K158" i="29"/>
  <c r="AX157" i="29"/>
  <c r="AV157" i="29"/>
  <c r="AQ157" i="29"/>
  <c r="AP157" i="29"/>
  <c r="AO157" i="29"/>
  <c r="AM157" i="29"/>
  <c r="AL157" i="29"/>
  <c r="AJ157" i="29"/>
  <c r="AI157" i="29"/>
  <c r="AG157" i="29"/>
  <c r="AF157" i="29"/>
  <c r="AD157" i="29"/>
  <c r="AC157" i="29"/>
  <c r="AA157" i="29"/>
  <c r="Z157" i="29"/>
  <c r="X157" i="29"/>
  <c r="W157" i="29"/>
  <c r="U157" i="29"/>
  <c r="T157" i="29"/>
  <c r="R157" i="29"/>
  <c r="Q157" i="29"/>
  <c r="O157" i="29"/>
  <c r="N157" i="29"/>
  <c r="L157" i="29"/>
  <c r="K157" i="29"/>
  <c r="AX156" i="29"/>
  <c r="AV156" i="29"/>
  <c r="AQ156" i="29"/>
  <c r="AO156" i="29"/>
  <c r="AP156" i="29" s="1"/>
  <c r="AM156" i="29"/>
  <c r="AL156" i="29"/>
  <c r="AJ156" i="29"/>
  <c r="AI156" i="29"/>
  <c r="AG156" i="29"/>
  <c r="AF156" i="29"/>
  <c r="AD156" i="29"/>
  <c r="AC156" i="29"/>
  <c r="AA156" i="29"/>
  <c r="Z156" i="29"/>
  <c r="X156" i="29"/>
  <c r="W156" i="29"/>
  <c r="U156" i="29"/>
  <c r="T156" i="29"/>
  <c r="R156" i="29"/>
  <c r="Q156" i="29"/>
  <c r="O156" i="29"/>
  <c r="N156" i="29"/>
  <c r="L156" i="29"/>
  <c r="K156" i="29"/>
  <c r="AX155" i="29"/>
  <c r="AV155" i="29"/>
  <c r="AO155" i="29"/>
  <c r="AM155" i="29"/>
  <c r="AL155" i="29"/>
  <c r="AJ155" i="29"/>
  <c r="AI155" i="29"/>
  <c r="AG155" i="29"/>
  <c r="AF155" i="29"/>
  <c r="AD155" i="29"/>
  <c r="AC155" i="29"/>
  <c r="AA155" i="29"/>
  <c r="Z155" i="29"/>
  <c r="X155" i="29"/>
  <c r="W155" i="29"/>
  <c r="U155" i="29"/>
  <c r="T155" i="29"/>
  <c r="R155" i="29"/>
  <c r="Q155" i="29"/>
  <c r="O155" i="29"/>
  <c r="N155" i="29"/>
  <c r="L155" i="29"/>
  <c r="K155" i="29"/>
  <c r="AX154" i="29"/>
  <c r="AV154" i="29"/>
  <c r="AP154" i="29"/>
  <c r="AO154" i="29"/>
  <c r="AQ154" i="29" s="1"/>
  <c r="AM154" i="29"/>
  <c r="AL154" i="29"/>
  <c r="AJ154" i="29"/>
  <c r="AI154" i="29"/>
  <c r="AG154" i="29"/>
  <c r="AF154" i="29"/>
  <c r="AD154" i="29"/>
  <c r="AC154" i="29"/>
  <c r="AA154" i="29"/>
  <c r="Z154" i="29"/>
  <c r="X154" i="29"/>
  <c r="W154" i="29"/>
  <c r="U154" i="29"/>
  <c r="T154" i="29"/>
  <c r="R154" i="29"/>
  <c r="Q154" i="29"/>
  <c r="O154" i="29"/>
  <c r="N154" i="29"/>
  <c r="L154" i="29"/>
  <c r="K154" i="29"/>
  <c r="AX153" i="29"/>
  <c r="AV153" i="29"/>
  <c r="AQ153" i="29"/>
  <c r="AP153" i="29"/>
  <c r="AO153" i="29"/>
  <c r="AM153" i="29"/>
  <c r="AL153" i="29"/>
  <c r="AJ153" i="29"/>
  <c r="AI153" i="29"/>
  <c r="AG153" i="29"/>
  <c r="AF153" i="29"/>
  <c r="AD153" i="29"/>
  <c r="AC153" i="29"/>
  <c r="AA153" i="29"/>
  <c r="Z153" i="29"/>
  <c r="X153" i="29"/>
  <c r="W153" i="29"/>
  <c r="U153" i="29"/>
  <c r="T153" i="29"/>
  <c r="R153" i="29"/>
  <c r="Q153" i="29"/>
  <c r="O153" i="29"/>
  <c r="N153" i="29"/>
  <c r="L153" i="29"/>
  <c r="K153" i="29"/>
  <c r="AX152" i="29"/>
  <c r="AV152" i="29"/>
  <c r="AQ152" i="29"/>
  <c r="AO152" i="29"/>
  <c r="AP152" i="29" s="1"/>
  <c r="AM152" i="29"/>
  <c r="AL152" i="29"/>
  <c r="AJ152" i="29"/>
  <c r="AI152" i="29"/>
  <c r="AG152" i="29"/>
  <c r="AF152" i="29"/>
  <c r="AD152" i="29"/>
  <c r="AC152" i="29"/>
  <c r="AA152" i="29"/>
  <c r="Z152" i="29"/>
  <c r="X152" i="29"/>
  <c r="W152" i="29"/>
  <c r="U152" i="29"/>
  <c r="T152" i="29"/>
  <c r="R152" i="29"/>
  <c r="Q152" i="29"/>
  <c r="O152" i="29"/>
  <c r="N152" i="29"/>
  <c r="L152" i="29"/>
  <c r="K152" i="29"/>
  <c r="AX151" i="29"/>
  <c r="AV151" i="29"/>
  <c r="AO151" i="29"/>
  <c r="AM151" i="29"/>
  <c r="AL151" i="29"/>
  <c r="AJ151" i="29"/>
  <c r="AI151" i="29"/>
  <c r="AG151" i="29"/>
  <c r="AF151" i="29"/>
  <c r="AD151" i="29"/>
  <c r="AC151" i="29"/>
  <c r="AA151" i="29"/>
  <c r="Z151" i="29"/>
  <c r="X151" i="29"/>
  <c r="W151" i="29"/>
  <c r="U151" i="29"/>
  <c r="T151" i="29"/>
  <c r="R151" i="29"/>
  <c r="Q151" i="29"/>
  <c r="O151" i="29"/>
  <c r="N151" i="29"/>
  <c r="L151" i="29"/>
  <c r="K151" i="29"/>
  <c r="AX150" i="29"/>
  <c r="AV150" i="29"/>
  <c r="AP150" i="29"/>
  <c r="AO150" i="29"/>
  <c r="AQ150" i="29" s="1"/>
  <c r="AM150" i="29"/>
  <c r="AL150" i="29"/>
  <c r="AJ150" i="29"/>
  <c r="AI150" i="29"/>
  <c r="AG150" i="29"/>
  <c r="AF150" i="29"/>
  <c r="AD150" i="29"/>
  <c r="AC150" i="29"/>
  <c r="AA150" i="29"/>
  <c r="Z150" i="29"/>
  <c r="X150" i="29"/>
  <c r="W150" i="29"/>
  <c r="U150" i="29"/>
  <c r="T150" i="29"/>
  <c r="R150" i="29"/>
  <c r="Q150" i="29"/>
  <c r="O150" i="29"/>
  <c r="N150" i="29"/>
  <c r="L150" i="29"/>
  <c r="K150" i="29"/>
  <c r="AX149" i="29"/>
  <c r="AV149" i="29"/>
  <c r="AQ149" i="29"/>
  <c r="AP149" i="29"/>
  <c r="AO149" i="29"/>
  <c r="AM149" i="29"/>
  <c r="AL149" i="29"/>
  <c r="AJ149" i="29"/>
  <c r="AI149" i="29"/>
  <c r="AG149" i="29"/>
  <c r="AF149" i="29"/>
  <c r="AD149" i="29"/>
  <c r="AC149" i="29"/>
  <c r="AA149" i="29"/>
  <c r="Z149" i="29"/>
  <c r="X149" i="29"/>
  <c r="W149" i="29"/>
  <c r="U149" i="29"/>
  <c r="T149" i="29"/>
  <c r="R149" i="29"/>
  <c r="Q149" i="29"/>
  <c r="O149" i="29"/>
  <c r="N149" i="29"/>
  <c r="L149" i="29"/>
  <c r="K149" i="29"/>
  <c r="AX148" i="29"/>
  <c r="AV148" i="29"/>
  <c r="AQ148" i="29"/>
  <c r="AO148" i="29"/>
  <c r="AP148" i="29" s="1"/>
  <c r="AM148" i="29"/>
  <c r="AL148" i="29"/>
  <c r="AJ148" i="29"/>
  <c r="AI148" i="29"/>
  <c r="AG148" i="29"/>
  <c r="AF148" i="29"/>
  <c r="AD148" i="29"/>
  <c r="AC148" i="29"/>
  <c r="AA148" i="29"/>
  <c r="Z148" i="29"/>
  <c r="X148" i="29"/>
  <c r="W148" i="29"/>
  <c r="U148" i="29"/>
  <c r="T148" i="29"/>
  <c r="R148" i="29"/>
  <c r="Q148" i="29"/>
  <c r="O148" i="29"/>
  <c r="N148" i="29"/>
  <c r="L148" i="29"/>
  <c r="K148" i="29"/>
  <c r="AX147" i="29"/>
  <c r="AV147" i="29"/>
  <c r="AO147" i="29"/>
  <c r="AM147" i="29"/>
  <c r="AL147" i="29"/>
  <c r="AJ147" i="29"/>
  <c r="AI147" i="29"/>
  <c r="AG147" i="29"/>
  <c r="AF147" i="29"/>
  <c r="AD147" i="29"/>
  <c r="AC147" i="29"/>
  <c r="AA147" i="29"/>
  <c r="Z147" i="29"/>
  <c r="X147" i="29"/>
  <c r="W147" i="29"/>
  <c r="U147" i="29"/>
  <c r="T147" i="29"/>
  <c r="R147" i="29"/>
  <c r="Q147" i="29"/>
  <c r="O147" i="29"/>
  <c r="N147" i="29"/>
  <c r="L147" i="29"/>
  <c r="K147" i="29"/>
  <c r="AX146" i="29"/>
  <c r="AV146" i="29"/>
  <c r="AP146" i="29"/>
  <c r="AO146" i="29"/>
  <c r="AQ146" i="29" s="1"/>
  <c r="AM146" i="29"/>
  <c r="AL146" i="29"/>
  <c r="AJ146" i="29"/>
  <c r="AI146" i="29"/>
  <c r="AG146" i="29"/>
  <c r="AF146" i="29"/>
  <c r="AD146" i="29"/>
  <c r="AC146" i="29"/>
  <c r="AA146" i="29"/>
  <c r="Z146" i="29"/>
  <c r="X146" i="29"/>
  <c r="W146" i="29"/>
  <c r="U146" i="29"/>
  <c r="T146" i="29"/>
  <c r="R146" i="29"/>
  <c r="Q146" i="29"/>
  <c r="O146" i="29"/>
  <c r="N146" i="29"/>
  <c r="L146" i="29"/>
  <c r="K146" i="29"/>
  <c r="AX145" i="29"/>
  <c r="AV145" i="29"/>
  <c r="AQ145" i="29"/>
  <c r="AP145" i="29"/>
  <c r="AO145" i="29"/>
  <c r="AM145" i="29"/>
  <c r="AL145" i="29"/>
  <c r="AJ145" i="29"/>
  <c r="AI145" i="29"/>
  <c r="AG145" i="29"/>
  <c r="AF145" i="29"/>
  <c r="AD145" i="29"/>
  <c r="AC145" i="29"/>
  <c r="AA145" i="29"/>
  <c r="Z145" i="29"/>
  <c r="X145" i="29"/>
  <c r="W145" i="29"/>
  <c r="U145" i="29"/>
  <c r="T145" i="29"/>
  <c r="R145" i="29"/>
  <c r="Q145" i="29"/>
  <c r="O145" i="29"/>
  <c r="N145" i="29"/>
  <c r="L145" i="29"/>
  <c r="K145" i="29"/>
  <c r="AX144" i="29"/>
  <c r="AV144" i="29"/>
  <c r="AQ144" i="29"/>
  <c r="AP144" i="29"/>
  <c r="AO144" i="29"/>
  <c r="AM144" i="29"/>
  <c r="AL144" i="29"/>
  <c r="AJ144" i="29"/>
  <c r="AI144" i="29"/>
  <c r="AG144" i="29"/>
  <c r="AF144" i="29"/>
  <c r="AD144" i="29"/>
  <c r="AC144" i="29"/>
  <c r="AA144" i="29"/>
  <c r="Z144" i="29"/>
  <c r="X144" i="29"/>
  <c r="W144" i="29"/>
  <c r="U144" i="29"/>
  <c r="T144" i="29"/>
  <c r="R144" i="29"/>
  <c r="Q144" i="29"/>
  <c r="O144" i="29"/>
  <c r="N144" i="29"/>
  <c r="L144" i="29"/>
  <c r="K144" i="29"/>
  <c r="AX143" i="29"/>
  <c r="AV143" i="29"/>
  <c r="AO143" i="29"/>
  <c r="AM143" i="29"/>
  <c r="AL143" i="29"/>
  <c r="AJ143" i="29"/>
  <c r="AI143" i="29"/>
  <c r="AG143" i="29"/>
  <c r="AF143" i="29"/>
  <c r="AD143" i="29"/>
  <c r="AC143" i="29"/>
  <c r="AA143" i="29"/>
  <c r="Z143" i="29"/>
  <c r="X143" i="29"/>
  <c r="W143" i="29"/>
  <c r="U143" i="29"/>
  <c r="T143" i="29"/>
  <c r="R143" i="29"/>
  <c r="Q143" i="29"/>
  <c r="O143" i="29"/>
  <c r="N143" i="29"/>
  <c r="L143" i="29"/>
  <c r="K143" i="29"/>
  <c r="AX142" i="29"/>
  <c r="AV142" i="29"/>
  <c r="AO142" i="29"/>
  <c r="AQ142" i="29" s="1"/>
  <c r="AM142" i="29"/>
  <c r="AL142" i="29"/>
  <c r="AJ142" i="29"/>
  <c r="AI142" i="29"/>
  <c r="AG142" i="29"/>
  <c r="AF142" i="29"/>
  <c r="AD142" i="29"/>
  <c r="AC142" i="29"/>
  <c r="AA142" i="29"/>
  <c r="Z142" i="29"/>
  <c r="X142" i="29"/>
  <c r="W142" i="29"/>
  <c r="U142" i="29"/>
  <c r="T142" i="29"/>
  <c r="R142" i="29"/>
  <c r="Q142" i="29"/>
  <c r="O142" i="29"/>
  <c r="N142" i="29"/>
  <c r="L142" i="29"/>
  <c r="K142" i="29"/>
  <c r="AX141" i="29"/>
  <c r="AV141" i="29"/>
  <c r="AQ141" i="29"/>
  <c r="AP141" i="29"/>
  <c r="AO141" i="29"/>
  <c r="AM141" i="29"/>
  <c r="AL141" i="29"/>
  <c r="AJ141" i="29"/>
  <c r="AI141" i="29"/>
  <c r="AG141" i="29"/>
  <c r="AF141" i="29"/>
  <c r="AD141" i="29"/>
  <c r="AC141" i="29"/>
  <c r="AA141" i="29"/>
  <c r="Z141" i="29"/>
  <c r="X141" i="29"/>
  <c r="W141" i="29"/>
  <c r="U141" i="29"/>
  <c r="T141" i="29"/>
  <c r="R141" i="29"/>
  <c r="Q141" i="29"/>
  <c r="O141" i="29"/>
  <c r="N141" i="29"/>
  <c r="L141" i="29"/>
  <c r="K141" i="29"/>
  <c r="AX140" i="29"/>
  <c r="AV140" i="29"/>
  <c r="AQ140" i="29"/>
  <c r="AP140" i="29"/>
  <c r="AO140" i="29"/>
  <c r="AM140" i="29"/>
  <c r="AL140" i="29"/>
  <c r="AJ140" i="29"/>
  <c r="AI140" i="29"/>
  <c r="AG140" i="29"/>
  <c r="AF140" i="29"/>
  <c r="AD140" i="29"/>
  <c r="AC140" i="29"/>
  <c r="AA140" i="29"/>
  <c r="Z140" i="29"/>
  <c r="X140" i="29"/>
  <c r="W140" i="29"/>
  <c r="U140" i="29"/>
  <c r="T140" i="29"/>
  <c r="R140" i="29"/>
  <c r="Q140" i="29"/>
  <c r="O140" i="29"/>
  <c r="N140" i="29"/>
  <c r="L140" i="29"/>
  <c r="K140" i="29"/>
  <c r="AX139" i="29"/>
  <c r="AV139" i="29"/>
  <c r="AO139" i="29"/>
  <c r="AP139" i="29" s="1"/>
  <c r="AM139" i="29"/>
  <c r="AL139" i="29"/>
  <c r="AJ139" i="29"/>
  <c r="AI139" i="29"/>
  <c r="AG139" i="29"/>
  <c r="AF139" i="29"/>
  <c r="AD139" i="29"/>
  <c r="AC139" i="29"/>
  <c r="AA139" i="29"/>
  <c r="Z139" i="29"/>
  <c r="X139" i="29"/>
  <c r="W139" i="29"/>
  <c r="U139" i="29"/>
  <c r="T139" i="29"/>
  <c r="R139" i="29"/>
  <c r="Q139" i="29"/>
  <c r="O139" i="29"/>
  <c r="N139" i="29"/>
  <c r="L139" i="29"/>
  <c r="K139" i="29"/>
  <c r="AX138" i="29"/>
  <c r="AV138" i="29"/>
  <c r="AQ138" i="29"/>
  <c r="AP138" i="29"/>
  <c r="AO138" i="29"/>
  <c r="AM138" i="29"/>
  <c r="AL138" i="29"/>
  <c r="AJ138" i="29"/>
  <c r="AI138" i="29"/>
  <c r="AG138" i="29"/>
  <c r="AF138" i="29"/>
  <c r="AD138" i="29"/>
  <c r="AC138" i="29"/>
  <c r="AA138" i="29"/>
  <c r="Z138" i="29"/>
  <c r="X138" i="29"/>
  <c r="W138" i="29"/>
  <c r="U138" i="29"/>
  <c r="T138" i="29"/>
  <c r="R138" i="29"/>
  <c r="Q138" i="29"/>
  <c r="O138" i="29"/>
  <c r="N138" i="29"/>
  <c r="L138" i="29"/>
  <c r="K138" i="29"/>
  <c r="AX137" i="29"/>
  <c r="AV137" i="29"/>
  <c r="AQ137" i="29"/>
  <c r="AO137" i="29"/>
  <c r="AP137" i="29" s="1"/>
  <c r="AM137" i="29"/>
  <c r="AL137" i="29"/>
  <c r="AJ137" i="29"/>
  <c r="AI137" i="29"/>
  <c r="AG137" i="29"/>
  <c r="AF137" i="29"/>
  <c r="AD137" i="29"/>
  <c r="AC137" i="29"/>
  <c r="AA137" i="29"/>
  <c r="Z137" i="29"/>
  <c r="X137" i="29"/>
  <c r="W137" i="29"/>
  <c r="U137" i="29"/>
  <c r="T137" i="29"/>
  <c r="R137" i="29"/>
  <c r="Q137" i="29"/>
  <c r="O137" i="29"/>
  <c r="N137" i="29"/>
  <c r="L137" i="29"/>
  <c r="K137" i="29"/>
  <c r="AX136" i="29"/>
  <c r="AV136" i="29"/>
  <c r="AO136" i="29"/>
  <c r="AP136" i="29" s="1"/>
  <c r="AM136" i="29"/>
  <c r="AL136" i="29"/>
  <c r="AJ136" i="29"/>
  <c r="AI136" i="29"/>
  <c r="AG136" i="29"/>
  <c r="AF136" i="29"/>
  <c r="AD136" i="29"/>
  <c r="AC136" i="29"/>
  <c r="AA136" i="29"/>
  <c r="Z136" i="29"/>
  <c r="X136" i="29"/>
  <c r="W136" i="29"/>
  <c r="U136" i="29"/>
  <c r="T136" i="29"/>
  <c r="R136" i="29"/>
  <c r="Q136" i="29"/>
  <c r="O136" i="29"/>
  <c r="N136" i="29"/>
  <c r="L136" i="29"/>
  <c r="K136" i="29"/>
  <c r="AX135" i="29"/>
  <c r="AV135" i="29"/>
  <c r="AO135" i="29"/>
  <c r="AQ135" i="29" s="1"/>
  <c r="AM135" i="29"/>
  <c r="AL135" i="29"/>
  <c r="AJ135" i="29"/>
  <c r="AI135" i="29"/>
  <c r="AG135" i="29"/>
  <c r="AF135" i="29"/>
  <c r="AD135" i="29"/>
  <c r="AC135" i="29"/>
  <c r="AA135" i="29"/>
  <c r="Z135" i="29"/>
  <c r="X135" i="29"/>
  <c r="W135" i="29"/>
  <c r="U135" i="29"/>
  <c r="T135" i="29"/>
  <c r="R135" i="29"/>
  <c r="Q135" i="29"/>
  <c r="O135" i="29"/>
  <c r="N135" i="29"/>
  <c r="L135" i="29"/>
  <c r="K135" i="29"/>
  <c r="AX134" i="29"/>
  <c r="AV134" i="29"/>
  <c r="AQ134" i="29"/>
  <c r="AP134" i="29"/>
  <c r="AO134" i="29"/>
  <c r="AM134" i="29"/>
  <c r="AL134" i="29"/>
  <c r="AJ134" i="29"/>
  <c r="AI134" i="29"/>
  <c r="AG134" i="29"/>
  <c r="AF134" i="29"/>
  <c r="AD134" i="29"/>
  <c r="AC134" i="29"/>
  <c r="AA134" i="29"/>
  <c r="Z134" i="29"/>
  <c r="X134" i="29"/>
  <c r="W134" i="29"/>
  <c r="U134" i="29"/>
  <c r="T134" i="29"/>
  <c r="R134" i="29"/>
  <c r="Q134" i="29"/>
  <c r="O134" i="29"/>
  <c r="N134" i="29"/>
  <c r="L134" i="29"/>
  <c r="K134" i="29"/>
  <c r="AX133" i="29"/>
  <c r="AV133" i="29"/>
  <c r="AQ133" i="29"/>
  <c r="AO133" i="29"/>
  <c r="AP133" i="29" s="1"/>
  <c r="AM133" i="29"/>
  <c r="AL133" i="29"/>
  <c r="AJ133" i="29"/>
  <c r="AI133" i="29"/>
  <c r="AG133" i="29"/>
  <c r="AF133" i="29"/>
  <c r="AD133" i="29"/>
  <c r="AC133" i="29"/>
  <c r="AA133" i="29"/>
  <c r="Z133" i="29"/>
  <c r="X133" i="29"/>
  <c r="W133" i="29"/>
  <c r="U133" i="29"/>
  <c r="T133" i="29"/>
  <c r="R133" i="29"/>
  <c r="Q133" i="29"/>
  <c r="O133" i="29"/>
  <c r="N133" i="29"/>
  <c r="L133" i="29"/>
  <c r="K133" i="29"/>
  <c r="AX132" i="29"/>
  <c r="AV132" i="29"/>
  <c r="AO132" i="29"/>
  <c r="AP132" i="29" s="1"/>
  <c r="AM132" i="29"/>
  <c r="AL132" i="29"/>
  <c r="AJ132" i="29"/>
  <c r="AI132" i="29"/>
  <c r="AG132" i="29"/>
  <c r="AF132" i="29"/>
  <c r="AD132" i="29"/>
  <c r="AC132" i="29"/>
  <c r="AA132" i="29"/>
  <c r="Z132" i="29"/>
  <c r="X132" i="29"/>
  <c r="W132" i="29"/>
  <c r="U132" i="29"/>
  <c r="T132" i="29"/>
  <c r="R132" i="29"/>
  <c r="Q132" i="29"/>
  <c r="O132" i="29"/>
  <c r="N132" i="29"/>
  <c r="L132" i="29"/>
  <c r="K132" i="29"/>
  <c r="AX131" i="29"/>
  <c r="AV131" i="29"/>
  <c r="AO131" i="29"/>
  <c r="AQ131" i="29" s="1"/>
  <c r="AM131" i="29"/>
  <c r="AL131" i="29"/>
  <c r="AJ131" i="29"/>
  <c r="AI131" i="29"/>
  <c r="AG131" i="29"/>
  <c r="AF131" i="29"/>
  <c r="AD131" i="29"/>
  <c r="AC131" i="29"/>
  <c r="AA131" i="29"/>
  <c r="Z131" i="29"/>
  <c r="X131" i="29"/>
  <c r="W131" i="29"/>
  <c r="U131" i="29"/>
  <c r="T131" i="29"/>
  <c r="R131" i="29"/>
  <c r="Q131" i="29"/>
  <c r="O131" i="29"/>
  <c r="N131" i="29"/>
  <c r="L131" i="29"/>
  <c r="K131" i="29"/>
  <c r="AX130" i="29"/>
  <c r="AV130" i="29"/>
  <c r="AQ130" i="29"/>
  <c r="AP130" i="29"/>
  <c r="AO130" i="29"/>
  <c r="AM130" i="29"/>
  <c r="AL130" i="29"/>
  <c r="AJ130" i="29"/>
  <c r="AI130" i="29"/>
  <c r="AG130" i="29"/>
  <c r="AF130" i="29"/>
  <c r="AD130" i="29"/>
  <c r="AC130" i="29"/>
  <c r="AA130" i="29"/>
  <c r="Z130" i="29"/>
  <c r="X130" i="29"/>
  <c r="W130" i="29"/>
  <c r="U130" i="29"/>
  <c r="T130" i="29"/>
  <c r="R130" i="29"/>
  <c r="Q130" i="29"/>
  <c r="O130" i="29"/>
  <c r="N130" i="29"/>
  <c r="L130" i="29"/>
  <c r="K130" i="29"/>
  <c r="AX129" i="29"/>
  <c r="AV129" i="29"/>
  <c r="AQ129" i="29"/>
  <c r="AO129" i="29"/>
  <c r="AP129" i="29" s="1"/>
  <c r="AM129" i="29"/>
  <c r="AL129" i="29"/>
  <c r="AJ129" i="29"/>
  <c r="AI129" i="29"/>
  <c r="AG129" i="29"/>
  <c r="AF129" i="29"/>
  <c r="AD129" i="29"/>
  <c r="AC129" i="29"/>
  <c r="AA129" i="29"/>
  <c r="Z129" i="29"/>
  <c r="X129" i="29"/>
  <c r="W129" i="29"/>
  <c r="U129" i="29"/>
  <c r="T129" i="29"/>
  <c r="R129" i="29"/>
  <c r="Q129" i="29"/>
  <c r="O129" i="29"/>
  <c r="N129" i="29"/>
  <c r="L129" i="29"/>
  <c r="K129" i="29"/>
  <c r="AX128" i="29"/>
  <c r="AV128" i="29"/>
  <c r="AO128" i="29"/>
  <c r="AP128" i="29" s="1"/>
  <c r="AM128" i="29"/>
  <c r="AL128" i="29"/>
  <c r="AJ128" i="29"/>
  <c r="AI128" i="29"/>
  <c r="AG128" i="29"/>
  <c r="AF128" i="29"/>
  <c r="AD128" i="29"/>
  <c r="AC128" i="29"/>
  <c r="AA128" i="29"/>
  <c r="Z128" i="29"/>
  <c r="X128" i="29"/>
  <c r="W128" i="29"/>
  <c r="U128" i="29"/>
  <c r="T128" i="29"/>
  <c r="R128" i="29"/>
  <c r="Q128" i="29"/>
  <c r="O128" i="29"/>
  <c r="N128" i="29"/>
  <c r="L128" i="29"/>
  <c r="K128" i="29"/>
  <c r="AX127" i="29"/>
  <c r="AV127" i="29"/>
  <c r="AO127" i="29"/>
  <c r="AQ127" i="29" s="1"/>
  <c r="AM127" i="29"/>
  <c r="AL127" i="29"/>
  <c r="AJ127" i="29"/>
  <c r="AI127" i="29"/>
  <c r="AG127" i="29"/>
  <c r="AF127" i="29"/>
  <c r="AD127" i="29"/>
  <c r="AC127" i="29"/>
  <c r="AA127" i="29"/>
  <c r="Z127" i="29"/>
  <c r="X127" i="29"/>
  <c r="W127" i="29"/>
  <c r="U127" i="29"/>
  <c r="T127" i="29"/>
  <c r="R127" i="29"/>
  <c r="Q127" i="29"/>
  <c r="O127" i="29"/>
  <c r="N127" i="29"/>
  <c r="L127" i="29"/>
  <c r="K127" i="29"/>
  <c r="AX126" i="29"/>
  <c r="AV126" i="29"/>
  <c r="AQ126" i="29"/>
  <c r="AP126" i="29"/>
  <c r="AO126" i="29"/>
  <c r="AM126" i="29"/>
  <c r="AL126" i="29"/>
  <c r="AJ126" i="29"/>
  <c r="AI126" i="29"/>
  <c r="AG126" i="29"/>
  <c r="AF126" i="29"/>
  <c r="AD126" i="29"/>
  <c r="AC126" i="29"/>
  <c r="AA126" i="29"/>
  <c r="Z126" i="29"/>
  <c r="X126" i="29"/>
  <c r="W126" i="29"/>
  <c r="U126" i="29"/>
  <c r="T126" i="29"/>
  <c r="R126" i="29"/>
  <c r="Q126" i="29"/>
  <c r="O126" i="29"/>
  <c r="N126" i="29"/>
  <c r="L126" i="29"/>
  <c r="K126" i="29"/>
  <c r="AX125" i="29"/>
  <c r="AV125" i="29"/>
  <c r="AQ125" i="29"/>
  <c r="AO125" i="29"/>
  <c r="AP125" i="29" s="1"/>
  <c r="AM125" i="29"/>
  <c r="AL125" i="29"/>
  <c r="AJ125" i="29"/>
  <c r="AI125" i="29"/>
  <c r="AG125" i="29"/>
  <c r="AF125" i="29"/>
  <c r="AD125" i="29"/>
  <c r="AC125" i="29"/>
  <c r="AA125" i="29"/>
  <c r="Z125" i="29"/>
  <c r="X125" i="29"/>
  <c r="W125" i="29"/>
  <c r="U125" i="29"/>
  <c r="T125" i="29"/>
  <c r="R125" i="29"/>
  <c r="Q125" i="29"/>
  <c r="O125" i="29"/>
  <c r="N125" i="29"/>
  <c r="L125" i="29"/>
  <c r="K125" i="29"/>
  <c r="AX124" i="29"/>
  <c r="AV124" i="29"/>
  <c r="AO124" i="29"/>
  <c r="AP124" i="29" s="1"/>
  <c r="AM124" i="29"/>
  <c r="AL124" i="29"/>
  <c r="AJ124" i="29"/>
  <c r="AI124" i="29"/>
  <c r="AG124" i="29"/>
  <c r="AF124" i="29"/>
  <c r="AD124" i="29"/>
  <c r="AC124" i="29"/>
  <c r="AA124" i="29"/>
  <c r="Z124" i="29"/>
  <c r="X124" i="29"/>
  <c r="W124" i="29"/>
  <c r="U124" i="29"/>
  <c r="T124" i="29"/>
  <c r="R124" i="29"/>
  <c r="Q124" i="29"/>
  <c r="O124" i="29"/>
  <c r="N124" i="29"/>
  <c r="L124" i="29"/>
  <c r="K124" i="29"/>
  <c r="AX123" i="29"/>
  <c r="AV123" i="29"/>
  <c r="AO123" i="29"/>
  <c r="AQ123" i="29" s="1"/>
  <c r="AM123" i="29"/>
  <c r="AL123" i="29"/>
  <c r="AJ123" i="29"/>
  <c r="AI123" i="29"/>
  <c r="AG123" i="29"/>
  <c r="AF123" i="29"/>
  <c r="AD123" i="29"/>
  <c r="AC123" i="29"/>
  <c r="AA123" i="29"/>
  <c r="Z123" i="29"/>
  <c r="X123" i="29"/>
  <c r="W123" i="29"/>
  <c r="U123" i="29"/>
  <c r="T123" i="29"/>
  <c r="R123" i="29"/>
  <c r="Q123" i="29"/>
  <c r="O123" i="29"/>
  <c r="N123" i="29"/>
  <c r="L123" i="29"/>
  <c r="K123" i="29"/>
  <c r="AX122" i="29"/>
  <c r="AV122" i="29"/>
  <c r="AQ122" i="29"/>
  <c r="AP122" i="29"/>
  <c r="AO122" i="29"/>
  <c r="AM122" i="29"/>
  <c r="AL122" i="29"/>
  <c r="AJ122" i="29"/>
  <c r="AI122" i="29"/>
  <c r="AG122" i="29"/>
  <c r="AF122" i="29"/>
  <c r="AD122" i="29"/>
  <c r="AC122" i="29"/>
  <c r="AA122" i="29"/>
  <c r="Z122" i="29"/>
  <c r="X122" i="29"/>
  <c r="W122" i="29"/>
  <c r="U122" i="29"/>
  <c r="T122" i="29"/>
  <c r="R122" i="29"/>
  <c r="Q122" i="29"/>
  <c r="O122" i="29"/>
  <c r="N122" i="29"/>
  <c r="L122" i="29"/>
  <c r="K122" i="29"/>
  <c r="AX121" i="29"/>
  <c r="AV121" i="29"/>
  <c r="AQ121" i="29"/>
  <c r="AO121" i="29"/>
  <c r="AP121" i="29" s="1"/>
  <c r="AM121" i="29"/>
  <c r="AL121" i="29"/>
  <c r="AJ121" i="29"/>
  <c r="AI121" i="29"/>
  <c r="AG121" i="29"/>
  <c r="AF121" i="29"/>
  <c r="AD121" i="29"/>
  <c r="AC121" i="29"/>
  <c r="AA121" i="29"/>
  <c r="Z121" i="29"/>
  <c r="X121" i="29"/>
  <c r="W121" i="29"/>
  <c r="U121" i="29"/>
  <c r="T121" i="29"/>
  <c r="R121" i="29"/>
  <c r="Q121" i="29"/>
  <c r="O121" i="29"/>
  <c r="N121" i="29"/>
  <c r="L121" i="29"/>
  <c r="K121" i="29"/>
  <c r="AX120" i="29"/>
  <c r="AV120" i="29"/>
  <c r="AO120" i="29"/>
  <c r="AP120" i="29" s="1"/>
  <c r="AM120" i="29"/>
  <c r="AL120" i="29"/>
  <c r="AJ120" i="29"/>
  <c r="AI120" i="29"/>
  <c r="AG120" i="29"/>
  <c r="AF120" i="29"/>
  <c r="AD120" i="29"/>
  <c r="AC120" i="29"/>
  <c r="AA120" i="29"/>
  <c r="Z120" i="29"/>
  <c r="X120" i="29"/>
  <c r="W120" i="29"/>
  <c r="U120" i="29"/>
  <c r="T120" i="29"/>
  <c r="R120" i="29"/>
  <c r="Q120" i="29"/>
  <c r="O120" i="29"/>
  <c r="N120" i="29"/>
  <c r="L120" i="29"/>
  <c r="K120" i="29"/>
  <c r="AX119" i="29"/>
  <c r="AV119" i="29"/>
  <c r="AO119" i="29"/>
  <c r="AQ119" i="29" s="1"/>
  <c r="AM119" i="29"/>
  <c r="AL119" i="29"/>
  <c r="AJ119" i="29"/>
  <c r="AI119" i="29"/>
  <c r="AG119" i="29"/>
  <c r="AF119" i="29"/>
  <c r="AD119" i="29"/>
  <c r="AC119" i="29"/>
  <c r="AA119" i="29"/>
  <c r="Z119" i="29"/>
  <c r="X119" i="29"/>
  <c r="W119" i="29"/>
  <c r="U119" i="29"/>
  <c r="T119" i="29"/>
  <c r="R119" i="29"/>
  <c r="Q119" i="29"/>
  <c r="O119" i="29"/>
  <c r="N119" i="29"/>
  <c r="L119" i="29"/>
  <c r="K119" i="29"/>
  <c r="AX118" i="29"/>
  <c r="AV118" i="29"/>
  <c r="AQ118" i="29"/>
  <c r="AP118" i="29"/>
  <c r="AO118" i="29"/>
  <c r="AM118" i="29"/>
  <c r="AL118" i="29"/>
  <c r="AJ118" i="29"/>
  <c r="AI118" i="29"/>
  <c r="AG118" i="29"/>
  <c r="AF118" i="29"/>
  <c r="AD118" i="29"/>
  <c r="AC118" i="29"/>
  <c r="AA118" i="29"/>
  <c r="Z118" i="29"/>
  <c r="X118" i="29"/>
  <c r="W118" i="29"/>
  <c r="U118" i="29"/>
  <c r="T118" i="29"/>
  <c r="R118" i="29"/>
  <c r="Q118" i="29"/>
  <c r="O118" i="29"/>
  <c r="N118" i="29"/>
  <c r="L118" i="29"/>
  <c r="K118" i="29"/>
  <c r="AX117" i="29"/>
  <c r="AV117" i="29"/>
  <c r="AQ117" i="29"/>
  <c r="AO117" i="29"/>
  <c r="AP117" i="29" s="1"/>
  <c r="AM117" i="29"/>
  <c r="AL117" i="29"/>
  <c r="AJ117" i="29"/>
  <c r="AI117" i="29"/>
  <c r="AG117" i="29"/>
  <c r="AF117" i="29"/>
  <c r="AD117" i="29"/>
  <c r="AC117" i="29"/>
  <c r="AA117" i="29"/>
  <c r="Z117" i="29"/>
  <c r="X117" i="29"/>
  <c r="W117" i="29"/>
  <c r="U117" i="29"/>
  <c r="T117" i="29"/>
  <c r="R117" i="29"/>
  <c r="Q117" i="29"/>
  <c r="O117" i="29"/>
  <c r="N117" i="29"/>
  <c r="L117" i="29"/>
  <c r="K117" i="29"/>
  <c r="AX116" i="29"/>
  <c r="AV116" i="29"/>
  <c r="AO116" i="29"/>
  <c r="AP116" i="29" s="1"/>
  <c r="AM116" i="29"/>
  <c r="AL116" i="29"/>
  <c r="AJ116" i="29"/>
  <c r="AI116" i="29"/>
  <c r="AG116" i="29"/>
  <c r="AF116" i="29"/>
  <c r="AD116" i="29"/>
  <c r="AC116" i="29"/>
  <c r="AA116" i="29"/>
  <c r="Z116" i="29"/>
  <c r="X116" i="29"/>
  <c r="W116" i="29"/>
  <c r="U116" i="29"/>
  <c r="T116" i="29"/>
  <c r="R116" i="29"/>
  <c r="Q116" i="29"/>
  <c r="O116" i="29"/>
  <c r="N116" i="29"/>
  <c r="L116" i="29"/>
  <c r="K116" i="29"/>
  <c r="AX115" i="29"/>
  <c r="AV115" i="29"/>
  <c r="AO115" i="29"/>
  <c r="AQ115" i="29" s="1"/>
  <c r="AM115" i="29"/>
  <c r="AL115" i="29"/>
  <c r="AJ115" i="29"/>
  <c r="AI115" i="29"/>
  <c r="AG115" i="29"/>
  <c r="AF115" i="29"/>
  <c r="AD115" i="29"/>
  <c r="AC115" i="29"/>
  <c r="AA115" i="29"/>
  <c r="Z115" i="29"/>
  <c r="X115" i="29"/>
  <c r="W115" i="29"/>
  <c r="U115" i="29"/>
  <c r="T115" i="29"/>
  <c r="R115" i="29"/>
  <c r="Q115" i="29"/>
  <c r="O115" i="29"/>
  <c r="N115" i="29"/>
  <c r="L115" i="29"/>
  <c r="K115" i="29"/>
  <c r="AX114" i="29"/>
  <c r="AV114" i="29"/>
  <c r="AQ114" i="29"/>
  <c r="AP114" i="29"/>
  <c r="AO114" i="29"/>
  <c r="AM114" i="29"/>
  <c r="AL114" i="29"/>
  <c r="AJ114" i="29"/>
  <c r="AI114" i="29"/>
  <c r="AG114" i="29"/>
  <c r="AF114" i="29"/>
  <c r="AD114" i="29"/>
  <c r="AC114" i="29"/>
  <c r="AA114" i="29"/>
  <c r="Z114" i="29"/>
  <c r="X114" i="29"/>
  <c r="W114" i="29"/>
  <c r="U114" i="29"/>
  <c r="T114" i="29"/>
  <c r="R114" i="29"/>
  <c r="Q114" i="29"/>
  <c r="O114" i="29"/>
  <c r="N114" i="29"/>
  <c r="L114" i="29"/>
  <c r="K114" i="29"/>
  <c r="AX113" i="29"/>
  <c r="AV113" i="29"/>
  <c r="AQ113" i="29"/>
  <c r="AO113" i="29"/>
  <c r="AP113" i="29" s="1"/>
  <c r="AM113" i="29"/>
  <c r="AL113" i="29"/>
  <c r="AJ113" i="29"/>
  <c r="AI113" i="29"/>
  <c r="AG113" i="29"/>
  <c r="AF113" i="29"/>
  <c r="AD113" i="29"/>
  <c r="AC113" i="29"/>
  <c r="AA113" i="29"/>
  <c r="Z113" i="29"/>
  <c r="X113" i="29"/>
  <c r="W113" i="29"/>
  <c r="U113" i="29"/>
  <c r="T113" i="29"/>
  <c r="R113" i="29"/>
  <c r="Q113" i="29"/>
  <c r="O113" i="29"/>
  <c r="N113" i="29"/>
  <c r="L113" i="29"/>
  <c r="K113" i="29"/>
  <c r="AX112" i="29"/>
  <c r="AV112" i="29"/>
  <c r="AO112" i="29"/>
  <c r="AP112" i="29" s="1"/>
  <c r="AM112" i="29"/>
  <c r="AL112" i="29"/>
  <c r="AJ112" i="29"/>
  <c r="AI112" i="29"/>
  <c r="AG112" i="29"/>
  <c r="AF112" i="29"/>
  <c r="AD112" i="29"/>
  <c r="AC112" i="29"/>
  <c r="AA112" i="29"/>
  <c r="Z112" i="29"/>
  <c r="X112" i="29"/>
  <c r="W112" i="29"/>
  <c r="U112" i="29"/>
  <c r="T112" i="29"/>
  <c r="R112" i="29"/>
  <c r="Q112" i="29"/>
  <c r="O112" i="29"/>
  <c r="N112" i="29"/>
  <c r="L112" i="29"/>
  <c r="K112" i="29"/>
  <c r="AX111" i="29"/>
  <c r="AV111" i="29"/>
  <c r="AO111" i="29"/>
  <c r="AQ111" i="29" s="1"/>
  <c r="AM111" i="29"/>
  <c r="AL111" i="29"/>
  <c r="AJ111" i="29"/>
  <c r="AI111" i="29"/>
  <c r="AG111" i="29"/>
  <c r="AF111" i="29"/>
  <c r="AD111" i="29"/>
  <c r="AC111" i="29"/>
  <c r="AA111" i="29"/>
  <c r="Z111" i="29"/>
  <c r="X111" i="29"/>
  <c r="W111" i="29"/>
  <c r="U111" i="29"/>
  <c r="T111" i="29"/>
  <c r="R111" i="29"/>
  <c r="Q111" i="29"/>
  <c r="O111" i="29"/>
  <c r="N111" i="29"/>
  <c r="L111" i="29"/>
  <c r="K111" i="29"/>
  <c r="AX110" i="29"/>
  <c r="AV110" i="29"/>
  <c r="AQ110" i="29"/>
  <c r="AP110" i="29"/>
  <c r="AO110" i="29"/>
  <c r="AM110" i="29"/>
  <c r="AL110" i="29"/>
  <c r="AJ110" i="29"/>
  <c r="AI110" i="29"/>
  <c r="AG110" i="29"/>
  <c r="AF110" i="29"/>
  <c r="AD110" i="29"/>
  <c r="AC110" i="29"/>
  <c r="AA110" i="29"/>
  <c r="Z110" i="29"/>
  <c r="X110" i="29"/>
  <c r="W110" i="29"/>
  <c r="U110" i="29"/>
  <c r="T110" i="29"/>
  <c r="R110" i="29"/>
  <c r="Q110" i="29"/>
  <c r="O110" i="29"/>
  <c r="N110" i="29"/>
  <c r="L110" i="29"/>
  <c r="K110" i="29"/>
  <c r="AX109" i="29"/>
  <c r="AV109" i="29"/>
  <c r="AQ109" i="29"/>
  <c r="AO109" i="29"/>
  <c r="AP109" i="29" s="1"/>
  <c r="AM109" i="29"/>
  <c r="AL109" i="29"/>
  <c r="AJ109" i="29"/>
  <c r="AI109" i="29"/>
  <c r="AG109" i="29"/>
  <c r="AF109" i="29"/>
  <c r="AD109" i="29"/>
  <c r="AC109" i="29"/>
  <c r="AA109" i="29"/>
  <c r="Z109" i="29"/>
  <c r="X109" i="29"/>
  <c r="W109" i="29"/>
  <c r="U109" i="29"/>
  <c r="T109" i="29"/>
  <c r="R109" i="29"/>
  <c r="Q109" i="29"/>
  <c r="O109" i="29"/>
  <c r="N109" i="29"/>
  <c r="L109" i="29"/>
  <c r="K109" i="29"/>
  <c r="AX108" i="29"/>
  <c r="AV108" i="29"/>
  <c r="AO108" i="29"/>
  <c r="AP108" i="29" s="1"/>
  <c r="AM108" i="29"/>
  <c r="AL108" i="29"/>
  <c r="AJ108" i="29"/>
  <c r="AI108" i="29"/>
  <c r="AG108" i="29"/>
  <c r="AF108" i="29"/>
  <c r="AD108" i="29"/>
  <c r="AC108" i="29"/>
  <c r="AA108" i="29"/>
  <c r="Z108" i="29"/>
  <c r="X108" i="29"/>
  <c r="W108" i="29"/>
  <c r="U108" i="29"/>
  <c r="T108" i="29"/>
  <c r="R108" i="29"/>
  <c r="Q108" i="29"/>
  <c r="O108" i="29"/>
  <c r="N108" i="29"/>
  <c r="L108" i="29"/>
  <c r="K108" i="29"/>
  <c r="AX107" i="29"/>
  <c r="AV107" i="29"/>
  <c r="AO107" i="29"/>
  <c r="AQ107" i="29" s="1"/>
  <c r="AM107" i="29"/>
  <c r="AL107" i="29"/>
  <c r="AJ107" i="29"/>
  <c r="AI107" i="29"/>
  <c r="AG107" i="29"/>
  <c r="AF107" i="29"/>
  <c r="AD107" i="29"/>
  <c r="AC107" i="29"/>
  <c r="AA107" i="29"/>
  <c r="Z107" i="29"/>
  <c r="X107" i="29"/>
  <c r="W107" i="29"/>
  <c r="U107" i="29"/>
  <c r="T107" i="29"/>
  <c r="R107" i="29"/>
  <c r="Q107" i="29"/>
  <c r="O107" i="29"/>
  <c r="N107" i="29"/>
  <c r="L107" i="29"/>
  <c r="K107" i="29"/>
  <c r="AX106" i="29"/>
  <c r="AV106" i="29"/>
  <c r="AQ106" i="29"/>
  <c r="AP106" i="29"/>
  <c r="AO106" i="29"/>
  <c r="AM106" i="29"/>
  <c r="AL106" i="29"/>
  <c r="AJ106" i="29"/>
  <c r="AI106" i="29"/>
  <c r="AG106" i="29"/>
  <c r="AF106" i="29"/>
  <c r="AD106" i="29"/>
  <c r="AC106" i="29"/>
  <c r="AA106" i="29"/>
  <c r="Z106" i="29"/>
  <c r="X106" i="29"/>
  <c r="W106" i="29"/>
  <c r="U106" i="29"/>
  <c r="T106" i="29"/>
  <c r="R106" i="29"/>
  <c r="Q106" i="29"/>
  <c r="O106" i="29"/>
  <c r="N106" i="29"/>
  <c r="L106" i="29"/>
  <c r="K106" i="29"/>
  <c r="AX105" i="29"/>
  <c r="AV105" i="29"/>
  <c r="AQ105" i="29"/>
  <c r="AO105" i="29"/>
  <c r="AP105" i="29" s="1"/>
  <c r="AM105" i="29"/>
  <c r="AL105" i="29"/>
  <c r="AJ105" i="29"/>
  <c r="AI105" i="29"/>
  <c r="AG105" i="29"/>
  <c r="AF105" i="29"/>
  <c r="AD105" i="29"/>
  <c r="AC105" i="29"/>
  <c r="AA105" i="29"/>
  <c r="Z105" i="29"/>
  <c r="X105" i="29"/>
  <c r="W105" i="29"/>
  <c r="U105" i="29"/>
  <c r="T105" i="29"/>
  <c r="R105" i="29"/>
  <c r="Q105" i="29"/>
  <c r="O105" i="29"/>
  <c r="N105" i="29"/>
  <c r="L105" i="29"/>
  <c r="K105" i="29"/>
  <c r="AX104" i="29"/>
  <c r="AV104" i="29"/>
  <c r="AO104" i="29"/>
  <c r="AP104" i="29" s="1"/>
  <c r="AM104" i="29"/>
  <c r="AL104" i="29"/>
  <c r="AJ104" i="29"/>
  <c r="AI104" i="29"/>
  <c r="AG104" i="29"/>
  <c r="AF104" i="29"/>
  <c r="AD104" i="29"/>
  <c r="AC104" i="29"/>
  <c r="AA104" i="29"/>
  <c r="Z104" i="29"/>
  <c r="X104" i="29"/>
  <c r="W104" i="29"/>
  <c r="U104" i="29"/>
  <c r="T104" i="29"/>
  <c r="R104" i="29"/>
  <c r="Q104" i="29"/>
  <c r="O104" i="29"/>
  <c r="N104" i="29"/>
  <c r="L104" i="29"/>
  <c r="K104" i="29"/>
  <c r="AX103" i="29"/>
  <c r="AV103" i="29"/>
  <c r="AO103" i="29"/>
  <c r="AQ103" i="29" s="1"/>
  <c r="AM103" i="29"/>
  <c r="AL103" i="29"/>
  <c r="AJ103" i="29"/>
  <c r="AI103" i="29"/>
  <c r="AG103" i="29"/>
  <c r="AF103" i="29"/>
  <c r="AD103" i="29"/>
  <c r="AC103" i="29"/>
  <c r="AA103" i="29"/>
  <c r="Z103" i="29"/>
  <c r="X103" i="29"/>
  <c r="W103" i="29"/>
  <c r="U103" i="29"/>
  <c r="T103" i="29"/>
  <c r="R103" i="29"/>
  <c r="Q103" i="29"/>
  <c r="O103" i="29"/>
  <c r="N103" i="29"/>
  <c r="L103" i="29"/>
  <c r="K103" i="29"/>
  <c r="AX102" i="29"/>
  <c r="AV102" i="29"/>
  <c r="AQ102" i="29"/>
  <c r="AP102" i="29"/>
  <c r="AO102" i="29"/>
  <c r="AM102" i="29"/>
  <c r="AL102" i="29"/>
  <c r="AJ102" i="29"/>
  <c r="AI102" i="29"/>
  <c r="AG102" i="29"/>
  <c r="AF102" i="29"/>
  <c r="AD102" i="29"/>
  <c r="AC102" i="29"/>
  <c r="AA102" i="29"/>
  <c r="Z102" i="29"/>
  <c r="X102" i="29"/>
  <c r="W102" i="29"/>
  <c r="U102" i="29"/>
  <c r="T102" i="29"/>
  <c r="R102" i="29"/>
  <c r="Q102" i="29"/>
  <c r="O102" i="29"/>
  <c r="N102" i="29"/>
  <c r="L102" i="29"/>
  <c r="K102" i="29"/>
  <c r="AX101" i="29"/>
  <c r="AV101" i="29"/>
  <c r="AQ101" i="29"/>
  <c r="AO101" i="29"/>
  <c r="AP101" i="29" s="1"/>
  <c r="AM101" i="29"/>
  <c r="AL101" i="29"/>
  <c r="AJ101" i="29"/>
  <c r="AI101" i="29"/>
  <c r="AG101" i="29"/>
  <c r="AF101" i="29"/>
  <c r="AD101" i="29"/>
  <c r="AC101" i="29"/>
  <c r="AA101" i="29"/>
  <c r="Z101" i="29"/>
  <c r="X101" i="29"/>
  <c r="W101" i="29"/>
  <c r="U101" i="29"/>
  <c r="T101" i="29"/>
  <c r="R101" i="29"/>
  <c r="Q101" i="29"/>
  <c r="O101" i="29"/>
  <c r="N101" i="29"/>
  <c r="L101" i="29"/>
  <c r="K101" i="29"/>
  <c r="AX100" i="29"/>
  <c r="AV100" i="29"/>
  <c r="AO100" i="29"/>
  <c r="AP100" i="29" s="1"/>
  <c r="AM100" i="29"/>
  <c r="AL100" i="29"/>
  <c r="AJ100" i="29"/>
  <c r="AI100" i="29"/>
  <c r="AG100" i="29"/>
  <c r="AF100" i="29"/>
  <c r="AD100" i="29"/>
  <c r="AC100" i="29"/>
  <c r="AA100" i="29"/>
  <c r="Z100" i="29"/>
  <c r="X100" i="29"/>
  <c r="W100" i="29"/>
  <c r="U100" i="29"/>
  <c r="T100" i="29"/>
  <c r="R100" i="29"/>
  <c r="Q100" i="29"/>
  <c r="O100" i="29"/>
  <c r="N100" i="29"/>
  <c r="L100" i="29"/>
  <c r="K100" i="29"/>
  <c r="AX99" i="29"/>
  <c r="AV99" i="29"/>
  <c r="AO99" i="29"/>
  <c r="AQ99" i="29" s="1"/>
  <c r="AM99" i="29"/>
  <c r="AL99" i="29"/>
  <c r="AJ99" i="29"/>
  <c r="AI99" i="29"/>
  <c r="AG99" i="29"/>
  <c r="AF99" i="29"/>
  <c r="AD99" i="29"/>
  <c r="AC99" i="29"/>
  <c r="AA99" i="29"/>
  <c r="Z99" i="29"/>
  <c r="X99" i="29"/>
  <c r="W99" i="29"/>
  <c r="U99" i="29"/>
  <c r="T99" i="29"/>
  <c r="R99" i="29"/>
  <c r="Q99" i="29"/>
  <c r="O99" i="29"/>
  <c r="N99" i="29"/>
  <c r="L99" i="29"/>
  <c r="K99" i="29"/>
  <c r="AX98" i="29"/>
  <c r="AV98" i="29"/>
  <c r="AQ98" i="29"/>
  <c r="AP98" i="29"/>
  <c r="AO98" i="29"/>
  <c r="AM98" i="29"/>
  <c r="AL98" i="29"/>
  <c r="AJ98" i="29"/>
  <c r="AI98" i="29"/>
  <c r="AG98" i="29"/>
  <c r="AF98" i="29"/>
  <c r="AD98" i="29"/>
  <c r="AC98" i="29"/>
  <c r="AA98" i="29"/>
  <c r="Z98" i="29"/>
  <c r="X98" i="29"/>
  <c r="W98" i="29"/>
  <c r="U98" i="29"/>
  <c r="T98" i="29"/>
  <c r="R98" i="29"/>
  <c r="Q98" i="29"/>
  <c r="O98" i="29"/>
  <c r="N98" i="29"/>
  <c r="L98" i="29"/>
  <c r="K98" i="29"/>
  <c r="AX97" i="29"/>
  <c r="AV97" i="29"/>
  <c r="AQ97" i="29"/>
  <c r="AO97" i="29"/>
  <c r="AP97" i="29" s="1"/>
  <c r="AM97" i="29"/>
  <c r="AL97" i="29"/>
  <c r="AJ97" i="29"/>
  <c r="AI97" i="29"/>
  <c r="AG97" i="29"/>
  <c r="AF97" i="29"/>
  <c r="AD97" i="29"/>
  <c r="AC97" i="29"/>
  <c r="AA97" i="29"/>
  <c r="Z97" i="29"/>
  <c r="X97" i="29"/>
  <c r="W97" i="29"/>
  <c r="U97" i="29"/>
  <c r="T97" i="29"/>
  <c r="R97" i="29"/>
  <c r="Q97" i="29"/>
  <c r="O97" i="29"/>
  <c r="N97" i="29"/>
  <c r="L97" i="29"/>
  <c r="K97" i="29"/>
  <c r="AX96" i="29"/>
  <c r="AV96" i="29"/>
  <c r="AO96" i="29"/>
  <c r="AP96" i="29" s="1"/>
  <c r="AM96" i="29"/>
  <c r="AL96" i="29"/>
  <c r="AJ96" i="29"/>
  <c r="AI96" i="29"/>
  <c r="AG96" i="29"/>
  <c r="AF96" i="29"/>
  <c r="AD96" i="29"/>
  <c r="AC96" i="29"/>
  <c r="AA96" i="29"/>
  <c r="Z96" i="29"/>
  <c r="X96" i="29"/>
  <c r="W96" i="29"/>
  <c r="U96" i="29"/>
  <c r="T96" i="29"/>
  <c r="R96" i="29"/>
  <c r="Q96" i="29"/>
  <c r="O96" i="29"/>
  <c r="N96" i="29"/>
  <c r="L96" i="29"/>
  <c r="K96" i="29"/>
  <c r="AX95" i="29"/>
  <c r="AV95" i="29"/>
  <c r="AO95" i="29"/>
  <c r="AQ95" i="29" s="1"/>
  <c r="AM95" i="29"/>
  <c r="AL95" i="29"/>
  <c r="AJ95" i="29"/>
  <c r="AI95" i="29"/>
  <c r="AG95" i="29"/>
  <c r="AF95" i="29"/>
  <c r="AD95" i="29"/>
  <c r="AC95" i="29"/>
  <c r="AA95" i="29"/>
  <c r="Z95" i="29"/>
  <c r="X95" i="29"/>
  <c r="W95" i="29"/>
  <c r="U95" i="29"/>
  <c r="T95" i="29"/>
  <c r="R95" i="29"/>
  <c r="Q95" i="29"/>
  <c r="O95" i="29"/>
  <c r="N95" i="29"/>
  <c r="L95" i="29"/>
  <c r="K95" i="29"/>
  <c r="AX94" i="29"/>
  <c r="AV94" i="29"/>
  <c r="AQ94" i="29"/>
  <c r="AP94" i="29"/>
  <c r="AO94" i="29"/>
  <c r="AM94" i="29"/>
  <c r="AL94" i="29"/>
  <c r="AJ94" i="29"/>
  <c r="AI94" i="29"/>
  <c r="AG94" i="29"/>
  <c r="AF94" i="29"/>
  <c r="AD94" i="29"/>
  <c r="AC94" i="29"/>
  <c r="AA94" i="29"/>
  <c r="Z94" i="29"/>
  <c r="X94" i="29"/>
  <c r="W94" i="29"/>
  <c r="U94" i="29"/>
  <c r="T94" i="29"/>
  <c r="R94" i="29"/>
  <c r="Q94" i="29"/>
  <c r="O94" i="29"/>
  <c r="N94" i="29"/>
  <c r="L94" i="29"/>
  <c r="K94" i="29"/>
  <c r="AX93" i="29"/>
  <c r="AV93" i="29"/>
  <c r="AQ93" i="29"/>
  <c r="AO93" i="29"/>
  <c r="AP93" i="29" s="1"/>
  <c r="AM93" i="29"/>
  <c r="AL93" i="29"/>
  <c r="AJ93" i="29"/>
  <c r="AI93" i="29"/>
  <c r="AG93" i="29"/>
  <c r="AF93" i="29"/>
  <c r="AD93" i="29"/>
  <c r="AC93" i="29"/>
  <c r="AA93" i="29"/>
  <c r="Z93" i="29"/>
  <c r="X93" i="29"/>
  <c r="W93" i="29"/>
  <c r="U93" i="29"/>
  <c r="T93" i="29"/>
  <c r="R93" i="29"/>
  <c r="Q93" i="29"/>
  <c r="O93" i="29"/>
  <c r="N93" i="29"/>
  <c r="L93" i="29"/>
  <c r="K93" i="29"/>
  <c r="AX92" i="29"/>
  <c r="AV92" i="29"/>
  <c r="AO92" i="29"/>
  <c r="AP92" i="29" s="1"/>
  <c r="AM92" i="29"/>
  <c r="AL92" i="29"/>
  <c r="AJ92" i="29"/>
  <c r="AI92" i="29"/>
  <c r="AG92" i="29"/>
  <c r="AF92" i="29"/>
  <c r="AD92" i="29"/>
  <c r="AC92" i="29"/>
  <c r="AA92" i="29"/>
  <c r="Z92" i="29"/>
  <c r="X92" i="29"/>
  <c r="W92" i="29"/>
  <c r="U92" i="29"/>
  <c r="T92" i="29"/>
  <c r="R92" i="29"/>
  <c r="Q92" i="29"/>
  <c r="O92" i="29"/>
  <c r="N92" i="29"/>
  <c r="L92" i="29"/>
  <c r="K92" i="29"/>
  <c r="AX91" i="29"/>
  <c r="AV91" i="29"/>
  <c r="AO91" i="29"/>
  <c r="AQ91" i="29" s="1"/>
  <c r="AM91" i="29"/>
  <c r="AL91" i="29"/>
  <c r="AJ91" i="29"/>
  <c r="AI91" i="29"/>
  <c r="AG91" i="29"/>
  <c r="AF91" i="29"/>
  <c r="AD91" i="29"/>
  <c r="AC91" i="29"/>
  <c r="AA91" i="29"/>
  <c r="Z91" i="29"/>
  <c r="X91" i="29"/>
  <c r="W91" i="29"/>
  <c r="U91" i="29"/>
  <c r="T91" i="29"/>
  <c r="R91" i="29"/>
  <c r="Q91" i="29"/>
  <c r="O91" i="29"/>
  <c r="N91" i="29"/>
  <c r="L91" i="29"/>
  <c r="K91" i="29"/>
  <c r="AX90" i="29"/>
  <c r="AV90" i="29"/>
  <c r="AQ90" i="29"/>
  <c r="AP90" i="29"/>
  <c r="AO90" i="29"/>
  <c r="AM90" i="29"/>
  <c r="AL90" i="29"/>
  <c r="AJ90" i="29"/>
  <c r="AI90" i="29"/>
  <c r="AG90" i="29"/>
  <c r="AF90" i="29"/>
  <c r="AD90" i="29"/>
  <c r="AC90" i="29"/>
  <c r="AA90" i="29"/>
  <c r="Z90" i="29"/>
  <c r="X90" i="29"/>
  <c r="W90" i="29"/>
  <c r="U90" i="29"/>
  <c r="T90" i="29"/>
  <c r="R90" i="29"/>
  <c r="Q90" i="29"/>
  <c r="O90" i="29"/>
  <c r="N90" i="29"/>
  <c r="L90" i="29"/>
  <c r="K90" i="29"/>
  <c r="AX89" i="29"/>
  <c r="AV89" i="29"/>
  <c r="AQ89" i="29"/>
  <c r="AO89" i="29"/>
  <c r="AP89" i="29" s="1"/>
  <c r="AM89" i="29"/>
  <c r="AL89" i="29"/>
  <c r="AJ89" i="29"/>
  <c r="AI89" i="29"/>
  <c r="AG89" i="29"/>
  <c r="AF89" i="29"/>
  <c r="AD89" i="29"/>
  <c r="AC89" i="29"/>
  <c r="AA89" i="29"/>
  <c r="Z89" i="29"/>
  <c r="X89" i="29"/>
  <c r="W89" i="29"/>
  <c r="U89" i="29"/>
  <c r="T89" i="29"/>
  <c r="R89" i="29"/>
  <c r="Q89" i="29"/>
  <c r="O89" i="29"/>
  <c r="N89" i="29"/>
  <c r="L89" i="29"/>
  <c r="K89" i="29"/>
  <c r="AX88" i="29"/>
  <c r="AV88" i="29"/>
  <c r="AO88" i="29"/>
  <c r="AP88" i="29" s="1"/>
  <c r="AM88" i="29"/>
  <c r="AL88" i="29"/>
  <c r="AJ88" i="29"/>
  <c r="AI88" i="29"/>
  <c r="AG88" i="29"/>
  <c r="AF88" i="29"/>
  <c r="AD88" i="29"/>
  <c r="AC88" i="29"/>
  <c r="AA88" i="29"/>
  <c r="Z88" i="29"/>
  <c r="X88" i="29"/>
  <c r="W88" i="29"/>
  <c r="U88" i="29"/>
  <c r="T88" i="29"/>
  <c r="R88" i="29"/>
  <c r="Q88" i="29"/>
  <c r="O88" i="29"/>
  <c r="N88" i="29"/>
  <c r="L88" i="29"/>
  <c r="K88" i="29"/>
  <c r="AX87" i="29"/>
  <c r="AV87" i="29"/>
  <c r="AO87" i="29"/>
  <c r="AQ87" i="29" s="1"/>
  <c r="AM87" i="29"/>
  <c r="AL87" i="29"/>
  <c r="AJ87" i="29"/>
  <c r="AI87" i="29"/>
  <c r="AG87" i="29"/>
  <c r="AF87" i="29"/>
  <c r="AD87" i="29"/>
  <c r="AC87" i="29"/>
  <c r="AA87" i="29"/>
  <c r="Z87" i="29"/>
  <c r="X87" i="29"/>
  <c r="W87" i="29"/>
  <c r="U87" i="29"/>
  <c r="T87" i="29"/>
  <c r="R87" i="29"/>
  <c r="Q87" i="29"/>
  <c r="O87" i="29"/>
  <c r="N87" i="29"/>
  <c r="L87" i="29"/>
  <c r="K87" i="29"/>
  <c r="AX86" i="29"/>
  <c r="AV86" i="29"/>
  <c r="AQ86" i="29"/>
  <c r="AP86" i="29"/>
  <c r="AO86" i="29"/>
  <c r="AM86" i="29"/>
  <c r="AL86" i="29"/>
  <c r="AJ86" i="29"/>
  <c r="AI86" i="29"/>
  <c r="AG86" i="29"/>
  <c r="AF86" i="29"/>
  <c r="AD86" i="29"/>
  <c r="AC86" i="29"/>
  <c r="AA86" i="29"/>
  <c r="Z86" i="29"/>
  <c r="X86" i="29"/>
  <c r="W86" i="29"/>
  <c r="U86" i="29"/>
  <c r="T86" i="29"/>
  <c r="R86" i="29"/>
  <c r="Q86" i="29"/>
  <c r="O86" i="29"/>
  <c r="N86" i="29"/>
  <c r="L86" i="29"/>
  <c r="K86" i="29"/>
  <c r="AX85" i="29"/>
  <c r="AV85" i="29"/>
  <c r="AQ85" i="29"/>
  <c r="AO85" i="29"/>
  <c r="AP85" i="29" s="1"/>
  <c r="AM85" i="29"/>
  <c r="AL85" i="29"/>
  <c r="AJ85" i="29"/>
  <c r="AI85" i="29"/>
  <c r="AG85" i="29"/>
  <c r="AF85" i="29"/>
  <c r="AD85" i="29"/>
  <c r="AC85" i="29"/>
  <c r="AA85" i="29"/>
  <c r="Z85" i="29"/>
  <c r="X85" i="29"/>
  <c r="W85" i="29"/>
  <c r="U85" i="29"/>
  <c r="T85" i="29"/>
  <c r="R85" i="29"/>
  <c r="Q85" i="29"/>
  <c r="O85" i="29"/>
  <c r="N85" i="29"/>
  <c r="L85" i="29"/>
  <c r="K85" i="29"/>
  <c r="AX84" i="29"/>
  <c r="AV84" i="29"/>
  <c r="AO84" i="29"/>
  <c r="AP84" i="29" s="1"/>
  <c r="AM84" i="29"/>
  <c r="AL84" i="29"/>
  <c r="AJ84" i="29"/>
  <c r="AI84" i="29"/>
  <c r="AG84" i="29"/>
  <c r="AF84" i="29"/>
  <c r="AD84" i="29"/>
  <c r="AC84" i="29"/>
  <c r="AA84" i="29"/>
  <c r="Z84" i="29"/>
  <c r="X84" i="29"/>
  <c r="W84" i="29"/>
  <c r="U84" i="29"/>
  <c r="T84" i="29"/>
  <c r="R84" i="29"/>
  <c r="Q84" i="29"/>
  <c r="O84" i="29"/>
  <c r="N84" i="29"/>
  <c r="L84" i="29"/>
  <c r="K84" i="29"/>
  <c r="AX83" i="29"/>
  <c r="AV83" i="29"/>
  <c r="AO83" i="29"/>
  <c r="AQ83" i="29" s="1"/>
  <c r="AM83" i="29"/>
  <c r="AL83" i="29"/>
  <c r="AJ83" i="29"/>
  <c r="AI83" i="29"/>
  <c r="AG83" i="29"/>
  <c r="AF83" i="29"/>
  <c r="AD83" i="29"/>
  <c r="AC83" i="29"/>
  <c r="AA83" i="29"/>
  <c r="Z83" i="29"/>
  <c r="X83" i="29"/>
  <c r="W83" i="29"/>
  <c r="U83" i="29"/>
  <c r="T83" i="29"/>
  <c r="R83" i="29"/>
  <c r="Q83" i="29"/>
  <c r="O83" i="29"/>
  <c r="N83" i="29"/>
  <c r="L83" i="29"/>
  <c r="K83" i="29"/>
  <c r="AX82" i="29"/>
  <c r="AV82" i="29"/>
  <c r="AQ82" i="29"/>
  <c r="AP82" i="29"/>
  <c r="AO82" i="29"/>
  <c r="AM82" i="29"/>
  <c r="AL82" i="29"/>
  <c r="AJ82" i="29"/>
  <c r="AI82" i="29"/>
  <c r="AG82" i="29"/>
  <c r="AF82" i="29"/>
  <c r="AD82" i="29"/>
  <c r="AC82" i="29"/>
  <c r="AA82" i="29"/>
  <c r="Z82" i="29"/>
  <c r="X82" i="29"/>
  <c r="W82" i="29"/>
  <c r="U82" i="29"/>
  <c r="T82" i="29"/>
  <c r="R82" i="29"/>
  <c r="Q82" i="29"/>
  <c r="O82" i="29"/>
  <c r="N82" i="29"/>
  <c r="L82" i="29"/>
  <c r="K82" i="29"/>
  <c r="AX81" i="29"/>
  <c r="AV81" i="29"/>
  <c r="AQ81" i="29"/>
  <c r="AO81" i="29"/>
  <c r="AP81" i="29" s="1"/>
  <c r="AM81" i="29"/>
  <c r="AL81" i="29"/>
  <c r="AJ81" i="29"/>
  <c r="AI81" i="29"/>
  <c r="AG81" i="29"/>
  <c r="AF81" i="29"/>
  <c r="AD81" i="29"/>
  <c r="AC81" i="29"/>
  <c r="AA81" i="29"/>
  <c r="Z81" i="29"/>
  <c r="X81" i="29"/>
  <c r="W81" i="29"/>
  <c r="U81" i="29"/>
  <c r="T81" i="29"/>
  <c r="R81" i="29"/>
  <c r="Q81" i="29"/>
  <c r="O81" i="29"/>
  <c r="N81" i="29"/>
  <c r="L81" i="29"/>
  <c r="K81" i="29"/>
  <c r="AX80" i="29"/>
  <c r="AV80" i="29"/>
  <c r="AO80" i="29"/>
  <c r="AP80" i="29" s="1"/>
  <c r="AM80" i="29"/>
  <c r="AL80" i="29"/>
  <c r="AJ80" i="29"/>
  <c r="AI80" i="29"/>
  <c r="AG80" i="29"/>
  <c r="AF80" i="29"/>
  <c r="AD80" i="29"/>
  <c r="AC80" i="29"/>
  <c r="AA80" i="29"/>
  <c r="Z80" i="29"/>
  <c r="X80" i="29"/>
  <c r="W80" i="29"/>
  <c r="U80" i="29"/>
  <c r="T80" i="29"/>
  <c r="R80" i="29"/>
  <c r="Q80" i="29"/>
  <c r="O80" i="29"/>
  <c r="N80" i="29"/>
  <c r="L80" i="29"/>
  <c r="K80" i="29"/>
  <c r="AX79" i="29"/>
  <c r="AV79" i="29"/>
  <c r="AO79" i="29"/>
  <c r="AQ79" i="29" s="1"/>
  <c r="AM79" i="29"/>
  <c r="AL79" i="29"/>
  <c r="AJ79" i="29"/>
  <c r="AI79" i="29"/>
  <c r="AG79" i="29"/>
  <c r="AF79" i="29"/>
  <c r="AD79" i="29"/>
  <c r="AC79" i="29"/>
  <c r="AA79" i="29"/>
  <c r="Z79" i="29"/>
  <c r="X79" i="29"/>
  <c r="W79" i="29"/>
  <c r="U79" i="29"/>
  <c r="T79" i="29"/>
  <c r="R79" i="29"/>
  <c r="Q79" i="29"/>
  <c r="O79" i="29"/>
  <c r="N79" i="29"/>
  <c r="L79" i="29"/>
  <c r="K79" i="29"/>
  <c r="AX78" i="29"/>
  <c r="AV78" i="29"/>
  <c r="AQ78" i="29"/>
  <c r="AP78" i="29"/>
  <c r="AO78" i="29"/>
  <c r="AM78" i="29"/>
  <c r="AL78" i="29"/>
  <c r="AJ78" i="29"/>
  <c r="AI78" i="29"/>
  <c r="AG78" i="29"/>
  <c r="AF78" i="29"/>
  <c r="AD78" i="29"/>
  <c r="AC78" i="29"/>
  <c r="AA78" i="29"/>
  <c r="Z78" i="29"/>
  <c r="X78" i="29"/>
  <c r="W78" i="29"/>
  <c r="U78" i="29"/>
  <c r="T78" i="29"/>
  <c r="R78" i="29"/>
  <c r="Q78" i="29"/>
  <c r="O78" i="29"/>
  <c r="N78" i="29"/>
  <c r="L78" i="29"/>
  <c r="K78" i="29"/>
  <c r="AX77" i="29"/>
  <c r="AV77" i="29"/>
  <c r="AQ77" i="29"/>
  <c r="AO77" i="29"/>
  <c r="AP77" i="29" s="1"/>
  <c r="AM77" i="29"/>
  <c r="AL77" i="29"/>
  <c r="AJ77" i="29"/>
  <c r="AI77" i="29"/>
  <c r="AG77" i="29"/>
  <c r="AF77" i="29"/>
  <c r="AD77" i="29"/>
  <c r="AC77" i="29"/>
  <c r="AA77" i="29"/>
  <c r="Z77" i="29"/>
  <c r="X77" i="29"/>
  <c r="W77" i="29"/>
  <c r="U77" i="29"/>
  <c r="T77" i="29"/>
  <c r="R77" i="29"/>
  <c r="Q77" i="29"/>
  <c r="O77" i="29"/>
  <c r="N77" i="29"/>
  <c r="L77" i="29"/>
  <c r="K77" i="29"/>
  <c r="AX76" i="29"/>
  <c r="AV76" i="29"/>
  <c r="AO76" i="29"/>
  <c r="AP76" i="29" s="1"/>
  <c r="AM76" i="29"/>
  <c r="AL76" i="29"/>
  <c r="AJ76" i="29"/>
  <c r="AI76" i="29"/>
  <c r="AG76" i="29"/>
  <c r="AF76" i="29"/>
  <c r="AD76" i="29"/>
  <c r="AC76" i="29"/>
  <c r="AA76" i="29"/>
  <c r="Z76" i="29"/>
  <c r="X76" i="29"/>
  <c r="W76" i="29"/>
  <c r="U76" i="29"/>
  <c r="T76" i="29"/>
  <c r="R76" i="29"/>
  <c r="Q76" i="29"/>
  <c r="O76" i="29"/>
  <c r="N76" i="29"/>
  <c r="L76" i="29"/>
  <c r="K76" i="29"/>
  <c r="AX75" i="29"/>
  <c r="AV75" i="29"/>
  <c r="AO75" i="29"/>
  <c r="AQ75" i="29" s="1"/>
  <c r="AM75" i="29"/>
  <c r="AL75" i="29"/>
  <c r="AJ75" i="29"/>
  <c r="AI75" i="29"/>
  <c r="AG75" i="29"/>
  <c r="AF75" i="29"/>
  <c r="AD75" i="29"/>
  <c r="AC75" i="29"/>
  <c r="AA75" i="29"/>
  <c r="Z75" i="29"/>
  <c r="X75" i="29"/>
  <c r="W75" i="29"/>
  <c r="U75" i="29"/>
  <c r="T75" i="29"/>
  <c r="R75" i="29"/>
  <c r="Q75" i="29"/>
  <c r="O75" i="29"/>
  <c r="N75" i="29"/>
  <c r="L75" i="29"/>
  <c r="K75" i="29"/>
  <c r="AX74" i="29"/>
  <c r="AV74" i="29"/>
  <c r="AQ74" i="29"/>
  <c r="AP74" i="29"/>
  <c r="AO74" i="29"/>
  <c r="AM74" i="29"/>
  <c r="AL74" i="29"/>
  <c r="AJ74" i="29"/>
  <c r="AI74" i="29"/>
  <c r="AG74" i="29"/>
  <c r="AF74" i="29"/>
  <c r="AD74" i="29"/>
  <c r="AC74" i="29"/>
  <c r="AA74" i="29"/>
  <c r="Z74" i="29"/>
  <c r="X74" i="29"/>
  <c r="W74" i="29"/>
  <c r="U74" i="29"/>
  <c r="T74" i="29"/>
  <c r="R74" i="29"/>
  <c r="Q74" i="29"/>
  <c r="O74" i="29"/>
  <c r="N74" i="29"/>
  <c r="L74" i="29"/>
  <c r="K74" i="29"/>
  <c r="AX73" i="29"/>
  <c r="AV73" i="29"/>
  <c r="AQ73" i="29"/>
  <c r="AO73" i="29"/>
  <c r="AP73" i="29" s="1"/>
  <c r="AM73" i="29"/>
  <c r="AL73" i="29"/>
  <c r="AJ73" i="29"/>
  <c r="AI73" i="29"/>
  <c r="AG73" i="29"/>
  <c r="AF73" i="29"/>
  <c r="AD73" i="29"/>
  <c r="AC73" i="29"/>
  <c r="AA73" i="29"/>
  <c r="Z73" i="29"/>
  <c r="X73" i="29"/>
  <c r="W73" i="29"/>
  <c r="U73" i="29"/>
  <c r="T73" i="29"/>
  <c r="R73" i="29"/>
  <c r="Q73" i="29"/>
  <c r="O73" i="29"/>
  <c r="N73" i="29"/>
  <c r="L73" i="29"/>
  <c r="K73" i="29"/>
  <c r="AX72" i="29"/>
  <c r="AV72" i="29"/>
  <c r="AO72" i="29"/>
  <c r="AP72" i="29" s="1"/>
  <c r="AM72" i="29"/>
  <c r="AL72" i="29"/>
  <c r="AJ72" i="29"/>
  <c r="AI72" i="29"/>
  <c r="AG72" i="29"/>
  <c r="AF72" i="29"/>
  <c r="AD72" i="29"/>
  <c r="AC72" i="29"/>
  <c r="AA72" i="29"/>
  <c r="Z72" i="29"/>
  <c r="X72" i="29"/>
  <c r="W72" i="29"/>
  <c r="U72" i="29"/>
  <c r="T72" i="29"/>
  <c r="R72" i="29"/>
  <c r="Q72" i="29"/>
  <c r="O72" i="29"/>
  <c r="N72" i="29"/>
  <c r="L72" i="29"/>
  <c r="K72" i="29"/>
  <c r="AX71" i="29"/>
  <c r="AV71" i="29"/>
  <c r="AO71" i="29"/>
  <c r="AQ71" i="29" s="1"/>
  <c r="AM71" i="29"/>
  <c r="AL71" i="29"/>
  <c r="AJ71" i="29"/>
  <c r="AI71" i="29"/>
  <c r="AG71" i="29"/>
  <c r="AF71" i="29"/>
  <c r="AD71" i="29"/>
  <c r="AC71" i="29"/>
  <c r="AA71" i="29"/>
  <c r="Z71" i="29"/>
  <c r="X71" i="29"/>
  <c r="W71" i="29"/>
  <c r="U71" i="29"/>
  <c r="T71" i="29"/>
  <c r="R71" i="29"/>
  <c r="Q71" i="29"/>
  <c r="O71" i="29"/>
  <c r="N71" i="29"/>
  <c r="L71" i="29"/>
  <c r="K71" i="29"/>
  <c r="AX70" i="29"/>
  <c r="AV70" i="29"/>
  <c r="AQ70" i="29"/>
  <c r="AP70" i="29"/>
  <c r="AO70" i="29"/>
  <c r="AM70" i="29"/>
  <c r="AL70" i="29"/>
  <c r="AJ70" i="29"/>
  <c r="AI70" i="29"/>
  <c r="AG70" i="29"/>
  <c r="AF70" i="29"/>
  <c r="AD70" i="29"/>
  <c r="AC70" i="29"/>
  <c r="AA70" i="29"/>
  <c r="Z70" i="29"/>
  <c r="X70" i="29"/>
  <c r="W70" i="29"/>
  <c r="U70" i="29"/>
  <c r="T70" i="29"/>
  <c r="R70" i="29"/>
  <c r="Q70" i="29"/>
  <c r="O70" i="29"/>
  <c r="N70" i="29"/>
  <c r="L70" i="29"/>
  <c r="K70" i="29"/>
  <c r="AX69" i="29"/>
  <c r="AV69" i="29"/>
  <c r="AQ69" i="29"/>
  <c r="AO69" i="29"/>
  <c r="AP69" i="29" s="1"/>
  <c r="AM69" i="29"/>
  <c r="AL69" i="29"/>
  <c r="AJ69" i="29"/>
  <c r="AI69" i="29"/>
  <c r="AG69" i="29"/>
  <c r="AF69" i="29"/>
  <c r="AD69" i="29"/>
  <c r="AC69" i="29"/>
  <c r="AA69" i="29"/>
  <c r="Z69" i="29"/>
  <c r="X69" i="29"/>
  <c r="W69" i="29"/>
  <c r="U69" i="29"/>
  <c r="T69" i="29"/>
  <c r="R69" i="29"/>
  <c r="Q69" i="29"/>
  <c r="O69" i="29"/>
  <c r="N69" i="29"/>
  <c r="L69" i="29"/>
  <c r="K69" i="29"/>
  <c r="AX68" i="29"/>
  <c r="AV68" i="29"/>
  <c r="AO68" i="29"/>
  <c r="AP68" i="29" s="1"/>
  <c r="AM68" i="29"/>
  <c r="AL68" i="29"/>
  <c r="AJ68" i="29"/>
  <c r="AI68" i="29"/>
  <c r="AG68" i="29"/>
  <c r="AF68" i="29"/>
  <c r="AD68" i="29"/>
  <c r="AC68" i="29"/>
  <c r="AA68" i="29"/>
  <c r="Z68" i="29"/>
  <c r="X68" i="29"/>
  <c r="W68" i="29"/>
  <c r="U68" i="29"/>
  <c r="T68" i="29"/>
  <c r="R68" i="29"/>
  <c r="Q68" i="29"/>
  <c r="O68" i="29"/>
  <c r="N68" i="29"/>
  <c r="L68" i="29"/>
  <c r="K68" i="29"/>
  <c r="AX67" i="29"/>
  <c r="AV67" i="29"/>
  <c r="AO67" i="29"/>
  <c r="AQ67" i="29" s="1"/>
  <c r="AM67" i="29"/>
  <c r="AL67" i="29"/>
  <c r="AJ67" i="29"/>
  <c r="AI67" i="29"/>
  <c r="AG67" i="29"/>
  <c r="AF67" i="29"/>
  <c r="AD67" i="29"/>
  <c r="AC67" i="29"/>
  <c r="AA67" i="29"/>
  <c r="Z67" i="29"/>
  <c r="X67" i="29"/>
  <c r="W67" i="29"/>
  <c r="U67" i="29"/>
  <c r="T67" i="29"/>
  <c r="R67" i="29"/>
  <c r="Q67" i="29"/>
  <c r="O67" i="29"/>
  <c r="N67" i="29"/>
  <c r="L67" i="29"/>
  <c r="K67" i="29"/>
  <c r="AX66" i="29"/>
  <c r="AV66" i="29"/>
  <c r="AQ66" i="29"/>
  <c r="AP66" i="29"/>
  <c r="AO66" i="29"/>
  <c r="AM66" i="29"/>
  <c r="AL66" i="29"/>
  <c r="AJ66" i="29"/>
  <c r="AI66" i="29"/>
  <c r="AG66" i="29"/>
  <c r="AF66" i="29"/>
  <c r="AD66" i="29"/>
  <c r="AC66" i="29"/>
  <c r="AA66" i="29"/>
  <c r="Z66" i="29"/>
  <c r="X66" i="29"/>
  <c r="W66" i="29"/>
  <c r="U66" i="29"/>
  <c r="T66" i="29"/>
  <c r="R66" i="29"/>
  <c r="Q66" i="29"/>
  <c r="O66" i="29"/>
  <c r="N66" i="29"/>
  <c r="L66" i="29"/>
  <c r="K66" i="29"/>
  <c r="AX65" i="29"/>
  <c r="AV65" i="29"/>
  <c r="AQ65" i="29"/>
  <c r="AO65" i="29"/>
  <c r="AP65" i="29" s="1"/>
  <c r="AM65" i="29"/>
  <c r="AL65" i="29"/>
  <c r="AJ65" i="29"/>
  <c r="AI65" i="29"/>
  <c r="AG65" i="29"/>
  <c r="AF65" i="29"/>
  <c r="AD65" i="29"/>
  <c r="AC65" i="29"/>
  <c r="AA65" i="29"/>
  <c r="Z65" i="29"/>
  <c r="X65" i="29"/>
  <c r="W65" i="29"/>
  <c r="U65" i="29"/>
  <c r="T65" i="29"/>
  <c r="R65" i="29"/>
  <c r="Q65" i="29"/>
  <c r="O65" i="29"/>
  <c r="N65" i="29"/>
  <c r="L65" i="29"/>
  <c r="K65" i="29"/>
  <c r="AX64" i="29"/>
  <c r="AV64" i="29"/>
  <c r="AO64" i="29"/>
  <c r="AP64" i="29" s="1"/>
  <c r="AM64" i="29"/>
  <c r="AL64" i="29"/>
  <c r="AJ64" i="29"/>
  <c r="AI64" i="29"/>
  <c r="AG64" i="29"/>
  <c r="AF64" i="29"/>
  <c r="AD64" i="29"/>
  <c r="AC64" i="29"/>
  <c r="AA64" i="29"/>
  <c r="Z64" i="29"/>
  <c r="X64" i="29"/>
  <c r="W64" i="29"/>
  <c r="U64" i="29"/>
  <c r="T64" i="29"/>
  <c r="R64" i="29"/>
  <c r="Q64" i="29"/>
  <c r="O64" i="29"/>
  <c r="N64" i="29"/>
  <c r="L64" i="29"/>
  <c r="K64" i="29"/>
  <c r="AX63" i="29"/>
  <c r="AV63" i="29"/>
  <c r="AO63" i="29"/>
  <c r="AQ63" i="29" s="1"/>
  <c r="AM63" i="29"/>
  <c r="AL63" i="29"/>
  <c r="AJ63" i="29"/>
  <c r="AI63" i="29"/>
  <c r="AG63" i="29"/>
  <c r="AF63" i="29"/>
  <c r="AD63" i="29"/>
  <c r="AC63" i="29"/>
  <c r="AA63" i="29"/>
  <c r="Z63" i="29"/>
  <c r="X63" i="29"/>
  <c r="W63" i="29"/>
  <c r="U63" i="29"/>
  <c r="T63" i="29"/>
  <c r="R63" i="29"/>
  <c r="Q63" i="29"/>
  <c r="O63" i="29"/>
  <c r="N63" i="29"/>
  <c r="L63" i="29"/>
  <c r="K63" i="29"/>
  <c r="AX62" i="29"/>
  <c r="AV62" i="29"/>
  <c r="AQ62" i="29"/>
  <c r="AP62" i="29"/>
  <c r="AO62" i="29"/>
  <c r="AM62" i="29"/>
  <c r="AL62" i="29"/>
  <c r="AJ62" i="29"/>
  <c r="AI62" i="29"/>
  <c r="AG62" i="29"/>
  <c r="AF62" i="29"/>
  <c r="AD62" i="29"/>
  <c r="AC62" i="29"/>
  <c r="AA62" i="29"/>
  <c r="Z62" i="29"/>
  <c r="X62" i="29"/>
  <c r="W62" i="29"/>
  <c r="U62" i="29"/>
  <c r="T62" i="29"/>
  <c r="R62" i="29"/>
  <c r="Q62" i="29"/>
  <c r="O62" i="29"/>
  <c r="N62" i="29"/>
  <c r="L62" i="29"/>
  <c r="K62" i="29"/>
  <c r="AX61" i="29"/>
  <c r="AV61" i="29"/>
  <c r="AQ61" i="29"/>
  <c r="AO61" i="29"/>
  <c r="AP61" i="29" s="1"/>
  <c r="AM61" i="29"/>
  <c r="AL61" i="29"/>
  <c r="AJ61" i="29"/>
  <c r="AI61" i="29"/>
  <c r="AG61" i="29"/>
  <c r="AF61" i="29"/>
  <c r="AD61" i="29"/>
  <c r="AC61" i="29"/>
  <c r="AA61" i="29"/>
  <c r="Z61" i="29"/>
  <c r="X61" i="29"/>
  <c r="W61" i="29"/>
  <c r="U61" i="29"/>
  <c r="T61" i="29"/>
  <c r="R61" i="29"/>
  <c r="Q61" i="29"/>
  <c r="O61" i="29"/>
  <c r="N61" i="29"/>
  <c r="L61" i="29"/>
  <c r="K61" i="29"/>
  <c r="AX60" i="29"/>
  <c r="AV60" i="29"/>
  <c r="AO60" i="29"/>
  <c r="AP60" i="29" s="1"/>
  <c r="AM60" i="29"/>
  <c r="AL60" i="29"/>
  <c r="AJ60" i="29"/>
  <c r="AI60" i="29"/>
  <c r="AG60" i="29"/>
  <c r="AF60" i="29"/>
  <c r="AD60" i="29"/>
  <c r="AC60" i="29"/>
  <c r="AA60" i="29"/>
  <c r="Z60" i="29"/>
  <c r="X60" i="29"/>
  <c r="W60" i="29"/>
  <c r="U60" i="29"/>
  <c r="T60" i="29"/>
  <c r="R60" i="29"/>
  <c r="Q60" i="29"/>
  <c r="O60" i="29"/>
  <c r="N60" i="29"/>
  <c r="L60" i="29"/>
  <c r="K60" i="29"/>
  <c r="AX59" i="29"/>
  <c r="AV59" i="29"/>
  <c r="AO59" i="29"/>
  <c r="AQ59" i="29" s="1"/>
  <c r="AM59" i="29"/>
  <c r="AL59" i="29"/>
  <c r="AJ59" i="29"/>
  <c r="AI59" i="29"/>
  <c r="AG59" i="29"/>
  <c r="AF59" i="29"/>
  <c r="AD59" i="29"/>
  <c r="AC59" i="29"/>
  <c r="AA59" i="29"/>
  <c r="Z59" i="29"/>
  <c r="X59" i="29"/>
  <c r="W59" i="29"/>
  <c r="U59" i="29"/>
  <c r="T59" i="29"/>
  <c r="R59" i="29"/>
  <c r="Q59" i="29"/>
  <c r="O59" i="29"/>
  <c r="N59" i="29"/>
  <c r="L59" i="29"/>
  <c r="K59" i="29"/>
  <c r="AX58" i="29"/>
  <c r="AV58" i="29"/>
  <c r="AQ58" i="29"/>
  <c r="AP58" i="29"/>
  <c r="AO58" i="29"/>
  <c r="AM58" i="29"/>
  <c r="AL58" i="29"/>
  <c r="AJ58" i="29"/>
  <c r="AI58" i="29"/>
  <c r="AG58" i="29"/>
  <c r="AF58" i="29"/>
  <c r="AD58" i="29"/>
  <c r="AC58" i="29"/>
  <c r="AA58" i="29"/>
  <c r="Z58" i="29"/>
  <c r="X58" i="29"/>
  <c r="W58" i="29"/>
  <c r="U58" i="29"/>
  <c r="T58" i="29"/>
  <c r="R58" i="29"/>
  <c r="Q58" i="29"/>
  <c r="O58" i="29"/>
  <c r="N58" i="29"/>
  <c r="L58" i="29"/>
  <c r="K58" i="29"/>
  <c r="AX57" i="29"/>
  <c r="AV57" i="29"/>
  <c r="AQ57" i="29"/>
  <c r="AO57" i="29"/>
  <c r="AP57" i="29" s="1"/>
  <c r="AM57" i="29"/>
  <c r="AL57" i="29"/>
  <c r="AJ57" i="29"/>
  <c r="AI57" i="29"/>
  <c r="AG57" i="29"/>
  <c r="AF57" i="29"/>
  <c r="AD57" i="29"/>
  <c r="AC57" i="29"/>
  <c r="AA57" i="29"/>
  <c r="Z57" i="29"/>
  <c r="X57" i="29"/>
  <c r="W57" i="29"/>
  <c r="U57" i="29"/>
  <c r="T57" i="29"/>
  <c r="R57" i="29"/>
  <c r="Q57" i="29"/>
  <c r="O57" i="29"/>
  <c r="N57" i="29"/>
  <c r="L57" i="29"/>
  <c r="K57" i="29"/>
  <c r="AX56" i="29"/>
  <c r="AV56" i="29"/>
  <c r="AO56" i="29"/>
  <c r="AP56" i="29" s="1"/>
  <c r="AM56" i="29"/>
  <c r="AL56" i="29"/>
  <c r="AJ56" i="29"/>
  <c r="AI56" i="29"/>
  <c r="AG56" i="29"/>
  <c r="AF56" i="29"/>
  <c r="AD56" i="29"/>
  <c r="AC56" i="29"/>
  <c r="AA56" i="29"/>
  <c r="Z56" i="29"/>
  <c r="X56" i="29"/>
  <c r="W56" i="29"/>
  <c r="U56" i="29"/>
  <c r="T56" i="29"/>
  <c r="R56" i="29"/>
  <c r="Q56" i="29"/>
  <c r="O56" i="29"/>
  <c r="N56" i="29"/>
  <c r="L56" i="29"/>
  <c r="K56" i="29"/>
  <c r="AX55" i="29"/>
  <c r="AV55" i="29"/>
  <c r="AO55" i="29"/>
  <c r="AQ55" i="29" s="1"/>
  <c r="AM55" i="29"/>
  <c r="AL55" i="29"/>
  <c r="AJ55" i="29"/>
  <c r="AI55" i="29"/>
  <c r="AG55" i="29"/>
  <c r="AF55" i="29"/>
  <c r="AD55" i="29"/>
  <c r="AC55" i="29"/>
  <c r="AA55" i="29"/>
  <c r="Z55" i="29"/>
  <c r="X55" i="29"/>
  <c r="W55" i="29"/>
  <c r="U55" i="29"/>
  <c r="T55" i="29"/>
  <c r="R55" i="29"/>
  <c r="Q55" i="29"/>
  <c r="O55" i="29"/>
  <c r="N55" i="29"/>
  <c r="L55" i="29"/>
  <c r="K55" i="29"/>
  <c r="AX54" i="29"/>
  <c r="AV54" i="29"/>
  <c r="AQ54" i="29"/>
  <c r="AP54" i="29"/>
  <c r="AO54" i="29"/>
  <c r="AM54" i="29"/>
  <c r="AL54" i="29"/>
  <c r="AJ54" i="29"/>
  <c r="AI54" i="29"/>
  <c r="AG54" i="29"/>
  <c r="AF54" i="29"/>
  <c r="AD54" i="29"/>
  <c r="AC54" i="29"/>
  <c r="AA54" i="29"/>
  <c r="Z54" i="29"/>
  <c r="X54" i="29"/>
  <c r="W54" i="29"/>
  <c r="U54" i="29"/>
  <c r="T54" i="29"/>
  <c r="R54" i="29"/>
  <c r="Q54" i="29"/>
  <c r="O54" i="29"/>
  <c r="N54" i="29"/>
  <c r="L54" i="29"/>
  <c r="K54" i="29"/>
  <c r="AX53" i="29"/>
  <c r="AV53" i="29"/>
  <c r="AO53" i="29"/>
  <c r="AP53" i="29" s="1"/>
  <c r="AM53" i="29"/>
  <c r="AL53" i="29"/>
  <c r="AJ53" i="29"/>
  <c r="AI53" i="29"/>
  <c r="AG53" i="29"/>
  <c r="AF53" i="29"/>
  <c r="AD53" i="29"/>
  <c r="AC53" i="29"/>
  <c r="AA53" i="29"/>
  <c r="Z53" i="29"/>
  <c r="X53" i="29"/>
  <c r="W53" i="29"/>
  <c r="U53" i="29"/>
  <c r="T53" i="29"/>
  <c r="R53" i="29"/>
  <c r="Q53" i="29"/>
  <c r="O53" i="29"/>
  <c r="N53" i="29"/>
  <c r="L53" i="29"/>
  <c r="K53" i="29"/>
  <c r="AX52" i="29"/>
  <c r="AV52" i="29"/>
  <c r="AO52" i="29"/>
  <c r="AQ52" i="29" s="1"/>
  <c r="AM52" i="29"/>
  <c r="AL52" i="29"/>
  <c r="AJ52" i="29"/>
  <c r="AI52" i="29"/>
  <c r="AG52" i="29"/>
  <c r="AF52" i="29"/>
  <c r="AD52" i="29"/>
  <c r="AC52" i="29"/>
  <c r="AA52" i="29"/>
  <c r="Z52" i="29"/>
  <c r="X52" i="29"/>
  <c r="W52" i="29"/>
  <c r="U52" i="29"/>
  <c r="T52" i="29"/>
  <c r="R52" i="29"/>
  <c r="Q52" i="29"/>
  <c r="O52" i="29"/>
  <c r="N52" i="29"/>
  <c r="L52" i="29"/>
  <c r="K52" i="29"/>
  <c r="AX51" i="29"/>
  <c r="AV51" i="29"/>
  <c r="AO51" i="29"/>
  <c r="AM51" i="29"/>
  <c r="AL51" i="29"/>
  <c r="AJ51" i="29"/>
  <c r="AI51" i="29"/>
  <c r="AG51" i="29"/>
  <c r="AF51" i="29"/>
  <c r="AD51" i="29"/>
  <c r="AC51" i="29"/>
  <c r="AA51" i="29"/>
  <c r="Z51" i="29"/>
  <c r="X51" i="29"/>
  <c r="W51" i="29"/>
  <c r="U51" i="29"/>
  <c r="T51" i="29"/>
  <c r="R51" i="29"/>
  <c r="Q51" i="29"/>
  <c r="O51" i="29"/>
  <c r="N51" i="29"/>
  <c r="L51" i="29"/>
  <c r="K51" i="29"/>
  <c r="AX50" i="29"/>
  <c r="AV50" i="29"/>
  <c r="AO50" i="29"/>
  <c r="AQ50" i="29" s="1"/>
  <c r="AM50" i="29"/>
  <c r="AL50" i="29"/>
  <c r="AJ50" i="29"/>
  <c r="AI50" i="29"/>
  <c r="AG50" i="29"/>
  <c r="AF50" i="29"/>
  <c r="AD50" i="29"/>
  <c r="AC50" i="29"/>
  <c r="AA50" i="29"/>
  <c r="Z50" i="29"/>
  <c r="X50" i="29"/>
  <c r="W50" i="29"/>
  <c r="U50" i="29"/>
  <c r="T50" i="29"/>
  <c r="R50" i="29"/>
  <c r="Q50" i="29"/>
  <c r="O50" i="29"/>
  <c r="N50" i="29"/>
  <c r="L50" i="29"/>
  <c r="K50" i="29"/>
  <c r="AX49" i="29"/>
  <c r="AV49" i="29"/>
  <c r="AO49" i="29"/>
  <c r="AP49" i="29" s="1"/>
  <c r="AM49" i="29"/>
  <c r="AL49" i="29"/>
  <c r="AJ49" i="29"/>
  <c r="AI49" i="29"/>
  <c r="AG49" i="29"/>
  <c r="AF49" i="29"/>
  <c r="AD49" i="29"/>
  <c r="AC49" i="29"/>
  <c r="AA49" i="29"/>
  <c r="Z49" i="29"/>
  <c r="X49" i="29"/>
  <c r="W49" i="29"/>
  <c r="U49" i="29"/>
  <c r="T49" i="29"/>
  <c r="R49" i="29"/>
  <c r="Q49" i="29"/>
  <c r="O49" i="29"/>
  <c r="N49" i="29"/>
  <c r="L49" i="29"/>
  <c r="K49" i="29"/>
  <c r="AX48" i="29"/>
  <c r="AV48" i="29"/>
  <c r="AO48" i="29"/>
  <c r="AP48" i="29" s="1"/>
  <c r="AM48" i="29"/>
  <c r="AL48" i="29"/>
  <c r="AJ48" i="29"/>
  <c r="AI48" i="29"/>
  <c r="AG48" i="29"/>
  <c r="AF48" i="29"/>
  <c r="AD48" i="29"/>
  <c r="AC48" i="29"/>
  <c r="AA48" i="29"/>
  <c r="Z48" i="29"/>
  <c r="X48" i="29"/>
  <c r="W48" i="29"/>
  <c r="U48" i="29"/>
  <c r="T48" i="29"/>
  <c r="R48" i="29"/>
  <c r="Q48" i="29"/>
  <c r="O48" i="29"/>
  <c r="N48" i="29"/>
  <c r="L48" i="29"/>
  <c r="K48" i="29"/>
  <c r="AX47" i="29"/>
  <c r="AV47" i="29"/>
  <c r="AO47" i="29"/>
  <c r="AM47" i="29"/>
  <c r="AL47" i="29"/>
  <c r="AJ47" i="29"/>
  <c r="AI47" i="29"/>
  <c r="AG47" i="29"/>
  <c r="AF47" i="29"/>
  <c r="AD47" i="29"/>
  <c r="AC47" i="29"/>
  <c r="AA47" i="29"/>
  <c r="Z47" i="29"/>
  <c r="X47" i="29"/>
  <c r="W47" i="29"/>
  <c r="U47" i="29"/>
  <c r="T47" i="29"/>
  <c r="R47" i="29"/>
  <c r="Q47" i="29"/>
  <c r="O47" i="29"/>
  <c r="N47" i="29"/>
  <c r="L47" i="29"/>
  <c r="K47" i="29"/>
  <c r="AX46" i="29"/>
  <c r="AV46" i="29"/>
  <c r="AO46" i="29"/>
  <c r="AP46" i="29" s="1"/>
  <c r="AM46" i="29"/>
  <c r="AL46" i="29"/>
  <c r="AJ46" i="29"/>
  <c r="AI46" i="29"/>
  <c r="AG46" i="29"/>
  <c r="AF46" i="29"/>
  <c r="AD46" i="29"/>
  <c r="AC46" i="29"/>
  <c r="AA46" i="29"/>
  <c r="Z46" i="29"/>
  <c r="X46" i="29"/>
  <c r="W46" i="29"/>
  <c r="U46" i="29"/>
  <c r="T46" i="29"/>
  <c r="R46" i="29"/>
  <c r="Q46" i="29"/>
  <c r="O46" i="29"/>
  <c r="N46" i="29"/>
  <c r="L46" i="29"/>
  <c r="K46" i="29"/>
  <c r="AX45" i="29"/>
  <c r="AV45" i="29"/>
  <c r="AO45" i="29"/>
  <c r="AQ45" i="29" s="1"/>
  <c r="AM45" i="29"/>
  <c r="AL45" i="29"/>
  <c r="AJ45" i="29"/>
  <c r="AI45" i="29"/>
  <c r="AG45" i="29"/>
  <c r="AF45" i="29"/>
  <c r="AD45" i="29"/>
  <c r="AC45" i="29"/>
  <c r="AA45" i="29"/>
  <c r="Z45" i="29"/>
  <c r="X45" i="29"/>
  <c r="W45" i="29"/>
  <c r="U45" i="29"/>
  <c r="T45" i="29"/>
  <c r="R45" i="29"/>
  <c r="Q45" i="29"/>
  <c r="O45" i="29"/>
  <c r="N45" i="29"/>
  <c r="L45" i="29"/>
  <c r="K45" i="29"/>
  <c r="AX44" i="29"/>
  <c r="AV44" i="29"/>
  <c r="AO44" i="29"/>
  <c r="AQ44" i="29" s="1"/>
  <c r="AM44" i="29"/>
  <c r="AL44" i="29"/>
  <c r="AJ44" i="29"/>
  <c r="AI44" i="29"/>
  <c r="AG44" i="29"/>
  <c r="AF44" i="29"/>
  <c r="AD44" i="29"/>
  <c r="AC44" i="29"/>
  <c r="AA44" i="29"/>
  <c r="Z44" i="29"/>
  <c r="X44" i="29"/>
  <c r="W44" i="29"/>
  <c r="U44" i="29"/>
  <c r="T44" i="29"/>
  <c r="R44" i="29"/>
  <c r="Q44" i="29"/>
  <c r="O44" i="29"/>
  <c r="N44" i="29"/>
  <c r="L44" i="29"/>
  <c r="K44" i="29"/>
  <c r="AX43" i="29"/>
  <c r="AV43" i="29"/>
  <c r="AO43" i="29"/>
  <c r="AM43" i="29"/>
  <c r="AL43" i="29"/>
  <c r="AJ43" i="29"/>
  <c r="AI43" i="29"/>
  <c r="AG43" i="29"/>
  <c r="AF43" i="29"/>
  <c r="AD43" i="29"/>
  <c r="AC43" i="29"/>
  <c r="AA43" i="29"/>
  <c r="Z43" i="29"/>
  <c r="X43" i="29"/>
  <c r="W43" i="29"/>
  <c r="U43" i="29"/>
  <c r="T43" i="29"/>
  <c r="R43" i="29"/>
  <c r="Q43" i="29"/>
  <c r="O43" i="29"/>
  <c r="N43" i="29"/>
  <c r="L43" i="29"/>
  <c r="K43" i="29"/>
  <c r="AX42" i="29"/>
  <c r="AV42" i="29"/>
  <c r="AO42" i="29"/>
  <c r="AP42" i="29" s="1"/>
  <c r="AM42" i="29"/>
  <c r="AL42" i="29"/>
  <c r="AJ42" i="29"/>
  <c r="AI42" i="29"/>
  <c r="AG42" i="29"/>
  <c r="AF42" i="29"/>
  <c r="AD42" i="29"/>
  <c r="AC42" i="29"/>
  <c r="AA42" i="29"/>
  <c r="Z42" i="29"/>
  <c r="X42" i="29"/>
  <c r="W42" i="29"/>
  <c r="U42" i="29"/>
  <c r="T42" i="29"/>
  <c r="R42" i="29"/>
  <c r="Q42" i="29"/>
  <c r="O42" i="29"/>
  <c r="N42" i="29"/>
  <c r="L42" i="29"/>
  <c r="K42" i="29"/>
  <c r="AX41" i="29"/>
  <c r="AV41" i="29"/>
  <c r="AO41" i="29"/>
  <c r="AR41" i="29" s="1"/>
  <c r="AS41" i="29" s="1"/>
  <c r="AT41" i="29" s="1"/>
  <c r="AM41" i="29"/>
  <c r="AL41" i="29"/>
  <c r="AJ41" i="29"/>
  <c r="AI41" i="29"/>
  <c r="AG41" i="29"/>
  <c r="AF41" i="29"/>
  <c r="AD41" i="29"/>
  <c r="AC41" i="29"/>
  <c r="AA41" i="29"/>
  <c r="Z41" i="29"/>
  <c r="X41" i="29"/>
  <c r="W41" i="29"/>
  <c r="U41" i="29"/>
  <c r="T41" i="29"/>
  <c r="R41" i="29"/>
  <c r="Q41" i="29"/>
  <c r="O41" i="29"/>
  <c r="N41" i="29"/>
  <c r="L41" i="29"/>
  <c r="K41" i="29"/>
  <c r="AX40" i="29"/>
  <c r="AV40" i="29"/>
  <c r="AO40" i="29"/>
  <c r="AP40" i="29" s="1"/>
  <c r="AM40" i="29"/>
  <c r="AL40" i="29"/>
  <c r="AJ40" i="29"/>
  <c r="AI40" i="29"/>
  <c r="AG40" i="29"/>
  <c r="AF40" i="29"/>
  <c r="AD40" i="29"/>
  <c r="AC40" i="29"/>
  <c r="AA40" i="29"/>
  <c r="Z40" i="29"/>
  <c r="X40" i="29"/>
  <c r="W40" i="29"/>
  <c r="U40" i="29"/>
  <c r="T40" i="29"/>
  <c r="R40" i="29"/>
  <c r="Q40" i="29"/>
  <c r="O40" i="29"/>
  <c r="N40" i="29"/>
  <c r="L40" i="29"/>
  <c r="K40" i="29"/>
  <c r="AX39" i="29"/>
  <c r="AV39" i="29"/>
  <c r="AO39" i="29"/>
  <c r="AP39" i="29" s="1"/>
  <c r="AM39" i="29"/>
  <c r="AL39" i="29"/>
  <c r="AJ39" i="29"/>
  <c r="AI39" i="29"/>
  <c r="AG39" i="29"/>
  <c r="AF39" i="29"/>
  <c r="AD39" i="29"/>
  <c r="AC39" i="29"/>
  <c r="AA39" i="29"/>
  <c r="Z39" i="29"/>
  <c r="X39" i="29"/>
  <c r="W39" i="29"/>
  <c r="U39" i="29"/>
  <c r="T39" i="29"/>
  <c r="R39" i="29"/>
  <c r="Q39" i="29"/>
  <c r="O39" i="29"/>
  <c r="N39" i="29"/>
  <c r="L39" i="29"/>
  <c r="K39" i="29"/>
  <c r="AX38" i="29"/>
  <c r="AV38" i="29"/>
  <c r="AO38" i="29"/>
  <c r="AM38" i="29"/>
  <c r="AL38" i="29"/>
  <c r="AJ38" i="29"/>
  <c r="AI38" i="29"/>
  <c r="AG38" i="29"/>
  <c r="AF38" i="29"/>
  <c r="AD38" i="29"/>
  <c r="AC38" i="29"/>
  <c r="AA38" i="29"/>
  <c r="Z38" i="29"/>
  <c r="X38" i="29"/>
  <c r="W38" i="29"/>
  <c r="U38" i="29"/>
  <c r="T38" i="29"/>
  <c r="R38" i="29"/>
  <c r="Q38" i="29"/>
  <c r="O38" i="29"/>
  <c r="N38" i="29"/>
  <c r="L38" i="29"/>
  <c r="K38" i="29"/>
  <c r="AX37" i="29"/>
  <c r="AV37" i="29"/>
  <c r="AO37" i="29"/>
  <c r="AP37" i="29" s="1"/>
  <c r="AM37" i="29"/>
  <c r="AL37" i="29"/>
  <c r="AJ37" i="29"/>
  <c r="AI37" i="29"/>
  <c r="AG37" i="29"/>
  <c r="AF37" i="29"/>
  <c r="AD37" i="29"/>
  <c r="AC37" i="29"/>
  <c r="AA37" i="29"/>
  <c r="Z37" i="29"/>
  <c r="X37" i="29"/>
  <c r="W37" i="29"/>
  <c r="U37" i="29"/>
  <c r="T37" i="29"/>
  <c r="R37" i="29"/>
  <c r="Q37" i="29"/>
  <c r="O37" i="29"/>
  <c r="N37" i="29"/>
  <c r="L37" i="29"/>
  <c r="K37" i="29"/>
  <c r="AX36" i="29"/>
  <c r="AV36" i="29"/>
  <c r="AO36" i="29"/>
  <c r="AQ36" i="29" s="1"/>
  <c r="AM36" i="29"/>
  <c r="AL36" i="29"/>
  <c r="AJ36" i="29"/>
  <c r="AI36" i="29"/>
  <c r="AG36" i="29"/>
  <c r="AF36" i="29"/>
  <c r="AD36" i="29"/>
  <c r="AC36" i="29"/>
  <c r="AA36" i="29"/>
  <c r="Z36" i="29"/>
  <c r="X36" i="29"/>
  <c r="W36" i="29"/>
  <c r="U36" i="29"/>
  <c r="T36" i="29"/>
  <c r="R36" i="29"/>
  <c r="Q36" i="29"/>
  <c r="O36" i="29"/>
  <c r="N36" i="29"/>
  <c r="L36" i="29"/>
  <c r="K36" i="29"/>
  <c r="AX35" i="29"/>
  <c r="AV35" i="29"/>
  <c r="AO35" i="29"/>
  <c r="AP35" i="29" s="1"/>
  <c r="AM35" i="29"/>
  <c r="AL35" i="29"/>
  <c r="AJ35" i="29"/>
  <c r="AI35" i="29"/>
  <c r="AG35" i="29"/>
  <c r="AF35" i="29"/>
  <c r="AD35" i="29"/>
  <c r="AC35" i="29"/>
  <c r="AA35" i="29"/>
  <c r="Z35" i="29"/>
  <c r="X35" i="29"/>
  <c r="W35" i="29"/>
  <c r="U35" i="29"/>
  <c r="T35" i="29"/>
  <c r="R35" i="29"/>
  <c r="Q35" i="29"/>
  <c r="O35" i="29"/>
  <c r="N35" i="29"/>
  <c r="L35" i="29"/>
  <c r="K35" i="29"/>
  <c r="AX34" i="29"/>
  <c r="AV34" i="29"/>
  <c r="AO34" i="29"/>
  <c r="AP34" i="29" s="1"/>
  <c r="AM34" i="29"/>
  <c r="AL34" i="29"/>
  <c r="AJ34" i="29"/>
  <c r="AI34" i="29"/>
  <c r="AG34" i="29"/>
  <c r="AF34" i="29"/>
  <c r="AD34" i="29"/>
  <c r="AC34" i="29"/>
  <c r="AA34" i="29"/>
  <c r="Z34" i="29"/>
  <c r="X34" i="29"/>
  <c r="W34" i="29"/>
  <c r="U34" i="29"/>
  <c r="T34" i="29"/>
  <c r="R34" i="29"/>
  <c r="Q34" i="29"/>
  <c r="O34" i="29"/>
  <c r="N34" i="29"/>
  <c r="L34" i="29"/>
  <c r="K34" i="29"/>
  <c r="AX33" i="29"/>
  <c r="AV33" i="29"/>
  <c r="AO33" i="29"/>
  <c r="AM33" i="29"/>
  <c r="AL33" i="29"/>
  <c r="AJ33" i="29"/>
  <c r="AI33" i="29"/>
  <c r="AG33" i="29"/>
  <c r="AF33" i="29"/>
  <c r="AD33" i="29"/>
  <c r="AC33" i="29"/>
  <c r="AA33" i="29"/>
  <c r="Z33" i="29"/>
  <c r="X33" i="29"/>
  <c r="W33" i="29"/>
  <c r="U33" i="29"/>
  <c r="T33" i="29"/>
  <c r="R33" i="29"/>
  <c r="Q33" i="29"/>
  <c r="O33" i="29"/>
  <c r="N33" i="29"/>
  <c r="L33" i="29"/>
  <c r="K33" i="29"/>
  <c r="AX32" i="29"/>
  <c r="AV32" i="29"/>
  <c r="AO32" i="29"/>
  <c r="AP32" i="29" s="1"/>
  <c r="AM32" i="29"/>
  <c r="AL32" i="29"/>
  <c r="AJ32" i="29"/>
  <c r="AI32" i="29"/>
  <c r="AG32" i="29"/>
  <c r="AF32" i="29"/>
  <c r="AD32" i="29"/>
  <c r="AC32" i="29"/>
  <c r="AA32" i="29"/>
  <c r="Z32" i="29"/>
  <c r="X32" i="29"/>
  <c r="W32" i="29"/>
  <c r="U32" i="29"/>
  <c r="T32" i="29"/>
  <c r="R32" i="29"/>
  <c r="Q32" i="29"/>
  <c r="O32" i="29"/>
  <c r="N32" i="29"/>
  <c r="L32" i="29"/>
  <c r="K32" i="29"/>
  <c r="AX31" i="29"/>
  <c r="AV31" i="29"/>
  <c r="AO31" i="29"/>
  <c r="AP31" i="29" s="1"/>
  <c r="AM31" i="29"/>
  <c r="AL31" i="29"/>
  <c r="AJ31" i="29"/>
  <c r="AI31" i="29"/>
  <c r="AG31" i="29"/>
  <c r="AF31" i="29"/>
  <c r="AD31" i="29"/>
  <c r="AC31" i="29"/>
  <c r="AA31" i="29"/>
  <c r="Z31" i="29"/>
  <c r="X31" i="29"/>
  <c r="W31" i="29"/>
  <c r="U31" i="29"/>
  <c r="T31" i="29"/>
  <c r="R31" i="29"/>
  <c r="Q31" i="29"/>
  <c r="O31" i="29"/>
  <c r="N31" i="29"/>
  <c r="L31" i="29"/>
  <c r="K31" i="29"/>
  <c r="AX30" i="29"/>
  <c r="AV30" i="29"/>
  <c r="AO30" i="29"/>
  <c r="AR30" i="29" s="1"/>
  <c r="AS30" i="29" s="1"/>
  <c r="AT30" i="29" s="1"/>
  <c r="AM30" i="29"/>
  <c r="AL30" i="29"/>
  <c r="AJ30" i="29"/>
  <c r="AI30" i="29"/>
  <c r="AG30" i="29"/>
  <c r="AF30" i="29"/>
  <c r="AD30" i="29"/>
  <c r="AC30" i="29"/>
  <c r="AA30" i="29"/>
  <c r="Z30" i="29"/>
  <c r="X30" i="29"/>
  <c r="W30" i="29"/>
  <c r="U30" i="29"/>
  <c r="T30" i="29"/>
  <c r="R30" i="29"/>
  <c r="Q30" i="29"/>
  <c r="O30" i="29"/>
  <c r="N30" i="29"/>
  <c r="L30" i="29"/>
  <c r="K30" i="29"/>
  <c r="AX29" i="29"/>
  <c r="AV29" i="29"/>
  <c r="AO29" i="29"/>
  <c r="AP29" i="29" s="1"/>
  <c r="AM29" i="29"/>
  <c r="AL29" i="29"/>
  <c r="AJ29" i="29"/>
  <c r="AI29" i="29"/>
  <c r="AG29" i="29"/>
  <c r="AF29" i="29"/>
  <c r="AD29" i="29"/>
  <c r="AC29" i="29"/>
  <c r="AA29" i="29"/>
  <c r="Z29" i="29"/>
  <c r="X29" i="29"/>
  <c r="W29" i="29"/>
  <c r="U29" i="29"/>
  <c r="T29" i="29"/>
  <c r="R29" i="29"/>
  <c r="Q29" i="29"/>
  <c r="O29" i="29"/>
  <c r="N29" i="29"/>
  <c r="L29" i="29"/>
  <c r="K29" i="29"/>
  <c r="AX28" i="29"/>
  <c r="AV28" i="29"/>
  <c r="AO28" i="29"/>
  <c r="AQ28" i="29" s="1"/>
  <c r="AM28" i="29"/>
  <c r="AL28" i="29"/>
  <c r="AJ28" i="29"/>
  <c r="AI28" i="29"/>
  <c r="AG28" i="29"/>
  <c r="AF28" i="29"/>
  <c r="AD28" i="29"/>
  <c r="AC28" i="29"/>
  <c r="AA28" i="29"/>
  <c r="Z28" i="29"/>
  <c r="X28" i="29"/>
  <c r="W28" i="29"/>
  <c r="U28" i="29"/>
  <c r="T28" i="29"/>
  <c r="R28" i="29"/>
  <c r="Q28" i="29"/>
  <c r="O28" i="29"/>
  <c r="N28" i="29"/>
  <c r="L28" i="29"/>
  <c r="K28" i="29"/>
  <c r="AX27" i="29"/>
  <c r="AV27" i="29"/>
  <c r="AO27" i="29"/>
  <c r="AP27" i="29" s="1"/>
  <c r="AM27" i="29"/>
  <c r="AL27" i="29"/>
  <c r="AJ27" i="29"/>
  <c r="AI27" i="29"/>
  <c r="AG27" i="29"/>
  <c r="AF27" i="29"/>
  <c r="AD27" i="29"/>
  <c r="AC27" i="29"/>
  <c r="AA27" i="29"/>
  <c r="Z27" i="29"/>
  <c r="X27" i="29"/>
  <c r="W27" i="29"/>
  <c r="U27" i="29"/>
  <c r="T27" i="29"/>
  <c r="R27" i="29"/>
  <c r="Q27" i="29"/>
  <c r="O27" i="29"/>
  <c r="N27" i="29"/>
  <c r="L27" i="29"/>
  <c r="K27" i="29"/>
  <c r="AX26" i="29"/>
  <c r="AV26" i="29"/>
  <c r="AO26" i="29"/>
  <c r="AP26" i="29" s="1"/>
  <c r="AM26" i="29"/>
  <c r="AL26" i="29"/>
  <c r="AJ26" i="29"/>
  <c r="AI26" i="29"/>
  <c r="AG26" i="29"/>
  <c r="AF26" i="29"/>
  <c r="AD26" i="29"/>
  <c r="AC26" i="29"/>
  <c r="AA26" i="29"/>
  <c r="Z26" i="29"/>
  <c r="X26" i="29"/>
  <c r="W26" i="29"/>
  <c r="U26" i="29"/>
  <c r="T26" i="29"/>
  <c r="R26" i="29"/>
  <c r="Q26" i="29"/>
  <c r="O26" i="29"/>
  <c r="N26" i="29"/>
  <c r="L26" i="29"/>
  <c r="K26" i="29"/>
  <c r="AX25" i="29"/>
  <c r="AV25" i="29"/>
  <c r="AO25" i="29"/>
  <c r="AR25" i="29" s="1"/>
  <c r="AM25" i="29"/>
  <c r="AL25" i="29"/>
  <c r="AJ25" i="29"/>
  <c r="AI25" i="29"/>
  <c r="AG25" i="29"/>
  <c r="AF25" i="29"/>
  <c r="AD25" i="29"/>
  <c r="AC25" i="29"/>
  <c r="AA25" i="29"/>
  <c r="Z25" i="29"/>
  <c r="X25" i="29"/>
  <c r="W25" i="29"/>
  <c r="U25" i="29"/>
  <c r="T25" i="29"/>
  <c r="R25" i="29"/>
  <c r="Q25" i="29"/>
  <c r="O25" i="29"/>
  <c r="N25" i="29"/>
  <c r="L25" i="29"/>
  <c r="K25" i="29"/>
  <c r="AX24" i="29"/>
  <c r="AV24" i="29"/>
  <c r="AO24" i="29"/>
  <c r="AP24" i="29" s="1"/>
  <c r="AM24" i="29"/>
  <c r="AL24" i="29"/>
  <c r="AJ24" i="29"/>
  <c r="AI24" i="29"/>
  <c r="AG24" i="29"/>
  <c r="AF24" i="29"/>
  <c r="AD24" i="29"/>
  <c r="AC24" i="29"/>
  <c r="AA24" i="29"/>
  <c r="Z24" i="29"/>
  <c r="X24" i="29"/>
  <c r="W24" i="29"/>
  <c r="U24" i="29"/>
  <c r="T24" i="29"/>
  <c r="R24" i="29"/>
  <c r="Q24" i="29"/>
  <c r="O24" i="29"/>
  <c r="N24" i="29"/>
  <c r="L24" i="29"/>
  <c r="K24" i="29"/>
  <c r="AX23" i="29"/>
  <c r="AV23" i="29"/>
  <c r="AO23" i="29"/>
  <c r="AP23" i="29" s="1"/>
  <c r="AM23" i="29"/>
  <c r="AL23" i="29"/>
  <c r="AJ23" i="29"/>
  <c r="AI23" i="29"/>
  <c r="AG23" i="29"/>
  <c r="AF23" i="29"/>
  <c r="AD23" i="29"/>
  <c r="AC23" i="29"/>
  <c r="AA23" i="29"/>
  <c r="Z23" i="29"/>
  <c r="X23" i="29"/>
  <c r="W23" i="29"/>
  <c r="U23" i="29"/>
  <c r="T23" i="29"/>
  <c r="R23" i="29"/>
  <c r="Q23" i="29"/>
  <c r="O23" i="29"/>
  <c r="N23" i="29"/>
  <c r="L23" i="29"/>
  <c r="K23" i="29"/>
  <c r="AX22" i="29"/>
  <c r="AV22" i="29"/>
  <c r="AO22" i="29"/>
  <c r="AQ22" i="29" s="1"/>
  <c r="AM22" i="29"/>
  <c r="AL22" i="29"/>
  <c r="AJ22" i="29"/>
  <c r="AI22" i="29"/>
  <c r="AG22" i="29"/>
  <c r="AF22" i="29"/>
  <c r="AD22" i="29"/>
  <c r="AC22" i="29"/>
  <c r="AA22" i="29"/>
  <c r="Z22" i="29"/>
  <c r="X22" i="29"/>
  <c r="W22" i="29"/>
  <c r="U22" i="29"/>
  <c r="T22" i="29"/>
  <c r="R22" i="29"/>
  <c r="Q22" i="29"/>
  <c r="O22" i="29"/>
  <c r="N22" i="29"/>
  <c r="L22" i="29"/>
  <c r="K22" i="29"/>
  <c r="AX21" i="29"/>
  <c r="AV21" i="29"/>
  <c r="AO21" i="29"/>
  <c r="AP21" i="29" s="1"/>
  <c r="AM21" i="29"/>
  <c r="AL21" i="29"/>
  <c r="AJ21" i="29"/>
  <c r="AI21" i="29"/>
  <c r="AG21" i="29"/>
  <c r="AF21" i="29"/>
  <c r="AD21" i="29"/>
  <c r="AC21" i="29"/>
  <c r="AA21" i="29"/>
  <c r="Z21" i="29"/>
  <c r="X21" i="29"/>
  <c r="W21" i="29"/>
  <c r="U21" i="29"/>
  <c r="T21" i="29"/>
  <c r="R21" i="29"/>
  <c r="Q21" i="29"/>
  <c r="O21" i="29"/>
  <c r="N21" i="29"/>
  <c r="L21" i="29"/>
  <c r="K21" i="29"/>
  <c r="AX20" i="29"/>
  <c r="AV20" i="29"/>
  <c r="AO20" i="29"/>
  <c r="AQ20" i="29" s="1"/>
  <c r="AM20" i="29"/>
  <c r="AL20" i="29"/>
  <c r="AJ20" i="29"/>
  <c r="AI20" i="29"/>
  <c r="AG20" i="29"/>
  <c r="AF20" i="29"/>
  <c r="AD20" i="29"/>
  <c r="AC20" i="29"/>
  <c r="AA20" i="29"/>
  <c r="Z20" i="29"/>
  <c r="X20" i="29"/>
  <c r="W20" i="29"/>
  <c r="U20" i="29"/>
  <c r="T20" i="29"/>
  <c r="R20" i="29"/>
  <c r="Q20" i="29"/>
  <c r="O20" i="29"/>
  <c r="N20" i="29"/>
  <c r="L20" i="29"/>
  <c r="K20" i="29"/>
  <c r="AX19" i="29"/>
  <c r="AV19" i="29"/>
  <c r="AO19" i="29"/>
  <c r="AP19" i="29" s="1"/>
  <c r="AM19" i="29"/>
  <c r="AL19" i="29"/>
  <c r="AJ19" i="29"/>
  <c r="AI19" i="29"/>
  <c r="AG19" i="29"/>
  <c r="AF19" i="29"/>
  <c r="AD19" i="29"/>
  <c r="AC19" i="29"/>
  <c r="AA19" i="29"/>
  <c r="Z19" i="29"/>
  <c r="X19" i="29"/>
  <c r="W19" i="29"/>
  <c r="U19" i="29"/>
  <c r="T19" i="29"/>
  <c r="R19" i="29"/>
  <c r="Q19" i="29"/>
  <c r="O19" i="29"/>
  <c r="N19" i="29"/>
  <c r="L19" i="29"/>
  <c r="K19" i="29"/>
  <c r="AX18" i="29"/>
  <c r="AV18" i="29"/>
  <c r="AO18" i="29"/>
  <c r="AP18" i="29" s="1"/>
  <c r="AM18" i="29"/>
  <c r="AL18" i="29"/>
  <c r="AJ18" i="29"/>
  <c r="AI18" i="29"/>
  <c r="AG18" i="29"/>
  <c r="AF18" i="29"/>
  <c r="AD18" i="29"/>
  <c r="AC18" i="29"/>
  <c r="AA18" i="29"/>
  <c r="Z18" i="29"/>
  <c r="X18" i="29"/>
  <c r="W18" i="29"/>
  <c r="U18" i="29"/>
  <c r="T18" i="29"/>
  <c r="R18" i="29"/>
  <c r="Q18" i="29"/>
  <c r="O18" i="29"/>
  <c r="N18" i="29"/>
  <c r="L18" i="29"/>
  <c r="K18" i="29"/>
  <c r="AX17" i="29"/>
  <c r="AV17" i="29"/>
  <c r="AO17" i="29"/>
  <c r="AM17" i="29"/>
  <c r="AL17" i="29"/>
  <c r="AJ17" i="29"/>
  <c r="AI17" i="29"/>
  <c r="AG17" i="29"/>
  <c r="AF17" i="29"/>
  <c r="AD17" i="29"/>
  <c r="AC17" i="29"/>
  <c r="AA17" i="29"/>
  <c r="Z17" i="29"/>
  <c r="X17" i="29"/>
  <c r="W17" i="29"/>
  <c r="U17" i="29"/>
  <c r="T17" i="29"/>
  <c r="R17" i="29"/>
  <c r="Q17" i="29"/>
  <c r="O17" i="29"/>
  <c r="N17" i="29"/>
  <c r="L17" i="29"/>
  <c r="K17" i="29"/>
  <c r="AX16" i="29"/>
  <c r="AV16" i="29"/>
  <c r="AO16" i="29"/>
  <c r="AQ16" i="29" s="1"/>
  <c r="AM16" i="29"/>
  <c r="AL16" i="29"/>
  <c r="AJ16" i="29"/>
  <c r="AI16" i="29"/>
  <c r="AG16" i="29"/>
  <c r="AF16" i="29"/>
  <c r="AD16" i="29"/>
  <c r="AC16" i="29"/>
  <c r="AA16" i="29"/>
  <c r="Z16" i="29"/>
  <c r="X16" i="29"/>
  <c r="W16" i="29"/>
  <c r="U16" i="29"/>
  <c r="T16" i="29"/>
  <c r="R16" i="29"/>
  <c r="Q16" i="29"/>
  <c r="O16" i="29"/>
  <c r="N16" i="29"/>
  <c r="L16" i="29"/>
  <c r="K16" i="29"/>
  <c r="AX15" i="29"/>
  <c r="AV15" i="29"/>
  <c r="AO15" i="29"/>
  <c r="AR15" i="29" s="1"/>
  <c r="AS15" i="29" s="1"/>
  <c r="AT15" i="29" s="1"/>
  <c r="AM15" i="29"/>
  <c r="AL15" i="29"/>
  <c r="AJ15" i="29"/>
  <c r="AI15" i="29"/>
  <c r="AG15" i="29"/>
  <c r="AF15" i="29"/>
  <c r="AD15" i="29"/>
  <c r="AC15" i="29"/>
  <c r="AA15" i="29"/>
  <c r="Z15" i="29"/>
  <c r="X15" i="29"/>
  <c r="W15" i="29"/>
  <c r="U15" i="29"/>
  <c r="T15" i="29"/>
  <c r="R15" i="29"/>
  <c r="Q15" i="29"/>
  <c r="O15" i="29"/>
  <c r="N15" i="29"/>
  <c r="L15" i="29"/>
  <c r="K15" i="29"/>
  <c r="AX14" i="29"/>
  <c r="AV14" i="29"/>
  <c r="AO14" i="29"/>
  <c r="AP14" i="29" s="1"/>
  <c r="AM14" i="29"/>
  <c r="AL14" i="29"/>
  <c r="AJ14" i="29"/>
  <c r="AI14" i="29"/>
  <c r="AG14" i="29"/>
  <c r="AF14" i="29"/>
  <c r="AD14" i="29"/>
  <c r="AC14" i="29"/>
  <c r="AA14" i="29"/>
  <c r="Z14" i="29"/>
  <c r="X14" i="29"/>
  <c r="W14" i="29"/>
  <c r="U14" i="29"/>
  <c r="T14" i="29"/>
  <c r="R14" i="29"/>
  <c r="Q14" i="29"/>
  <c r="O14" i="29"/>
  <c r="N14" i="29"/>
  <c r="L14" i="29"/>
  <c r="K14" i="29"/>
  <c r="BK10" i="29"/>
  <c r="BI10" i="29"/>
  <c r="BG10" i="29"/>
  <c r="BE10" i="29"/>
  <c r="AW55" i="27"/>
  <c r="AU55" i="27"/>
  <c r="AN55" i="27"/>
  <c r="AK55" i="27"/>
  <c r="AH55" i="27"/>
  <c r="AE55" i="27"/>
  <c r="AB55" i="27"/>
  <c r="Y55" i="27"/>
  <c r="V55" i="27"/>
  <c r="S55" i="27"/>
  <c r="P55" i="27"/>
  <c r="M55" i="27"/>
  <c r="J55" i="27"/>
  <c r="AX53" i="27"/>
  <c r="AV53" i="27"/>
  <c r="AO53" i="27"/>
  <c r="AM53" i="27"/>
  <c r="AL53" i="27"/>
  <c r="AJ53" i="27"/>
  <c r="AI53" i="27"/>
  <c r="AG53" i="27"/>
  <c r="AF53" i="27"/>
  <c r="AD53" i="27"/>
  <c r="AC53" i="27"/>
  <c r="AA53" i="27"/>
  <c r="Z53" i="27"/>
  <c r="X53" i="27"/>
  <c r="W53" i="27"/>
  <c r="U53" i="27"/>
  <c r="T53" i="27"/>
  <c r="R53" i="27"/>
  <c r="Q53" i="27"/>
  <c r="O53" i="27"/>
  <c r="N53" i="27"/>
  <c r="L53" i="27"/>
  <c r="K53" i="27"/>
  <c r="AX52" i="27"/>
  <c r="AV52" i="27"/>
  <c r="AO52" i="27"/>
  <c r="AM52" i="27"/>
  <c r="AL52" i="27"/>
  <c r="AJ52" i="27"/>
  <c r="AI52" i="27"/>
  <c r="AG52" i="27"/>
  <c r="AF52" i="27"/>
  <c r="AD52" i="27"/>
  <c r="AC52" i="27"/>
  <c r="AA52" i="27"/>
  <c r="Z52" i="27"/>
  <c r="X52" i="27"/>
  <c r="W52" i="27"/>
  <c r="U52" i="27"/>
  <c r="T52" i="27"/>
  <c r="R52" i="27"/>
  <c r="Q52" i="27"/>
  <c r="O52" i="27"/>
  <c r="N52" i="27"/>
  <c r="L52" i="27"/>
  <c r="K52" i="27"/>
  <c r="AX51" i="27"/>
  <c r="AV51" i="27"/>
  <c r="AO51" i="27"/>
  <c r="AM51" i="27"/>
  <c r="AL51" i="27"/>
  <c r="AJ51" i="27"/>
  <c r="AI51" i="27"/>
  <c r="AG51" i="27"/>
  <c r="AF51" i="27"/>
  <c r="AD51" i="27"/>
  <c r="AC51" i="27"/>
  <c r="AA51" i="27"/>
  <c r="Z51" i="27"/>
  <c r="X51" i="27"/>
  <c r="W51" i="27"/>
  <c r="U51" i="27"/>
  <c r="T51" i="27"/>
  <c r="R51" i="27"/>
  <c r="Q51" i="27"/>
  <c r="O51" i="27"/>
  <c r="N51" i="27"/>
  <c r="L51" i="27"/>
  <c r="K51" i="27"/>
  <c r="AX50" i="27"/>
  <c r="AV50" i="27"/>
  <c r="AO50" i="27"/>
  <c r="AM50" i="27"/>
  <c r="AL50" i="27"/>
  <c r="AJ50" i="27"/>
  <c r="AI50" i="27"/>
  <c r="AG50" i="27"/>
  <c r="AF50" i="27"/>
  <c r="AD50" i="27"/>
  <c r="AC50" i="27"/>
  <c r="AA50" i="27"/>
  <c r="Z50" i="27"/>
  <c r="X50" i="27"/>
  <c r="W50" i="27"/>
  <c r="U50" i="27"/>
  <c r="T50" i="27"/>
  <c r="R50" i="27"/>
  <c r="Q50" i="27"/>
  <c r="O50" i="27"/>
  <c r="N50" i="27"/>
  <c r="L50" i="27"/>
  <c r="K50" i="27"/>
  <c r="AX49" i="27"/>
  <c r="AV49" i="27"/>
  <c r="AO49" i="27"/>
  <c r="AM49" i="27"/>
  <c r="AL49" i="27"/>
  <c r="AJ49" i="27"/>
  <c r="AI49" i="27"/>
  <c r="AG49" i="27"/>
  <c r="AF49" i="27"/>
  <c r="AD49" i="27"/>
  <c r="AC49" i="27"/>
  <c r="AA49" i="27"/>
  <c r="Z49" i="27"/>
  <c r="X49" i="27"/>
  <c r="W49" i="27"/>
  <c r="U49" i="27"/>
  <c r="T49" i="27"/>
  <c r="R49" i="27"/>
  <c r="Q49" i="27"/>
  <c r="O49" i="27"/>
  <c r="N49" i="27"/>
  <c r="L49" i="27"/>
  <c r="K49" i="27"/>
  <c r="AX48" i="27"/>
  <c r="AV48" i="27"/>
  <c r="AO48" i="27"/>
  <c r="AM48" i="27"/>
  <c r="AL48" i="27"/>
  <c r="AJ48" i="27"/>
  <c r="AI48" i="27"/>
  <c r="AG48" i="27"/>
  <c r="AF48" i="27"/>
  <c r="AD48" i="27"/>
  <c r="AC48" i="27"/>
  <c r="AA48" i="27"/>
  <c r="Z48" i="27"/>
  <c r="X48" i="27"/>
  <c r="W48" i="27"/>
  <c r="U48" i="27"/>
  <c r="T48" i="27"/>
  <c r="R48" i="27"/>
  <c r="Q48" i="27"/>
  <c r="O48" i="27"/>
  <c r="N48" i="27"/>
  <c r="L48" i="27"/>
  <c r="K48" i="27"/>
  <c r="AX47" i="27"/>
  <c r="AV47" i="27"/>
  <c r="AO47" i="27"/>
  <c r="AM47" i="27"/>
  <c r="AL47" i="27"/>
  <c r="AJ47" i="27"/>
  <c r="AI47" i="27"/>
  <c r="AG47" i="27"/>
  <c r="AF47" i="27"/>
  <c r="AD47" i="27"/>
  <c r="AC47" i="27"/>
  <c r="AA47" i="27"/>
  <c r="Z47" i="27"/>
  <c r="X47" i="27"/>
  <c r="W47" i="27"/>
  <c r="U47" i="27"/>
  <c r="T47" i="27"/>
  <c r="R47" i="27"/>
  <c r="Q47" i="27"/>
  <c r="O47" i="27"/>
  <c r="N47" i="27"/>
  <c r="L47" i="27"/>
  <c r="K47" i="27"/>
  <c r="AX46" i="27"/>
  <c r="AV46" i="27"/>
  <c r="AO46" i="27"/>
  <c r="AM46" i="27"/>
  <c r="AL46" i="27"/>
  <c r="AJ46" i="27"/>
  <c r="AI46" i="27"/>
  <c r="AG46" i="27"/>
  <c r="AF46" i="27"/>
  <c r="AD46" i="27"/>
  <c r="AC46" i="27"/>
  <c r="AA46" i="27"/>
  <c r="Z46" i="27"/>
  <c r="X46" i="27"/>
  <c r="W46" i="27"/>
  <c r="U46" i="27"/>
  <c r="T46" i="27"/>
  <c r="R46" i="27"/>
  <c r="Q46" i="27"/>
  <c r="O46" i="27"/>
  <c r="N46" i="27"/>
  <c r="L46" i="27"/>
  <c r="K46" i="27"/>
  <c r="AX45" i="27"/>
  <c r="AV45" i="27"/>
  <c r="AO45" i="27"/>
  <c r="AM45" i="27"/>
  <c r="AL45" i="27"/>
  <c r="AJ45" i="27"/>
  <c r="AI45" i="27"/>
  <c r="AG45" i="27"/>
  <c r="AF45" i="27"/>
  <c r="AD45" i="27"/>
  <c r="AC45" i="27"/>
  <c r="AA45" i="27"/>
  <c r="Z45" i="27"/>
  <c r="X45" i="27"/>
  <c r="W45" i="27"/>
  <c r="U45" i="27"/>
  <c r="T45" i="27"/>
  <c r="R45" i="27"/>
  <c r="Q45" i="27"/>
  <c r="O45" i="27"/>
  <c r="N45" i="27"/>
  <c r="L45" i="27"/>
  <c r="K45" i="27"/>
  <c r="AX44" i="27"/>
  <c r="AV44" i="27"/>
  <c r="AO44" i="27"/>
  <c r="AM44" i="27"/>
  <c r="AL44" i="27"/>
  <c r="AJ44" i="27"/>
  <c r="AI44" i="27"/>
  <c r="AG44" i="27"/>
  <c r="AF44" i="27"/>
  <c r="AD44" i="27"/>
  <c r="AC44" i="27"/>
  <c r="AA44" i="27"/>
  <c r="Z44" i="27"/>
  <c r="X44" i="27"/>
  <c r="W44" i="27"/>
  <c r="U44" i="27"/>
  <c r="T44" i="27"/>
  <c r="R44" i="27"/>
  <c r="Q44" i="27"/>
  <c r="O44" i="27"/>
  <c r="N44" i="27"/>
  <c r="L44" i="27"/>
  <c r="K44" i="27"/>
  <c r="AX43" i="27"/>
  <c r="AV43" i="27"/>
  <c r="AO43" i="27"/>
  <c r="AM43" i="27"/>
  <c r="AL43" i="27"/>
  <c r="AJ43" i="27"/>
  <c r="AI43" i="27"/>
  <c r="AG43" i="27"/>
  <c r="AF43" i="27"/>
  <c r="AD43" i="27"/>
  <c r="AC43" i="27"/>
  <c r="AA43" i="27"/>
  <c r="Z43" i="27"/>
  <c r="X43" i="27"/>
  <c r="W43" i="27"/>
  <c r="U43" i="27"/>
  <c r="T43" i="27"/>
  <c r="R43" i="27"/>
  <c r="Q43" i="27"/>
  <c r="O43" i="27"/>
  <c r="N43" i="27"/>
  <c r="L43" i="27"/>
  <c r="K43" i="27"/>
  <c r="AX42" i="27"/>
  <c r="AV42" i="27"/>
  <c r="AO42" i="27"/>
  <c r="AM42" i="27"/>
  <c r="AL42" i="27"/>
  <c r="AJ42" i="27"/>
  <c r="AI42" i="27"/>
  <c r="AG42" i="27"/>
  <c r="AF42" i="27"/>
  <c r="AD42" i="27"/>
  <c r="AC42" i="27"/>
  <c r="AA42" i="27"/>
  <c r="Z42" i="27"/>
  <c r="X42" i="27"/>
  <c r="W42" i="27"/>
  <c r="U42" i="27"/>
  <c r="T42" i="27"/>
  <c r="R42" i="27"/>
  <c r="Q42" i="27"/>
  <c r="O42" i="27"/>
  <c r="N42" i="27"/>
  <c r="L42" i="27"/>
  <c r="K42" i="27"/>
  <c r="AX41" i="27"/>
  <c r="AV41" i="27"/>
  <c r="AO41" i="27"/>
  <c r="AQ41" i="27" s="1"/>
  <c r="AM41" i="27"/>
  <c r="AL41" i="27"/>
  <c r="AJ41" i="27"/>
  <c r="AI41" i="27"/>
  <c r="AG41" i="27"/>
  <c r="AF41" i="27"/>
  <c r="AD41" i="27"/>
  <c r="AC41" i="27"/>
  <c r="AA41" i="27"/>
  <c r="Z41" i="27"/>
  <c r="X41" i="27"/>
  <c r="W41" i="27"/>
  <c r="U41" i="27"/>
  <c r="T41" i="27"/>
  <c r="R41" i="27"/>
  <c r="Q41" i="27"/>
  <c r="O41" i="27"/>
  <c r="N41" i="27"/>
  <c r="L41" i="27"/>
  <c r="K41" i="27"/>
  <c r="AX40" i="27"/>
  <c r="AV40" i="27"/>
  <c r="AO40" i="27"/>
  <c r="AQ40" i="27" s="1"/>
  <c r="AM40" i="27"/>
  <c r="AL40" i="27"/>
  <c r="AJ40" i="27"/>
  <c r="AI40" i="27"/>
  <c r="AG40" i="27"/>
  <c r="AF40" i="27"/>
  <c r="AD40" i="27"/>
  <c r="AC40" i="27"/>
  <c r="AA40" i="27"/>
  <c r="Z40" i="27"/>
  <c r="X40" i="27"/>
  <c r="W40" i="27"/>
  <c r="U40" i="27"/>
  <c r="T40" i="27"/>
  <c r="R40" i="27"/>
  <c r="Q40" i="27"/>
  <c r="O40" i="27"/>
  <c r="N40" i="27"/>
  <c r="L40" i="27"/>
  <c r="K40" i="27"/>
  <c r="AX39" i="27"/>
  <c r="AV39" i="27"/>
  <c r="AO39" i="27"/>
  <c r="AM39" i="27"/>
  <c r="AL39" i="27"/>
  <c r="AJ39" i="27"/>
  <c r="AI39" i="27"/>
  <c r="AG39" i="27"/>
  <c r="AF39" i="27"/>
  <c r="AD39" i="27"/>
  <c r="AC39" i="27"/>
  <c r="AA39" i="27"/>
  <c r="Z39" i="27"/>
  <c r="X39" i="27"/>
  <c r="W39" i="27"/>
  <c r="U39" i="27"/>
  <c r="T39" i="27"/>
  <c r="R39" i="27"/>
  <c r="Q39" i="27"/>
  <c r="O39" i="27"/>
  <c r="N39" i="27"/>
  <c r="L39" i="27"/>
  <c r="K39" i="27"/>
  <c r="AX38" i="27"/>
  <c r="AV38" i="27"/>
  <c r="AO38" i="27"/>
  <c r="AP38" i="27" s="1"/>
  <c r="AM38" i="27"/>
  <c r="AL38" i="27"/>
  <c r="AJ38" i="27"/>
  <c r="AI38" i="27"/>
  <c r="AG38" i="27"/>
  <c r="AF38" i="27"/>
  <c r="AD38" i="27"/>
  <c r="AC38" i="27"/>
  <c r="AA38" i="27"/>
  <c r="Z38" i="27"/>
  <c r="X38" i="27"/>
  <c r="W38" i="27"/>
  <c r="U38" i="27"/>
  <c r="T38" i="27"/>
  <c r="R38" i="27"/>
  <c r="Q38" i="27"/>
  <c r="O38" i="27"/>
  <c r="N38" i="27"/>
  <c r="L38" i="27"/>
  <c r="K38" i="27"/>
  <c r="AX37" i="27"/>
  <c r="AV37" i="27"/>
  <c r="AO37" i="27"/>
  <c r="AP37" i="27" s="1"/>
  <c r="AM37" i="27"/>
  <c r="AL37" i="27"/>
  <c r="AJ37" i="27"/>
  <c r="AI37" i="27"/>
  <c r="AG37" i="27"/>
  <c r="AF37" i="27"/>
  <c r="AD37" i="27"/>
  <c r="AC37" i="27"/>
  <c r="AA37" i="27"/>
  <c r="Z37" i="27"/>
  <c r="X37" i="27"/>
  <c r="W37" i="27"/>
  <c r="U37" i="27"/>
  <c r="T37" i="27"/>
  <c r="R37" i="27"/>
  <c r="Q37" i="27"/>
  <c r="O37" i="27"/>
  <c r="N37" i="27"/>
  <c r="L37" i="27"/>
  <c r="K37" i="27"/>
  <c r="AX36" i="27"/>
  <c r="AV36" i="27"/>
  <c r="AO36" i="27"/>
  <c r="AP36" i="27" s="1"/>
  <c r="AM36" i="27"/>
  <c r="AL36" i="27"/>
  <c r="AJ36" i="27"/>
  <c r="AI36" i="27"/>
  <c r="AG36" i="27"/>
  <c r="AF36" i="27"/>
  <c r="AD36" i="27"/>
  <c r="AC36" i="27"/>
  <c r="AA36" i="27"/>
  <c r="Z36" i="27"/>
  <c r="X36" i="27"/>
  <c r="W36" i="27"/>
  <c r="U36" i="27"/>
  <c r="T36" i="27"/>
  <c r="R36" i="27"/>
  <c r="Q36" i="27"/>
  <c r="O36" i="27"/>
  <c r="N36" i="27"/>
  <c r="L36" i="27"/>
  <c r="K36" i="27"/>
  <c r="AX35" i="27"/>
  <c r="AV35" i="27"/>
  <c r="AO35" i="27"/>
  <c r="AP35" i="27" s="1"/>
  <c r="AM35" i="27"/>
  <c r="AL35" i="27"/>
  <c r="AJ35" i="27"/>
  <c r="AI35" i="27"/>
  <c r="AG35" i="27"/>
  <c r="AF35" i="27"/>
  <c r="AD35" i="27"/>
  <c r="AC35" i="27"/>
  <c r="AA35" i="27"/>
  <c r="Z35" i="27"/>
  <c r="X35" i="27"/>
  <c r="W35" i="27"/>
  <c r="U35" i="27"/>
  <c r="T35" i="27"/>
  <c r="R35" i="27"/>
  <c r="Q35" i="27"/>
  <c r="O35" i="27"/>
  <c r="N35" i="27"/>
  <c r="L35" i="27"/>
  <c r="K35" i="27"/>
  <c r="AX34" i="27"/>
  <c r="AV34" i="27"/>
  <c r="AO34" i="27"/>
  <c r="AP34" i="27" s="1"/>
  <c r="AM34" i="27"/>
  <c r="AL34" i="27"/>
  <c r="AJ34" i="27"/>
  <c r="AI34" i="27"/>
  <c r="AG34" i="27"/>
  <c r="AF34" i="27"/>
  <c r="AD34" i="27"/>
  <c r="AC34" i="27"/>
  <c r="AA34" i="27"/>
  <c r="Z34" i="27"/>
  <c r="X34" i="27"/>
  <c r="W34" i="27"/>
  <c r="U34" i="27"/>
  <c r="T34" i="27"/>
  <c r="R34" i="27"/>
  <c r="Q34" i="27"/>
  <c r="O34" i="27"/>
  <c r="N34" i="27"/>
  <c r="L34" i="27"/>
  <c r="K34" i="27"/>
  <c r="AX33" i="27"/>
  <c r="AV33" i="27"/>
  <c r="AO33" i="27"/>
  <c r="AP33" i="27" s="1"/>
  <c r="AM33" i="27"/>
  <c r="AL33" i="27"/>
  <c r="AJ33" i="27"/>
  <c r="AI33" i="27"/>
  <c r="AG33" i="27"/>
  <c r="AF33" i="27"/>
  <c r="AD33" i="27"/>
  <c r="AC33" i="27"/>
  <c r="AA33" i="27"/>
  <c r="Z33" i="27"/>
  <c r="X33" i="27"/>
  <c r="W33" i="27"/>
  <c r="U33" i="27"/>
  <c r="T33" i="27"/>
  <c r="R33" i="27"/>
  <c r="Q33" i="27"/>
  <c r="O33" i="27"/>
  <c r="N33" i="27"/>
  <c r="L33" i="27"/>
  <c r="K33" i="27"/>
  <c r="AX32" i="27"/>
  <c r="AV32" i="27"/>
  <c r="AO32" i="27"/>
  <c r="AP32" i="27" s="1"/>
  <c r="AM32" i="27"/>
  <c r="AL32" i="27"/>
  <c r="AJ32" i="27"/>
  <c r="AI32" i="27"/>
  <c r="AG32" i="27"/>
  <c r="AF32" i="27"/>
  <c r="AD32" i="27"/>
  <c r="AC32" i="27"/>
  <c r="AA32" i="27"/>
  <c r="Z32" i="27"/>
  <c r="X32" i="27"/>
  <c r="W32" i="27"/>
  <c r="U32" i="27"/>
  <c r="T32" i="27"/>
  <c r="R32" i="27"/>
  <c r="Q32" i="27"/>
  <c r="O32" i="27"/>
  <c r="N32" i="27"/>
  <c r="L32" i="27"/>
  <c r="K32" i="27"/>
  <c r="AX31" i="27"/>
  <c r="AV31" i="27"/>
  <c r="AO31" i="27"/>
  <c r="AP31" i="27" s="1"/>
  <c r="AM31" i="27"/>
  <c r="AL31" i="27"/>
  <c r="AJ31" i="27"/>
  <c r="AI31" i="27"/>
  <c r="AG31" i="27"/>
  <c r="AF31" i="27"/>
  <c r="AD31" i="27"/>
  <c r="AC31" i="27"/>
  <c r="AA31" i="27"/>
  <c r="Z31" i="27"/>
  <c r="X31" i="27"/>
  <c r="W31" i="27"/>
  <c r="U31" i="27"/>
  <c r="T31" i="27"/>
  <c r="R31" i="27"/>
  <c r="Q31" i="27"/>
  <c r="O31" i="27"/>
  <c r="N31" i="27"/>
  <c r="L31" i="27"/>
  <c r="K31" i="27"/>
  <c r="AX30" i="27"/>
  <c r="AV30" i="27"/>
  <c r="AO30" i="27"/>
  <c r="AP30" i="27" s="1"/>
  <c r="AM30" i="27"/>
  <c r="AL30" i="27"/>
  <c r="AJ30" i="27"/>
  <c r="AI30" i="27"/>
  <c r="AG30" i="27"/>
  <c r="AF30" i="27"/>
  <c r="AD30" i="27"/>
  <c r="AC30" i="27"/>
  <c r="AA30" i="27"/>
  <c r="Z30" i="27"/>
  <c r="X30" i="27"/>
  <c r="W30" i="27"/>
  <c r="U30" i="27"/>
  <c r="T30" i="27"/>
  <c r="R30" i="27"/>
  <c r="Q30" i="27"/>
  <c r="O30" i="27"/>
  <c r="N30" i="27"/>
  <c r="L30" i="27"/>
  <c r="K30" i="27"/>
  <c r="AX29" i="27"/>
  <c r="AV29" i="27"/>
  <c r="AO29" i="27"/>
  <c r="AP29" i="27" s="1"/>
  <c r="AM29" i="27"/>
  <c r="AL29" i="27"/>
  <c r="AJ29" i="27"/>
  <c r="AI29" i="27"/>
  <c r="AG29" i="27"/>
  <c r="AF29" i="27"/>
  <c r="AD29" i="27"/>
  <c r="AC29" i="27"/>
  <c r="AA29" i="27"/>
  <c r="Z29" i="27"/>
  <c r="X29" i="27"/>
  <c r="W29" i="27"/>
  <c r="U29" i="27"/>
  <c r="T29" i="27"/>
  <c r="R29" i="27"/>
  <c r="Q29" i="27"/>
  <c r="O29" i="27"/>
  <c r="N29" i="27"/>
  <c r="L29" i="27"/>
  <c r="K29" i="27"/>
  <c r="AX28" i="27"/>
  <c r="AV28" i="27"/>
  <c r="AO28" i="27"/>
  <c r="AP28" i="27" s="1"/>
  <c r="AM28" i="27"/>
  <c r="AL28" i="27"/>
  <c r="AJ28" i="27"/>
  <c r="AI28" i="27"/>
  <c r="AG28" i="27"/>
  <c r="AF28" i="27"/>
  <c r="AD28" i="27"/>
  <c r="AC28" i="27"/>
  <c r="AA28" i="27"/>
  <c r="Z28" i="27"/>
  <c r="X28" i="27"/>
  <c r="W28" i="27"/>
  <c r="U28" i="27"/>
  <c r="T28" i="27"/>
  <c r="R28" i="27"/>
  <c r="Q28" i="27"/>
  <c r="O28" i="27"/>
  <c r="N28" i="27"/>
  <c r="L28" i="27"/>
  <c r="K28" i="27"/>
  <c r="AX27" i="27"/>
  <c r="AV27" i="27"/>
  <c r="AO27" i="27"/>
  <c r="AP27" i="27" s="1"/>
  <c r="AM27" i="27"/>
  <c r="AL27" i="27"/>
  <c r="AJ27" i="27"/>
  <c r="AI27" i="27"/>
  <c r="AG27" i="27"/>
  <c r="AF27" i="27"/>
  <c r="AD27" i="27"/>
  <c r="AC27" i="27"/>
  <c r="AA27" i="27"/>
  <c r="Z27" i="27"/>
  <c r="X27" i="27"/>
  <c r="W27" i="27"/>
  <c r="U27" i="27"/>
  <c r="T27" i="27"/>
  <c r="R27" i="27"/>
  <c r="Q27" i="27"/>
  <c r="O27" i="27"/>
  <c r="N27" i="27"/>
  <c r="L27" i="27"/>
  <c r="K27" i="27"/>
  <c r="AX26" i="27"/>
  <c r="AV26" i="27"/>
  <c r="AO26" i="27"/>
  <c r="AP26" i="27" s="1"/>
  <c r="AM26" i="27"/>
  <c r="AL26" i="27"/>
  <c r="AJ26" i="27"/>
  <c r="AI26" i="27"/>
  <c r="AG26" i="27"/>
  <c r="AF26" i="27"/>
  <c r="AD26" i="27"/>
  <c r="AC26" i="27"/>
  <c r="AA26" i="27"/>
  <c r="Z26" i="27"/>
  <c r="X26" i="27"/>
  <c r="W26" i="27"/>
  <c r="U26" i="27"/>
  <c r="T26" i="27"/>
  <c r="R26" i="27"/>
  <c r="Q26" i="27"/>
  <c r="O26" i="27"/>
  <c r="N26" i="27"/>
  <c r="L26" i="27"/>
  <c r="K26" i="27"/>
  <c r="AX25" i="27"/>
  <c r="AV25" i="27"/>
  <c r="AO25" i="27"/>
  <c r="AP25" i="27" s="1"/>
  <c r="AM25" i="27"/>
  <c r="AL25" i="27"/>
  <c r="AJ25" i="27"/>
  <c r="AI25" i="27"/>
  <c r="AG25" i="27"/>
  <c r="AF25" i="27"/>
  <c r="AD25" i="27"/>
  <c r="AC25" i="27"/>
  <c r="AA25" i="27"/>
  <c r="Z25" i="27"/>
  <c r="X25" i="27"/>
  <c r="W25" i="27"/>
  <c r="U25" i="27"/>
  <c r="T25" i="27"/>
  <c r="R25" i="27"/>
  <c r="Q25" i="27"/>
  <c r="O25" i="27"/>
  <c r="N25" i="27"/>
  <c r="L25" i="27"/>
  <c r="K25" i="27"/>
  <c r="AX24" i="27"/>
  <c r="AV24" i="27"/>
  <c r="AO24" i="27"/>
  <c r="AP24" i="27" s="1"/>
  <c r="AM24" i="27"/>
  <c r="AL24" i="27"/>
  <c r="AJ24" i="27"/>
  <c r="AI24" i="27"/>
  <c r="AG24" i="27"/>
  <c r="AF24" i="27"/>
  <c r="AD24" i="27"/>
  <c r="AC24" i="27"/>
  <c r="AA24" i="27"/>
  <c r="Z24" i="27"/>
  <c r="X24" i="27"/>
  <c r="W24" i="27"/>
  <c r="U24" i="27"/>
  <c r="T24" i="27"/>
  <c r="R24" i="27"/>
  <c r="Q24" i="27"/>
  <c r="O24" i="27"/>
  <c r="N24" i="27"/>
  <c r="L24" i="27"/>
  <c r="K24" i="27"/>
  <c r="AX23" i="27"/>
  <c r="AV23" i="27"/>
  <c r="AO23" i="27"/>
  <c r="AP23" i="27" s="1"/>
  <c r="AM23" i="27"/>
  <c r="AL23" i="27"/>
  <c r="AJ23" i="27"/>
  <c r="AI23" i="27"/>
  <c r="AG23" i="27"/>
  <c r="AF23" i="27"/>
  <c r="AD23" i="27"/>
  <c r="AC23" i="27"/>
  <c r="AA23" i="27"/>
  <c r="Z23" i="27"/>
  <c r="X23" i="27"/>
  <c r="W23" i="27"/>
  <c r="U23" i="27"/>
  <c r="T23" i="27"/>
  <c r="R23" i="27"/>
  <c r="Q23" i="27"/>
  <c r="O23" i="27"/>
  <c r="N23" i="27"/>
  <c r="L23" i="27"/>
  <c r="K23" i="27"/>
  <c r="AX22" i="27"/>
  <c r="AV22" i="27"/>
  <c r="AO22" i="27"/>
  <c r="AP22" i="27" s="1"/>
  <c r="AM22" i="27"/>
  <c r="AL22" i="27"/>
  <c r="AJ22" i="27"/>
  <c r="AI22" i="27"/>
  <c r="AG22" i="27"/>
  <c r="AF22" i="27"/>
  <c r="AD22" i="27"/>
  <c r="AC22" i="27"/>
  <c r="AA22" i="27"/>
  <c r="Z22" i="27"/>
  <c r="X22" i="27"/>
  <c r="W22" i="27"/>
  <c r="U22" i="27"/>
  <c r="T22" i="27"/>
  <c r="R22" i="27"/>
  <c r="Q22" i="27"/>
  <c r="O22" i="27"/>
  <c r="N22" i="27"/>
  <c r="L22" i="27"/>
  <c r="K22" i="27"/>
  <c r="AX21" i="27"/>
  <c r="AV21" i="27"/>
  <c r="AO21" i="27"/>
  <c r="AP21" i="27" s="1"/>
  <c r="AM21" i="27"/>
  <c r="AL21" i="27"/>
  <c r="AJ21" i="27"/>
  <c r="AI21" i="27"/>
  <c r="AG21" i="27"/>
  <c r="AF21" i="27"/>
  <c r="AD21" i="27"/>
  <c r="AC21" i="27"/>
  <c r="AA21" i="27"/>
  <c r="Z21" i="27"/>
  <c r="X21" i="27"/>
  <c r="W21" i="27"/>
  <c r="U21" i="27"/>
  <c r="T21" i="27"/>
  <c r="R21" i="27"/>
  <c r="Q21" i="27"/>
  <c r="O21" i="27"/>
  <c r="N21" i="27"/>
  <c r="L21" i="27"/>
  <c r="K21" i="27"/>
  <c r="AX20" i="27"/>
  <c r="AV20" i="27"/>
  <c r="AO20" i="27"/>
  <c r="AP20" i="27" s="1"/>
  <c r="AM20" i="27"/>
  <c r="AL20" i="27"/>
  <c r="AJ20" i="27"/>
  <c r="AI20" i="27"/>
  <c r="AG20" i="27"/>
  <c r="AF20" i="27"/>
  <c r="AD20" i="27"/>
  <c r="AC20" i="27"/>
  <c r="AA20" i="27"/>
  <c r="Z20" i="27"/>
  <c r="X20" i="27"/>
  <c r="W20" i="27"/>
  <c r="U20" i="27"/>
  <c r="T20" i="27"/>
  <c r="R20" i="27"/>
  <c r="Q20" i="27"/>
  <c r="O20" i="27"/>
  <c r="N20" i="27"/>
  <c r="L20" i="27"/>
  <c r="K20" i="27"/>
  <c r="AX19" i="27"/>
  <c r="AV19" i="27"/>
  <c r="AO19" i="27"/>
  <c r="AP19" i="27" s="1"/>
  <c r="AM19" i="27"/>
  <c r="AL19" i="27"/>
  <c r="AJ19" i="27"/>
  <c r="AI19" i="27"/>
  <c r="AG19" i="27"/>
  <c r="AF19" i="27"/>
  <c r="AD19" i="27"/>
  <c r="AC19" i="27"/>
  <c r="AA19" i="27"/>
  <c r="Z19" i="27"/>
  <c r="X19" i="27"/>
  <c r="W19" i="27"/>
  <c r="U19" i="27"/>
  <c r="T19" i="27"/>
  <c r="R19" i="27"/>
  <c r="Q19" i="27"/>
  <c r="O19" i="27"/>
  <c r="N19" i="27"/>
  <c r="L19" i="27"/>
  <c r="K19" i="27"/>
  <c r="AX18" i="27"/>
  <c r="AV18" i="27"/>
  <c r="AO18" i="27"/>
  <c r="AP18" i="27" s="1"/>
  <c r="AM18" i="27"/>
  <c r="AL18" i="27"/>
  <c r="AJ18" i="27"/>
  <c r="AI18" i="27"/>
  <c r="AG18" i="27"/>
  <c r="AF18" i="27"/>
  <c r="AD18" i="27"/>
  <c r="AC18" i="27"/>
  <c r="AA18" i="27"/>
  <c r="Z18" i="27"/>
  <c r="X18" i="27"/>
  <c r="W18" i="27"/>
  <c r="U18" i="27"/>
  <c r="T18" i="27"/>
  <c r="R18" i="27"/>
  <c r="Q18" i="27"/>
  <c r="O18" i="27"/>
  <c r="N18" i="27"/>
  <c r="L18" i="27"/>
  <c r="K18" i="27"/>
  <c r="AX17" i="27"/>
  <c r="AV17" i="27"/>
  <c r="AO17" i="27"/>
  <c r="AP17" i="27" s="1"/>
  <c r="AM17" i="27"/>
  <c r="AL17" i="27"/>
  <c r="AJ17" i="27"/>
  <c r="AI17" i="27"/>
  <c r="AG17" i="27"/>
  <c r="AF17" i="27"/>
  <c r="AD17" i="27"/>
  <c r="AC17" i="27"/>
  <c r="AA17" i="27"/>
  <c r="Z17" i="27"/>
  <c r="X17" i="27"/>
  <c r="W17" i="27"/>
  <c r="U17" i="27"/>
  <c r="T17" i="27"/>
  <c r="R17" i="27"/>
  <c r="Q17" i="27"/>
  <c r="O17" i="27"/>
  <c r="N17" i="27"/>
  <c r="L17" i="27"/>
  <c r="K17" i="27"/>
  <c r="AX16" i="27"/>
  <c r="AV16" i="27"/>
  <c r="AO16" i="27"/>
  <c r="AP16" i="27" s="1"/>
  <c r="AM16" i="27"/>
  <c r="AL16" i="27"/>
  <c r="AJ16" i="27"/>
  <c r="AI16" i="27"/>
  <c r="AG16" i="27"/>
  <c r="AF16" i="27"/>
  <c r="AD16" i="27"/>
  <c r="AC16" i="27"/>
  <c r="AA16" i="27"/>
  <c r="Z16" i="27"/>
  <c r="X16" i="27"/>
  <c r="W16" i="27"/>
  <c r="U16" i="27"/>
  <c r="T16" i="27"/>
  <c r="R16" i="27"/>
  <c r="Q16" i="27"/>
  <c r="O16" i="27"/>
  <c r="N16" i="27"/>
  <c r="L16" i="27"/>
  <c r="K16" i="27"/>
  <c r="AX15" i="27"/>
  <c r="AV15" i="27"/>
  <c r="AO15" i="27"/>
  <c r="AP15" i="27" s="1"/>
  <c r="AM15" i="27"/>
  <c r="AL15" i="27"/>
  <c r="AJ15" i="27"/>
  <c r="AI15" i="27"/>
  <c r="AG15" i="27"/>
  <c r="AF15" i="27"/>
  <c r="AD15" i="27"/>
  <c r="AC15" i="27"/>
  <c r="AA15" i="27"/>
  <c r="Z15" i="27"/>
  <c r="X15" i="27"/>
  <c r="W15" i="27"/>
  <c r="U15" i="27"/>
  <c r="T15" i="27"/>
  <c r="R15" i="27"/>
  <c r="Q15" i="27"/>
  <c r="O15" i="27"/>
  <c r="N15" i="27"/>
  <c r="L15" i="27"/>
  <c r="K15" i="27"/>
  <c r="AX14" i="27"/>
  <c r="AV14" i="27"/>
  <c r="AO14" i="27"/>
  <c r="AP14" i="27" s="1"/>
  <c r="AM14" i="27"/>
  <c r="AL14" i="27"/>
  <c r="AJ14" i="27"/>
  <c r="AI14" i="27"/>
  <c r="AG14" i="27"/>
  <c r="AF14" i="27"/>
  <c r="AD14" i="27"/>
  <c r="AC14" i="27"/>
  <c r="AA14" i="27"/>
  <c r="Z14" i="27"/>
  <c r="X14" i="27"/>
  <c r="W14" i="27"/>
  <c r="U14" i="27"/>
  <c r="T14" i="27"/>
  <c r="R14" i="27"/>
  <c r="Q14" i="27"/>
  <c r="O14" i="27"/>
  <c r="N14" i="27"/>
  <c r="L14" i="27"/>
  <c r="K14" i="27"/>
  <c r="BK10" i="27"/>
  <c r="BI10" i="27"/>
  <c r="BG10" i="27"/>
  <c r="BE10" i="27"/>
  <c r="R164" i="29" l="1"/>
  <c r="AD164" i="29"/>
  <c r="AR17" i="29"/>
  <c r="AQ34" i="29"/>
  <c r="AR38" i="29"/>
  <c r="AS38" i="29" s="1"/>
  <c r="AT38" i="29" s="1"/>
  <c r="AQ56" i="29"/>
  <c r="AQ60" i="29"/>
  <c r="AQ64" i="29"/>
  <c r="AQ68" i="29"/>
  <c r="AQ72" i="29"/>
  <c r="AQ76" i="29"/>
  <c r="AQ80" i="29"/>
  <c r="AQ84" i="29"/>
  <c r="AQ88" i="29"/>
  <c r="AQ92" i="29"/>
  <c r="AQ96" i="29"/>
  <c r="AQ100" i="29"/>
  <c r="AQ104" i="29"/>
  <c r="AQ108" i="29"/>
  <c r="AQ112" i="29"/>
  <c r="AQ116" i="29"/>
  <c r="AQ120" i="29"/>
  <c r="AQ124" i="29"/>
  <c r="AQ128" i="29"/>
  <c r="AQ132" i="29"/>
  <c r="AQ136" i="29"/>
  <c r="AP142" i="29"/>
  <c r="AP147" i="29"/>
  <c r="AQ147" i="29"/>
  <c r="AP151" i="29"/>
  <c r="AQ151" i="29"/>
  <c r="AP155" i="29"/>
  <c r="AQ155" i="29"/>
  <c r="AP159" i="29"/>
  <c r="AQ159" i="29"/>
  <c r="AP72" i="30"/>
  <c r="AQ72" i="30"/>
  <c r="AP112" i="30"/>
  <c r="AQ112" i="30"/>
  <c r="AP116" i="30"/>
  <c r="AQ116" i="30"/>
  <c r="AP120" i="30"/>
  <c r="AQ120" i="30"/>
  <c r="AR123" i="30"/>
  <c r="AZ123" i="30" s="1"/>
  <c r="AQ123" i="30"/>
  <c r="AP124" i="30"/>
  <c r="AQ124" i="30"/>
  <c r="AP76" i="30"/>
  <c r="AQ76" i="30"/>
  <c r="AP80" i="30"/>
  <c r="AQ80" i="30"/>
  <c r="AP84" i="30"/>
  <c r="AQ84" i="30"/>
  <c r="AP88" i="30"/>
  <c r="AQ88" i="30"/>
  <c r="AP92" i="30"/>
  <c r="AQ92" i="30"/>
  <c r="AR127" i="30"/>
  <c r="AZ127" i="30" s="1"/>
  <c r="AQ127" i="30"/>
  <c r="AP128" i="30"/>
  <c r="AQ128" i="30"/>
  <c r="AP132" i="30"/>
  <c r="AQ132" i="30"/>
  <c r="AP136" i="30"/>
  <c r="AQ136" i="30"/>
  <c r="AP140" i="30"/>
  <c r="AQ140" i="30"/>
  <c r="AP144" i="30"/>
  <c r="AQ144" i="30"/>
  <c r="AA164" i="29"/>
  <c r="AQ24" i="29"/>
  <c r="AQ26" i="29"/>
  <c r="AP55" i="29"/>
  <c r="AP59" i="29"/>
  <c r="AP63" i="29"/>
  <c r="AP67" i="29"/>
  <c r="AP71" i="29"/>
  <c r="AP75" i="29"/>
  <c r="AP79" i="29"/>
  <c r="AP83" i="29"/>
  <c r="AP87" i="29"/>
  <c r="AP91" i="29"/>
  <c r="AP95" i="29"/>
  <c r="AP99" i="29"/>
  <c r="AP103" i="29"/>
  <c r="AP107" i="29"/>
  <c r="AP111" i="29"/>
  <c r="AP115" i="29"/>
  <c r="AP119" i="29"/>
  <c r="AP123" i="29"/>
  <c r="AP127" i="29"/>
  <c r="AP131" i="29"/>
  <c r="AP135" i="29"/>
  <c r="AQ139" i="29"/>
  <c r="AP162" i="29"/>
  <c r="U164" i="30"/>
  <c r="AA164" i="30"/>
  <c r="AA167" i="30" s="1"/>
  <c r="AA168" i="30" s="1"/>
  <c r="AG164" i="30"/>
  <c r="AM164" i="30"/>
  <c r="AP75" i="30"/>
  <c r="AP79" i="30"/>
  <c r="AP83" i="30"/>
  <c r="AP87" i="30"/>
  <c r="AP91" i="30"/>
  <c r="AP96" i="30"/>
  <c r="AQ96" i="30"/>
  <c r="AP100" i="30"/>
  <c r="AQ100" i="30"/>
  <c r="AR103" i="30"/>
  <c r="AZ103" i="30" s="1"/>
  <c r="AQ103" i="30"/>
  <c r="AR104" i="30"/>
  <c r="AZ104" i="30" s="1"/>
  <c r="AP104" i="30"/>
  <c r="AQ104" i="30"/>
  <c r="AP127" i="30"/>
  <c r="AP131" i="30"/>
  <c r="AP135" i="30"/>
  <c r="AP139" i="30"/>
  <c r="AP143" i="30"/>
  <c r="AP148" i="30"/>
  <c r="AQ148" i="30"/>
  <c r="AP152" i="30"/>
  <c r="AQ152" i="30"/>
  <c r="AP156" i="30"/>
  <c r="AQ156" i="30"/>
  <c r="AP160" i="30"/>
  <c r="AQ160" i="30"/>
  <c r="K164" i="29"/>
  <c r="L166" i="29" s="1"/>
  <c r="W164" i="29"/>
  <c r="X166" i="29" s="1"/>
  <c r="AI164" i="29"/>
  <c r="AJ166" i="29" s="1"/>
  <c r="AR24" i="29"/>
  <c r="AS24" i="29" s="1"/>
  <c r="AT24" i="29" s="1"/>
  <c r="AR33" i="29"/>
  <c r="AR43" i="29"/>
  <c r="AS43" i="29" s="1"/>
  <c r="AT43" i="29" s="1"/>
  <c r="AR47" i="29"/>
  <c r="AS47" i="29" s="1"/>
  <c r="AT47" i="29" s="1"/>
  <c r="AR51" i="29"/>
  <c r="AS51" i="29" s="1"/>
  <c r="AT51" i="29" s="1"/>
  <c r="AP143" i="29"/>
  <c r="AQ143" i="29"/>
  <c r="AX164" i="30"/>
  <c r="AR42" i="30"/>
  <c r="AS42" i="30" s="1"/>
  <c r="AT42" i="30" s="1"/>
  <c r="AR46" i="30"/>
  <c r="AS46" i="30" s="1"/>
  <c r="AT46" i="30" s="1"/>
  <c r="AR50" i="30"/>
  <c r="AS50" i="30" s="1"/>
  <c r="AT50" i="30" s="1"/>
  <c r="AR54" i="30"/>
  <c r="AS54" i="30" s="1"/>
  <c r="AT54" i="30" s="1"/>
  <c r="AQ55" i="30"/>
  <c r="AP64" i="30"/>
  <c r="AQ64" i="30"/>
  <c r="AP68" i="30"/>
  <c r="AQ68" i="30"/>
  <c r="AP95" i="30"/>
  <c r="AP99" i="30"/>
  <c r="AP103" i="30"/>
  <c r="AR107" i="30"/>
  <c r="AZ107" i="30" s="1"/>
  <c r="AQ107" i="30"/>
  <c r="AR108" i="30"/>
  <c r="AZ108" i="30" s="1"/>
  <c r="AP108" i="30"/>
  <c r="AQ108" i="30"/>
  <c r="AP147" i="30"/>
  <c r="AP151" i="30"/>
  <c r="AP155" i="30"/>
  <c r="AP159" i="30"/>
  <c r="Z164" i="30"/>
  <c r="AA166" i="30" s="1"/>
  <c r="AR58" i="30"/>
  <c r="AS58" i="30" s="1"/>
  <c r="AT58" i="30" s="1"/>
  <c r="AP59" i="30"/>
  <c r="AQ60" i="30"/>
  <c r="AR66" i="30"/>
  <c r="AZ66" i="30" s="1"/>
  <c r="BB66" i="30" s="1"/>
  <c r="AR74" i="30"/>
  <c r="AZ74" i="30" s="1"/>
  <c r="AR102" i="30"/>
  <c r="AZ102" i="30" s="1"/>
  <c r="AR106" i="30"/>
  <c r="AZ106" i="30" s="1"/>
  <c r="AR110" i="30"/>
  <c r="AZ110" i="30" s="1"/>
  <c r="AR122" i="30"/>
  <c r="AZ122" i="30" s="1"/>
  <c r="AR126" i="30"/>
  <c r="AZ126" i="30" s="1"/>
  <c r="L164" i="30"/>
  <c r="AJ164" i="30"/>
  <c r="AR77" i="30"/>
  <c r="AZ77" i="30" s="1"/>
  <c r="AR81" i="30"/>
  <c r="AZ81" i="30" s="1"/>
  <c r="AR85" i="30"/>
  <c r="AZ85" i="30" s="1"/>
  <c r="AR89" i="30"/>
  <c r="AZ89" i="30" s="1"/>
  <c r="AR93" i="30"/>
  <c r="AZ93" i="30" s="1"/>
  <c r="AR97" i="30"/>
  <c r="AZ97" i="30" s="1"/>
  <c r="AR101" i="30"/>
  <c r="AZ101" i="30" s="1"/>
  <c r="AR105" i="30"/>
  <c r="AZ105" i="30" s="1"/>
  <c r="AR109" i="30"/>
  <c r="AZ109" i="30" s="1"/>
  <c r="AR113" i="30"/>
  <c r="AZ113" i="30" s="1"/>
  <c r="AR117" i="30"/>
  <c r="AZ117" i="30" s="1"/>
  <c r="AR121" i="30"/>
  <c r="AZ121" i="30" s="1"/>
  <c r="AR125" i="30"/>
  <c r="AZ125" i="30" s="1"/>
  <c r="AR129" i="30"/>
  <c r="AZ129" i="30" s="1"/>
  <c r="AR133" i="30"/>
  <c r="AZ133" i="30" s="1"/>
  <c r="AR137" i="30"/>
  <c r="AZ137" i="30" s="1"/>
  <c r="AR141" i="30"/>
  <c r="AZ141" i="30" s="1"/>
  <c r="AR145" i="30"/>
  <c r="AZ145" i="30" s="1"/>
  <c r="AR149" i="30"/>
  <c r="AZ149" i="30" s="1"/>
  <c r="AR153" i="30"/>
  <c r="AZ153" i="30" s="1"/>
  <c r="AX55" i="27"/>
  <c r="AR39" i="27"/>
  <c r="AZ39" i="27" s="1"/>
  <c r="BC39" i="27" s="1"/>
  <c r="AA55" i="27"/>
  <c r="AA58" i="27" s="1"/>
  <c r="AA59" i="27" s="1"/>
  <c r="AM55" i="27"/>
  <c r="AL55" i="27"/>
  <c r="AM57" i="27" s="1"/>
  <c r="Z55" i="27"/>
  <c r="AA57" i="27" s="1"/>
  <c r="AJ55" i="27"/>
  <c r="AJ58" i="27" s="1"/>
  <c r="AJ59" i="27" s="1"/>
  <c r="L55" i="27"/>
  <c r="AG55" i="27"/>
  <c r="AG58" i="27" s="1"/>
  <c r="AG59" i="27" s="1"/>
  <c r="X164" i="30"/>
  <c r="R164" i="30"/>
  <c r="R168" i="30" s="1"/>
  <c r="AQ49" i="30"/>
  <c r="AQ41" i="30"/>
  <c r="AQ53" i="30"/>
  <c r="AQ45" i="30"/>
  <c r="AQ47" i="30"/>
  <c r="AQ51" i="30"/>
  <c r="O164" i="30"/>
  <c r="O168" i="30" s="1"/>
  <c r="AQ43" i="30"/>
  <c r="AQ15" i="29"/>
  <c r="AQ18" i="29"/>
  <c r="AR36" i="29"/>
  <c r="AS36" i="29" s="1"/>
  <c r="AT36" i="29" s="1"/>
  <c r="AQ46" i="29"/>
  <c r="AR32" i="29"/>
  <c r="AS32" i="29" s="1"/>
  <c r="AT32" i="29" s="1"/>
  <c r="AQ35" i="29"/>
  <c r="AP36" i="29"/>
  <c r="AQ38" i="29"/>
  <c r="AP15" i="29"/>
  <c r="AR20" i="29"/>
  <c r="AS20" i="29" s="1"/>
  <c r="AT20" i="29" s="1"/>
  <c r="AR28" i="29"/>
  <c r="AS28" i="29" s="1"/>
  <c r="AT28" i="29" s="1"/>
  <c r="AQ48" i="29"/>
  <c r="AQ49" i="29"/>
  <c r="AP50" i="29"/>
  <c r="AP22" i="29"/>
  <c r="AQ27" i="29"/>
  <c r="AP28" i="29"/>
  <c r="AQ30" i="29"/>
  <c r="AP52" i="29"/>
  <c r="AR16" i="29"/>
  <c r="AS16" i="29" s="1"/>
  <c r="AT16" i="29" s="1"/>
  <c r="AQ19" i="29"/>
  <c r="AP20" i="29"/>
  <c r="AP30" i="29"/>
  <c r="AP38" i="29"/>
  <c r="AQ32" i="29"/>
  <c r="AZ41" i="29"/>
  <c r="BC41" i="29" s="1"/>
  <c r="AQ53" i="29"/>
  <c r="AR14" i="29"/>
  <c r="AZ14" i="29" s="1"/>
  <c r="BA14" i="29" s="1"/>
  <c r="AR23" i="29"/>
  <c r="AS23" i="29" s="1"/>
  <c r="AT23" i="29" s="1"/>
  <c r="AQ42" i="29"/>
  <c r="AQ14" i="29"/>
  <c r="AQ23" i="29"/>
  <c r="AR31" i="29"/>
  <c r="AS31" i="29" s="1"/>
  <c r="AT31" i="29" s="1"/>
  <c r="AP44" i="29"/>
  <c r="AR22" i="29"/>
  <c r="AS22" i="29" s="1"/>
  <c r="AT22" i="29" s="1"/>
  <c r="AQ31" i="29"/>
  <c r="AZ36" i="29"/>
  <c r="AQ40" i="29"/>
  <c r="AQ41" i="29"/>
  <c r="AR39" i="29"/>
  <c r="AZ39" i="29" s="1"/>
  <c r="BC39" i="29" s="1"/>
  <c r="AQ39" i="29"/>
  <c r="U55" i="27"/>
  <c r="AR37" i="27"/>
  <c r="AZ37" i="27" s="1"/>
  <c r="BC37" i="27" s="1"/>
  <c r="R55" i="27"/>
  <c r="R59" i="27" s="1"/>
  <c r="BA74" i="30"/>
  <c r="BC74" i="30"/>
  <c r="BA85" i="30"/>
  <c r="BB85" i="30"/>
  <c r="BC85" i="30"/>
  <c r="BA89" i="30"/>
  <c r="BB89" i="30"/>
  <c r="BC89" i="30"/>
  <c r="BA101" i="30"/>
  <c r="BB101" i="30"/>
  <c r="BC101" i="30"/>
  <c r="BA109" i="30"/>
  <c r="BB109" i="30"/>
  <c r="BC109" i="30"/>
  <c r="BA121" i="30"/>
  <c r="BB121" i="30"/>
  <c r="BC121" i="30"/>
  <c r="BA125" i="30"/>
  <c r="BB125" i="30"/>
  <c r="BC125" i="30"/>
  <c r="BA137" i="30"/>
  <c r="BB137" i="30"/>
  <c r="BC137" i="30"/>
  <c r="BA145" i="30"/>
  <c r="BB145" i="30"/>
  <c r="BC145" i="30"/>
  <c r="BA153" i="30"/>
  <c r="BB153" i="30"/>
  <c r="BC153" i="30"/>
  <c r="AG167" i="30"/>
  <c r="AG168" i="30" s="1"/>
  <c r="AI164" i="30"/>
  <c r="AJ166" i="30" s="1"/>
  <c r="AR14" i="30"/>
  <c r="AR15" i="30"/>
  <c r="AR16" i="30"/>
  <c r="AR17" i="30"/>
  <c r="AR18" i="30"/>
  <c r="AR19" i="30"/>
  <c r="AR20" i="30"/>
  <c r="AR21" i="30"/>
  <c r="AR22" i="30"/>
  <c r="AR23" i="30"/>
  <c r="AR24" i="30"/>
  <c r="AR25" i="30"/>
  <c r="AR26" i="30"/>
  <c r="AR27" i="30"/>
  <c r="AR28" i="30"/>
  <c r="AR29" i="30"/>
  <c r="AR30" i="30"/>
  <c r="AR31" i="30"/>
  <c r="AR32" i="30"/>
  <c r="AR33" i="30"/>
  <c r="AR34" i="30"/>
  <c r="AR35" i="30"/>
  <c r="AR36" i="30"/>
  <c r="AR37" i="30"/>
  <c r="AR38" i="30"/>
  <c r="AR39" i="30"/>
  <c r="AZ42" i="30"/>
  <c r="BC42" i="30" s="1"/>
  <c r="AZ46" i="30"/>
  <c r="BC46" i="30" s="1"/>
  <c r="AZ50" i="30"/>
  <c r="BC50" i="30" s="1"/>
  <c r="AZ54" i="30"/>
  <c r="AR61" i="30"/>
  <c r="AR63" i="30"/>
  <c r="AR71" i="30"/>
  <c r="AS103" i="30"/>
  <c r="AT103" i="30" s="1"/>
  <c r="AS107" i="30"/>
  <c r="AT107" i="30" s="1"/>
  <c r="AS123" i="30"/>
  <c r="AT123" i="30" s="1"/>
  <c r="AS127" i="30"/>
  <c r="AT127" i="30" s="1"/>
  <c r="BA141" i="30"/>
  <c r="BB141" i="30"/>
  <c r="BC141" i="30"/>
  <c r="BA104" i="30"/>
  <c r="BB104" i="30"/>
  <c r="BC104" i="30"/>
  <c r="BA108" i="30"/>
  <c r="BB108" i="30"/>
  <c r="BC108" i="30"/>
  <c r="K164" i="30"/>
  <c r="L166" i="30" s="1"/>
  <c r="T164" i="30"/>
  <c r="U166" i="30" s="1"/>
  <c r="U170" i="30" s="1"/>
  <c r="U171" i="30" s="1"/>
  <c r="AF164" i="30"/>
  <c r="AG166" i="30" s="1"/>
  <c r="AG170" i="30" s="1"/>
  <c r="AG171" i="30" s="1"/>
  <c r="AQ14" i="30"/>
  <c r="AQ15" i="30"/>
  <c r="AQ16" i="30"/>
  <c r="AQ17" i="30"/>
  <c r="AQ18" i="30"/>
  <c r="AQ19" i="30"/>
  <c r="AQ20" i="30"/>
  <c r="AQ21" i="30"/>
  <c r="AQ22" i="30"/>
  <c r="AQ23" i="30"/>
  <c r="AQ24" i="30"/>
  <c r="AQ25" i="30"/>
  <c r="AQ26" i="30"/>
  <c r="AQ27" i="30"/>
  <c r="AQ28" i="30"/>
  <c r="AQ29" i="30"/>
  <c r="AQ30" i="30"/>
  <c r="AQ31" i="30"/>
  <c r="AQ32" i="30"/>
  <c r="AQ33" i="30"/>
  <c r="AQ34" i="30"/>
  <c r="AQ35" i="30"/>
  <c r="AQ36" i="30"/>
  <c r="AQ37" i="30"/>
  <c r="AQ38" i="30"/>
  <c r="AQ39" i="30"/>
  <c r="AQ40" i="30"/>
  <c r="AR43" i="30"/>
  <c r="AQ44" i="30"/>
  <c r="AR47" i="30"/>
  <c r="AQ48" i="30"/>
  <c r="AR51" i="30"/>
  <c r="AQ52" i="30"/>
  <c r="AR55" i="30"/>
  <c r="AQ56" i="30"/>
  <c r="AZ58" i="30"/>
  <c r="AR68" i="30"/>
  <c r="BB74" i="30"/>
  <c r="AR76" i="30"/>
  <c r="AR80" i="30"/>
  <c r="AR84" i="30"/>
  <c r="AR88" i="30"/>
  <c r="AR92" i="30"/>
  <c r="AR96" i="30"/>
  <c r="AR100" i="30"/>
  <c r="AR112" i="30"/>
  <c r="AR116" i="30"/>
  <c r="AR120" i="30"/>
  <c r="AR124" i="30"/>
  <c r="AR128" i="30"/>
  <c r="AR132" i="30"/>
  <c r="AR136" i="30"/>
  <c r="AR140" i="30"/>
  <c r="AR144" i="30"/>
  <c r="AR148" i="30"/>
  <c r="AR152" i="30"/>
  <c r="AA170" i="30"/>
  <c r="AA171" i="30" s="1"/>
  <c r="BA66" i="30"/>
  <c r="BC66" i="30"/>
  <c r="BA77" i="30"/>
  <c r="BB77" i="30"/>
  <c r="BC77" i="30"/>
  <c r="BA81" i="30"/>
  <c r="BB81" i="30"/>
  <c r="BC81" i="30"/>
  <c r="BA93" i="30"/>
  <c r="BB93" i="30"/>
  <c r="BC93" i="30"/>
  <c r="BA97" i="30"/>
  <c r="BB97" i="30"/>
  <c r="BC97" i="30"/>
  <c r="BA105" i="30"/>
  <c r="BB105" i="30"/>
  <c r="BC105" i="30"/>
  <c r="BA113" i="30"/>
  <c r="BB113" i="30"/>
  <c r="BC113" i="30"/>
  <c r="BA117" i="30"/>
  <c r="BB117" i="30"/>
  <c r="BC117" i="30"/>
  <c r="BA129" i="30"/>
  <c r="BB129" i="30"/>
  <c r="BC129" i="30"/>
  <c r="BA133" i="30"/>
  <c r="BB133" i="30"/>
  <c r="BC133" i="30"/>
  <c r="BA149" i="30"/>
  <c r="BB149" i="30"/>
  <c r="BC149" i="30"/>
  <c r="W164" i="30"/>
  <c r="X166" i="30" s="1"/>
  <c r="AD164" i="30"/>
  <c r="AR59" i="30"/>
  <c r="AR65" i="30"/>
  <c r="AR73" i="30"/>
  <c r="AS102" i="30"/>
  <c r="AT102" i="30" s="1"/>
  <c r="AS106" i="30"/>
  <c r="AT106" i="30" s="1"/>
  <c r="AS110" i="30"/>
  <c r="AT110" i="30" s="1"/>
  <c r="AS122" i="30"/>
  <c r="AT122" i="30" s="1"/>
  <c r="AS126" i="30"/>
  <c r="AT126" i="30" s="1"/>
  <c r="AR162" i="30"/>
  <c r="AR161" i="30"/>
  <c r="AR160" i="30"/>
  <c r="AR159" i="30"/>
  <c r="AR158" i="30"/>
  <c r="AR157" i="30"/>
  <c r="AR156" i="30"/>
  <c r="AR155" i="30"/>
  <c r="AR154" i="30"/>
  <c r="BA103" i="30"/>
  <c r="BB103" i="30"/>
  <c r="BC103" i="30"/>
  <c r="BA107" i="30"/>
  <c r="BB107" i="30"/>
  <c r="BC107" i="30"/>
  <c r="BA123" i="30"/>
  <c r="BB123" i="30"/>
  <c r="BC123" i="30"/>
  <c r="BA127" i="30"/>
  <c r="BB127" i="30"/>
  <c r="BC127" i="30"/>
  <c r="Q164" i="30"/>
  <c r="R166" i="30" s="1"/>
  <c r="AC164" i="30"/>
  <c r="AD166" i="30" s="1"/>
  <c r="AO164" i="30"/>
  <c r="AR40" i="30"/>
  <c r="AR44" i="30"/>
  <c r="AR48" i="30"/>
  <c r="AR52" i="30"/>
  <c r="AR56" i="30"/>
  <c r="AR70" i="30"/>
  <c r="AR79" i="30"/>
  <c r="AR83" i="30"/>
  <c r="AR87" i="30"/>
  <c r="AR91" i="30"/>
  <c r="AR95" i="30"/>
  <c r="AR99" i="30"/>
  <c r="AR111" i="30"/>
  <c r="AR115" i="30"/>
  <c r="AR119" i="30"/>
  <c r="AR131" i="30"/>
  <c r="AR135" i="30"/>
  <c r="AR139" i="30"/>
  <c r="AR143" i="30"/>
  <c r="AR147" i="30"/>
  <c r="AR151" i="30"/>
  <c r="AM167" i="30"/>
  <c r="AM168" i="30" s="1"/>
  <c r="AR62" i="30"/>
  <c r="AS66" i="30"/>
  <c r="AT66" i="30" s="1"/>
  <c r="AR67" i="30"/>
  <c r="AS74" i="30"/>
  <c r="AT74" i="30" s="1"/>
  <c r="AR75" i="30"/>
  <c r="AS77" i="30"/>
  <c r="AT77" i="30" s="1"/>
  <c r="AS81" i="30"/>
  <c r="AT81" i="30" s="1"/>
  <c r="AS85" i="30"/>
  <c r="AT85" i="30" s="1"/>
  <c r="AS89" i="30"/>
  <c r="AT89" i="30" s="1"/>
  <c r="AS93" i="30"/>
  <c r="AT93" i="30" s="1"/>
  <c r="AS97" i="30"/>
  <c r="AT97" i="30" s="1"/>
  <c r="AS101" i="30"/>
  <c r="AT101" i="30" s="1"/>
  <c r="AS105" i="30"/>
  <c r="AT105" i="30" s="1"/>
  <c r="AS109" i="30"/>
  <c r="AT109" i="30" s="1"/>
  <c r="AS113" i="30"/>
  <c r="AT113" i="30" s="1"/>
  <c r="AS117" i="30"/>
  <c r="AT117" i="30" s="1"/>
  <c r="AS121" i="30"/>
  <c r="AT121" i="30" s="1"/>
  <c r="AS125" i="30"/>
  <c r="AT125" i="30" s="1"/>
  <c r="AS129" i="30"/>
  <c r="AT129" i="30" s="1"/>
  <c r="AS133" i="30"/>
  <c r="AT133" i="30" s="1"/>
  <c r="AS137" i="30"/>
  <c r="AT137" i="30" s="1"/>
  <c r="AS141" i="30"/>
  <c r="AT141" i="30" s="1"/>
  <c r="AS145" i="30"/>
  <c r="AT145" i="30" s="1"/>
  <c r="AS149" i="30"/>
  <c r="AT149" i="30" s="1"/>
  <c r="AS153" i="30"/>
  <c r="AT153" i="30" s="1"/>
  <c r="U168" i="30"/>
  <c r="BA102" i="30"/>
  <c r="BB102" i="30"/>
  <c r="BC102" i="30"/>
  <c r="BA106" i="30"/>
  <c r="BB106" i="30"/>
  <c r="BC106" i="30"/>
  <c r="BA110" i="30"/>
  <c r="BB110" i="30"/>
  <c r="BC110" i="30"/>
  <c r="BA122" i="30"/>
  <c r="BB122" i="30"/>
  <c r="BC122" i="30"/>
  <c r="BA126" i="30"/>
  <c r="BB126" i="30"/>
  <c r="BC126" i="30"/>
  <c r="N164" i="30"/>
  <c r="O166" i="30" s="1"/>
  <c r="AL164" i="30"/>
  <c r="AM166" i="30" s="1"/>
  <c r="AM170" i="30" s="1"/>
  <c r="AM171" i="30" s="1"/>
  <c r="AV164" i="30"/>
  <c r="AR41" i="30"/>
  <c r="AQ42" i="30"/>
  <c r="AR45" i="30"/>
  <c r="AQ46" i="30"/>
  <c r="AR49" i="30"/>
  <c r="AQ50" i="30"/>
  <c r="AR53" i="30"/>
  <c r="AQ54" i="30"/>
  <c r="AR57" i="30"/>
  <c r="AQ58" i="30"/>
  <c r="AR60" i="30"/>
  <c r="AR64" i="30"/>
  <c r="AR72" i="30"/>
  <c r="AR78" i="30"/>
  <c r="AR82" i="30"/>
  <c r="AR86" i="30"/>
  <c r="AR90" i="30"/>
  <c r="AR94" i="30"/>
  <c r="AR98" i="30"/>
  <c r="AR114" i="30"/>
  <c r="AR118" i="30"/>
  <c r="AR130" i="30"/>
  <c r="AR134" i="30"/>
  <c r="AR138" i="30"/>
  <c r="AR142" i="30"/>
  <c r="AR146" i="30"/>
  <c r="AR150" i="30"/>
  <c r="L167" i="30"/>
  <c r="X168" i="30"/>
  <c r="AJ167" i="30"/>
  <c r="AJ168" i="30" s="1"/>
  <c r="AP42" i="30"/>
  <c r="AP46" i="30"/>
  <c r="AP50" i="30"/>
  <c r="AP54" i="30"/>
  <c r="AP58" i="30"/>
  <c r="AR69" i="30"/>
  <c r="AS104" i="30"/>
  <c r="AT104" i="30" s="1"/>
  <c r="AS108" i="30"/>
  <c r="AT108" i="30" s="1"/>
  <c r="BC14" i="29"/>
  <c r="BB14" i="29"/>
  <c r="AA167" i="29"/>
  <c r="AA168" i="29" s="1"/>
  <c r="AS17" i="29"/>
  <c r="AT17" i="29" s="1"/>
  <c r="AZ17" i="29"/>
  <c r="BC17" i="29" s="1"/>
  <c r="AS25" i="29"/>
  <c r="AT25" i="29" s="1"/>
  <c r="AZ25" i="29"/>
  <c r="BC25" i="29" s="1"/>
  <c r="AS33" i="29"/>
  <c r="AT33" i="29" s="1"/>
  <c r="AZ33" i="29"/>
  <c r="BC33" i="29" s="1"/>
  <c r="O164" i="29"/>
  <c r="AM164" i="29"/>
  <c r="AP16" i="29"/>
  <c r="AQ17" i="29"/>
  <c r="AR18" i="29"/>
  <c r="AQ25" i="29"/>
  <c r="AR26" i="29"/>
  <c r="AZ30" i="29"/>
  <c r="BC30" i="29" s="1"/>
  <c r="AQ33" i="29"/>
  <c r="AR34" i="29"/>
  <c r="AZ38" i="29"/>
  <c r="BC38" i="29" s="1"/>
  <c r="AQ43" i="29"/>
  <c r="AR45" i="29"/>
  <c r="AZ47" i="29"/>
  <c r="BC47" i="29" s="1"/>
  <c r="AQ51" i="29"/>
  <c r="AR53" i="29"/>
  <c r="AR55" i="29"/>
  <c r="AR57" i="29"/>
  <c r="AR59" i="29"/>
  <c r="AR61" i="29"/>
  <c r="AR63" i="29"/>
  <c r="AD167" i="29"/>
  <c r="AD168" i="29" s="1"/>
  <c r="N164" i="29"/>
  <c r="O166" i="29" s="1"/>
  <c r="Z164" i="29"/>
  <c r="AA166" i="29" s="1"/>
  <c r="AA170" i="29" s="1"/>
  <c r="AA171" i="29" s="1"/>
  <c r="AL164" i="29"/>
  <c r="AM166" i="29" s="1"/>
  <c r="AX164" i="29"/>
  <c r="AZ15" i="29"/>
  <c r="BC15" i="29" s="1"/>
  <c r="AP17" i="29"/>
  <c r="AR19" i="29"/>
  <c r="AP25" i="29"/>
  <c r="AR27" i="29"/>
  <c r="AP33" i="29"/>
  <c r="AR35" i="29"/>
  <c r="AR40" i="29"/>
  <c r="AP43" i="29"/>
  <c r="AR48" i="29"/>
  <c r="AP51" i="29"/>
  <c r="L164" i="29"/>
  <c r="AV164" i="29"/>
  <c r="AZ16" i="29"/>
  <c r="BC16" i="29" s="1"/>
  <c r="AZ24" i="29"/>
  <c r="BC24" i="29" s="1"/>
  <c r="AZ32" i="29"/>
  <c r="BC32" i="29" s="1"/>
  <c r="X164" i="29"/>
  <c r="AJ164" i="29"/>
  <c r="AR21" i="29"/>
  <c r="AR29" i="29"/>
  <c r="AR37" i="29"/>
  <c r="AP41" i="29"/>
  <c r="AR46" i="29"/>
  <c r="AR129" i="29"/>
  <c r="AR128" i="29"/>
  <c r="AR127" i="29"/>
  <c r="AR126" i="29"/>
  <c r="AR125" i="29"/>
  <c r="AR124" i="29"/>
  <c r="AR123" i="29"/>
  <c r="AR122" i="29"/>
  <c r="AR121" i="29"/>
  <c r="AR120" i="29"/>
  <c r="U164" i="29"/>
  <c r="AG164" i="29"/>
  <c r="AQ21" i="29"/>
  <c r="AQ29" i="29"/>
  <c r="AQ37" i="29"/>
  <c r="AZ43" i="29"/>
  <c r="BC43" i="29" s="1"/>
  <c r="AQ47" i="29"/>
  <c r="AR49" i="29"/>
  <c r="AZ51" i="29"/>
  <c r="BC51" i="29" s="1"/>
  <c r="AR54" i="29"/>
  <c r="AR56" i="29"/>
  <c r="AR58" i="29"/>
  <c r="AR60" i="29"/>
  <c r="AR62" i="29"/>
  <c r="AR146" i="29"/>
  <c r="AR145" i="29"/>
  <c r="AR144" i="29"/>
  <c r="AR143" i="29"/>
  <c r="AR142" i="29"/>
  <c r="AR141" i="29"/>
  <c r="AR140" i="29"/>
  <c r="AR139" i="29"/>
  <c r="AR138" i="29"/>
  <c r="AR137" i="29"/>
  <c r="AR136" i="29"/>
  <c r="AR135" i="29"/>
  <c r="AR134" i="29"/>
  <c r="AR133" i="29"/>
  <c r="AR119" i="29"/>
  <c r="AR118" i="29"/>
  <c r="AR117" i="29"/>
  <c r="AR116" i="29"/>
  <c r="AR115" i="29"/>
  <c r="AR114" i="29"/>
  <c r="AR113" i="29"/>
  <c r="AR112" i="29"/>
  <c r="AR111" i="29"/>
  <c r="T164" i="29"/>
  <c r="U166" i="29" s="1"/>
  <c r="AF164" i="29"/>
  <c r="AG166" i="29" s="1"/>
  <c r="AR44" i="29"/>
  <c r="AP47" i="29"/>
  <c r="AR52" i="29"/>
  <c r="R168" i="29"/>
  <c r="AR110" i="29"/>
  <c r="AR109" i="29"/>
  <c r="AR108" i="29"/>
  <c r="AR107" i="29"/>
  <c r="AR106" i="29"/>
  <c r="AR105" i="29"/>
  <c r="AR104" i="29"/>
  <c r="AR103" i="29"/>
  <c r="AR102" i="29"/>
  <c r="AR162" i="29"/>
  <c r="AR161" i="29"/>
  <c r="AR160" i="29"/>
  <c r="AR159" i="29"/>
  <c r="AR158" i="29"/>
  <c r="AR157" i="29"/>
  <c r="AR156" i="29"/>
  <c r="AR155" i="29"/>
  <c r="AR154" i="29"/>
  <c r="AR153" i="29"/>
  <c r="AR152" i="29"/>
  <c r="AR151" i="29"/>
  <c r="AR150" i="29"/>
  <c r="AR149" i="29"/>
  <c r="AR148" i="29"/>
  <c r="AR147" i="29"/>
  <c r="AR132" i="29"/>
  <c r="AR131" i="29"/>
  <c r="AR130" i="29"/>
  <c r="AR101" i="29"/>
  <c r="AR100" i="29"/>
  <c r="AR99" i="29"/>
  <c r="AR98" i="29"/>
  <c r="AR97" i="29"/>
  <c r="AR96" i="29"/>
  <c r="AR95" i="29"/>
  <c r="AR94" i="29"/>
  <c r="AR93" i="29"/>
  <c r="AR92" i="29"/>
  <c r="AR91" i="29"/>
  <c r="AR90" i="29"/>
  <c r="AR89" i="29"/>
  <c r="AR88" i="29"/>
  <c r="AR87" i="29"/>
  <c r="AR86" i="29"/>
  <c r="AR85" i="29"/>
  <c r="AR84" i="29"/>
  <c r="AR83" i="29"/>
  <c r="AR82" i="29"/>
  <c r="AR81" i="29"/>
  <c r="AR80" i="29"/>
  <c r="AR79" i="29"/>
  <c r="AR78" i="29"/>
  <c r="AR77" i="29"/>
  <c r="AR76" i="29"/>
  <c r="AR75" i="29"/>
  <c r="AR74" i="29"/>
  <c r="AR73" i="29"/>
  <c r="AR72" i="29"/>
  <c r="AR71" i="29"/>
  <c r="AR70" i="29"/>
  <c r="AR69" i="29"/>
  <c r="AR68" i="29"/>
  <c r="AR67" i="29"/>
  <c r="AR66" i="29"/>
  <c r="AR65" i="29"/>
  <c r="AR64" i="29"/>
  <c r="Q164" i="29"/>
  <c r="R166" i="29" s="1"/>
  <c r="R170" i="29" s="1"/>
  <c r="R171" i="29" s="1"/>
  <c r="AC164" i="29"/>
  <c r="AD166" i="29" s="1"/>
  <c r="AD170" i="29" s="1"/>
  <c r="AD171" i="29" s="1"/>
  <c r="AO164" i="29"/>
  <c r="AR42" i="29"/>
  <c r="AP45" i="29"/>
  <c r="AR50" i="29"/>
  <c r="X55" i="27"/>
  <c r="X59" i="27" s="1"/>
  <c r="AP40" i="27"/>
  <c r="O55" i="27"/>
  <c r="O59" i="27" s="1"/>
  <c r="AQ16" i="27"/>
  <c r="AQ17" i="27"/>
  <c r="AQ18" i="27"/>
  <c r="AQ19" i="27"/>
  <c r="AQ20" i="27"/>
  <c r="AQ21" i="27"/>
  <c r="AQ22" i="27"/>
  <c r="AQ23" i="27"/>
  <c r="AQ24" i="27"/>
  <c r="AQ25" i="27"/>
  <c r="AQ26" i="27"/>
  <c r="AQ27" i="27"/>
  <c r="AQ28" i="27"/>
  <c r="AQ29" i="27"/>
  <c r="AQ30" i="27"/>
  <c r="AQ31" i="27"/>
  <c r="AQ32" i="27"/>
  <c r="AQ33" i="27"/>
  <c r="AQ34" i="27"/>
  <c r="AQ35" i="27"/>
  <c r="AQ36" i="27"/>
  <c r="AP41" i="27"/>
  <c r="N55" i="27"/>
  <c r="O57" i="27" s="1"/>
  <c r="AQ39" i="27"/>
  <c r="AP39" i="27"/>
  <c r="AS37" i="27"/>
  <c r="AT37" i="27" s="1"/>
  <c r="AS39" i="27"/>
  <c r="AT39" i="27" s="1"/>
  <c r="AP42" i="27"/>
  <c r="AQ42" i="27"/>
  <c r="AR42" i="27"/>
  <c r="AP50" i="27"/>
  <c r="AQ50" i="27"/>
  <c r="AR50" i="27"/>
  <c r="L58" i="27"/>
  <c r="AP49" i="27"/>
  <c r="AQ49" i="27"/>
  <c r="AR49" i="27"/>
  <c r="AP48" i="27"/>
  <c r="AQ48" i="27"/>
  <c r="AR48" i="27"/>
  <c r="K55" i="27"/>
  <c r="L57" i="27" s="1"/>
  <c r="W55" i="27"/>
  <c r="X57" i="27" s="1"/>
  <c r="AI55" i="27"/>
  <c r="AJ57" i="27" s="1"/>
  <c r="AR40" i="27"/>
  <c r="AA61" i="27"/>
  <c r="AA62" i="27" s="1"/>
  <c r="AP47" i="27"/>
  <c r="AQ47" i="27"/>
  <c r="AR47" i="27"/>
  <c r="AR14" i="27"/>
  <c r="AR15" i="27"/>
  <c r="AR16" i="27"/>
  <c r="AR17" i="27"/>
  <c r="AR18" i="27"/>
  <c r="AR19" i="27"/>
  <c r="AR20" i="27"/>
  <c r="AR21" i="27"/>
  <c r="AR22" i="27"/>
  <c r="AR23" i="27"/>
  <c r="AR24" i="27"/>
  <c r="AR25" i="27"/>
  <c r="AR26" i="27"/>
  <c r="AR27" i="27"/>
  <c r="AR28" i="27"/>
  <c r="AR29" i="27"/>
  <c r="AR30" i="27"/>
  <c r="AR31" i="27"/>
  <c r="AR32" i="27"/>
  <c r="AR33" i="27"/>
  <c r="AR34" i="27"/>
  <c r="AR35" i="27"/>
  <c r="AR36" i="27"/>
  <c r="AP46" i="27"/>
  <c r="AQ46" i="27"/>
  <c r="AR46" i="27"/>
  <c r="T55" i="27"/>
  <c r="U57" i="27" s="1"/>
  <c r="U61" i="27" s="1"/>
  <c r="U62" i="27" s="1"/>
  <c r="AF55" i="27"/>
  <c r="AG57" i="27" s="1"/>
  <c r="AQ14" i="27"/>
  <c r="AQ15" i="27"/>
  <c r="AP45" i="27"/>
  <c r="AQ45" i="27"/>
  <c r="AR45" i="27"/>
  <c r="AP53" i="27"/>
  <c r="AQ53" i="27"/>
  <c r="AR53" i="27"/>
  <c r="AV55" i="27"/>
  <c r="AD55" i="27"/>
  <c r="AQ37" i="27"/>
  <c r="AR38" i="27"/>
  <c r="AR41" i="27"/>
  <c r="U59" i="27"/>
  <c r="AP44" i="27"/>
  <c r="AQ44" i="27"/>
  <c r="AR44" i="27"/>
  <c r="AP52" i="27"/>
  <c r="AQ52" i="27"/>
  <c r="AR52" i="27"/>
  <c r="Q55" i="27"/>
  <c r="R57" i="27" s="1"/>
  <c r="AC55" i="27"/>
  <c r="AD57" i="27" s="1"/>
  <c r="AO55" i="27"/>
  <c r="AQ38" i="27"/>
  <c r="AM58" i="27"/>
  <c r="AM59" i="27" s="1"/>
  <c r="AP43" i="27"/>
  <c r="AQ43" i="27"/>
  <c r="AR43" i="27"/>
  <c r="AP51" i="27"/>
  <c r="AQ51" i="27"/>
  <c r="AR51" i="27"/>
  <c r="J55" i="22"/>
  <c r="K14" i="22"/>
  <c r="K15" i="22"/>
  <c r="K16" i="22"/>
  <c r="K17" i="22"/>
  <c r="K18" i="22"/>
  <c r="K19" i="22"/>
  <c r="K20" i="22"/>
  <c r="K21" i="22"/>
  <c r="K22" i="22"/>
  <c r="K23" i="22"/>
  <c r="K24" i="22"/>
  <c r="K25" i="22"/>
  <c r="K26" i="22"/>
  <c r="K27" i="22"/>
  <c r="K28" i="22"/>
  <c r="K29" i="22"/>
  <c r="K30" i="22"/>
  <c r="K31" i="22"/>
  <c r="K32" i="22"/>
  <c r="K33" i="22"/>
  <c r="K34" i="22"/>
  <c r="K35" i="22"/>
  <c r="K36" i="22"/>
  <c r="K37" i="22"/>
  <c r="K38" i="22"/>
  <c r="K39" i="22"/>
  <c r="K40" i="22"/>
  <c r="K41" i="22"/>
  <c r="K42" i="22"/>
  <c r="K43" i="22"/>
  <c r="K44" i="22"/>
  <c r="K45" i="22"/>
  <c r="K46" i="22"/>
  <c r="K47" i="22"/>
  <c r="K48" i="22"/>
  <c r="K49" i="22"/>
  <c r="K50" i="22"/>
  <c r="K51" i="22"/>
  <c r="K52" i="22"/>
  <c r="K53" i="22"/>
  <c r="AW55" i="22"/>
  <c r="AU55" i="22"/>
  <c r="AN55" i="22"/>
  <c r="AK55" i="22"/>
  <c r="AH55" i="22"/>
  <c r="AE55" i="22"/>
  <c r="AB55" i="22"/>
  <c r="Y55" i="22"/>
  <c r="V55" i="22"/>
  <c r="S55" i="22"/>
  <c r="P55" i="22"/>
  <c r="M55" i="22"/>
  <c r="J81" i="18"/>
  <c r="AZ81" i="18"/>
  <c r="AX81" i="18"/>
  <c r="AQ81" i="18"/>
  <c r="AN81" i="18"/>
  <c r="AK81" i="18"/>
  <c r="AH81" i="18"/>
  <c r="AE81" i="18"/>
  <c r="AB81" i="18"/>
  <c r="Y81" i="18"/>
  <c r="V81" i="18"/>
  <c r="P81" i="18"/>
  <c r="M81" i="18"/>
  <c r="G81" i="18"/>
  <c r="L170" i="30" l="1"/>
  <c r="L171" i="30" s="1"/>
  <c r="BA36" i="29"/>
  <c r="BC36" i="29"/>
  <c r="AJ170" i="30"/>
  <c r="AJ171" i="30" s="1"/>
  <c r="AJ61" i="27"/>
  <c r="AJ62" i="27" s="1"/>
  <c r="AM61" i="27"/>
  <c r="AM62" i="27" s="1"/>
  <c r="AG61" i="27"/>
  <c r="AG62" i="27" s="1"/>
  <c r="L61" i="27"/>
  <c r="L62" i="27" s="1"/>
  <c r="O170" i="30"/>
  <c r="O171" i="30" s="1"/>
  <c r="R170" i="30"/>
  <c r="R171" i="30" s="1"/>
  <c r="AP164" i="30"/>
  <c r="AQ166" i="30" s="1"/>
  <c r="AZ22" i="29"/>
  <c r="BC22" i="29" s="1"/>
  <c r="BB36" i="29"/>
  <c r="AS39" i="29"/>
  <c r="AT39" i="29" s="1"/>
  <c r="AZ20" i="29"/>
  <c r="BC20" i="29" s="1"/>
  <c r="BB41" i="29"/>
  <c r="AS14" i="29"/>
  <c r="AZ31" i="29"/>
  <c r="BA41" i="29"/>
  <c r="AZ28" i="29"/>
  <c r="BC28" i="29" s="1"/>
  <c r="AP164" i="29"/>
  <c r="AQ166" i="29" s="1"/>
  <c r="AQ164" i="29"/>
  <c r="AZ23" i="29"/>
  <c r="AR164" i="29"/>
  <c r="R61" i="27"/>
  <c r="R62" i="27" s="1"/>
  <c r="AZ114" i="30"/>
  <c r="AS114" i="30"/>
  <c r="AT114" i="30" s="1"/>
  <c r="AZ64" i="30"/>
  <c r="AS64" i="30"/>
  <c r="AT64" i="30" s="1"/>
  <c r="AZ135" i="30"/>
  <c r="AS135" i="30"/>
  <c r="AT135" i="30" s="1"/>
  <c r="AZ87" i="30"/>
  <c r="AS87" i="30"/>
  <c r="AT87" i="30" s="1"/>
  <c r="AZ40" i="30"/>
  <c r="BC40" i="30" s="1"/>
  <c r="AS40" i="30"/>
  <c r="AT40" i="30" s="1"/>
  <c r="AZ154" i="30"/>
  <c r="AS154" i="30"/>
  <c r="AT154" i="30" s="1"/>
  <c r="AZ162" i="30"/>
  <c r="AS162" i="30"/>
  <c r="AT162" i="30" s="1"/>
  <c r="AZ59" i="30"/>
  <c r="AS59" i="30"/>
  <c r="AT59" i="30" s="1"/>
  <c r="AZ136" i="30"/>
  <c r="AS136" i="30"/>
  <c r="AT136" i="30" s="1"/>
  <c r="AZ96" i="30"/>
  <c r="AS96" i="30"/>
  <c r="AT96" i="30" s="1"/>
  <c r="BC58" i="30"/>
  <c r="BA58" i="30"/>
  <c r="BB58" i="30"/>
  <c r="AS43" i="30"/>
  <c r="AT43" i="30" s="1"/>
  <c r="AZ43" i="30"/>
  <c r="BC43" i="30" s="1"/>
  <c r="BB50" i="30"/>
  <c r="BA50" i="30"/>
  <c r="AZ34" i="30"/>
  <c r="BC34" i="30" s="1"/>
  <c r="AS34" i="30"/>
  <c r="AT34" i="30" s="1"/>
  <c r="AZ26" i="30"/>
  <c r="BC26" i="30" s="1"/>
  <c r="AS26" i="30"/>
  <c r="AT26" i="30" s="1"/>
  <c r="AZ18" i="30"/>
  <c r="BC18" i="30" s="1"/>
  <c r="AS18" i="30"/>
  <c r="AT18" i="30" s="1"/>
  <c r="AZ57" i="30"/>
  <c r="AS57" i="30"/>
  <c r="AT57" i="30" s="1"/>
  <c r="AZ94" i="30"/>
  <c r="AS94" i="30"/>
  <c r="AT94" i="30" s="1"/>
  <c r="AZ79" i="30"/>
  <c r="AS79" i="30"/>
  <c r="AT79" i="30" s="1"/>
  <c r="AZ156" i="30"/>
  <c r="AS156" i="30"/>
  <c r="AT156" i="30" s="1"/>
  <c r="AQ167" i="30"/>
  <c r="L168" i="30"/>
  <c r="AZ118" i="30"/>
  <c r="AS118" i="30"/>
  <c r="AT118" i="30" s="1"/>
  <c r="AZ72" i="30"/>
  <c r="AS72" i="30"/>
  <c r="AT72" i="30" s="1"/>
  <c r="AZ49" i="30"/>
  <c r="BC49" i="30" s="1"/>
  <c r="AS49" i="30"/>
  <c r="AT49" i="30" s="1"/>
  <c r="AZ62" i="30"/>
  <c r="AS62" i="30"/>
  <c r="AT62" i="30" s="1"/>
  <c r="AZ139" i="30"/>
  <c r="AS139" i="30"/>
  <c r="AT139" i="30" s="1"/>
  <c r="AZ91" i="30"/>
  <c r="AS91" i="30"/>
  <c r="AT91" i="30" s="1"/>
  <c r="AZ44" i="30"/>
  <c r="BC44" i="30" s="1"/>
  <c r="AS44" i="30"/>
  <c r="AT44" i="30" s="1"/>
  <c r="AZ161" i="30"/>
  <c r="AS161" i="30"/>
  <c r="AT161" i="30" s="1"/>
  <c r="AZ65" i="30"/>
  <c r="AS65" i="30"/>
  <c r="AT65" i="30" s="1"/>
  <c r="AZ140" i="30"/>
  <c r="AS140" i="30"/>
  <c r="AT140" i="30" s="1"/>
  <c r="AZ100" i="30"/>
  <c r="AS100" i="30"/>
  <c r="AT100" i="30" s="1"/>
  <c r="AZ68" i="30"/>
  <c r="AS68" i="30"/>
  <c r="AT68" i="30" s="1"/>
  <c r="BC54" i="30"/>
  <c r="BB54" i="30"/>
  <c r="BA54" i="30"/>
  <c r="AZ35" i="30"/>
  <c r="BC35" i="30" s="1"/>
  <c r="AS35" i="30"/>
  <c r="AT35" i="30" s="1"/>
  <c r="AZ27" i="30"/>
  <c r="BC27" i="30" s="1"/>
  <c r="AS27" i="30"/>
  <c r="AT27" i="30" s="1"/>
  <c r="AZ19" i="30"/>
  <c r="BC19" i="30" s="1"/>
  <c r="AS19" i="30"/>
  <c r="AT19" i="30" s="1"/>
  <c r="AZ130" i="30"/>
  <c r="AS130" i="30"/>
  <c r="AT130" i="30" s="1"/>
  <c r="AZ78" i="30"/>
  <c r="AS78" i="30"/>
  <c r="AT78" i="30" s="1"/>
  <c r="AZ143" i="30"/>
  <c r="AS143" i="30"/>
  <c r="AT143" i="30" s="1"/>
  <c r="AZ95" i="30"/>
  <c r="AS95" i="30"/>
  <c r="AT95" i="30" s="1"/>
  <c r="AZ48" i="30"/>
  <c r="BC48" i="30" s="1"/>
  <c r="AS48" i="30"/>
  <c r="AT48" i="30" s="1"/>
  <c r="AZ160" i="30"/>
  <c r="AS160" i="30"/>
  <c r="AT160" i="30" s="1"/>
  <c r="AZ73" i="30"/>
  <c r="AS73" i="30"/>
  <c r="AT73" i="30" s="1"/>
  <c r="AZ144" i="30"/>
  <c r="AS144" i="30"/>
  <c r="AT144" i="30" s="1"/>
  <c r="AZ112" i="30"/>
  <c r="AS112" i="30"/>
  <c r="AT112" i="30" s="1"/>
  <c r="AS47" i="30"/>
  <c r="AT47" i="30" s="1"/>
  <c r="AZ47" i="30"/>
  <c r="BC47" i="30" s="1"/>
  <c r="AZ61" i="30"/>
  <c r="AS61" i="30"/>
  <c r="AT61" i="30" s="1"/>
  <c r="AZ36" i="30"/>
  <c r="BC36" i="30" s="1"/>
  <c r="AS36" i="30"/>
  <c r="AT36" i="30" s="1"/>
  <c r="AZ28" i="30"/>
  <c r="BC28" i="30" s="1"/>
  <c r="AS28" i="30"/>
  <c r="AT28" i="30" s="1"/>
  <c r="AZ20" i="30"/>
  <c r="BC20" i="30" s="1"/>
  <c r="AS20" i="30"/>
  <c r="AT20" i="30" s="1"/>
  <c r="AZ69" i="30"/>
  <c r="AS69" i="30"/>
  <c r="AT69" i="30" s="1"/>
  <c r="AZ134" i="30"/>
  <c r="AS134" i="30"/>
  <c r="AT134" i="30" s="1"/>
  <c r="AZ82" i="30"/>
  <c r="AS82" i="30"/>
  <c r="AT82" i="30" s="1"/>
  <c r="AZ53" i="30"/>
  <c r="BC53" i="30" s="1"/>
  <c r="AS53" i="30"/>
  <c r="AT53" i="30" s="1"/>
  <c r="AZ67" i="30"/>
  <c r="AS67" i="30"/>
  <c r="AT67" i="30" s="1"/>
  <c r="AZ99" i="30"/>
  <c r="AS99" i="30"/>
  <c r="AT99" i="30" s="1"/>
  <c r="AZ52" i="30"/>
  <c r="BC52" i="30" s="1"/>
  <c r="AS52" i="30"/>
  <c r="AT52" i="30" s="1"/>
  <c r="AZ159" i="30"/>
  <c r="AS159" i="30"/>
  <c r="AT159" i="30" s="1"/>
  <c r="AZ148" i="30"/>
  <c r="AS148" i="30"/>
  <c r="AT148" i="30" s="1"/>
  <c r="AZ116" i="30"/>
  <c r="AS116" i="30"/>
  <c r="AT116" i="30" s="1"/>
  <c r="AZ76" i="30"/>
  <c r="AS76" i="30"/>
  <c r="AT76" i="30" s="1"/>
  <c r="AZ63" i="30"/>
  <c r="AS63" i="30"/>
  <c r="AT63" i="30" s="1"/>
  <c r="AZ37" i="30"/>
  <c r="BC37" i="30" s="1"/>
  <c r="AS37" i="30"/>
  <c r="AT37" i="30" s="1"/>
  <c r="AZ29" i="30"/>
  <c r="BC29" i="30" s="1"/>
  <c r="AS29" i="30"/>
  <c r="AT29" i="30" s="1"/>
  <c r="AZ21" i="30"/>
  <c r="BC21" i="30" s="1"/>
  <c r="AS21" i="30"/>
  <c r="AT21" i="30" s="1"/>
  <c r="X170" i="30"/>
  <c r="X171" i="30" s="1"/>
  <c r="AZ147" i="30"/>
  <c r="AS147" i="30"/>
  <c r="AT147" i="30" s="1"/>
  <c r="AZ138" i="30"/>
  <c r="AS138" i="30"/>
  <c r="AT138" i="30" s="1"/>
  <c r="AZ86" i="30"/>
  <c r="AS86" i="30"/>
  <c r="AT86" i="30" s="1"/>
  <c r="AZ151" i="30"/>
  <c r="AS151" i="30"/>
  <c r="AT151" i="30" s="1"/>
  <c r="AZ111" i="30"/>
  <c r="AS111" i="30"/>
  <c r="AT111" i="30" s="1"/>
  <c r="AZ56" i="30"/>
  <c r="AS56" i="30"/>
  <c r="AT56" i="30" s="1"/>
  <c r="AZ158" i="30"/>
  <c r="AS158" i="30"/>
  <c r="AT158" i="30" s="1"/>
  <c r="AZ152" i="30"/>
  <c r="AS152" i="30"/>
  <c r="AT152" i="30" s="1"/>
  <c r="AZ120" i="30"/>
  <c r="AS120" i="30"/>
  <c r="AT120" i="30" s="1"/>
  <c r="AZ80" i="30"/>
  <c r="AS80" i="30"/>
  <c r="AT80" i="30" s="1"/>
  <c r="AS51" i="30"/>
  <c r="AT51" i="30" s="1"/>
  <c r="AZ51" i="30"/>
  <c r="BC51" i="30" s="1"/>
  <c r="AZ71" i="30"/>
  <c r="AS71" i="30"/>
  <c r="AT71" i="30" s="1"/>
  <c r="AZ38" i="30"/>
  <c r="BC38" i="30" s="1"/>
  <c r="AS38" i="30"/>
  <c r="AT38" i="30" s="1"/>
  <c r="AZ30" i="30"/>
  <c r="BC30" i="30" s="1"/>
  <c r="AS30" i="30"/>
  <c r="AT30" i="30" s="1"/>
  <c r="AZ22" i="30"/>
  <c r="BC22" i="30" s="1"/>
  <c r="AS22" i="30"/>
  <c r="AT22" i="30" s="1"/>
  <c r="AR164" i="30"/>
  <c r="AZ14" i="30"/>
  <c r="AS14" i="30"/>
  <c r="AZ142" i="30"/>
  <c r="AS142" i="30"/>
  <c r="AT142" i="30" s="1"/>
  <c r="AZ41" i="30"/>
  <c r="BC41" i="30" s="1"/>
  <c r="AS41" i="30"/>
  <c r="AT41" i="30" s="1"/>
  <c r="AZ75" i="30"/>
  <c r="AS75" i="30"/>
  <c r="AT75" i="30" s="1"/>
  <c r="AZ115" i="30"/>
  <c r="AS115" i="30"/>
  <c r="AT115" i="30" s="1"/>
  <c r="AZ70" i="30"/>
  <c r="AS70" i="30"/>
  <c r="AT70" i="30" s="1"/>
  <c r="AZ157" i="30"/>
  <c r="AS157" i="30"/>
  <c r="AT157" i="30" s="1"/>
  <c r="AZ124" i="30"/>
  <c r="AS124" i="30"/>
  <c r="AT124" i="30" s="1"/>
  <c r="AZ84" i="30"/>
  <c r="AS84" i="30"/>
  <c r="AT84" i="30" s="1"/>
  <c r="AZ39" i="30"/>
  <c r="BC39" i="30" s="1"/>
  <c r="AS39" i="30"/>
  <c r="AT39" i="30" s="1"/>
  <c r="AZ31" i="30"/>
  <c r="BC31" i="30" s="1"/>
  <c r="AS31" i="30"/>
  <c r="AT31" i="30" s="1"/>
  <c r="AZ23" i="30"/>
  <c r="BC23" i="30" s="1"/>
  <c r="AS23" i="30"/>
  <c r="AT23" i="30" s="1"/>
  <c r="AZ15" i="30"/>
  <c r="BC15" i="30" s="1"/>
  <c r="AS15" i="30"/>
  <c r="AT15" i="30" s="1"/>
  <c r="AQ164" i="30"/>
  <c r="AZ128" i="30"/>
  <c r="AS128" i="30"/>
  <c r="AT128" i="30" s="1"/>
  <c r="AZ88" i="30"/>
  <c r="AS88" i="30"/>
  <c r="AT88" i="30" s="1"/>
  <c r="AS55" i="30"/>
  <c r="AT55" i="30" s="1"/>
  <c r="AZ55" i="30"/>
  <c r="BB42" i="30"/>
  <c r="BA42" i="30"/>
  <c r="AZ32" i="30"/>
  <c r="BC32" i="30" s="1"/>
  <c r="AS32" i="30"/>
  <c r="AT32" i="30" s="1"/>
  <c r="AZ24" i="30"/>
  <c r="BC24" i="30" s="1"/>
  <c r="AS24" i="30"/>
  <c r="AT24" i="30" s="1"/>
  <c r="AZ16" i="30"/>
  <c r="BC16" i="30" s="1"/>
  <c r="AS16" i="30"/>
  <c r="AT16" i="30" s="1"/>
  <c r="AZ90" i="30"/>
  <c r="AS90" i="30"/>
  <c r="AT90" i="30" s="1"/>
  <c r="AZ146" i="30"/>
  <c r="AS146" i="30"/>
  <c r="AT146" i="30" s="1"/>
  <c r="AZ119" i="30"/>
  <c r="AS119" i="30"/>
  <c r="AT119" i="30" s="1"/>
  <c r="AZ150" i="30"/>
  <c r="AS150" i="30"/>
  <c r="AT150" i="30" s="1"/>
  <c r="AZ98" i="30"/>
  <c r="AS98" i="30"/>
  <c r="AT98" i="30" s="1"/>
  <c r="AS60" i="30"/>
  <c r="AT60" i="30" s="1"/>
  <c r="AZ60" i="30"/>
  <c r="AZ45" i="30"/>
  <c r="BC45" i="30" s="1"/>
  <c r="AS45" i="30"/>
  <c r="AT45" i="30" s="1"/>
  <c r="AZ131" i="30"/>
  <c r="AS131" i="30"/>
  <c r="AT131" i="30" s="1"/>
  <c r="AZ83" i="30"/>
  <c r="AS83" i="30"/>
  <c r="AT83" i="30" s="1"/>
  <c r="AZ155" i="30"/>
  <c r="AS155" i="30"/>
  <c r="AT155" i="30" s="1"/>
  <c r="AD167" i="30"/>
  <c r="AD168" i="30" s="1"/>
  <c r="AZ132" i="30"/>
  <c r="AS132" i="30"/>
  <c r="AT132" i="30" s="1"/>
  <c r="AZ92" i="30"/>
  <c r="AS92" i="30"/>
  <c r="AT92" i="30" s="1"/>
  <c r="BB46" i="30"/>
  <c r="BA46" i="30"/>
  <c r="AZ33" i="30"/>
  <c r="BC33" i="30" s="1"/>
  <c r="AS33" i="30"/>
  <c r="AT33" i="30" s="1"/>
  <c r="AZ25" i="30"/>
  <c r="BC25" i="30" s="1"/>
  <c r="AS25" i="30"/>
  <c r="AT25" i="30" s="1"/>
  <c r="AZ17" i="30"/>
  <c r="BC17" i="30" s="1"/>
  <c r="AS17" i="30"/>
  <c r="AT17" i="30" s="1"/>
  <c r="AZ68" i="29"/>
  <c r="AS68" i="29"/>
  <c r="AT68" i="29" s="1"/>
  <c r="AZ76" i="29"/>
  <c r="AS76" i="29"/>
  <c r="AT76" i="29" s="1"/>
  <c r="AZ84" i="29"/>
  <c r="AS84" i="29"/>
  <c r="AT84" i="29" s="1"/>
  <c r="AZ92" i="29"/>
  <c r="AS92" i="29"/>
  <c r="AT92" i="29" s="1"/>
  <c r="AZ100" i="29"/>
  <c r="AS100" i="29"/>
  <c r="AT100" i="29" s="1"/>
  <c r="AZ150" i="29"/>
  <c r="AS150" i="29"/>
  <c r="AT150" i="29" s="1"/>
  <c r="AZ158" i="29"/>
  <c r="AS158" i="29"/>
  <c r="AT158" i="29" s="1"/>
  <c r="AZ105" i="29"/>
  <c r="AS105" i="29"/>
  <c r="AT105" i="29" s="1"/>
  <c r="AS52" i="29"/>
  <c r="AT52" i="29" s="1"/>
  <c r="AZ52" i="29"/>
  <c r="BC52" i="29" s="1"/>
  <c r="AZ113" i="29"/>
  <c r="AS113" i="29"/>
  <c r="AT113" i="29" s="1"/>
  <c r="AZ134" i="29"/>
  <c r="AS134" i="29"/>
  <c r="AT134" i="29" s="1"/>
  <c r="AZ142" i="29"/>
  <c r="AS142" i="29"/>
  <c r="AT142" i="29" s="1"/>
  <c r="AZ56" i="29"/>
  <c r="AS56" i="29"/>
  <c r="AT56" i="29" s="1"/>
  <c r="AZ127" i="29"/>
  <c r="AS127" i="29"/>
  <c r="AT127" i="29" s="1"/>
  <c r="AZ57" i="29"/>
  <c r="AS57" i="29"/>
  <c r="AT57" i="29" s="1"/>
  <c r="AS34" i="29"/>
  <c r="AT34" i="29" s="1"/>
  <c r="AZ34" i="29"/>
  <c r="BC34" i="29" s="1"/>
  <c r="AS42" i="29"/>
  <c r="AT42" i="29" s="1"/>
  <c r="AZ42" i="29"/>
  <c r="BC42" i="29" s="1"/>
  <c r="AZ67" i="29"/>
  <c r="AS67" i="29"/>
  <c r="AT67" i="29" s="1"/>
  <c r="AZ75" i="29"/>
  <c r="AS75" i="29"/>
  <c r="AT75" i="29" s="1"/>
  <c r="AZ83" i="29"/>
  <c r="AS83" i="29"/>
  <c r="AT83" i="29" s="1"/>
  <c r="AZ91" i="29"/>
  <c r="AS91" i="29"/>
  <c r="AT91" i="29" s="1"/>
  <c r="AZ99" i="29"/>
  <c r="AS99" i="29"/>
  <c r="AT99" i="29" s="1"/>
  <c r="AZ149" i="29"/>
  <c r="AS149" i="29"/>
  <c r="AT149" i="29" s="1"/>
  <c r="AZ157" i="29"/>
  <c r="AS157" i="29"/>
  <c r="AT157" i="29" s="1"/>
  <c r="AZ104" i="29"/>
  <c r="AS104" i="29"/>
  <c r="AT104" i="29" s="1"/>
  <c r="AZ112" i="29"/>
  <c r="AS112" i="29"/>
  <c r="AT112" i="29" s="1"/>
  <c r="AZ133" i="29"/>
  <c r="AS133" i="29"/>
  <c r="AT133" i="29" s="1"/>
  <c r="AZ141" i="29"/>
  <c r="AS141" i="29"/>
  <c r="AT141" i="29" s="1"/>
  <c r="AZ58" i="29"/>
  <c r="AS58" i="29"/>
  <c r="AT58" i="29" s="1"/>
  <c r="AT14" i="29"/>
  <c r="AZ126" i="29"/>
  <c r="AS126" i="29"/>
  <c r="AT126" i="29" s="1"/>
  <c r="AS29" i="29"/>
  <c r="AT29" i="29" s="1"/>
  <c r="AZ29" i="29"/>
  <c r="BC29" i="29" s="1"/>
  <c r="BA16" i="29"/>
  <c r="BB16" i="29"/>
  <c r="AZ59" i="29"/>
  <c r="AS59" i="29"/>
  <c r="AT59" i="29" s="1"/>
  <c r="BA38" i="29"/>
  <c r="BB38" i="29"/>
  <c r="BA17" i="29"/>
  <c r="BB17" i="29"/>
  <c r="AZ66" i="29"/>
  <c r="AS66" i="29"/>
  <c r="AT66" i="29" s="1"/>
  <c r="AZ74" i="29"/>
  <c r="AS74" i="29"/>
  <c r="AT74" i="29" s="1"/>
  <c r="AZ82" i="29"/>
  <c r="AS82" i="29"/>
  <c r="AT82" i="29" s="1"/>
  <c r="AZ90" i="29"/>
  <c r="AS90" i="29"/>
  <c r="AT90" i="29" s="1"/>
  <c r="AZ98" i="29"/>
  <c r="AS98" i="29"/>
  <c r="AT98" i="29" s="1"/>
  <c r="AZ148" i="29"/>
  <c r="AS148" i="29"/>
  <c r="AT148" i="29" s="1"/>
  <c r="AZ156" i="29"/>
  <c r="AS156" i="29"/>
  <c r="AT156" i="29" s="1"/>
  <c r="AZ103" i="29"/>
  <c r="AS103" i="29"/>
  <c r="AT103" i="29" s="1"/>
  <c r="AZ111" i="29"/>
  <c r="AS111" i="29"/>
  <c r="AT111" i="29" s="1"/>
  <c r="AZ119" i="29"/>
  <c r="AS119" i="29"/>
  <c r="AT119" i="29" s="1"/>
  <c r="AZ140" i="29"/>
  <c r="AS140" i="29"/>
  <c r="AT140" i="29" s="1"/>
  <c r="AZ60" i="29"/>
  <c r="AS60" i="29"/>
  <c r="AT60" i="29" s="1"/>
  <c r="U170" i="29"/>
  <c r="U171" i="29" s="1"/>
  <c r="U168" i="29"/>
  <c r="AZ125" i="29"/>
  <c r="AS125" i="29"/>
  <c r="AT125" i="29" s="1"/>
  <c r="BA24" i="29"/>
  <c r="BB24" i="29"/>
  <c r="AS35" i="29"/>
  <c r="AT35" i="29" s="1"/>
  <c r="AZ35" i="29"/>
  <c r="BC35" i="29" s="1"/>
  <c r="BB15" i="29"/>
  <c r="BA15" i="29"/>
  <c r="AZ61" i="29"/>
  <c r="AS61" i="29"/>
  <c r="AT61" i="29" s="1"/>
  <c r="AS18" i="29"/>
  <c r="AT18" i="29" s="1"/>
  <c r="AZ18" i="29"/>
  <c r="BC18" i="29" s="1"/>
  <c r="AS50" i="29"/>
  <c r="AT50" i="29" s="1"/>
  <c r="AZ50" i="29"/>
  <c r="BC50" i="29" s="1"/>
  <c r="AZ65" i="29"/>
  <c r="AS65" i="29"/>
  <c r="AT65" i="29" s="1"/>
  <c r="AZ73" i="29"/>
  <c r="AS73" i="29"/>
  <c r="AT73" i="29" s="1"/>
  <c r="AZ81" i="29"/>
  <c r="AS81" i="29"/>
  <c r="AT81" i="29" s="1"/>
  <c r="AZ89" i="29"/>
  <c r="AS89" i="29"/>
  <c r="AT89" i="29" s="1"/>
  <c r="AZ97" i="29"/>
  <c r="AS97" i="29"/>
  <c r="AT97" i="29" s="1"/>
  <c r="AZ147" i="29"/>
  <c r="AS147" i="29"/>
  <c r="AT147" i="29" s="1"/>
  <c r="AZ155" i="29"/>
  <c r="AS155" i="29"/>
  <c r="AT155" i="29" s="1"/>
  <c r="AZ102" i="29"/>
  <c r="AS102" i="29"/>
  <c r="AT102" i="29" s="1"/>
  <c r="AZ110" i="29"/>
  <c r="AS110" i="29"/>
  <c r="AT110" i="29" s="1"/>
  <c r="AZ118" i="29"/>
  <c r="AS118" i="29"/>
  <c r="AT118" i="29" s="1"/>
  <c r="AZ139" i="29"/>
  <c r="AS139" i="29"/>
  <c r="AT139" i="29" s="1"/>
  <c r="AZ62" i="29"/>
  <c r="AS62" i="29"/>
  <c r="AT62" i="29" s="1"/>
  <c r="BA43" i="29"/>
  <c r="BB43" i="29"/>
  <c r="AG167" i="29"/>
  <c r="AG168" i="29" s="1"/>
  <c r="AZ124" i="29"/>
  <c r="AS124" i="29"/>
  <c r="AT124" i="29" s="1"/>
  <c r="AS37" i="29"/>
  <c r="AT37" i="29" s="1"/>
  <c r="AZ37" i="29"/>
  <c r="BC37" i="29" s="1"/>
  <c r="BA32" i="29"/>
  <c r="BB32" i="29"/>
  <c r="AS40" i="29"/>
  <c r="AT40" i="29" s="1"/>
  <c r="AZ40" i="29"/>
  <c r="BC40" i="29" s="1"/>
  <c r="AZ63" i="29"/>
  <c r="AS63" i="29"/>
  <c r="AT63" i="29" s="1"/>
  <c r="AS45" i="29"/>
  <c r="AT45" i="29" s="1"/>
  <c r="AZ45" i="29"/>
  <c r="BC45" i="29" s="1"/>
  <c r="BA25" i="29"/>
  <c r="BB25" i="29"/>
  <c r="AZ64" i="29"/>
  <c r="AS64" i="29"/>
  <c r="AT64" i="29" s="1"/>
  <c r="AZ72" i="29"/>
  <c r="AS72" i="29"/>
  <c r="AT72" i="29" s="1"/>
  <c r="AZ80" i="29"/>
  <c r="AS80" i="29"/>
  <c r="AT80" i="29" s="1"/>
  <c r="AZ88" i="29"/>
  <c r="AS88" i="29"/>
  <c r="AT88" i="29" s="1"/>
  <c r="AZ96" i="29"/>
  <c r="AS96" i="29"/>
  <c r="AT96" i="29" s="1"/>
  <c r="AZ132" i="29"/>
  <c r="AS132" i="29"/>
  <c r="AT132" i="29" s="1"/>
  <c r="AZ154" i="29"/>
  <c r="AS154" i="29"/>
  <c r="AT154" i="29" s="1"/>
  <c r="AZ162" i="29"/>
  <c r="AS162" i="29"/>
  <c r="AT162" i="29" s="1"/>
  <c r="AZ109" i="29"/>
  <c r="AS109" i="29"/>
  <c r="AT109" i="29" s="1"/>
  <c r="AZ117" i="29"/>
  <c r="AS117" i="29"/>
  <c r="AT117" i="29" s="1"/>
  <c r="AZ138" i="29"/>
  <c r="AS138" i="29"/>
  <c r="AT138" i="29" s="1"/>
  <c r="AZ146" i="29"/>
  <c r="AS146" i="29"/>
  <c r="AT146" i="29" s="1"/>
  <c r="AZ123" i="29"/>
  <c r="AS123" i="29"/>
  <c r="AT123" i="29" s="1"/>
  <c r="X167" i="29"/>
  <c r="X168" i="29" s="1"/>
  <c r="AS19" i="29"/>
  <c r="AT19" i="29" s="1"/>
  <c r="AZ19" i="29"/>
  <c r="BC19" i="29" s="1"/>
  <c r="BA47" i="29"/>
  <c r="BB47" i="29"/>
  <c r="AZ71" i="29"/>
  <c r="AS71" i="29"/>
  <c r="AT71" i="29" s="1"/>
  <c r="AZ79" i="29"/>
  <c r="AS79" i="29"/>
  <c r="AT79" i="29" s="1"/>
  <c r="AZ87" i="29"/>
  <c r="AS87" i="29"/>
  <c r="AT87" i="29" s="1"/>
  <c r="AZ95" i="29"/>
  <c r="AS95" i="29"/>
  <c r="AT95" i="29" s="1"/>
  <c r="AZ131" i="29"/>
  <c r="AS131" i="29"/>
  <c r="AT131" i="29" s="1"/>
  <c r="AZ153" i="29"/>
  <c r="AS153" i="29"/>
  <c r="AT153" i="29" s="1"/>
  <c r="AZ161" i="29"/>
  <c r="AS161" i="29"/>
  <c r="AT161" i="29" s="1"/>
  <c r="AZ108" i="29"/>
  <c r="AS108" i="29"/>
  <c r="AT108" i="29" s="1"/>
  <c r="AZ116" i="29"/>
  <c r="AS116" i="29"/>
  <c r="AT116" i="29" s="1"/>
  <c r="AZ137" i="29"/>
  <c r="AS137" i="29"/>
  <c r="AT137" i="29" s="1"/>
  <c r="AZ145" i="29"/>
  <c r="AS145" i="29"/>
  <c r="AT145" i="29" s="1"/>
  <c r="AS49" i="29"/>
  <c r="AT49" i="29" s="1"/>
  <c r="AZ49" i="29"/>
  <c r="BC49" i="29" s="1"/>
  <c r="AZ122" i="29"/>
  <c r="AS122" i="29"/>
  <c r="AT122" i="29" s="1"/>
  <c r="AS46" i="29"/>
  <c r="AT46" i="29" s="1"/>
  <c r="AZ46" i="29"/>
  <c r="BC46" i="29" s="1"/>
  <c r="AJ167" i="29"/>
  <c r="AJ168" i="29" s="1"/>
  <c r="AS48" i="29"/>
  <c r="AT48" i="29" s="1"/>
  <c r="AZ48" i="29"/>
  <c r="BC48" i="29" s="1"/>
  <c r="AS26" i="29"/>
  <c r="AT26" i="29" s="1"/>
  <c r="AZ26" i="29"/>
  <c r="BC26" i="29" s="1"/>
  <c r="BA33" i="29"/>
  <c r="BB33" i="29"/>
  <c r="BB39" i="29"/>
  <c r="BA39" i="29"/>
  <c r="AZ70" i="29"/>
  <c r="AS70" i="29"/>
  <c r="AT70" i="29" s="1"/>
  <c r="AZ78" i="29"/>
  <c r="AS78" i="29"/>
  <c r="AT78" i="29" s="1"/>
  <c r="AZ86" i="29"/>
  <c r="AS86" i="29"/>
  <c r="AT86" i="29" s="1"/>
  <c r="AZ94" i="29"/>
  <c r="AS94" i="29"/>
  <c r="AT94" i="29" s="1"/>
  <c r="AZ130" i="29"/>
  <c r="AS130" i="29"/>
  <c r="AT130" i="29" s="1"/>
  <c r="AZ152" i="29"/>
  <c r="AS152" i="29"/>
  <c r="AT152" i="29" s="1"/>
  <c r="AZ160" i="29"/>
  <c r="AS160" i="29"/>
  <c r="AT160" i="29" s="1"/>
  <c r="AZ107" i="29"/>
  <c r="AS107" i="29"/>
  <c r="AT107" i="29" s="1"/>
  <c r="AS44" i="29"/>
  <c r="AT44" i="29" s="1"/>
  <c r="AZ44" i="29"/>
  <c r="BC44" i="29" s="1"/>
  <c r="AZ115" i="29"/>
  <c r="AS115" i="29"/>
  <c r="AT115" i="29" s="1"/>
  <c r="AZ136" i="29"/>
  <c r="AS136" i="29"/>
  <c r="AT136" i="29" s="1"/>
  <c r="AZ144" i="29"/>
  <c r="AS144" i="29"/>
  <c r="AT144" i="29" s="1"/>
  <c r="BA51" i="29"/>
  <c r="BB51" i="29"/>
  <c r="AZ121" i="29"/>
  <c r="AS121" i="29"/>
  <c r="AT121" i="29" s="1"/>
  <c r="AZ129" i="29"/>
  <c r="AS129" i="29"/>
  <c r="AT129" i="29" s="1"/>
  <c r="AZ53" i="29"/>
  <c r="BC53" i="29" s="1"/>
  <c r="AS53" i="29"/>
  <c r="AT53" i="29" s="1"/>
  <c r="BA30" i="29"/>
  <c r="BB30" i="29"/>
  <c r="O170" i="29"/>
  <c r="O171" i="29" s="1"/>
  <c r="O168" i="29"/>
  <c r="AZ69" i="29"/>
  <c r="AS69" i="29"/>
  <c r="AT69" i="29" s="1"/>
  <c r="AZ77" i="29"/>
  <c r="AS77" i="29"/>
  <c r="AT77" i="29" s="1"/>
  <c r="AZ85" i="29"/>
  <c r="AS85" i="29"/>
  <c r="AT85" i="29" s="1"/>
  <c r="AZ93" i="29"/>
  <c r="AS93" i="29"/>
  <c r="AT93" i="29" s="1"/>
  <c r="AZ101" i="29"/>
  <c r="AS101" i="29"/>
  <c r="AT101" i="29" s="1"/>
  <c r="AZ151" i="29"/>
  <c r="AS151" i="29"/>
  <c r="AT151" i="29" s="1"/>
  <c r="AZ159" i="29"/>
  <c r="AS159" i="29"/>
  <c r="AT159" i="29" s="1"/>
  <c r="AZ106" i="29"/>
  <c r="AS106" i="29"/>
  <c r="AT106" i="29" s="1"/>
  <c r="AZ114" i="29"/>
  <c r="AS114" i="29"/>
  <c r="AT114" i="29" s="1"/>
  <c r="AZ135" i="29"/>
  <c r="AS135" i="29"/>
  <c r="AT135" i="29" s="1"/>
  <c r="AZ143" i="29"/>
  <c r="AS143" i="29"/>
  <c r="AT143" i="29" s="1"/>
  <c r="AZ54" i="29"/>
  <c r="AS54" i="29"/>
  <c r="AT54" i="29" s="1"/>
  <c r="AZ120" i="29"/>
  <c r="AS120" i="29"/>
  <c r="AT120" i="29" s="1"/>
  <c r="AZ128" i="29"/>
  <c r="AS128" i="29"/>
  <c r="AT128" i="29" s="1"/>
  <c r="AS21" i="29"/>
  <c r="AT21" i="29" s="1"/>
  <c r="AZ21" i="29"/>
  <c r="BC21" i="29" s="1"/>
  <c r="L167" i="29"/>
  <c r="L170" i="29" s="1"/>
  <c r="L171" i="29" s="1"/>
  <c r="AS27" i="29"/>
  <c r="AT27" i="29" s="1"/>
  <c r="AZ27" i="29"/>
  <c r="BC27" i="29" s="1"/>
  <c r="AZ55" i="29"/>
  <c r="AS55" i="29"/>
  <c r="AT55" i="29" s="1"/>
  <c r="AM170" i="29"/>
  <c r="AM171" i="29" s="1"/>
  <c r="AM167" i="29"/>
  <c r="AM168" i="29" s="1"/>
  <c r="X61" i="27"/>
  <c r="X62" i="27" s="1"/>
  <c r="AP55" i="27"/>
  <c r="AQ57" i="27" s="1"/>
  <c r="AZ34" i="27"/>
  <c r="BC34" i="27" s="1"/>
  <c r="AS34" i="27"/>
  <c r="AT34" i="27" s="1"/>
  <c r="AZ48" i="27"/>
  <c r="BC48" i="27" s="1"/>
  <c r="AS48" i="27"/>
  <c r="AT48" i="27" s="1"/>
  <c r="BA37" i="27"/>
  <c r="BB37" i="27"/>
  <c r="AS52" i="27"/>
  <c r="AT52" i="27" s="1"/>
  <c r="AZ52" i="27"/>
  <c r="BC52" i="27" s="1"/>
  <c r="AZ36" i="27"/>
  <c r="BC36" i="27" s="1"/>
  <c r="AS36" i="27"/>
  <c r="AT36" i="27" s="1"/>
  <c r="AZ28" i="27"/>
  <c r="BC28" i="27" s="1"/>
  <c r="AS28" i="27"/>
  <c r="AT28" i="27" s="1"/>
  <c r="AZ20" i="27"/>
  <c r="BC20" i="27" s="1"/>
  <c r="AS20" i="27"/>
  <c r="AT20" i="27" s="1"/>
  <c r="AZ47" i="27"/>
  <c r="BC47" i="27" s="1"/>
  <c r="AS47" i="27"/>
  <c r="AT47" i="27" s="1"/>
  <c r="AS51" i="27"/>
  <c r="AT51" i="27" s="1"/>
  <c r="AZ51" i="27"/>
  <c r="BC51" i="27" s="1"/>
  <c r="AS42" i="27"/>
  <c r="AT42" i="27" s="1"/>
  <c r="AZ42" i="27"/>
  <c r="BC42" i="27" s="1"/>
  <c r="AS38" i="27"/>
  <c r="AT38" i="27" s="1"/>
  <c r="AZ38" i="27"/>
  <c r="BC38" i="27" s="1"/>
  <c r="AZ29" i="27"/>
  <c r="BC29" i="27" s="1"/>
  <c r="AS29" i="27"/>
  <c r="AT29" i="27" s="1"/>
  <c r="AZ21" i="27"/>
  <c r="BC21" i="27" s="1"/>
  <c r="AS21" i="27"/>
  <c r="AT21" i="27" s="1"/>
  <c r="BB39" i="27"/>
  <c r="BA39" i="27"/>
  <c r="AZ26" i="27"/>
  <c r="BC26" i="27" s="1"/>
  <c r="AS26" i="27"/>
  <c r="AT26" i="27" s="1"/>
  <c r="AZ41" i="27"/>
  <c r="BC41" i="27" s="1"/>
  <c r="AS41" i="27"/>
  <c r="AT41" i="27" s="1"/>
  <c r="AS45" i="27"/>
  <c r="AT45" i="27" s="1"/>
  <c r="AZ45" i="27"/>
  <c r="BC45" i="27" s="1"/>
  <c r="AZ30" i="27"/>
  <c r="BC30" i="27" s="1"/>
  <c r="AS30" i="27"/>
  <c r="AT30" i="27" s="1"/>
  <c r="AZ22" i="27"/>
  <c r="BC22" i="27" s="1"/>
  <c r="AS22" i="27"/>
  <c r="AT22" i="27" s="1"/>
  <c r="AR55" i="27"/>
  <c r="AZ14" i="27"/>
  <c r="AS14" i="27"/>
  <c r="AS40" i="27"/>
  <c r="AT40" i="27" s="1"/>
  <c r="AZ40" i="27"/>
  <c r="BC40" i="27" s="1"/>
  <c r="AS50" i="27"/>
  <c r="AT50" i="27" s="1"/>
  <c r="AZ50" i="27"/>
  <c r="BC50" i="27" s="1"/>
  <c r="AQ55" i="27"/>
  <c r="AS43" i="27"/>
  <c r="AT43" i="27" s="1"/>
  <c r="AZ43" i="27"/>
  <c r="BC43" i="27" s="1"/>
  <c r="AZ46" i="27"/>
  <c r="BC46" i="27" s="1"/>
  <c r="AS46" i="27"/>
  <c r="AT46" i="27" s="1"/>
  <c r="AZ31" i="27"/>
  <c r="BC31" i="27" s="1"/>
  <c r="AS31" i="27"/>
  <c r="AT31" i="27" s="1"/>
  <c r="AZ23" i="27"/>
  <c r="BC23" i="27" s="1"/>
  <c r="AS23" i="27"/>
  <c r="AT23" i="27" s="1"/>
  <c r="AZ15" i="27"/>
  <c r="BC15" i="27" s="1"/>
  <c r="AS15" i="27"/>
  <c r="AT15" i="27" s="1"/>
  <c r="AZ49" i="27"/>
  <c r="BC49" i="27" s="1"/>
  <c r="AS49" i="27"/>
  <c r="AT49" i="27" s="1"/>
  <c r="AZ18" i="27"/>
  <c r="BC18" i="27" s="1"/>
  <c r="AS18" i="27"/>
  <c r="AT18" i="27" s="1"/>
  <c r="AZ32" i="27"/>
  <c r="BC32" i="27" s="1"/>
  <c r="AS32" i="27"/>
  <c r="AT32" i="27" s="1"/>
  <c r="AZ24" i="27"/>
  <c r="BC24" i="27" s="1"/>
  <c r="AS24" i="27"/>
  <c r="AT24" i="27" s="1"/>
  <c r="AZ16" i="27"/>
  <c r="BC16" i="27" s="1"/>
  <c r="AS16" i="27"/>
  <c r="AT16" i="27" s="1"/>
  <c r="AQ58" i="27"/>
  <c r="L59" i="27"/>
  <c r="AD58" i="27"/>
  <c r="AD59" i="27" s="1"/>
  <c r="AZ35" i="27"/>
  <c r="BC35" i="27" s="1"/>
  <c r="AS35" i="27"/>
  <c r="AT35" i="27" s="1"/>
  <c r="AZ27" i="27"/>
  <c r="BC27" i="27" s="1"/>
  <c r="AS27" i="27"/>
  <c r="AT27" i="27" s="1"/>
  <c r="AZ19" i="27"/>
  <c r="BC19" i="27" s="1"/>
  <c r="AS19" i="27"/>
  <c r="AT19" i="27" s="1"/>
  <c r="AS44" i="27"/>
  <c r="AT44" i="27" s="1"/>
  <c r="AZ44" i="27"/>
  <c r="BC44" i="27" s="1"/>
  <c r="AZ53" i="27"/>
  <c r="BC53" i="27" s="1"/>
  <c r="AS53" i="27"/>
  <c r="AT53" i="27" s="1"/>
  <c r="AZ33" i="27"/>
  <c r="BC33" i="27" s="1"/>
  <c r="AS33" i="27"/>
  <c r="AT33" i="27" s="1"/>
  <c r="AZ25" i="27"/>
  <c r="BC25" i="27" s="1"/>
  <c r="AS25" i="27"/>
  <c r="AT25" i="27" s="1"/>
  <c r="AZ17" i="27"/>
  <c r="BC17" i="27" s="1"/>
  <c r="AS17" i="27"/>
  <c r="AT17" i="27" s="1"/>
  <c r="O61" i="27"/>
  <c r="O62" i="27" s="1"/>
  <c r="BA23" i="29" l="1"/>
  <c r="BC23" i="29"/>
  <c r="AJ170" i="29"/>
  <c r="AJ171" i="29" s="1"/>
  <c r="BB31" i="29"/>
  <c r="BC31" i="29"/>
  <c r="AD170" i="30"/>
  <c r="AD171" i="30" s="1"/>
  <c r="AQ170" i="30"/>
  <c r="AQ171" i="30" s="1"/>
  <c r="BA31" i="29"/>
  <c r="BA22" i="29"/>
  <c r="BB22" i="29"/>
  <c r="BA28" i="29"/>
  <c r="BA20" i="29"/>
  <c r="BB20" i="29"/>
  <c r="BB28" i="29"/>
  <c r="BB23" i="29"/>
  <c r="BA33" i="30"/>
  <c r="BB33" i="30"/>
  <c r="BA152" i="30"/>
  <c r="BB152" i="30"/>
  <c r="BC152" i="30"/>
  <c r="BA132" i="30"/>
  <c r="BB132" i="30"/>
  <c r="BC132" i="30"/>
  <c r="BA150" i="30"/>
  <c r="BB150" i="30"/>
  <c r="BC150" i="30"/>
  <c r="BC55" i="30"/>
  <c r="BA55" i="30"/>
  <c r="BB55" i="30"/>
  <c r="BA25" i="30"/>
  <c r="BB25" i="30"/>
  <c r="AS164" i="30"/>
  <c r="AT14" i="30"/>
  <c r="AT164" i="30" s="1"/>
  <c r="BA38" i="30"/>
  <c r="BB38" i="30"/>
  <c r="BA120" i="30"/>
  <c r="BB120" i="30"/>
  <c r="BC120" i="30"/>
  <c r="BA111" i="30"/>
  <c r="BB111" i="30"/>
  <c r="BC111" i="30"/>
  <c r="BA147" i="30"/>
  <c r="BB147" i="30"/>
  <c r="BC147" i="30"/>
  <c r="BA47" i="30"/>
  <c r="BB47" i="30"/>
  <c r="BA100" i="30"/>
  <c r="BB100" i="30"/>
  <c r="BC100" i="30"/>
  <c r="BA44" i="30"/>
  <c r="BB44" i="30"/>
  <c r="BA49" i="30"/>
  <c r="BB49" i="30"/>
  <c r="BA156" i="30"/>
  <c r="BB156" i="30"/>
  <c r="BC156" i="30"/>
  <c r="BA18" i="30"/>
  <c r="BB18" i="30"/>
  <c r="BA43" i="30"/>
  <c r="BB43" i="30"/>
  <c r="BA136" i="30"/>
  <c r="BB136" i="30"/>
  <c r="BC136" i="30"/>
  <c r="BA40" i="30"/>
  <c r="BB40" i="30"/>
  <c r="BA114" i="30"/>
  <c r="BB114" i="30"/>
  <c r="BC114" i="30"/>
  <c r="BA92" i="30"/>
  <c r="BB92" i="30"/>
  <c r="BC92" i="30"/>
  <c r="BA83" i="30"/>
  <c r="BB83" i="30"/>
  <c r="BC83" i="30"/>
  <c r="BA98" i="30"/>
  <c r="BB98" i="30"/>
  <c r="BC98" i="30"/>
  <c r="BA90" i="30"/>
  <c r="BB90" i="30"/>
  <c r="BC90" i="30"/>
  <c r="BA39" i="30"/>
  <c r="BB39" i="30"/>
  <c r="BA70" i="30"/>
  <c r="BC70" i="30"/>
  <c r="BB70" i="30"/>
  <c r="BA142" i="30"/>
  <c r="BB142" i="30"/>
  <c r="BC142" i="30"/>
  <c r="BA37" i="30"/>
  <c r="BB37" i="30"/>
  <c r="BA148" i="30"/>
  <c r="BB148" i="30"/>
  <c r="BC148" i="30"/>
  <c r="BA67" i="30"/>
  <c r="BC67" i="30"/>
  <c r="BB67" i="30"/>
  <c r="BA69" i="30"/>
  <c r="BC69" i="30"/>
  <c r="BB69" i="30"/>
  <c r="BC61" i="30"/>
  <c r="BA61" i="30"/>
  <c r="BB61" i="30"/>
  <c r="BA73" i="30"/>
  <c r="BC73" i="30"/>
  <c r="BB73" i="30"/>
  <c r="BA143" i="30"/>
  <c r="BB143" i="30"/>
  <c r="BC143" i="30"/>
  <c r="BA27" i="30"/>
  <c r="BB27" i="30"/>
  <c r="BA17" i="30"/>
  <c r="BB17" i="30"/>
  <c r="BA128" i="30"/>
  <c r="BB128" i="30"/>
  <c r="BC128" i="30"/>
  <c r="BA30" i="30"/>
  <c r="BB30" i="30"/>
  <c r="BA80" i="30"/>
  <c r="BB80" i="30"/>
  <c r="BC80" i="30"/>
  <c r="BC56" i="30"/>
  <c r="BA56" i="30"/>
  <c r="BB56" i="30"/>
  <c r="BA138" i="30"/>
  <c r="BB138" i="30"/>
  <c r="BC138" i="30"/>
  <c r="BA68" i="30"/>
  <c r="BC68" i="30"/>
  <c r="BB68" i="30"/>
  <c r="BA161" i="30"/>
  <c r="BB161" i="30"/>
  <c r="BC161" i="30"/>
  <c r="BC62" i="30"/>
  <c r="BA62" i="30"/>
  <c r="BB62" i="30"/>
  <c r="BC57" i="30"/>
  <c r="BA57" i="30"/>
  <c r="BB57" i="30"/>
  <c r="BA96" i="30"/>
  <c r="BB96" i="30"/>
  <c r="BC96" i="30"/>
  <c r="BA154" i="30"/>
  <c r="BB154" i="30"/>
  <c r="BC154" i="30"/>
  <c r="BA64" i="30"/>
  <c r="BC64" i="30"/>
  <c r="BB64" i="30"/>
  <c r="AQ168" i="30"/>
  <c r="BA32" i="30"/>
  <c r="BB32" i="30"/>
  <c r="BA41" i="30"/>
  <c r="BB41" i="30"/>
  <c r="BA99" i="30"/>
  <c r="BB99" i="30"/>
  <c r="BC99" i="30"/>
  <c r="BA144" i="30"/>
  <c r="BB144" i="30"/>
  <c r="BC144" i="30"/>
  <c r="BA19" i="30"/>
  <c r="BB19" i="30"/>
  <c r="BA155" i="30"/>
  <c r="BB155" i="30"/>
  <c r="BC155" i="30"/>
  <c r="BA146" i="30"/>
  <c r="BB146" i="30"/>
  <c r="BC146" i="30"/>
  <c r="BA31" i="30"/>
  <c r="BB31" i="30"/>
  <c r="BA157" i="30"/>
  <c r="BB157" i="30"/>
  <c r="BC157" i="30"/>
  <c r="BA29" i="30"/>
  <c r="BB29" i="30"/>
  <c r="BA116" i="30"/>
  <c r="BB116" i="30"/>
  <c r="BC116" i="30"/>
  <c r="BA134" i="30"/>
  <c r="BB134" i="30"/>
  <c r="BC134" i="30"/>
  <c r="BA36" i="30"/>
  <c r="BB36" i="30"/>
  <c r="BA95" i="30"/>
  <c r="BB95" i="30"/>
  <c r="BC95" i="30"/>
  <c r="BC60" i="30"/>
  <c r="BA60" i="30"/>
  <c r="BB60" i="30"/>
  <c r="BA88" i="30"/>
  <c r="BB88" i="30"/>
  <c r="BC88" i="30"/>
  <c r="BA22" i="30"/>
  <c r="BB22" i="30"/>
  <c r="BA158" i="30"/>
  <c r="BB158" i="30"/>
  <c r="BC158" i="30"/>
  <c r="BA86" i="30"/>
  <c r="BB86" i="30"/>
  <c r="BC86" i="30"/>
  <c r="BA65" i="30"/>
  <c r="BC65" i="30"/>
  <c r="BB65" i="30"/>
  <c r="BA139" i="30"/>
  <c r="BB139" i="30"/>
  <c r="BC139" i="30"/>
  <c r="BA118" i="30"/>
  <c r="BB118" i="30"/>
  <c r="BC118" i="30"/>
  <c r="BA94" i="30"/>
  <c r="BB94" i="30"/>
  <c r="BC94" i="30"/>
  <c r="BA34" i="30"/>
  <c r="BB34" i="30"/>
  <c r="BA162" i="30"/>
  <c r="BB162" i="30"/>
  <c r="BC162" i="30"/>
  <c r="BA135" i="30"/>
  <c r="BB135" i="30"/>
  <c r="BC135" i="30"/>
  <c r="BA45" i="30"/>
  <c r="BB45" i="30"/>
  <c r="BA119" i="30"/>
  <c r="BB119" i="30"/>
  <c r="BC119" i="30"/>
  <c r="BA24" i="30"/>
  <c r="BB24" i="30"/>
  <c r="BA23" i="30"/>
  <c r="BB23" i="30"/>
  <c r="BA124" i="30"/>
  <c r="BB124" i="30"/>
  <c r="BC124" i="30"/>
  <c r="BA75" i="30"/>
  <c r="BC75" i="30"/>
  <c r="BB75" i="30"/>
  <c r="BA51" i="30"/>
  <c r="BB51" i="30"/>
  <c r="BA21" i="30"/>
  <c r="BB21" i="30"/>
  <c r="BA76" i="30"/>
  <c r="BB76" i="30"/>
  <c r="BC76" i="30"/>
  <c r="BA52" i="30"/>
  <c r="BB52" i="30"/>
  <c r="BA82" i="30"/>
  <c r="BB82" i="30"/>
  <c r="BC82" i="30"/>
  <c r="BA28" i="30"/>
  <c r="BB28" i="30"/>
  <c r="BA112" i="30"/>
  <c r="BB112" i="30"/>
  <c r="BC112" i="30"/>
  <c r="BA48" i="30"/>
  <c r="BB48" i="30"/>
  <c r="BA130" i="30"/>
  <c r="BB130" i="30"/>
  <c r="BC130" i="30"/>
  <c r="BA71" i="30"/>
  <c r="BC71" i="30"/>
  <c r="BB71" i="30"/>
  <c r="BA151" i="30"/>
  <c r="BB151" i="30"/>
  <c r="BC151" i="30"/>
  <c r="BA140" i="30"/>
  <c r="BB140" i="30"/>
  <c r="BC140" i="30"/>
  <c r="BA91" i="30"/>
  <c r="BB91" i="30"/>
  <c r="BC91" i="30"/>
  <c r="BA72" i="30"/>
  <c r="BC72" i="30"/>
  <c r="BB72" i="30"/>
  <c r="BA79" i="30"/>
  <c r="BB79" i="30"/>
  <c r="BC79" i="30"/>
  <c r="BA26" i="30"/>
  <c r="BB26" i="30"/>
  <c r="BC59" i="30"/>
  <c r="BA59" i="30"/>
  <c r="BB59" i="30"/>
  <c r="BA87" i="30"/>
  <c r="BB87" i="30"/>
  <c r="BC87" i="30"/>
  <c r="BA131" i="30"/>
  <c r="BB131" i="30"/>
  <c r="BC131" i="30"/>
  <c r="BA16" i="30"/>
  <c r="BB16" i="30"/>
  <c r="BA15" i="30"/>
  <c r="BB15" i="30"/>
  <c r="BA84" i="30"/>
  <c r="BB84" i="30"/>
  <c r="BC84" i="30"/>
  <c r="BA115" i="30"/>
  <c r="BB115" i="30"/>
  <c r="BC115" i="30"/>
  <c r="BA14" i="30"/>
  <c r="BB14" i="30"/>
  <c r="BC14" i="30"/>
  <c r="BA63" i="30"/>
  <c r="BC63" i="30"/>
  <c r="BB63" i="30"/>
  <c r="BA159" i="30"/>
  <c r="BB159" i="30"/>
  <c r="BC159" i="30"/>
  <c r="BA53" i="30"/>
  <c r="BB53" i="30"/>
  <c r="BA20" i="30"/>
  <c r="BB20" i="30"/>
  <c r="BA160" i="30"/>
  <c r="BB160" i="30"/>
  <c r="BC160" i="30"/>
  <c r="BA78" i="30"/>
  <c r="BB78" i="30"/>
  <c r="BC78" i="30"/>
  <c r="BA35" i="30"/>
  <c r="BB35" i="30"/>
  <c r="BA77" i="29"/>
  <c r="BB77" i="29"/>
  <c r="BC77" i="29"/>
  <c r="BA46" i="29"/>
  <c r="BB46" i="29"/>
  <c r="BA81" i="29"/>
  <c r="BB81" i="29"/>
  <c r="BC81" i="29"/>
  <c r="BA143" i="29"/>
  <c r="BB143" i="29"/>
  <c r="BC143" i="29"/>
  <c r="BA159" i="29"/>
  <c r="BB159" i="29"/>
  <c r="BC159" i="29"/>
  <c r="BA85" i="29"/>
  <c r="BB85" i="29"/>
  <c r="BC85" i="29"/>
  <c r="BA115" i="29"/>
  <c r="BB115" i="29"/>
  <c r="BC115" i="29"/>
  <c r="BA152" i="29"/>
  <c r="BB152" i="29"/>
  <c r="BC152" i="29"/>
  <c r="BA78" i="29"/>
  <c r="BB78" i="29"/>
  <c r="BC78" i="29"/>
  <c r="BA146" i="29"/>
  <c r="BB146" i="29"/>
  <c r="BC146" i="29"/>
  <c r="BA162" i="29"/>
  <c r="BB162" i="29"/>
  <c r="BC162" i="29"/>
  <c r="BA88" i="29"/>
  <c r="BB88" i="29"/>
  <c r="BC88" i="29"/>
  <c r="BA63" i="29"/>
  <c r="BC63" i="29"/>
  <c r="BB63" i="29"/>
  <c r="BC62" i="29"/>
  <c r="BA62" i="29"/>
  <c r="BB62" i="29"/>
  <c r="BA102" i="29"/>
  <c r="BB102" i="29"/>
  <c r="BC102" i="29"/>
  <c r="BA89" i="29"/>
  <c r="BB89" i="29"/>
  <c r="BC89" i="29"/>
  <c r="BA35" i="29"/>
  <c r="BB35" i="29"/>
  <c r="BA111" i="29"/>
  <c r="BB111" i="29"/>
  <c r="BC111" i="29"/>
  <c r="BA98" i="29"/>
  <c r="BB98" i="29"/>
  <c r="BC98" i="29"/>
  <c r="BA66" i="29"/>
  <c r="BB66" i="29"/>
  <c r="BC66" i="29"/>
  <c r="BC59" i="29"/>
  <c r="BA59" i="29"/>
  <c r="BB59" i="29"/>
  <c r="BA142" i="29"/>
  <c r="BB142" i="29"/>
  <c r="BC142" i="29"/>
  <c r="BA105" i="29"/>
  <c r="BB105" i="29"/>
  <c r="BC105" i="29"/>
  <c r="BA92" i="29"/>
  <c r="BB92" i="29"/>
  <c r="BC92" i="29"/>
  <c r="BA21" i="29"/>
  <c r="BB21" i="29"/>
  <c r="BA121" i="29"/>
  <c r="BB121" i="29"/>
  <c r="BC121" i="29"/>
  <c r="BA108" i="29"/>
  <c r="BB108" i="29"/>
  <c r="BC108" i="29"/>
  <c r="BA95" i="29"/>
  <c r="BB95" i="29"/>
  <c r="BC95" i="29"/>
  <c r="BB50" i="29"/>
  <c r="BA50" i="29"/>
  <c r="BA126" i="29"/>
  <c r="BB126" i="29"/>
  <c r="BC126" i="29"/>
  <c r="BA133" i="29"/>
  <c r="BB133" i="29"/>
  <c r="BC133" i="29"/>
  <c r="BA149" i="29"/>
  <c r="BB149" i="29"/>
  <c r="BC149" i="29"/>
  <c r="BA75" i="29"/>
  <c r="BB75" i="29"/>
  <c r="BC75" i="29"/>
  <c r="BC57" i="29"/>
  <c r="BA57" i="29"/>
  <c r="BB57" i="29"/>
  <c r="AT164" i="29"/>
  <c r="BA93" i="29"/>
  <c r="BB93" i="29"/>
  <c r="BC93" i="29"/>
  <c r="BA136" i="29"/>
  <c r="BB136" i="29"/>
  <c r="BC136" i="29"/>
  <c r="BA48" i="29"/>
  <c r="BB48" i="29"/>
  <c r="BA123" i="29"/>
  <c r="BB123" i="29"/>
  <c r="BC123" i="29"/>
  <c r="BA96" i="29"/>
  <c r="BB96" i="29"/>
  <c r="BC96" i="29"/>
  <c r="BA64" i="29"/>
  <c r="BC64" i="29"/>
  <c r="BB64" i="29"/>
  <c r="BA110" i="29"/>
  <c r="BB110" i="29"/>
  <c r="BC110" i="29"/>
  <c r="BA97" i="29"/>
  <c r="BB97" i="29"/>
  <c r="BC97" i="29"/>
  <c r="BA65" i="29"/>
  <c r="BC65" i="29"/>
  <c r="BB65" i="29"/>
  <c r="BA125" i="29"/>
  <c r="BB125" i="29"/>
  <c r="BC125" i="29"/>
  <c r="BA119" i="29"/>
  <c r="BB119" i="29"/>
  <c r="BC119" i="29"/>
  <c r="BA148" i="29"/>
  <c r="BB148" i="29"/>
  <c r="BC148" i="29"/>
  <c r="BA74" i="29"/>
  <c r="BB74" i="29"/>
  <c r="BC74" i="29"/>
  <c r="BC56" i="29"/>
  <c r="BA56" i="29"/>
  <c r="BB56" i="29"/>
  <c r="BA100" i="29"/>
  <c r="BB100" i="29"/>
  <c r="BC100" i="29"/>
  <c r="BA68" i="29"/>
  <c r="BB68" i="29"/>
  <c r="BC68" i="29"/>
  <c r="BC54" i="29"/>
  <c r="BA54" i="29"/>
  <c r="BB54" i="29"/>
  <c r="BA86" i="29"/>
  <c r="BB86" i="29"/>
  <c r="BC86" i="29"/>
  <c r="BA116" i="29"/>
  <c r="BB116" i="29"/>
  <c r="BC116" i="29"/>
  <c r="BA141" i="29"/>
  <c r="BB141" i="29"/>
  <c r="BC141" i="29"/>
  <c r="BA157" i="29"/>
  <c r="BB157" i="29"/>
  <c r="BC157" i="29"/>
  <c r="BA83" i="29"/>
  <c r="BB83" i="29"/>
  <c r="BC83" i="29"/>
  <c r="BA52" i="29"/>
  <c r="BB52" i="29"/>
  <c r="BA106" i="29"/>
  <c r="BB106" i="29"/>
  <c r="BC106" i="29"/>
  <c r="BA160" i="29"/>
  <c r="BB160" i="29"/>
  <c r="BC160" i="29"/>
  <c r="BA49" i="29"/>
  <c r="BB49" i="29"/>
  <c r="BA109" i="29"/>
  <c r="BB109" i="29"/>
  <c r="BC109" i="29"/>
  <c r="AQ167" i="29"/>
  <c r="L168" i="29"/>
  <c r="BA131" i="29"/>
  <c r="BB131" i="29"/>
  <c r="BC131" i="29"/>
  <c r="BA45" i="29"/>
  <c r="BB45" i="29"/>
  <c r="BA120" i="29"/>
  <c r="BB120" i="29"/>
  <c r="BC120" i="29"/>
  <c r="BA117" i="29"/>
  <c r="BB117" i="29"/>
  <c r="BC117" i="29"/>
  <c r="BA147" i="29"/>
  <c r="BB147" i="29"/>
  <c r="BC147" i="29"/>
  <c r="BA34" i="29"/>
  <c r="BB34" i="29"/>
  <c r="BA150" i="29"/>
  <c r="BB150" i="29"/>
  <c r="BC150" i="29"/>
  <c r="BA37" i="29"/>
  <c r="BB37" i="29"/>
  <c r="BA129" i="29"/>
  <c r="BB129" i="29"/>
  <c r="BC129" i="29"/>
  <c r="BA122" i="29"/>
  <c r="BB122" i="29"/>
  <c r="BC122" i="29"/>
  <c r="BA71" i="29"/>
  <c r="BB71" i="29"/>
  <c r="BC71" i="29"/>
  <c r="BA114" i="29"/>
  <c r="BB114" i="29"/>
  <c r="BC114" i="29"/>
  <c r="BA101" i="29"/>
  <c r="BB101" i="29"/>
  <c r="BC101" i="29"/>
  <c r="BA69" i="29"/>
  <c r="BB69" i="29"/>
  <c r="BC69" i="29"/>
  <c r="BA144" i="29"/>
  <c r="BB144" i="29"/>
  <c r="BC144" i="29"/>
  <c r="BA107" i="29"/>
  <c r="BB107" i="29"/>
  <c r="BC107" i="29"/>
  <c r="BA94" i="29"/>
  <c r="BB94" i="29"/>
  <c r="BC94" i="29"/>
  <c r="BA132" i="29"/>
  <c r="BB132" i="29"/>
  <c r="BC132" i="29"/>
  <c r="BA72" i="29"/>
  <c r="BB72" i="29"/>
  <c r="BC72" i="29"/>
  <c r="BA118" i="29"/>
  <c r="BB118" i="29"/>
  <c r="BC118" i="29"/>
  <c r="BA73" i="29"/>
  <c r="BB73" i="29"/>
  <c r="BC73" i="29"/>
  <c r="BC61" i="29"/>
  <c r="BA61" i="29"/>
  <c r="BB61" i="29"/>
  <c r="BA140" i="29"/>
  <c r="BB140" i="29"/>
  <c r="BC140" i="29"/>
  <c r="BA156" i="29"/>
  <c r="BB156" i="29"/>
  <c r="BC156" i="29"/>
  <c r="BA82" i="29"/>
  <c r="BB82" i="29"/>
  <c r="BC82" i="29"/>
  <c r="BA29" i="29"/>
  <c r="BB29" i="29"/>
  <c r="BA127" i="29"/>
  <c r="BB127" i="29"/>
  <c r="BC127" i="29"/>
  <c r="BA113" i="29"/>
  <c r="BB113" i="29"/>
  <c r="BC113" i="29"/>
  <c r="BA76" i="29"/>
  <c r="BB76" i="29"/>
  <c r="BC76" i="29"/>
  <c r="BA27" i="29"/>
  <c r="BB27" i="29"/>
  <c r="BA53" i="29"/>
  <c r="BB53" i="29"/>
  <c r="BA137" i="29"/>
  <c r="BB137" i="29"/>
  <c r="BC137" i="29"/>
  <c r="BA153" i="29"/>
  <c r="BB153" i="29"/>
  <c r="BC153" i="29"/>
  <c r="BA79" i="29"/>
  <c r="BB79" i="29"/>
  <c r="BC79" i="29"/>
  <c r="BC58" i="29"/>
  <c r="BA58" i="29"/>
  <c r="BB58" i="29"/>
  <c r="BA104" i="29"/>
  <c r="BB104" i="29"/>
  <c r="BC104" i="29"/>
  <c r="BA91" i="29"/>
  <c r="BB91" i="29"/>
  <c r="BC91" i="29"/>
  <c r="X170" i="29"/>
  <c r="X171" i="29" s="1"/>
  <c r="AG170" i="29"/>
  <c r="AG171" i="29" s="1"/>
  <c r="BA128" i="29"/>
  <c r="BB128" i="29"/>
  <c r="BC128" i="29"/>
  <c r="BA154" i="29"/>
  <c r="BB154" i="29"/>
  <c r="BC154" i="29"/>
  <c r="BA139" i="29"/>
  <c r="BB139" i="29"/>
  <c r="BC139" i="29"/>
  <c r="BA155" i="29"/>
  <c r="BB155" i="29"/>
  <c r="BC155" i="29"/>
  <c r="BC60" i="29"/>
  <c r="BA60" i="29"/>
  <c r="BB60" i="29"/>
  <c r="BA103" i="29"/>
  <c r="BB103" i="29"/>
  <c r="BC103" i="29"/>
  <c r="BA90" i="29"/>
  <c r="BB90" i="29"/>
  <c r="BC90" i="29"/>
  <c r="BB42" i="29"/>
  <c r="BA42" i="29"/>
  <c r="BA134" i="29"/>
  <c r="BB134" i="29"/>
  <c r="BC134" i="29"/>
  <c r="BA158" i="29"/>
  <c r="BB158" i="29"/>
  <c r="BC158" i="29"/>
  <c r="BA84" i="29"/>
  <c r="BB84" i="29"/>
  <c r="BC84" i="29"/>
  <c r="BA151" i="29"/>
  <c r="BB151" i="29"/>
  <c r="BC151" i="29"/>
  <c r="BA70" i="29"/>
  <c r="BB70" i="29"/>
  <c r="BC70" i="29"/>
  <c r="BA80" i="29"/>
  <c r="BB80" i="29"/>
  <c r="BC80" i="29"/>
  <c r="BA44" i="29"/>
  <c r="BB44" i="29"/>
  <c r="BA26" i="29"/>
  <c r="BB26" i="29"/>
  <c r="BA145" i="29"/>
  <c r="BB145" i="29"/>
  <c r="BC145" i="29"/>
  <c r="BA161" i="29"/>
  <c r="BB161" i="29"/>
  <c r="BC161" i="29"/>
  <c r="BA87" i="29"/>
  <c r="BB87" i="29"/>
  <c r="BC87" i="29"/>
  <c r="BA19" i="29"/>
  <c r="BB19" i="29"/>
  <c r="BA40" i="29"/>
  <c r="BB40" i="29"/>
  <c r="BA124" i="29"/>
  <c r="BB124" i="29"/>
  <c r="BC124" i="29"/>
  <c r="BA18" i="29"/>
  <c r="BB18" i="29"/>
  <c r="BA112" i="29"/>
  <c r="BB112" i="29"/>
  <c r="BC112" i="29"/>
  <c r="BA99" i="29"/>
  <c r="BB99" i="29"/>
  <c r="BC99" i="29"/>
  <c r="BA67" i="29"/>
  <c r="BB67" i="29"/>
  <c r="BC67" i="29"/>
  <c r="AS164" i="29"/>
  <c r="BC55" i="29"/>
  <c r="BA55" i="29"/>
  <c r="BB55" i="29"/>
  <c r="BA135" i="29"/>
  <c r="BB135" i="29"/>
  <c r="BC135" i="29"/>
  <c r="BA130" i="29"/>
  <c r="BB130" i="29"/>
  <c r="BC130" i="29"/>
  <c r="BA138" i="29"/>
  <c r="BB138" i="29"/>
  <c r="BC138" i="29"/>
  <c r="AQ61" i="27"/>
  <c r="AQ62" i="27" s="1"/>
  <c r="BA35" i="27"/>
  <c r="BB35" i="27"/>
  <c r="BA31" i="27"/>
  <c r="BB31" i="27"/>
  <c r="BB38" i="27"/>
  <c r="BA38" i="27"/>
  <c r="BA34" i="27"/>
  <c r="BB34" i="27"/>
  <c r="BA29" i="27"/>
  <c r="BB29" i="27"/>
  <c r="BA36" i="27"/>
  <c r="BB36" i="27"/>
  <c r="BA53" i="27"/>
  <c r="BB53" i="27"/>
  <c r="BA27" i="27"/>
  <c r="BB27" i="27"/>
  <c r="BA16" i="27"/>
  <c r="BB16" i="27"/>
  <c r="BA23" i="27"/>
  <c r="BB23" i="27"/>
  <c r="BA41" i="27"/>
  <c r="BB41" i="27"/>
  <c r="BA26" i="27"/>
  <c r="BB26" i="27"/>
  <c r="BA42" i="27"/>
  <c r="BB42" i="27"/>
  <c r="BA51" i="27"/>
  <c r="BB51" i="27"/>
  <c r="BA48" i="27"/>
  <c r="BB48" i="27"/>
  <c r="BA14" i="27"/>
  <c r="BB14" i="27"/>
  <c r="BC14" i="27"/>
  <c r="BA21" i="27"/>
  <c r="BB21" i="27"/>
  <c r="BA18" i="27"/>
  <c r="BB18" i="27"/>
  <c r="BA50" i="27"/>
  <c r="BB50" i="27"/>
  <c r="BA22" i="27"/>
  <c r="BB22" i="27"/>
  <c r="BA33" i="27"/>
  <c r="BB33" i="27"/>
  <c r="BA19" i="27"/>
  <c r="BB19" i="27"/>
  <c r="BA15" i="27"/>
  <c r="BB15" i="27"/>
  <c r="AS55" i="27"/>
  <c r="AT14" i="27"/>
  <c r="AT55" i="27" s="1"/>
  <c r="AQ59" i="27"/>
  <c r="BA17" i="27"/>
  <c r="BB17" i="27"/>
  <c r="BA28" i="27"/>
  <c r="BB28" i="27"/>
  <c r="BA43" i="27"/>
  <c r="BB43" i="27"/>
  <c r="BA45" i="27"/>
  <c r="BB45" i="27"/>
  <c r="BA20" i="27"/>
  <c r="BB20" i="27"/>
  <c r="BA25" i="27"/>
  <c r="BB25" i="27"/>
  <c r="BA32" i="27"/>
  <c r="BB32" i="27"/>
  <c r="BA49" i="27"/>
  <c r="BB49" i="27"/>
  <c r="BA46" i="27"/>
  <c r="BB46" i="27"/>
  <c r="BA40" i="27"/>
  <c r="BB40" i="27"/>
  <c r="BA30" i="27"/>
  <c r="BB30" i="27"/>
  <c r="BA52" i="27"/>
  <c r="BB52" i="27"/>
  <c r="AD61" i="27"/>
  <c r="AD62" i="27" s="1"/>
  <c r="BA24" i="27"/>
  <c r="BB24" i="27"/>
  <c r="BA44" i="27"/>
  <c r="BB44" i="27"/>
  <c r="BA47" i="27"/>
  <c r="BB47" i="27"/>
  <c r="AQ168" i="29" l="1"/>
  <c r="AQ170" i="29"/>
  <c r="AQ171" i="29" s="1"/>
  <c r="AP79" i="18"/>
  <c r="AO79" i="18"/>
  <c r="AP78" i="18"/>
  <c r="AO78" i="18"/>
  <c r="AP77" i="18"/>
  <c r="AO77" i="18"/>
  <c r="AP76" i="18"/>
  <c r="AO76" i="18"/>
  <c r="AP75" i="18"/>
  <c r="AO75" i="18"/>
  <c r="AP74" i="18"/>
  <c r="AO74" i="18"/>
  <c r="AP73" i="18"/>
  <c r="AO73" i="18"/>
  <c r="AP72" i="18"/>
  <c r="AO72" i="18"/>
  <c r="AP71" i="18"/>
  <c r="AO71" i="18"/>
  <c r="AP70" i="18"/>
  <c r="AO70" i="18"/>
  <c r="AP69" i="18"/>
  <c r="AO69" i="18"/>
  <c r="AP68" i="18"/>
  <c r="AO68" i="18"/>
  <c r="AP67" i="18"/>
  <c r="AO67" i="18"/>
  <c r="AP66" i="18"/>
  <c r="AO66" i="18"/>
  <c r="AP65" i="18"/>
  <c r="AO65" i="18"/>
  <c r="AP64" i="18"/>
  <c r="AO64" i="18"/>
  <c r="AP63" i="18"/>
  <c r="AO63" i="18"/>
  <c r="AP62" i="18"/>
  <c r="AO62" i="18"/>
  <c r="AP61" i="18"/>
  <c r="AO61" i="18"/>
  <c r="AP60" i="18"/>
  <c r="AO60" i="18"/>
  <c r="AP59" i="18"/>
  <c r="AO59" i="18"/>
  <c r="AP58" i="18"/>
  <c r="AO58" i="18"/>
  <c r="AP57" i="18"/>
  <c r="AO57" i="18"/>
  <c r="AP56" i="18"/>
  <c r="AO56" i="18"/>
  <c r="AP55" i="18"/>
  <c r="AO55" i="18"/>
  <c r="AP54" i="18"/>
  <c r="AO54" i="18"/>
  <c r="AP53" i="18"/>
  <c r="AO53" i="18"/>
  <c r="AP52" i="18"/>
  <c r="AO52" i="18"/>
  <c r="AP51" i="18"/>
  <c r="AO51" i="18"/>
  <c r="AP50" i="18"/>
  <c r="AO50" i="18"/>
  <c r="AP49" i="18"/>
  <c r="AO49" i="18"/>
  <c r="AP48" i="18"/>
  <c r="AO48" i="18"/>
  <c r="AP47" i="18"/>
  <c r="AO47" i="18"/>
  <c r="AP46" i="18"/>
  <c r="AO46" i="18"/>
  <c r="AP45" i="18"/>
  <c r="AO45" i="18"/>
  <c r="AP44" i="18"/>
  <c r="AO44" i="18"/>
  <c r="AP43" i="18"/>
  <c r="AO43" i="18"/>
  <c r="AP42" i="18"/>
  <c r="AO42" i="18"/>
  <c r="AP41" i="18"/>
  <c r="AO41" i="18"/>
  <c r="AP40" i="18"/>
  <c r="AO40" i="18"/>
  <c r="AP39" i="18"/>
  <c r="AO39" i="18"/>
  <c r="AP38" i="18"/>
  <c r="AO38" i="18"/>
  <c r="AP37" i="18"/>
  <c r="AO37" i="18"/>
  <c r="AP36" i="18"/>
  <c r="AO36" i="18"/>
  <c r="AP35" i="18"/>
  <c r="AO35" i="18"/>
  <c r="AP34" i="18"/>
  <c r="AO34" i="18"/>
  <c r="AP33" i="18"/>
  <c r="AO33" i="18"/>
  <c r="AP32" i="18"/>
  <c r="AO32" i="18"/>
  <c r="AP31" i="18"/>
  <c r="AO31" i="18"/>
  <c r="AP30" i="18"/>
  <c r="AO30" i="18"/>
  <c r="AP29" i="18"/>
  <c r="AO29" i="18"/>
  <c r="AP28" i="18"/>
  <c r="AO28" i="18"/>
  <c r="AP27" i="18"/>
  <c r="AO27" i="18"/>
  <c r="AP26" i="18"/>
  <c r="AO26" i="18"/>
  <c r="AP25" i="18"/>
  <c r="AO25" i="18"/>
  <c r="AP24" i="18"/>
  <c r="AO24" i="18"/>
  <c r="AP23" i="18"/>
  <c r="AO23" i="18"/>
  <c r="AP22" i="18"/>
  <c r="AO22" i="18"/>
  <c r="AP21" i="18"/>
  <c r="AO21" i="18"/>
  <c r="AP20" i="18"/>
  <c r="AO20" i="18"/>
  <c r="AP19" i="18"/>
  <c r="AO19" i="18"/>
  <c r="AP18" i="18"/>
  <c r="AO18" i="18"/>
  <c r="AP17" i="18"/>
  <c r="AO17" i="18"/>
  <c r="AP16" i="18"/>
  <c r="AO16" i="18"/>
  <c r="AP15" i="18"/>
  <c r="AO15" i="18"/>
  <c r="AP14" i="18"/>
  <c r="AO14" i="18"/>
  <c r="AP13" i="18"/>
  <c r="AO13" i="18"/>
  <c r="AP12" i="18"/>
  <c r="AO12" i="18"/>
  <c r="AP11" i="18"/>
  <c r="AO11" i="18"/>
  <c r="AP10" i="18"/>
  <c r="AO10" i="18"/>
  <c r="AP9" i="18"/>
  <c r="AO9" i="18"/>
  <c r="AP8" i="18"/>
  <c r="AO8" i="18"/>
  <c r="AP7" i="18"/>
  <c r="AO7" i="18"/>
  <c r="AP6" i="18"/>
  <c r="AO6" i="18"/>
  <c r="AP5" i="18"/>
  <c r="AO5" i="18"/>
  <c r="AP81" i="18" l="1"/>
  <c r="AO81" i="18"/>
  <c r="BA6" i="18"/>
  <c r="BA7" i="18"/>
  <c r="BA8" i="18"/>
  <c r="BA9" i="18"/>
  <c r="BA10" i="18"/>
  <c r="BA11" i="18"/>
  <c r="BA12" i="18"/>
  <c r="BA13" i="18"/>
  <c r="BA14" i="18"/>
  <c r="BA15" i="18"/>
  <c r="BA16" i="18"/>
  <c r="BA17" i="18"/>
  <c r="BA18" i="18"/>
  <c r="BA19" i="18"/>
  <c r="BA20" i="18"/>
  <c r="BA21" i="18"/>
  <c r="BA22" i="18"/>
  <c r="BA23" i="18"/>
  <c r="BA24" i="18"/>
  <c r="BA25" i="18"/>
  <c r="BA26" i="18"/>
  <c r="BA27" i="18"/>
  <c r="BA28" i="18"/>
  <c r="BA29" i="18"/>
  <c r="BA30" i="18"/>
  <c r="BA31" i="18"/>
  <c r="BA32" i="18"/>
  <c r="BA33" i="18"/>
  <c r="BA34" i="18"/>
  <c r="BA35" i="18"/>
  <c r="BA36" i="18"/>
  <c r="BA37" i="18"/>
  <c r="BA38" i="18"/>
  <c r="BA39" i="18"/>
  <c r="BA40" i="18"/>
  <c r="BA41" i="18"/>
  <c r="BA42" i="18"/>
  <c r="BA43" i="18"/>
  <c r="BA44" i="18"/>
  <c r="BA45" i="18"/>
  <c r="BA46" i="18"/>
  <c r="BA47" i="18"/>
  <c r="BA48" i="18"/>
  <c r="BA49" i="18"/>
  <c r="BA50" i="18"/>
  <c r="BA51" i="18"/>
  <c r="BA52" i="18"/>
  <c r="BA53" i="18"/>
  <c r="BA54" i="18"/>
  <c r="BA55" i="18"/>
  <c r="BA56" i="18"/>
  <c r="BA57" i="18"/>
  <c r="BA58" i="18"/>
  <c r="BA59" i="18"/>
  <c r="BA60" i="18"/>
  <c r="BA61" i="18"/>
  <c r="BA62" i="18"/>
  <c r="BA63" i="18"/>
  <c r="BA64" i="18"/>
  <c r="BA65" i="18"/>
  <c r="BA66" i="18"/>
  <c r="BA67" i="18"/>
  <c r="BA68" i="18"/>
  <c r="BA69" i="18"/>
  <c r="BA70" i="18"/>
  <c r="BA71" i="18"/>
  <c r="BA72" i="18"/>
  <c r="BA73" i="18"/>
  <c r="BA74" i="18"/>
  <c r="BA75" i="18"/>
  <c r="BA76" i="18"/>
  <c r="BA77" i="18"/>
  <c r="BA78" i="18"/>
  <c r="BA79" i="18"/>
  <c r="BA5" i="18"/>
  <c r="AM5" i="18"/>
  <c r="AM79" i="18"/>
  <c r="AM78" i="18"/>
  <c r="AM77" i="18"/>
  <c r="AM76" i="18"/>
  <c r="AM75" i="18"/>
  <c r="AM74" i="18"/>
  <c r="AM73" i="18"/>
  <c r="AM72" i="18"/>
  <c r="AM71" i="18"/>
  <c r="AM70" i="18"/>
  <c r="AM69" i="18"/>
  <c r="AM68" i="18"/>
  <c r="AM67" i="18"/>
  <c r="AM66" i="18"/>
  <c r="AM65" i="18"/>
  <c r="AM64" i="18"/>
  <c r="AM63" i="18"/>
  <c r="AM62" i="18"/>
  <c r="AM61" i="18"/>
  <c r="AM60" i="18"/>
  <c r="AM59" i="18"/>
  <c r="AM58" i="18"/>
  <c r="AM57" i="18"/>
  <c r="AM56" i="18"/>
  <c r="AM55" i="18"/>
  <c r="AM54" i="18"/>
  <c r="AM53" i="18"/>
  <c r="AM52" i="18"/>
  <c r="AM51" i="18"/>
  <c r="AM50" i="18"/>
  <c r="AM49" i="18"/>
  <c r="AM48" i="18"/>
  <c r="AM47" i="18"/>
  <c r="AM46" i="18"/>
  <c r="AM45" i="18"/>
  <c r="AM44" i="18"/>
  <c r="AM43" i="18"/>
  <c r="AM42" i="18"/>
  <c r="AM41" i="18"/>
  <c r="AM40" i="18"/>
  <c r="AM39" i="18"/>
  <c r="AM38" i="18"/>
  <c r="AM37" i="18"/>
  <c r="AM36" i="18"/>
  <c r="AM35" i="18"/>
  <c r="AM34" i="18"/>
  <c r="AM33" i="18"/>
  <c r="AM32" i="18"/>
  <c r="AM31" i="18"/>
  <c r="AM30" i="18"/>
  <c r="AM29" i="18"/>
  <c r="AM28" i="18"/>
  <c r="AM27" i="18"/>
  <c r="AM26" i="18"/>
  <c r="AM25" i="18"/>
  <c r="AM24" i="18"/>
  <c r="AM23" i="18"/>
  <c r="AM22" i="18"/>
  <c r="AM21" i="18"/>
  <c r="AM20" i="18"/>
  <c r="AM19" i="18"/>
  <c r="AM18" i="18"/>
  <c r="AM17" i="18"/>
  <c r="AM16" i="18"/>
  <c r="AM15" i="18"/>
  <c r="AM14" i="18"/>
  <c r="AM13" i="18"/>
  <c r="AM12" i="18"/>
  <c r="AM11" i="18"/>
  <c r="AM10" i="18"/>
  <c r="AM9" i="18"/>
  <c r="AM8" i="18"/>
  <c r="AM7" i="18"/>
  <c r="AM6" i="18"/>
  <c r="AX15" i="22"/>
  <c r="AX16" i="22"/>
  <c r="AX17" i="22"/>
  <c r="AX18" i="22"/>
  <c r="AX19" i="22"/>
  <c r="AX20" i="22"/>
  <c r="AX28" i="22"/>
  <c r="AX24" i="22"/>
  <c r="AX25" i="22"/>
  <c r="AX26" i="22"/>
  <c r="AX30" i="22"/>
  <c r="AX31" i="22"/>
  <c r="AX32" i="22"/>
  <c r="AX33" i="22"/>
  <c r="AX34" i="22"/>
  <c r="AX35" i="22"/>
  <c r="AX36" i="22"/>
  <c r="AX27" i="22"/>
  <c r="AX21" i="22"/>
  <c r="AX22" i="22"/>
  <c r="AX23" i="22"/>
  <c r="AX29" i="22"/>
  <c r="AX37" i="22"/>
  <c r="AX38" i="22"/>
  <c r="AX39" i="22"/>
  <c r="AX40" i="22"/>
  <c r="AX41" i="22"/>
  <c r="AX42" i="22"/>
  <c r="AX43" i="22"/>
  <c r="AX44" i="22"/>
  <c r="AX45" i="22"/>
  <c r="AX46" i="22"/>
  <c r="AX47" i="22"/>
  <c r="AX48" i="22"/>
  <c r="AX49" i="22"/>
  <c r="AX50" i="22"/>
  <c r="AX51" i="22"/>
  <c r="AX52" i="22"/>
  <c r="AX53" i="22"/>
  <c r="AX14" i="22"/>
  <c r="AX55" i="22" l="1"/>
  <c r="BA81" i="18"/>
  <c r="AM81" i="18"/>
  <c r="AJ79" i="18"/>
  <c r="AJ78" i="18"/>
  <c r="AJ77" i="18"/>
  <c r="AJ76" i="18"/>
  <c r="AJ75" i="18"/>
  <c r="AJ74" i="18"/>
  <c r="AJ73" i="18"/>
  <c r="AJ72" i="18"/>
  <c r="AJ71" i="18"/>
  <c r="AJ70" i="18"/>
  <c r="AJ69" i="18"/>
  <c r="AJ68" i="18"/>
  <c r="AJ67" i="18"/>
  <c r="AJ66" i="18"/>
  <c r="AJ65" i="18"/>
  <c r="AJ64" i="18"/>
  <c r="AJ63" i="18"/>
  <c r="AJ62" i="18"/>
  <c r="AJ61" i="18"/>
  <c r="AJ60" i="18"/>
  <c r="AJ59" i="18"/>
  <c r="AJ58" i="18"/>
  <c r="AJ57" i="18"/>
  <c r="AJ56" i="18"/>
  <c r="AJ55" i="18"/>
  <c r="AJ54" i="18"/>
  <c r="AJ53" i="18"/>
  <c r="AJ52" i="18"/>
  <c r="AJ51" i="18"/>
  <c r="AJ50" i="18"/>
  <c r="AJ49" i="18"/>
  <c r="AJ48" i="18"/>
  <c r="AJ47" i="18"/>
  <c r="AJ46" i="18"/>
  <c r="AJ45" i="18"/>
  <c r="AJ44" i="18"/>
  <c r="AJ43" i="18"/>
  <c r="AJ42" i="18"/>
  <c r="AJ41" i="18"/>
  <c r="AJ40" i="18"/>
  <c r="AJ39" i="18"/>
  <c r="AJ38" i="18"/>
  <c r="AJ37" i="18"/>
  <c r="AJ36" i="18"/>
  <c r="AJ35" i="18"/>
  <c r="AJ34" i="18"/>
  <c r="AJ33" i="18"/>
  <c r="AJ32" i="18"/>
  <c r="AJ31" i="18"/>
  <c r="AJ30" i="18"/>
  <c r="AJ29" i="18"/>
  <c r="AJ28" i="18"/>
  <c r="AJ27" i="18"/>
  <c r="AJ26" i="18"/>
  <c r="AJ25" i="18"/>
  <c r="AJ24" i="18"/>
  <c r="AJ23" i="18"/>
  <c r="AJ22" i="18"/>
  <c r="AJ21" i="18"/>
  <c r="AJ20" i="18"/>
  <c r="AJ19" i="18"/>
  <c r="AJ18" i="18"/>
  <c r="AJ17" i="18"/>
  <c r="AJ16" i="18"/>
  <c r="AJ15" i="18"/>
  <c r="AJ14" i="18"/>
  <c r="AJ13" i="18"/>
  <c r="AJ12" i="18"/>
  <c r="AJ11" i="18"/>
  <c r="AJ10" i="18"/>
  <c r="AJ9" i="18"/>
  <c r="AJ8" i="18"/>
  <c r="AJ7" i="18"/>
  <c r="AJ6" i="18"/>
  <c r="AJ5" i="18"/>
  <c r="AJ81" i="18" l="1"/>
  <c r="AM85" i="18"/>
  <c r="AR6" i="18"/>
  <c r="AR7" i="18"/>
  <c r="AR8" i="18"/>
  <c r="AR9" i="18"/>
  <c r="AR10" i="18"/>
  <c r="AR11" i="18"/>
  <c r="AR12" i="18"/>
  <c r="AR13" i="18"/>
  <c r="AR14" i="18"/>
  <c r="AR15" i="18"/>
  <c r="AR16" i="18"/>
  <c r="AR17" i="18"/>
  <c r="AR18" i="18"/>
  <c r="AR19" i="18"/>
  <c r="AR20" i="18"/>
  <c r="AR21" i="18"/>
  <c r="AR22" i="18"/>
  <c r="AR23" i="18"/>
  <c r="AR24" i="18"/>
  <c r="AR25" i="18"/>
  <c r="AR26" i="18"/>
  <c r="AR27" i="18"/>
  <c r="AR28" i="18"/>
  <c r="AR29" i="18"/>
  <c r="AR30" i="18"/>
  <c r="AR31" i="18"/>
  <c r="AR32" i="18"/>
  <c r="AR33" i="18"/>
  <c r="AR34" i="18"/>
  <c r="AR35" i="18"/>
  <c r="AR36" i="18"/>
  <c r="AR37" i="18"/>
  <c r="AR38" i="18"/>
  <c r="AR39" i="18"/>
  <c r="AR40" i="18"/>
  <c r="AR41" i="18"/>
  <c r="AR42" i="18"/>
  <c r="AR43" i="18"/>
  <c r="AR44" i="18"/>
  <c r="AR45" i="18"/>
  <c r="AR46" i="18"/>
  <c r="AR47" i="18"/>
  <c r="AR48" i="18"/>
  <c r="AR49" i="18"/>
  <c r="AR50" i="18"/>
  <c r="AR51" i="18"/>
  <c r="AR52" i="18"/>
  <c r="AR53" i="18"/>
  <c r="AR54" i="18"/>
  <c r="AR55" i="18"/>
  <c r="AR56" i="18"/>
  <c r="AR57" i="18"/>
  <c r="AR58" i="18"/>
  <c r="AR59" i="18"/>
  <c r="AR60" i="18"/>
  <c r="AR61" i="18"/>
  <c r="AR62" i="18"/>
  <c r="AR63" i="18"/>
  <c r="AR64" i="18"/>
  <c r="AR65" i="18"/>
  <c r="AR66" i="18"/>
  <c r="AR67" i="18"/>
  <c r="AR68" i="18"/>
  <c r="AR69" i="18"/>
  <c r="AR70" i="18"/>
  <c r="AR71" i="18"/>
  <c r="AR72" i="18"/>
  <c r="AR73" i="18"/>
  <c r="AR74" i="18"/>
  <c r="AR75" i="18"/>
  <c r="AR76" i="18"/>
  <c r="AR77" i="18"/>
  <c r="AR78" i="18"/>
  <c r="AR79" i="18"/>
  <c r="AR5" i="18"/>
  <c r="AR81" i="18" l="1"/>
  <c r="AO15" i="22"/>
  <c r="AO16" i="22"/>
  <c r="AO17" i="22"/>
  <c r="AO18" i="22"/>
  <c r="AO19" i="22"/>
  <c r="AO20" i="22"/>
  <c r="AO28" i="22"/>
  <c r="AO24" i="22"/>
  <c r="AO25" i="22"/>
  <c r="AO26" i="22"/>
  <c r="AO30" i="22"/>
  <c r="AO31" i="22"/>
  <c r="AO32" i="22"/>
  <c r="AO33" i="22"/>
  <c r="AO34" i="22"/>
  <c r="AO35" i="22"/>
  <c r="AO36" i="22"/>
  <c r="AO27" i="22"/>
  <c r="AO21" i="22"/>
  <c r="AO22" i="22"/>
  <c r="AO23" i="22"/>
  <c r="AO29" i="22"/>
  <c r="AO37" i="22"/>
  <c r="AO38" i="22"/>
  <c r="AO39" i="22"/>
  <c r="AO40" i="22"/>
  <c r="AO41" i="22"/>
  <c r="AO42" i="22"/>
  <c r="AO43" i="22"/>
  <c r="AO44" i="22"/>
  <c r="AO45" i="22"/>
  <c r="AO46" i="22"/>
  <c r="AO47" i="22"/>
  <c r="AO48" i="22"/>
  <c r="AO49" i="22"/>
  <c r="AO50" i="22"/>
  <c r="AO51" i="22"/>
  <c r="AO52" i="22"/>
  <c r="AO53" i="22"/>
  <c r="AO14" i="22"/>
  <c r="AM53" i="22"/>
  <c r="AL53" i="22"/>
  <c r="AM52" i="22"/>
  <c r="AL52" i="22"/>
  <c r="AM51" i="22"/>
  <c r="AL51" i="22"/>
  <c r="AM50" i="22"/>
  <c r="AL50" i="22"/>
  <c r="AM49" i="22"/>
  <c r="AL49" i="22"/>
  <c r="AM48" i="22"/>
  <c r="AL48" i="22"/>
  <c r="AM47" i="22"/>
  <c r="AL47" i="22"/>
  <c r="AM46" i="22"/>
  <c r="AL46" i="22"/>
  <c r="AM45" i="22"/>
  <c r="AL45" i="22"/>
  <c r="AM44" i="22"/>
  <c r="AL44" i="22"/>
  <c r="AM43" i="22"/>
  <c r="AL43" i="22"/>
  <c r="AM42" i="22"/>
  <c r="AL42" i="22"/>
  <c r="AM41" i="22"/>
  <c r="AL41" i="22"/>
  <c r="AM40" i="22"/>
  <c r="AL40" i="22"/>
  <c r="AM39" i="22"/>
  <c r="AL39" i="22"/>
  <c r="AM38" i="22"/>
  <c r="AL38" i="22"/>
  <c r="AM37" i="22"/>
  <c r="AL37" i="22"/>
  <c r="AM29" i="22"/>
  <c r="AL29" i="22"/>
  <c r="AM23" i="22"/>
  <c r="AL23" i="22"/>
  <c r="AM22" i="22"/>
  <c r="AL22" i="22"/>
  <c r="AM21" i="22"/>
  <c r="AL21" i="22"/>
  <c r="AM27" i="22"/>
  <c r="AL27" i="22"/>
  <c r="AM36" i="22"/>
  <c r="AL36" i="22"/>
  <c r="AM35" i="22"/>
  <c r="AL35" i="22"/>
  <c r="AM34" i="22"/>
  <c r="AL34" i="22"/>
  <c r="AM33" i="22"/>
  <c r="AL33" i="22"/>
  <c r="AM32" i="22"/>
  <c r="AL32" i="22"/>
  <c r="AM31" i="22"/>
  <c r="AL31" i="22"/>
  <c r="AM30" i="22"/>
  <c r="AL30" i="22"/>
  <c r="AM26" i="22"/>
  <c r="AL26" i="22"/>
  <c r="AM25" i="22"/>
  <c r="AL25" i="22"/>
  <c r="AM24" i="22"/>
  <c r="AL24" i="22"/>
  <c r="AM28" i="22"/>
  <c r="AL28" i="22"/>
  <c r="AM20" i="22"/>
  <c r="AL20" i="22"/>
  <c r="AM19" i="22"/>
  <c r="AL19" i="22"/>
  <c r="AM18" i="22"/>
  <c r="AL18" i="22"/>
  <c r="AM17" i="22"/>
  <c r="AL17" i="22"/>
  <c r="AM16" i="22"/>
  <c r="AL16" i="22"/>
  <c r="AM15" i="22"/>
  <c r="AL15" i="22"/>
  <c r="AM14" i="22"/>
  <c r="AJ53" i="22"/>
  <c r="AI53" i="22"/>
  <c r="AJ52" i="22"/>
  <c r="AI52" i="22"/>
  <c r="AJ51" i="22"/>
  <c r="AI51" i="22"/>
  <c r="AJ50" i="22"/>
  <c r="AI50" i="22"/>
  <c r="AJ49" i="22"/>
  <c r="AI49" i="22"/>
  <c r="AJ48" i="22"/>
  <c r="AI48" i="22"/>
  <c r="AJ47" i="22"/>
  <c r="AI47" i="22"/>
  <c r="AJ46" i="22"/>
  <c r="AI46" i="22"/>
  <c r="AJ45" i="22"/>
  <c r="AI45" i="22"/>
  <c r="AJ44" i="22"/>
  <c r="AI44" i="22"/>
  <c r="AJ43" i="22"/>
  <c r="AI43" i="22"/>
  <c r="AJ42" i="22"/>
  <c r="AI42" i="22"/>
  <c r="AJ41" i="22"/>
  <c r="AI41" i="22"/>
  <c r="AJ40" i="22"/>
  <c r="AI40" i="22"/>
  <c r="AJ39" i="22"/>
  <c r="AI39" i="22"/>
  <c r="AJ38" i="22"/>
  <c r="AI38" i="22"/>
  <c r="AJ37" i="22"/>
  <c r="AI37" i="22"/>
  <c r="AJ29" i="22"/>
  <c r="AI29" i="22"/>
  <c r="AJ23" i="22"/>
  <c r="AI23" i="22"/>
  <c r="AJ22" i="22"/>
  <c r="AI22" i="22"/>
  <c r="AJ21" i="22"/>
  <c r="AI21" i="22"/>
  <c r="AJ27" i="22"/>
  <c r="AI27" i="22"/>
  <c r="AJ36" i="22"/>
  <c r="AI36" i="22"/>
  <c r="AJ35" i="22"/>
  <c r="AI35" i="22"/>
  <c r="AJ34" i="22"/>
  <c r="AI34" i="22"/>
  <c r="AJ33" i="22"/>
  <c r="AI33" i="22"/>
  <c r="AJ32" i="22"/>
  <c r="AI32" i="22"/>
  <c r="AJ31" i="22"/>
  <c r="AI31" i="22"/>
  <c r="AJ30" i="22"/>
  <c r="AI30" i="22"/>
  <c r="AJ26" i="22"/>
  <c r="AI26" i="22"/>
  <c r="AJ25" i="22"/>
  <c r="AI25" i="22"/>
  <c r="AJ24" i="22"/>
  <c r="AI24" i="22"/>
  <c r="AJ28" i="22"/>
  <c r="AI28" i="22"/>
  <c r="AJ20" i="22"/>
  <c r="AI20" i="22"/>
  <c r="AJ19" i="22"/>
  <c r="AI19" i="22"/>
  <c r="AJ18" i="22"/>
  <c r="AI18" i="22"/>
  <c r="AJ17" i="22"/>
  <c r="AI17" i="22"/>
  <c r="AJ16" i="22"/>
  <c r="AI16" i="22"/>
  <c r="AJ15" i="22"/>
  <c r="AI15" i="22"/>
  <c r="AJ14" i="22"/>
  <c r="AG53" i="22"/>
  <c r="AF53" i="22"/>
  <c r="AG52" i="22"/>
  <c r="AF52" i="22"/>
  <c r="AG51" i="22"/>
  <c r="AF51" i="22"/>
  <c r="AG50" i="22"/>
  <c r="AF50" i="22"/>
  <c r="AG49" i="22"/>
  <c r="AF49" i="22"/>
  <c r="AG48" i="22"/>
  <c r="AF48" i="22"/>
  <c r="AG47" i="22"/>
  <c r="AF47" i="22"/>
  <c r="AG46" i="22"/>
  <c r="AF46" i="22"/>
  <c r="AG45" i="22"/>
  <c r="AF45" i="22"/>
  <c r="AG44" i="22"/>
  <c r="AF44" i="22"/>
  <c r="AG43" i="22"/>
  <c r="AF43" i="22"/>
  <c r="AG42" i="22"/>
  <c r="AF42" i="22"/>
  <c r="AG41" i="22"/>
  <c r="AF41" i="22"/>
  <c r="AG40" i="22"/>
  <c r="AF40" i="22"/>
  <c r="AG39" i="22"/>
  <c r="AF39" i="22"/>
  <c r="AG38" i="22"/>
  <c r="AF38" i="22"/>
  <c r="AG37" i="22"/>
  <c r="AF37" i="22"/>
  <c r="AG29" i="22"/>
  <c r="AF29" i="22"/>
  <c r="AG23" i="22"/>
  <c r="AF23" i="22"/>
  <c r="AG22" i="22"/>
  <c r="AF22" i="22"/>
  <c r="AG21" i="22"/>
  <c r="AF21" i="22"/>
  <c r="AG27" i="22"/>
  <c r="AF27" i="22"/>
  <c r="AG36" i="22"/>
  <c r="AF36" i="22"/>
  <c r="AG35" i="22"/>
  <c r="AF35" i="22"/>
  <c r="AG34" i="22"/>
  <c r="AF34" i="22"/>
  <c r="AG33" i="22"/>
  <c r="AF33" i="22"/>
  <c r="AG32" i="22"/>
  <c r="AF32" i="22"/>
  <c r="AG31" i="22"/>
  <c r="AF31" i="22"/>
  <c r="AG30" i="22"/>
  <c r="AF30" i="22"/>
  <c r="AG26" i="22"/>
  <c r="AF26" i="22"/>
  <c r="AG25" i="22"/>
  <c r="AF25" i="22"/>
  <c r="AG24" i="22"/>
  <c r="AF24" i="22"/>
  <c r="AG28" i="22"/>
  <c r="AF28" i="22"/>
  <c r="AG20" i="22"/>
  <c r="AF20" i="22"/>
  <c r="AG19" i="22"/>
  <c r="AF19" i="22"/>
  <c r="AG18" i="22"/>
  <c r="AF18" i="22"/>
  <c r="AG17" i="22"/>
  <c r="AF17" i="22"/>
  <c r="AG16" i="22"/>
  <c r="AF16" i="22"/>
  <c r="AG15" i="22"/>
  <c r="AF15" i="22"/>
  <c r="AG14" i="22"/>
  <c r="AD53" i="22"/>
  <c r="AC53" i="22"/>
  <c r="AD52" i="22"/>
  <c r="AC52" i="22"/>
  <c r="AD51" i="22"/>
  <c r="AC51" i="22"/>
  <c r="AD50" i="22"/>
  <c r="AC50" i="22"/>
  <c r="AD49" i="22"/>
  <c r="AC49" i="22"/>
  <c r="AD48" i="22"/>
  <c r="AC48" i="22"/>
  <c r="AD47" i="22"/>
  <c r="AC47" i="22"/>
  <c r="AD46" i="22"/>
  <c r="AC46" i="22"/>
  <c r="AD45" i="22"/>
  <c r="AC45" i="22"/>
  <c r="AD44" i="22"/>
  <c r="AC44" i="22"/>
  <c r="AD43" i="22"/>
  <c r="AC43" i="22"/>
  <c r="AD42" i="22"/>
  <c r="AC42" i="22"/>
  <c r="AD41" i="22"/>
  <c r="AC41" i="22"/>
  <c r="AD40" i="22"/>
  <c r="AC40" i="22"/>
  <c r="AD39" i="22"/>
  <c r="AC39" i="22"/>
  <c r="AD38" i="22"/>
  <c r="AC38" i="22"/>
  <c r="AD37" i="22"/>
  <c r="AC37" i="22"/>
  <c r="AD29" i="22"/>
  <c r="AC29" i="22"/>
  <c r="AD23" i="22"/>
  <c r="AC23" i="22"/>
  <c r="AD22" i="22"/>
  <c r="AC22" i="22"/>
  <c r="AD21" i="22"/>
  <c r="AC21" i="22"/>
  <c r="AD27" i="22"/>
  <c r="AC27" i="22"/>
  <c r="AD36" i="22"/>
  <c r="AC36" i="22"/>
  <c r="AD35" i="22"/>
  <c r="AC35" i="22"/>
  <c r="AD34" i="22"/>
  <c r="AC34" i="22"/>
  <c r="AD33" i="22"/>
  <c r="AC33" i="22"/>
  <c r="AD32" i="22"/>
  <c r="AC32" i="22"/>
  <c r="AD31" i="22"/>
  <c r="AC31" i="22"/>
  <c r="AD30" i="22"/>
  <c r="AC30" i="22"/>
  <c r="AD26" i="22"/>
  <c r="AC26" i="22"/>
  <c r="AD25" i="22"/>
  <c r="AC25" i="22"/>
  <c r="AD24" i="22"/>
  <c r="AC24" i="22"/>
  <c r="AD28" i="22"/>
  <c r="AC28" i="22"/>
  <c r="AD20" i="22"/>
  <c r="AC20" i="22"/>
  <c r="AD19" i="22"/>
  <c r="AC19" i="22"/>
  <c r="AD18" i="22"/>
  <c r="AC18" i="22"/>
  <c r="AD17" i="22"/>
  <c r="AC17" i="22"/>
  <c r="AD16" i="22"/>
  <c r="AC16" i="22"/>
  <c r="AD15" i="22"/>
  <c r="AC15" i="22"/>
  <c r="AD14" i="22"/>
  <c r="AD55" i="22" l="1"/>
  <c r="AO55" i="22"/>
  <c r="AM55" i="22"/>
  <c r="AG55" i="22"/>
  <c r="AJ85" i="18"/>
  <c r="AJ55" i="22"/>
  <c r="AG79" i="18"/>
  <c r="AG78" i="18"/>
  <c r="AG77" i="18"/>
  <c r="AG76" i="18"/>
  <c r="AG75" i="18"/>
  <c r="AG74" i="18"/>
  <c r="AG73" i="18"/>
  <c r="AG72" i="18"/>
  <c r="AG71" i="18"/>
  <c r="AG70" i="18"/>
  <c r="AG69" i="18"/>
  <c r="AG68" i="18"/>
  <c r="AG67" i="18"/>
  <c r="AG66" i="18"/>
  <c r="AG65" i="18"/>
  <c r="AG64" i="18"/>
  <c r="AG63" i="18"/>
  <c r="AG62" i="18"/>
  <c r="AG61" i="18"/>
  <c r="AG60" i="18"/>
  <c r="AG59" i="18"/>
  <c r="AG58" i="18"/>
  <c r="AG57" i="18"/>
  <c r="AG56" i="18"/>
  <c r="AG55" i="18"/>
  <c r="AG54" i="18"/>
  <c r="AG53" i="18"/>
  <c r="AG52" i="18"/>
  <c r="AG51" i="18"/>
  <c r="AG50" i="18"/>
  <c r="AG49" i="18"/>
  <c r="AG48" i="18"/>
  <c r="AG47" i="18"/>
  <c r="AG46" i="18"/>
  <c r="AG45" i="18"/>
  <c r="AG44" i="18"/>
  <c r="AG43" i="18"/>
  <c r="AG42" i="18"/>
  <c r="AG41" i="18"/>
  <c r="AG40" i="18"/>
  <c r="AG39" i="18"/>
  <c r="AG38" i="18"/>
  <c r="AG37" i="18"/>
  <c r="AG36" i="18"/>
  <c r="AG35" i="18"/>
  <c r="AG34" i="18"/>
  <c r="AG33" i="18"/>
  <c r="AG32" i="18"/>
  <c r="AG31" i="18"/>
  <c r="AG30" i="18"/>
  <c r="AG29" i="18"/>
  <c r="AG28" i="18"/>
  <c r="AG27" i="18"/>
  <c r="AG26" i="18"/>
  <c r="AG25" i="18"/>
  <c r="AG24" i="18"/>
  <c r="AG23" i="18"/>
  <c r="AG22" i="18"/>
  <c r="AG21" i="18"/>
  <c r="AG20" i="18"/>
  <c r="AG19" i="18"/>
  <c r="AG18" i="18"/>
  <c r="AG17" i="18"/>
  <c r="AG16" i="18"/>
  <c r="AG15" i="18"/>
  <c r="AG14" i="18"/>
  <c r="AG13" i="18"/>
  <c r="AG12" i="18"/>
  <c r="AG11" i="18"/>
  <c r="AG10" i="18"/>
  <c r="AG9" i="18"/>
  <c r="AG8" i="18"/>
  <c r="AG7" i="18"/>
  <c r="AG6" i="18"/>
  <c r="AG5" i="18"/>
  <c r="AG81" i="18" l="1"/>
  <c r="AJ58" i="22"/>
  <c r="AJ59" i="22" s="1"/>
  <c r="AM58" i="22"/>
  <c r="AM59" i="22" s="1"/>
  <c r="AG58" i="22"/>
  <c r="AG59" i="22" s="1"/>
  <c r="AD58" i="22"/>
  <c r="AD59" i="22" s="1"/>
  <c r="AG85" i="18" l="1"/>
  <c r="AD79" i="18"/>
  <c r="AD78" i="18"/>
  <c r="AD77" i="18"/>
  <c r="AD76" i="18"/>
  <c r="AD75" i="18"/>
  <c r="AD74" i="18"/>
  <c r="AD73" i="18"/>
  <c r="AD72" i="18"/>
  <c r="AD71" i="18"/>
  <c r="AD70" i="18"/>
  <c r="AD69" i="18"/>
  <c r="AD68" i="18"/>
  <c r="AD67" i="18"/>
  <c r="AD66" i="18"/>
  <c r="AD65" i="18"/>
  <c r="AD64" i="18"/>
  <c r="AD63" i="18"/>
  <c r="AD62" i="18"/>
  <c r="AD61" i="18"/>
  <c r="AD60" i="18"/>
  <c r="AD59" i="18"/>
  <c r="AD58" i="18"/>
  <c r="AD57" i="18"/>
  <c r="AD56" i="18"/>
  <c r="AD55" i="18"/>
  <c r="AD54" i="18"/>
  <c r="AD53" i="18"/>
  <c r="AD52" i="18"/>
  <c r="AD51" i="18"/>
  <c r="AD50" i="18"/>
  <c r="AD49" i="18"/>
  <c r="AD48" i="18"/>
  <c r="AD47" i="18"/>
  <c r="AD46" i="18"/>
  <c r="AD45" i="18"/>
  <c r="AD44" i="18"/>
  <c r="AD43" i="18"/>
  <c r="AD42" i="18"/>
  <c r="AD41" i="18"/>
  <c r="AD40" i="18"/>
  <c r="AD39" i="18"/>
  <c r="AD38" i="18"/>
  <c r="AD37" i="18"/>
  <c r="AD36" i="18"/>
  <c r="AD35" i="18"/>
  <c r="AD34" i="18"/>
  <c r="AD33" i="18"/>
  <c r="AD32" i="18"/>
  <c r="AD31" i="18"/>
  <c r="AD30" i="18"/>
  <c r="AD29" i="18"/>
  <c r="AD28" i="18"/>
  <c r="AD27" i="18"/>
  <c r="AD26" i="18"/>
  <c r="AD25" i="18"/>
  <c r="AD24" i="18"/>
  <c r="AD23" i="18"/>
  <c r="AD22" i="18"/>
  <c r="AD21" i="18"/>
  <c r="AD20" i="18"/>
  <c r="AD19" i="18"/>
  <c r="AD18" i="18"/>
  <c r="AD17" i="18"/>
  <c r="AD16" i="18"/>
  <c r="AD15" i="18"/>
  <c r="AD14" i="18"/>
  <c r="AD13" i="18"/>
  <c r="AD12" i="18"/>
  <c r="AD11" i="18"/>
  <c r="AD10" i="18"/>
  <c r="AD9" i="18"/>
  <c r="AD8" i="18"/>
  <c r="AD7" i="18"/>
  <c r="AD6" i="18"/>
  <c r="AD5" i="18"/>
  <c r="AA79" i="18"/>
  <c r="AA78" i="18"/>
  <c r="AA77" i="18"/>
  <c r="AA76" i="18"/>
  <c r="AA75" i="18"/>
  <c r="AA74" i="18"/>
  <c r="AA73" i="18"/>
  <c r="AA72" i="18"/>
  <c r="AA71" i="18"/>
  <c r="AA70" i="18"/>
  <c r="AA69" i="18"/>
  <c r="AA68" i="18"/>
  <c r="AA67" i="18"/>
  <c r="AA66" i="18"/>
  <c r="AA65" i="18"/>
  <c r="AA64" i="18"/>
  <c r="AA63" i="18"/>
  <c r="AA62" i="18"/>
  <c r="AA61" i="18"/>
  <c r="AA60" i="18"/>
  <c r="AA59" i="18"/>
  <c r="AA58" i="18"/>
  <c r="AA57" i="18"/>
  <c r="AA56" i="18"/>
  <c r="AA55" i="18"/>
  <c r="AA54" i="18"/>
  <c r="AA53" i="18"/>
  <c r="AA52" i="18"/>
  <c r="AA51" i="18"/>
  <c r="AA50" i="18"/>
  <c r="AA49" i="18"/>
  <c r="AA48" i="18"/>
  <c r="AA47" i="18"/>
  <c r="AA46" i="18"/>
  <c r="AA45" i="18"/>
  <c r="AA44" i="18"/>
  <c r="AA43" i="18"/>
  <c r="AA42" i="18"/>
  <c r="AA41" i="18"/>
  <c r="AA40" i="18"/>
  <c r="AA39" i="18"/>
  <c r="AA38" i="18"/>
  <c r="AA37" i="18"/>
  <c r="AA36" i="18"/>
  <c r="AA35" i="18"/>
  <c r="AA34" i="18"/>
  <c r="AA33" i="18"/>
  <c r="AA32" i="18"/>
  <c r="AA31" i="18"/>
  <c r="AA30" i="18"/>
  <c r="AA29" i="18"/>
  <c r="AA28" i="18"/>
  <c r="AA27" i="18"/>
  <c r="AA26" i="18"/>
  <c r="AA25" i="18"/>
  <c r="AA24" i="18"/>
  <c r="AA23" i="18"/>
  <c r="AA22" i="18"/>
  <c r="AA21" i="18"/>
  <c r="AA20" i="18"/>
  <c r="AA19" i="18"/>
  <c r="AA18" i="18"/>
  <c r="AA17" i="18"/>
  <c r="AA16" i="18"/>
  <c r="AA15" i="18"/>
  <c r="AA14" i="18"/>
  <c r="AA13" i="18"/>
  <c r="AA12" i="18"/>
  <c r="AA11" i="18"/>
  <c r="AA10" i="18"/>
  <c r="AA9" i="18"/>
  <c r="AA8" i="18"/>
  <c r="AA7" i="18"/>
  <c r="AA6" i="18"/>
  <c r="AA5" i="18"/>
  <c r="AD81" i="18" l="1"/>
  <c r="AA81" i="18"/>
  <c r="R5" i="18"/>
  <c r="U5" i="18"/>
  <c r="R6" i="18"/>
  <c r="R7" i="18"/>
  <c r="U7" i="18"/>
  <c r="R8" i="18"/>
  <c r="U8" i="18"/>
  <c r="R9" i="18"/>
  <c r="U9" i="18"/>
  <c r="R10" i="18"/>
  <c r="U10" i="18"/>
  <c r="R11" i="18"/>
  <c r="U11" i="18"/>
  <c r="R12" i="18"/>
  <c r="U12" i="18"/>
  <c r="R13" i="18"/>
  <c r="U13" i="18"/>
  <c r="R14" i="18"/>
  <c r="U14" i="18"/>
  <c r="R15" i="18"/>
  <c r="U15" i="18"/>
  <c r="R16" i="18"/>
  <c r="U16" i="18"/>
  <c r="R17" i="18"/>
  <c r="U17" i="18"/>
  <c r="R18" i="18"/>
  <c r="U18" i="18"/>
  <c r="R19" i="18"/>
  <c r="U19" i="18"/>
  <c r="R20" i="18"/>
  <c r="U20" i="18"/>
  <c r="R21" i="18"/>
  <c r="U21" i="18"/>
  <c r="R22" i="18"/>
  <c r="U22" i="18"/>
  <c r="R23" i="18"/>
  <c r="U23" i="18"/>
  <c r="R24" i="18"/>
  <c r="U24" i="18"/>
  <c r="R25" i="18"/>
  <c r="U25" i="18"/>
  <c r="R26" i="18"/>
  <c r="U26" i="18"/>
  <c r="R27" i="18"/>
  <c r="U27" i="18"/>
  <c r="R28" i="18"/>
  <c r="U28" i="18"/>
  <c r="R29" i="18"/>
  <c r="U29" i="18"/>
  <c r="R30" i="18"/>
  <c r="U30" i="18"/>
  <c r="R31" i="18"/>
  <c r="U31" i="18"/>
  <c r="R32" i="18"/>
  <c r="U32" i="18"/>
  <c r="R33" i="18"/>
  <c r="U33" i="18"/>
  <c r="R34" i="18"/>
  <c r="U34" i="18"/>
  <c r="R35" i="18"/>
  <c r="U35" i="18"/>
  <c r="R36" i="18"/>
  <c r="U36" i="18"/>
  <c r="R37" i="18"/>
  <c r="U37" i="18"/>
  <c r="R38" i="18"/>
  <c r="U38" i="18"/>
  <c r="R39" i="18"/>
  <c r="U39" i="18"/>
  <c r="R40" i="18"/>
  <c r="U40" i="18"/>
  <c r="R41" i="18"/>
  <c r="U41" i="18"/>
  <c r="R42" i="18"/>
  <c r="U42" i="18"/>
  <c r="R43" i="18"/>
  <c r="U43" i="18"/>
  <c r="R44" i="18"/>
  <c r="U44" i="18"/>
  <c r="R45" i="18"/>
  <c r="U45" i="18"/>
  <c r="R46" i="18"/>
  <c r="U46" i="18"/>
  <c r="R47" i="18"/>
  <c r="U47" i="18"/>
  <c r="R48" i="18"/>
  <c r="U48" i="18"/>
  <c r="R49" i="18"/>
  <c r="U49" i="18"/>
  <c r="R50" i="18"/>
  <c r="U50" i="18"/>
  <c r="R51" i="18"/>
  <c r="U51" i="18"/>
  <c r="R52" i="18"/>
  <c r="U52" i="18"/>
  <c r="R53" i="18"/>
  <c r="U53" i="18"/>
  <c r="R54" i="18"/>
  <c r="U54" i="18"/>
  <c r="R55" i="18"/>
  <c r="U55" i="18"/>
  <c r="R56" i="18"/>
  <c r="U56" i="18"/>
  <c r="R57" i="18"/>
  <c r="U57" i="18"/>
  <c r="R58" i="18"/>
  <c r="U58" i="18"/>
  <c r="R59" i="18"/>
  <c r="U59" i="18"/>
  <c r="R60" i="18"/>
  <c r="U60" i="18"/>
  <c r="R61" i="18"/>
  <c r="U61" i="18"/>
  <c r="R62" i="18"/>
  <c r="U62" i="18"/>
  <c r="R63" i="18"/>
  <c r="U63" i="18"/>
  <c r="R64" i="18"/>
  <c r="U64" i="18"/>
  <c r="R65" i="18"/>
  <c r="U65" i="18"/>
  <c r="R66" i="18"/>
  <c r="U66" i="18"/>
  <c r="R67" i="18"/>
  <c r="U67" i="18"/>
  <c r="R68" i="18"/>
  <c r="U68" i="18"/>
  <c r="R69" i="18"/>
  <c r="U69" i="18"/>
  <c r="R70" i="18"/>
  <c r="U70" i="18"/>
  <c r="R71" i="18"/>
  <c r="U71" i="18"/>
  <c r="R72" i="18"/>
  <c r="U72" i="18"/>
  <c r="R73" i="18"/>
  <c r="U73" i="18"/>
  <c r="R74" i="18"/>
  <c r="U74" i="18"/>
  <c r="R75" i="18"/>
  <c r="U75" i="18"/>
  <c r="R76" i="18"/>
  <c r="U76" i="18"/>
  <c r="R77" i="18"/>
  <c r="U77" i="18"/>
  <c r="R78" i="18"/>
  <c r="U78" i="18"/>
  <c r="R79" i="18"/>
  <c r="U79" i="18"/>
  <c r="BG10" i="22"/>
  <c r="U81" i="18" l="1"/>
  <c r="R81" i="18"/>
  <c r="BI10" i="22"/>
  <c r="BJ2" i="18"/>
  <c r="I79" i="18"/>
  <c r="I78" i="18"/>
  <c r="I77" i="18"/>
  <c r="I76" i="18"/>
  <c r="I75" i="18"/>
  <c r="I74" i="18"/>
  <c r="I73" i="18"/>
  <c r="I72" i="18"/>
  <c r="I71" i="18"/>
  <c r="I70" i="18"/>
  <c r="I69" i="18"/>
  <c r="I68" i="18"/>
  <c r="I67" i="18"/>
  <c r="I66" i="18"/>
  <c r="I65" i="18"/>
  <c r="I64" i="18"/>
  <c r="I63" i="18"/>
  <c r="I62" i="18"/>
  <c r="I61" i="18"/>
  <c r="I60" i="18"/>
  <c r="I59" i="18"/>
  <c r="I58" i="18"/>
  <c r="I57" i="18"/>
  <c r="I56" i="18"/>
  <c r="I55" i="18"/>
  <c r="I54" i="18"/>
  <c r="I53" i="18"/>
  <c r="I52" i="18"/>
  <c r="I51" i="18"/>
  <c r="I50" i="18"/>
  <c r="I49" i="18"/>
  <c r="I48" i="18"/>
  <c r="I47" i="18"/>
  <c r="I46" i="18"/>
  <c r="I45" i="18"/>
  <c r="I44" i="18"/>
  <c r="I43" i="18"/>
  <c r="I42" i="18"/>
  <c r="I41" i="18"/>
  <c r="I40" i="18"/>
  <c r="I39" i="18"/>
  <c r="I38" i="18"/>
  <c r="I37" i="18"/>
  <c r="I36" i="18"/>
  <c r="I35" i="18"/>
  <c r="I34" i="18"/>
  <c r="I33" i="18"/>
  <c r="I32" i="18"/>
  <c r="I31" i="18"/>
  <c r="I30" i="18"/>
  <c r="I29" i="18"/>
  <c r="I28" i="18"/>
  <c r="I27" i="18"/>
  <c r="I26" i="18"/>
  <c r="I25" i="18"/>
  <c r="I24" i="18"/>
  <c r="I23" i="18"/>
  <c r="I22" i="18"/>
  <c r="I21" i="18"/>
  <c r="I20" i="18"/>
  <c r="I19" i="18"/>
  <c r="I18" i="18"/>
  <c r="I17" i="18"/>
  <c r="I16" i="18"/>
  <c r="I15" i="18"/>
  <c r="I14" i="18"/>
  <c r="I13" i="18"/>
  <c r="I12" i="18"/>
  <c r="I11" i="18"/>
  <c r="I10" i="18"/>
  <c r="I9" i="18"/>
  <c r="I8" i="18"/>
  <c r="I7" i="18"/>
  <c r="I6" i="18"/>
  <c r="I5" i="18"/>
  <c r="I81" i="18" l="1"/>
  <c r="AA85" i="18"/>
  <c r="AD85" i="18"/>
  <c r="AY79" i="18"/>
  <c r="AY78" i="18"/>
  <c r="AY77" i="18"/>
  <c r="AY76" i="18"/>
  <c r="AY75" i="18"/>
  <c r="AY74" i="18"/>
  <c r="AY73" i="18"/>
  <c r="AY72" i="18"/>
  <c r="AY71" i="18"/>
  <c r="AY70" i="18"/>
  <c r="AY69" i="18"/>
  <c r="AY68" i="18"/>
  <c r="AY67" i="18"/>
  <c r="AY66" i="18"/>
  <c r="AY65" i="18"/>
  <c r="AY64" i="18"/>
  <c r="AY63" i="18"/>
  <c r="AY62" i="18"/>
  <c r="AY61" i="18"/>
  <c r="AY60" i="18"/>
  <c r="AY59" i="18"/>
  <c r="AY58" i="18"/>
  <c r="AY57" i="18"/>
  <c r="AY56" i="18"/>
  <c r="AY55" i="18"/>
  <c r="AY54" i="18"/>
  <c r="AY53" i="18"/>
  <c r="AY52" i="18"/>
  <c r="AY51" i="18"/>
  <c r="AY50" i="18"/>
  <c r="AY49" i="18"/>
  <c r="AY48" i="18"/>
  <c r="AY47" i="18"/>
  <c r="AY46" i="18"/>
  <c r="AY45" i="18"/>
  <c r="AY44" i="18"/>
  <c r="AY43" i="18"/>
  <c r="AY42" i="18"/>
  <c r="AY41" i="18"/>
  <c r="AY40" i="18"/>
  <c r="AY39" i="18"/>
  <c r="AY38" i="18"/>
  <c r="AY37" i="18"/>
  <c r="AY36" i="18"/>
  <c r="AY35" i="18"/>
  <c r="AY34" i="18"/>
  <c r="AY33" i="18"/>
  <c r="AY32" i="18"/>
  <c r="AY31" i="18"/>
  <c r="AY30" i="18"/>
  <c r="AY29" i="18"/>
  <c r="AY28" i="18"/>
  <c r="AY27" i="18"/>
  <c r="AY26" i="18"/>
  <c r="AY25" i="18"/>
  <c r="AY24" i="18"/>
  <c r="AY23" i="18"/>
  <c r="AY22" i="18"/>
  <c r="AY21" i="18"/>
  <c r="AY20" i="18"/>
  <c r="AY19" i="18"/>
  <c r="AY18" i="18"/>
  <c r="AY17" i="18"/>
  <c r="AY16" i="18"/>
  <c r="AY15" i="18"/>
  <c r="AY14" i="18"/>
  <c r="AY13" i="18"/>
  <c r="AY12" i="18"/>
  <c r="AY11" i="18"/>
  <c r="AY10" i="18"/>
  <c r="AY9" i="18"/>
  <c r="AY7" i="18"/>
  <c r="AY6" i="18"/>
  <c r="AY5" i="18"/>
  <c r="X79" i="18"/>
  <c r="X78" i="18"/>
  <c r="X77" i="18"/>
  <c r="X76" i="18"/>
  <c r="X75" i="18"/>
  <c r="X74" i="18"/>
  <c r="X73" i="18"/>
  <c r="X72" i="18"/>
  <c r="X71" i="18"/>
  <c r="X70" i="18"/>
  <c r="X69" i="18"/>
  <c r="X68" i="18"/>
  <c r="X67" i="18"/>
  <c r="X66" i="18"/>
  <c r="X65" i="18"/>
  <c r="X64" i="18"/>
  <c r="X63" i="18"/>
  <c r="X62" i="18"/>
  <c r="X61" i="18"/>
  <c r="X60" i="18"/>
  <c r="X59" i="18"/>
  <c r="X58" i="18"/>
  <c r="X57" i="18"/>
  <c r="X56" i="18"/>
  <c r="X55" i="18"/>
  <c r="X54" i="18"/>
  <c r="X53" i="18"/>
  <c r="X52" i="18"/>
  <c r="X51" i="18"/>
  <c r="X50" i="18"/>
  <c r="X49" i="18"/>
  <c r="X48" i="18"/>
  <c r="X47" i="18"/>
  <c r="X46" i="18"/>
  <c r="X45" i="18"/>
  <c r="X44" i="18"/>
  <c r="X43" i="18"/>
  <c r="X42" i="18"/>
  <c r="X41" i="18"/>
  <c r="X40" i="18"/>
  <c r="X39" i="18"/>
  <c r="X38" i="18"/>
  <c r="X37" i="18"/>
  <c r="X36" i="18"/>
  <c r="X35" i="18"/>
  <c r="X34" i="18"/>
  <c r="X33" i="18"/>
  <c r="X32" i="18"/>
  <c r="X31" i="18"/>
  <c r="X30" i="18"/>
  <c r="X29" i="18"/>
  <c r="X28" i="18"/>
  <c r="X27" i="18"/>
  <c r="X26" i="18"/>
  <c r="X25" i="18"/>
  <c r="X24" i="18"/>
  <c r="X23" i="18"/>
  <c r="X22" i="18"/>
  <c r="X21" i="18"/>
  <c r="X20" i="18"/>
  <c r="X19" i="18"/>
  <c r="X18" i="18"/>
  <c r="X17" i="18"/>
  <c r="X16" i="18"/>
  <c r="X15" i="18"/>
  <c r="X14" i="18"/>
  <c r="X13" i="18"/>
  <c r="X12" i="18"/>
  <c r="X11" i="18"/>
  <c r="X10" i="18"/>
  <c r="X9" i="18"/>
  <c r="X8" i="18"/>
  <c r="X7" i="18"/>
  <c r="X6" i="18"/>
  <c r="X5" i="18"/>
  <c r="O79" i="18"/>
  <c r="O78" i="18"/>
  <c r="O77" i="18"/>
  <c r="O76" i="18"/>
  <c r="O75" i="18"/>
  <c r="O74" i="18"/>
  <c r="O73" i="18"/>
  <c r="O72" i="18"/>
  <c r="O71" i="18"/>
  <c r="O70" i="18"/>
  <c r="O69" i="18"/>
  <c r="O68" i="18"/>
  <c r="O67" i="18"/>
  <c r="O66" i="18"/>
  <c r="O65" i="18"/>
  <c r="O64" i="18"/>
  <c r="O63" i="18"/>
  <c r="O62" i="18"/>
  <c r="O61" i="18"/>
  <c r="O60" i="18"/>
  <c r="O59" i="18"/>
  <c r="O58" i="18"/>
  <c r="O57" i="18"/>
  <c r="O56" i="18"/>
  <c r="O55" i="18"/>
  <c r="O54" i="18"/>
  <c r="O53" i="18"/>
  <c r="O52" i="18"/>
  <c r="O51" i="18"/>
  <c r="O50" i="18"/>
  <c r="O49" i="18"/>
  <c r="O48" i="18"/>
  <c r="O47" i="18"/>
  <c r="O46" i="18"/>
  <c r="O45" i="18"/>
  <c r="O44" i="18"/>
  <c r="O43" i="18"/>
  <c r="O42" i="18"/>
  <c r="O41" i="18"/>
  <c r="O40" i="18"/>
  <c r="O39" i="18"/>
  <c r="O38" i="18"/>
  <c r="O37" i="18"/>
  <c r="O36" i="18"/>
  <c r="O35" i="18"/>
  <c r="O34" i="18"/>
  <c r="O33" i="18"/>
  <c r="O32" i="18"/>
  <c r="O31" i="18"/>
  <c r="O30" i="18"/>
  <c r="O29" i="18"/>
  <c r="O28" i="18"/>
  <c r="O27" i="18"/>
  <c r="O26" i="18"/>
  <c r="O25" i="18"/>
  <c r="O24" i="18"/>
  <c r="O23" i="18"/>
  <c r="O22" i="18"/>
  <c r="O21" i="18"/>
  <c r="O20" i="18"/>
  <c r="O19" i="18"/>
  <c r="O18" i="18"/>
  <c r="O17" i="18"/>
  <c r="O16" i="18"/>
  <c r="O15" i="18"/>
  <c r="O14" i="18"/>
  <c r="O13" i="18"/>
  <c r="O12" i="18"/>
  <c r="O11" i="18"/>
  <c r="O10" i="18"/>
  <c r="O9" i="18"/>
  <c r="O8" i="18"/>
  <c r="O7" i="18"/>
  <c r="O6" i="18"/>
  <c r="O5" i="18"/>
  <c r="L79" i="18"/>
  <c r="L78" i="18"/>
  <c r="L77" i="18"/>
  <c r="L76" i="18"/>
  <c r="L75" i="18"/>
  <c r="L74" i="18"/>
  <c r="L73" i="18"/>
  <c r="L72" i="18"/>
  <c r="L71" i="18"/>
  <c r="L70" i="18"/>
  <c r="L69" i="18"/>
  <c r="L68" i="18"/>
  <c r="L67" i="18"/>
  <c r="L66" i="18"/>
  <c r="L65" i="18"/>
  <c r="L64" i="18"/>
  <c r="L63" i="18"/>
  <c r="L62" i="18"/>
  <c r="L61" i="18"/>
  <c r="L60" i="18"/>
  <c r="L59" i="18"/>
  <c r="L58" i="18"/>
  <c r="L57" i="18"/>
  <c r="L56" i="18"/>
  <c r="L55" i="18"/>
  <c r="L54" i="18"/>
  <c r="L53" i="18"/>
  <c r="L52" i="18"/>
  <c r="L51" i="18"/>
  <c r="L50" i="18"/>
  <c r="L49" i="18"/>
  <c r="L48" i="18"/>
  <c r="L47" i="18"/>
  <c r="L46" i="18"/>
  <c r="L45" i="18"/>
  <c r="L44" i="18"/>
  <c r="L43" i="18"/>
  <c r="L42" i="18"/>
  <c r="L41" i="18"/>
  <c r="L40" i="18"/>
  <c r="L39" i="18"/>
  <c r="L38" i="18"/>
  <c r="L37" i="18"/>
  <c r="L36" i="18"/>
  <c r="L35" i="18"/>
  <c r="L34" i="18"/>
  <c r="L33" i="18"/>
  <c r="L32" i="18"/>
  <c r="L31" i="18"/>
  <c r="L30" i="18"/>
  <c r="L29" i="18"/>
  <c r="L28" i="18"/>
  <c r="L27" i="18"/>
  <c r="L26" i="18"/>
  <c r="L25" i="18"/>
  <c r="L24" i="18"/>
  <c r="L23" i="18"/>
  <c r="L22" i="18"/>
  <c r="L21" i="18"/>
  <c r="L20" i="18"/>
  <c r="L19" i="18"/>
  <c r="L18" i="18"/>
  <c r="L17" i="18"/>
  <c r="L16" i="18"/>
  <c r="L15" i="18"/>
  <c r="L14" i="18"/>
  <c r="L13" i="18"/>
  <c r="L12" i="18"/>
  <c r="L11" i="18"/>
  <c r="L10" i="18"/>
  <c r="L9" i="18"/>
  <c r="L8" i="18"/>
  <c r="L7" i="18"/>
  <c r="L6" i="18"/>
  <c r="L5" i="18"/>
  <c r="X81" i="18" l="1"/>
  <c r="AY81" i="18"/>
  <c r="O81" i="18"/>
  <c r="L81" i="18"/>
  <c r="AL8" i="18" l="1"/>
  <c r="AF8" i="18" l="1"/>
  <c r="AI8" i="18"/>
  <c r="AC8" i="18"/>
  <c r="Z8" i="18"/>
  <c r="Q8" i="18"/>
  <c r="H8" i="18"/>
  <c r="K8" i="18"/>
  <c r="W8" i="18"/>
  <c r="N8" i="18"/>
  <c r="AL79" i="18"/>
  <c r="AL78" i="18"/>
  <c r="AL77" i="18"/>
  <c r="AL76" i="18"/>
  <c r="AL75" i="18"/>
  <c r="AL74" i="18"/>
  <c r="AL73" i="18"/>
  <c r="AL72" i="18"/>
  <c r="AL71" i="18"/>
  <c r="AL70" i="18"/>
  <c r="AL69" i="18"/>
  <c r="AL68" i="18"/>
  <c r="AL67" i="18"/>
  <c r="AL66" i="18"/>
  <c r="AL65" i="18"/>
  <c r="AL64" i="18"/>
  <c r="AL63" i="18"/>
  <c r="AL62" i="18"/>
  <c r="AL61" i="18"/>
  <c r="AL60" i="18"/>
  <c r="AL59" i="18"/>
  <c r="AL58" i="18"/>
  <c r="AL57" i="18"/>
  <c r="AL56" i="18"/>
  <c r="AL55" i="18"/>
  <c r="AL54" i="18"/>
  <c r="AL53" i="18"/>
  <c r="AL52" i="18"/>
  <c r="AL51" i="18"/>
  <c r="AL50" i="18"/>
  <c r="AL49" i="18"/>
  <c r="AL48" i="18"/>
  <c r="AL47" i="18"/>
  <c r="AL46" i="18"/>
  <c r="AL45" i="18"/>
  <c r="AL44" i="18"/>
  <c r="AL43" i="18"/>
  <c r="AL42" i="18"/>
  <c r="AL41" i="18"/>
  <c r="AL40" i="18"/>
  <c r="AL39" i="18"/>
  <c r="AL38" i="18"/>
  <c r="AL37" i="18"/>
  <c r="AL36" i="18"/>
  <c r="AL35" i="18"/>
  <c r="AL34" i="18"/>
  <c r="AL33" i="18"/>
  <c r="AL32" i="18"/>
  <c r="AL31" i="18"/>
  <c r="AL30" i="18"/>
  <c r="AL29" i="18"/>
  <c r="AL28" i="18"/>
  <c r="AL27" i="18"/>
  <c r="AL26" i="18"/>
  <c r="AL25" i="18"/>
  <c r="AL24" i="18"/>
  <c r="AL23" i="18"/>
  <c r="AL22" i="18"/>
  <c r="AL21" i="18"/>
  <c r="AL20" i="18"/>
  <c r="AL19" i="18"/>
  <c r="AL18" i="18"/>
  <c r="AL17" i="18"/>
  <c r="AL16" i="18"/>
  <c r="AL15" i="18"/>
  <c r="AL14" i="18"/>
  <c r="AL13" i="18"/>
  <c r="AL12" i="18"/>
  <c r="AL11" i="18"/>
  <c r="AL10" i="18"/>
  <c r="AL9" i="18"/>
  <c r="AL7" i="18"/>
  <c r="AL6" i="18"/>
  <c r="AL5" i="18"/>
  <c r="AL81" i="18" l="1"/>
  <c r="AF15" i="18"/>
  <c r="AI15" i="18"/>
  <c r="AF23" i="18"/>
  <c r="AI23" i="18"/>
  <c r="AF30" i="18"/>
  <c r="AI30" i="18"/>
  <c r="AF38" i="18"/>
  <c r="AI38" i="18"/>
  <c r="AF45" i="18"/>
  <c r="AI45" i="18"/>
  <c r="AF53" i="18"/>
  <c r="AI53" i="18"/>
  <c r="AF61" i="18"/>
  <c r="AI61" i="18"/>
  <c r="AF69" i="18"/>
  <c r="AI69" i="18"/>
  <c r="AF77" i="18"/>
  <c r="AI77" i="18"/>
  <c r="AF29" i="18"/>
  <c r="AI29" i="18"/>
  <c r="AF37" i="18"/>
  <c r="AI37" i="18"/>
  <c r="AF44" i="18"/>
  <c r="AI44" i="18"/>
  <c r="AF52" i="18"/>
  <c r="AI52" i="18"/>
  <c r="AF60" i="18"/>
  <c r="AI60" i="18"/>
  <c r="AF68" i="18"/>
  <c r="AI68" i="18"/>
  <c r="AF76" i="18"/>
  <c r="AI76" i="18"/>
  <c r="AF14" i="18"/>
  <c r="AI14" i="18"/>
  <c r="AF13" i="18"/>
  <c r="AI13" i="18"/>
  <c r="AF21" i="18"/>
  <c r="AI21" i="18"/>
  <c r="AF28" i="18"/>
  <c r="AI28" i="18"/>
  <c r="AF36" i="18"/>
  <c r="AI36" i="18"/>
  <c r="AF51" i="18"/>
  <c r="AI51" i="18"/>
  <c r="AF59" i="18"/>
  <c r="AI59" i="18"/>
  <c r="AF67" i="18"/>
  <c r="AI67" i="18"/>
  <c r="AF75" i="18"/>
  <c r="AI75" i="18"/>
  <c r="AF22" i="18"/>
  <c r="AI22" i="18"/>
  <c r="AF5" i="18"/>
  <c r="AI5" i="18"/>
  <c r="AF12" i="18"/>
  <c r="AI12" i="18"/>
  <c r="AF20" i="18"/>
  <c r="AI20" i="18"/>
  <c r="AF35" i="18"/>
  <c r="AI35" i="18"/>
  <c r="AF43" i="18"/>
  <c r="AI43" i="18"/>
  <c r="AF50" i="18"/>
  <c r="AI50" i="18"/>
  <c r="AF58" i="18"/>
  <c r="AI58" i="18"/>
  <c r="AF66" i="18"/>
  <c r="AI66" i="18"/>
  <c r="AF74" i="18"/>
  <c r="AI74" i="18"/>
  <c r="AF19" i="18"/>
  <c r="AI19" i="18"/>
  <c r="AF27" i="18"/>
  <c r="AI27" i="18"/>
  <c r="AF34" i="18"/>
  <c r="AI34" i="18"/>
  <c r="AF42" i="18"/>
  <c r="AI42" i="18"/>
  <c r="AF49" i="18"/>
  <c r="AI49" i="18"/>
  <c r="AF57" i="18"/>
  <c r="AI57" i="18"/>
  <c r="AF65" i="18"/>
  <c r="AI65" i="18"/>
  <c r="AF73" i="18"/>
  <c r="AI73" i="18"/>
  <c r="AF33" i="18"/>
  <c r="AI33" i="18"/>
  <c r="AF48" i="18"/>
  <c r="AI48" i="18"/>
  <c r="AF56" i="18"/>
  <c r="AI56" i="18"/>
  <c r="AF64" i="18"/>
  <c r="AI64" i="18"/>
  <c r="AF72" i="18"/>
  <c r="AI72" i="18"/>
  <c r="AF79" i="18"/>
  <c r="AI79" i="18"/>
  <c r="AF7" i="18"/>
  <c r="AI7" i="18"/>
  <c r="AF11" i="18"/>
  <c r="AI11" i="18"/>
  <c r="AF26" i="18"/>
  <c r="AI26" i="18"/>
  <c r="AF10" i="18"/>
  <c r="AI10" i="18"/>
  <c r="AF17" i="18"/>
  <c r="AI17" i="18"/>
  <c r="AF25" i="18"/>
  <c r="AI25" i="18"/>
  <c r="AF32" i="18"/>
  <c r="AI32" i="18"/>
  <c r="AF40" i="18"/>
  <c r="AI40" i="18"/>
  <c r="AF47" i="18"/>
  <c r="AI47" i="18"/>
  <c r="AF55" i="18"/>
  <c r="AI55" i="18"/>
  <c r="AF63" i="18"/>
  <c r="AI63" i="18"/>
  <c r="AF71" i="18"/>
  <c r="AI71" i="18"/>
  <c r="AF6" i="18"/>
  <c r="AI6" i="18"/>
  <c r="AF18" i="18"/>
  <c r="AI18" i="18"/>
  <c r="AF41" i="18"/>
  <c r="AI41" i="18"/>
  <c r="AF9" i="18"/>
  <c r="AI9" i="18"/>
  <c r="AF16" i="18"/>
  <c r="AI16" i="18"/>
  <c r="AF24" i="18"/>
  <c r="AI24" i="18"/>
  <c r="AF31" i="18"/>
  <c r="AI31" i="18"/>
  <c r="AF39" i="18"/>
  <c r="AI39" i="18"/>
  <c r="AF46" i="18"/>
  <c r="AI46" i="18"/>
  <c r="AF54" i="18"/>
  <c r="AI54" i="18"/>
  <c r="AF62" i="18"/>
  <c r="AI62" i="18"/>
  <c r="AF70" i="18"/>
  <c r="AI70" i="18"/>
  <c r="AF78" i="18"/>
  <c r="AI78" i="18"/>
  <c r="Z36" i="18"/>
  <c r="AC36" i="18"/>
  <c r="AC67" i="18"/>
  <c r="Z67" i="18"/>
  <c r="Z20" i="18"/>
  <c r="AC20" i="18"/>
  <c r="Z58" i="18"/>
  <c r="AC58" i="18"/>
  <c r="AC19" i="18"/>
  <c r="Z19" i="18"/>
  <c r="AC27" i="18"/>
  <c r="Z27" i="18"/>
  <c r="Z34" i="18"/>
  <c r="AC34" i="18"/>
  <c r="Z42" i="18"/>
  <c r="AC42" i="18"/>
  <c r="Z49" i="18"/>
  <c r="AC49" i="18"/>
  <c r="AC57" i="18"/>
  <c r="Z57" i="18"/>
  <c r="AC65" i="18"/>
  <c r="Z65" i="18"/>
  <c r="AC73" i="18"/>
  <c r="Z73" i="18"/>
  <c r="Z6" i="18"/>
  <c r="AC6" i="18"/>
  <c r="AC43" i="18"/>
  <c r="Z43" i="18"/>
  <c r="Z26" i="18"/>
  <c r="AC26" i="18"/>
  <c r="AC48" i="18"/>
  <c r="Z48" i="18"/>
  <c r="Z56" i="18"/>
  <c r="AC56" i="18"/>
  <c r="Z64" i="18"/>
  <c r="AC64" i="18"/>
  <c r="Z72" i="18"/>
  <c r="AC72" i="18"/>
  <c r="Z79" i="18"/>
  <c r="AC79" i="18"/>
  <c r="AC28" i="18"/>
  <c r="Z28" i="18"/>
  <c r="AC35" i="18"/>
  <c r="Z35" i="18"/>
  <c r="AC11" i="18"/>
  <c r="Z11" i="18"/>
  <c r="Z10" i="18"/>
  <c r="AC10" i="18"/>
  <c r="Z25" i="18"/>
  <c r="AC25" i="18"/>
  <c r="AC47" i="18"/>
  <c r="Z47" i="18"/>
  <c r="AC55" i="18"/>
  <c r="Z55" i="18"/>
  <c r="AC63" i="18"/>
  <c r="Z63" i="18"/>
  <c r="AC71" i="18"/>
  <c r="Z71" i="18"/>
  <c r="AC21" i="18"/>
  <c r="Z21" i="18"/>
  <c r="AC75" i="18"/>
  <c r="Z75" i="18"/>
  <c r="Z74" i="18"/>
  <c r="AC74" i="18"/>
  <c r="Z18" i="18"/>
  <c r="AC18" i="18"/>
  <c r="AC17" i="18"/>
  <c r="Z17" i="18"/>
  <c r="AC9" i="18"/>
  <c r="Z9" i="18"/>
  <c r="Z16" i="18"/>
  <c r="AC16" i="18"/>
  <c r="AC24" i="18"/>
  <c r="Z24" i="18"/>
  <c r="AC31" i="18"/>
  <c r="Z31" i="18"/>
  <c r="Z39" i="18"/>
  <c r="AC39" i="18"/>
  <c r="Z46" i="18"/>
  <c r="AC46" i="18"/>
  <c r="Z54" i="18"/>
  <c r="AC54" i="18"/>
  <c r="Z62" i="18"/>
  <c r="AC62" i="18"/>
  <c r="Z70" i="18"/>
  <c r="AC70" i="18"/>
  <c r="Z78" i="18"/>
  <c r="AC78" i="18"/>
  <c r="AC13" i="18"/>
  <c r="Z13" i="18"/>
  <c r="Z59" i="18"/>
  <c r="AC59" i="18"/>
  <c r="AC5" i="18"/>
  <c r="Z5" i="18"/>
  <c r="Z66" i="18"/>
  <c r="AC66" i="18"/>
  <c r="AC33" i="18"/>
  <c r="Z33" i="18"/>
  <c r="Z32" i="18"/>
  <c r="AC32" i="18"/>
  <c r="Z7" i="18"/>
  <c r="AC7" i="18"/>
  <c r="AC15" i="18"/>
  <c r="Z15" i="18"/>
  <c r="Z23" i="18"/>
  <c r="AC23" i="18"/>
  <c r="Z30" i="18"/>
  <c r="AC30" i="18"/>
  <c r="Z38" i="18"/>
  <c r="AC38" i="18"/>
  <c r="AC45" i="18"/>
  <c r="Z45" i="18"/>
  <c r="AC53" i="18"/>
  <c r="Z53" i="18"/>
  <c r="AC61" i="18"/>
  <c r="Z61" i="18"/>
  <c r="Z69" i="18"/>
  <c r="AC69" i="18"/>
  <c r="AC77" i="18"/>
  <c r="Z77" i="18"/>
  <c r="AC51" i="18"/>
  <c r="Z51" i="18"/>
  <c r="AC12" i="18"/>
  <c r="Z12" i="18"/>
  <c r="Z50" i="18"/>
  <c r="AC50" i="18"/>
  <c r="AC41" i="18"/>
  <c r="Z41" i="18"/>
  <c r="Z40" i="18"/>
  <c r="AC40" i="18"/>
  <c r="Z14" i="18"/>
  <c r="AC14" i="18"/>
  <c r="Z22" i="18"/>
  <c r="AC22" i="18"/>
  <c r="AC29" i="18"/>
  <c r="Z29" i="18"/>
  <c r="AC37" i="18"/>
  <c r="Z37" i="18"/>
  <c r="Z44" i="18"/>
  <c r="AC44" i="18"/>
  <c r="Z52" i="18"/>
  <c r="AC52" i="18"/>
  <c r="Z60" i="18"/>
  <c r="AC60" i="18"/>
  <c r="Z68" i="18"/>
  <c r="AC68" i="18"/>
  <c r="AC76" i="18"/>
  <c r="Z76" i="18"/>
  <c r="Q37" i="18"/>
  <c r="Q13" i="18"/>
  <c r="Q36" i="18"/>
  <c r="Q59" i="18"/>
  <c r="Q5" i="18"/>
  <c r="Q20" i="18"/>
  <c r="Q35" i="18"/>
  <c r="Q43" i="18"/>
  <c r="Q58" i="18"/>
  <c r="Q66" i="18"/>
  <c r="Q19" i="18"/>
  <c r="Q27" i="18"/>
  <c r="Q34" i="18"/>
  <c r="Q42" i="18"/>
  <c r="Q49" i="18"/>
  <c r="Q57" i="18"/>
  <c r="Q65" i="18"/>
  <c r="T73" i="18"/>
  <c r="Q73" i="18"/>
  <c r="Q33" i="18"/>
  <c r="Q64" i="18"/>
  <c r="Q79" i="18"/>
  <c r="T79" i="18"/>
  <c r="Q18" i="18"/>
  <c r="Q56" i="18"/>
  <c r="Q25" i="18"/>
  <c r="Q55" i="18"/>
  <c r="Q26" i="18"/>
  <c r="Q48" i="18"/>
  <c r="Q10" i="18"/>
  <c r="Q32" i="18"/>
  <c r="Q47" i="18"/>
  <c r="Q71" i="18"/>
  <c r="Q24" i="18"/>
  <c r="Q46" i="18"/>
  <c r="Q70" i="18"/>
  <c r="Q11" i="18"/>
  <c r="Q41" i="18"/>
  <c r="Q72" i="18"/>
  <c r="Q17" i="18"/>
  <c r="Q40" i="18"/>
  <c r="Q63" i="18"/>
  <c r="Q9" i="18"/>
  <c r="Q16" i="18"/>
  <c r="Q31" i="18"/>
  <c r="Q39" i="18"/>
  <c r="Q54" i="18"/>
  <c r="Q62" i="18"/>
  <c r="T78" i="18"/>
  <c r="Q78" i="18"/>
  <c r="Q7" i="18"/>
  <c r="Q15" i="18"/>
  <c r="Q23" i="18"/>
  <c r="Q30" i="18"/>
  <c r="Q38" i="18"/>
  <c r="Q45" i="18"/>
  <c r="Q53" i="18"/>
  <c r="Q61" i="18"/>
  <c r="Q69" i="18"/>
  <c r="Q77" i="18"/>
  <c r="T77" i="18"/>
  <c r="Q14" i="18"/>
  <c r="Q52" i="18"/>
  <c r="T76" i="18"/>
  <c r="Q76" i="18"/>
  <c r="Q29" i="18"/>
  <c r="Q60" i="18"/>
  <c r="Q21" i="18"/>
  <c r="Q67" i="18"/>
  <c r="Q22" i="18"/>
  <c r="Q44" i="18"/>
  <c r="Q68" i="18"/>
  <c r="Q6" i="18"/>
  <c r="Q28" i="18"/>
  <c r="Q51" i="18"/>
  <c r="Q75" i="18"/>
  <c r="T75" i="18"/>
  <c r="Q12" i="18"/>
  <c r="Q50" i="18"/>
  <c r="T74" i="18"/>
  <c r="Q74" i="18"/>
  <c r="H52" i="18"/>
  <c r="W52" i="18"/>
  <c r="K52" i="18"/>
  <c r="N52" i="18"/>
  <c r="H28" i="18"/>
  <c r="W28" i="18"/>
  <c r="K28" i="18"/>
  <c r="N28" i="18"/>
  <c r="W12" i="18"/>
  <c r="K12" i="18"/>
  <c r="N12" i="18"/>
  <c r="H12" i="18"/>
  <c r="H35" i="18"/>
  <c r="K35" i="18"/>
  <c r="N35" i="18"/>
  <c r="W35" i="18"/>
  <c r="H50" i="18"/>
  <c r="K50" i="18"/>
  <c r="N50" i="18"/>
  <c r="W50" i="18"/>
  <c r="H58" i="18"/>
  <c r="K58" i="18"/>
  <c r="N58" i="18"/>
  <c r="W58" i="18"/>
  <c r="H66" i="18"/>
  <c r="K66" i="18"/>
  <c r="N66" i="18"/>
  <c r="W66" i="18"/>
  <c r="H74" i="18"/>
  <c r="K74" i="18"/>
  <c r="N74" i="18"/>
  <c r="W74" i="18"/>
  <c r="K19" i="18"/>
  <c r="N19" i="18"/>
  <c r="W19" i="18"/>
  <c r="H19" i="18"/>
  <c r="K27" i="18"/>
  <c r="N27" i="18"/>
  <c r="W27" i="18"/>
  <c r="H27" i="18"/>
  <c r="H34" i="18"/>
  <c r="K34" i="18"/>
  <c r="N34" i="18"/>
  <c r="W34" i="18"/>
  <c r="H42" i="18"/>
  <c r="K42" i="18"/>
  <c r="N42" i="18"/>
  <c r="W42" i="18"/>
  <c r="N49" i="18"/>
  <c r="W49" i="18"/>
  <c r="K49" i="18"/>
  <c r="H49" i="18"/>
  <c r="H57" i="18"/>
  <c r="N57" i="18"/>
  <c r="W57" i="18"/>
  <c r="K57" i="18"/>
  <c r="H65" i="18"/>
  <c r="N65" i="18"/>
  <c r="W65" i="18"/>
  <c r="K65" i="18"/>
  <c r="H73" i="18"/>
  <c r="N73" i="18"/>
  <c r="W73" i="18"/>
  <c r="K73" i="18"/>
  <c r="K22" i="18"/>
  <c r="N22" i="18"/>
  <c r="W22" i="18"/>
  <c r="H22" i="18"/>
  <c r="N21" i="18"/>
  <c r="W21" i="18"/>
  <c r="K21" i="18"/>
  <c r="H21" i="18"/>
  <c r="K18" i="18"/>
  <c r="N18" i="18"/>
  <c r="W18" i="18"/>
  <c r="H18" i="18"/>
  <c r="H41" i="18"/>
  <c r="N41" i="18"/>
  <c r="W41" i="18"/>
  <c r="K41" i="18"/>
  <c r="H56" i="18"/>
  <c r="W56" i="18"/>
  <c r="K56" i="18"/>
  <c r="N56" i="18"/>
  <c r="H72" i="18"/>
  <c r="W72" i="18"/>
  <c r="K72" i="18"/>
  <c r="N72" i="18"/>
  <c r="H29" i="18"/>
  <c r="N29" i="18"/>
  <c r="W29" i="18"/>
  <c r="K29" i="18"/>
  <c r="K6" i="18"/>
  <c r="N6" i="18"/>
  <c r="W6" i="18"/>
  <c r="H6" i="18"/>
  <c r="N5" i="18"/>
  <c r="W5" i="18"/>
  <c r="K5" i="18"/>
  <c r="H5" i="18"/>
  <c r="K43" i="18"/>
  <c r="N43" i="18"/>
  <c r="W43" i="18"/>
  <c r="H43" i="18"/>
  <c r="K26" i="18"/>
  <c r="N26" i="18"/>
  <c r="W26" i="18"/>
  <c r="H26" i="18"/>
  <c r="H33" i="18"/>
  <c r="N33" i="18"/>
  <c r="W33" i="18"/>
  <c r="K33" i="18"/>
  <c r="W48" i="18"/>
  <c r="K48" i="18"/>
  <c r="N48" i="18"/>
  <c r="H48" i="18"/>
  <c r="H64" i="18"/>
  <c r="W64" i="18"/>
  <c r="K64" i="18"/>
  <c r="N64" i="18"/>
  <c r="K79" i="18"/>
  <c r="N79" i="18"/>
  <c r="W79" i="18"/>
  <c r="H79" i="18"/>
  <c r="N10" i="18"/>
  <c r="W10" i="18"/>
  <c r="K10" i="18"/>
  <c r="H10" i="18"/>
  <c r="N17" i="18"/>
  <c r="W17" i="18"/>
  <c r="K17" i="18"/>
  <c r="H17" i="18"/>
  <c r="N25" i="18"/>
  <c r="W25" i="18"/>
  <c r="K25" i="18"/>
  <c r="H25" i="18"/>
  <c r="H32" i="18"/>
  <c r="W32" i="18"/>
  <c r="K32" i="18"/>
  <c r="N32" i="18"/>
  <c r="H40" i="18"/>
  <c r="W40" i="18"/>
  <c r="K40" i="18"/>
  <c r="N40" i="18"/>
  <c r="K47" i="18"/>
  <c r="N47" i="18"/>
  <c r="W47" i="18"/>
  <c r="H47" i="18"/>
  <c r="H55" i="18"/>
  <c r="K55" i="18"/>
  <c r="N55" i="18"/>
  <c r="W55" i="18"/>
  <c r="H63" i="18"/>
  <c r="K63" i="18"/>
  <c r="N63" i="18"/>
  <c r="W63" i="18"/>
  <c r="H71" i="18"/>
  <c r="K71" i="18"/>
  <c r="N71" i="18"/>
  <c r="W71" i="18"/>
  <c r="H37" i="18"/>
  <c r="N37" i="18"/>
  <c r="W37" i="18"/>
  <c r="K37" i="18"/>
  <c r="H59" i="18"/>
  <c r="K59" i="18"/>
  <c r="N59" i="18"/>
  <c r="W59" i="18"/>
  <c r="W16" i="18"/>
  <c r="K16" i="18"/>
  <c r="N16" i="18"/>
  <c r="H16" i="18"/>
  <c r="H31" i="18"/>
  <c r="K31" i="18"/>
  <c r="N31" i="18"/>
  <c r="W31" i="18"/>
  <c r="K46" i="18"/>
  <c r="N46" i="18"/>
  <c r="W46" i="18"/>
  <c r="H46" i="18"/>
  <c r="H70" i="18"/>
  <c r="K70" i="18"/>
  <c r="N70" i="18"/>
  <c r="W70" i="18"/>
  <c r="W44" i="18"/>
  <c r="K44" i="18"/>
  <c r="N44" i="18"/>
  <c r="H44" i="18"/>
  <c r="H36" i="18"/>
  <c r="W36" i="18"/>
  <c r="K36" i="18"/>
  <c r="N36" i="18"/>
  <c r="W20" i="18"/>
  <c r="K20" i="18"/>
  <c r="N20" i="18"/>
  <c r="H20" i="18"/>
  <c r="K11" i="18"/>
  <c r="N11" i="18"/>
  <c r="W11" i="18"/>
  <c r="H11" i="18"/>
  <c r="W9" i="18"/>
  <c r="K9" i="18"/>
  <c r="N9" i="18"/>
  <c r="H9" i="18"/>
  <c r="W24" i="18"/>
  <c r="K24" i="18"/>
  <c r="N24" i="18"/>
  <c r="H24" i="18"/>
  <c r="H39" i="18"/>
  <c r="K39" i="18"/>
  <c r="N39" i="18"/>
  <c r="W39" i="18"/>
  <c r="H54" i="18"/>
  <c r="K54" i="18"/>
  <c r="N54" i="18"/>
  <c r="W54" i="18"/>
  <c r="H62" i="18"/>
  <c r="K62" i="18"/>
  <c r="N62" i="18"/>
  <c r="W62" i="18"/>
  <c r="H78" i="18"/>
  <c r="K78" i="18"/>
  <c r="N78" i="18"/>
  <c r="W78" i="18"/>
  <c r="K15" i="18"/>
  <c r="N15" i="18"/>
  <c r="W15" i="18"/>
  <c r="H15" i="18"/>
  <c r="K23" i="18"/>
  <c r="N23" i="18"/>
  <c r="W23" i="18"/>
  <c r="H23" i="18"/>
  <c r="H30" i="18"/>
  <c r="K30" i="18"/>
  <c r="N30" i="18"/>
  <c r="W30" i="18"/>
  <c r="H38" i="18"/>
  <c r="K38" i="18"/>
  <c r="N38" i="18"/>
  <c r="W38" i="18"/>
  <c r="N45" i="18"/>
  <c r="W45" i="18"/>
  <c r="K45" i="18"/>
  <c r="H45" i="18"/>
  <c r="H53" i="18"/>
  <c r="N53" i="18"/>
  <c r="W53" i="18"/>
  <c r="K53" i="18"/>
  <c r="H61" i="18"/>
  <c r="N61" i="18"/>
  <c r="W61" i="18"/>
  <c r="K61" i="18"/>
  <c r="H69" i="18"/>
  <c r="N69" i="18"/>
  <c r="W69" i="18"/>
  <c r="K69" i="18"/>
  <c r="H77" i="18"/>
  <c r="N77" i="18"/>
  <c r="W77" i="18"/>
  <c r="K77" i="18"/>
  <c r="K14" i="18"/>
  <c r="N14" i="18"/>
  <c r="W14" i="18"/>
  <c r="H14" i="18"/>
  <c r="H60" i="18"/>
  <c r="W60" i="18"/>
  <c r="K60" i="18"/>
  <c r="N60" i="18"/>
  <c r="H68" i="18"/>
  <c r="W68" i="18"/>
  <c r="K68" i="18"/>
  <c r="N68" i="18"/>
  <c r="H76" i="18"/>
  <c r="W76" i="18"/>
  <c r="K76" i="18"/>
  <c r="N76" i="18"/>
  <c r="N13" i="18"/>
  <c r="W13" i="18"/>
  <c r="K13" i="18"/>
  <c r="H13" i="18"/>
  <c r="H51" i="18"/>
  <c r="K51" i="18"/>
  <c r="N51" i="18"/>
  <c r="W51" i="18"/>
  <c r="H67" i="18"/>
  <c r="K67" i="18"/>
  <c r="N67" i="18"/>
  <c r="W67" i="18"/>
  <c r="H75" i="18"/>
  <c r="K75" i="18"/>
  <c r="N75" i="18"/>
  <c r="W75" i="18"/>
  <c r="N7" i="18"/>
  <c r="W7" i="18"/>
  <c r="K7" i="18"/>
  <c r="H7" i="18"/>
  <c r="N81" i="18" l="1"/>
  <c r="W81" i="18"/>
  <c r="AC81" i="18"/>
  <c r="Z81" i="18"/>
  <c r="AF81" i="18"/>
  <c r="Q81" i="18"/>
  <c r="AI81" i="18"/>
  <c r="H81" i="18"/>
  <c r="K81" i="18"/>
  <c r="AI14" i="22"/>
  <c r="AF14" i="22"/>
  <c r="AC14" i="22"/>
  <c r="AL14" i="22"/>
  <c r="AL55" i="22" s="1"/>
  <c r="AI55" i="22" l="1"/>
  <c r="AJ57" i="22" s="1"/>
  <c r="AJ61" i="22" s="1"/>
  <c r="AJ62" i="22" s="1"/>
  <c r="AF55" i="22"/>
  <c r="AG57" i="22" s="1"/>
  <c r="AG61" i="22" s="1"/>
  <c r="AG62" i="22" s="1"/>
  <c r="AC55" i="22"/>
  <c r="AD57" i="22" s="1"/>
  <c r="AD61" i="22" s="1"/>
  <c r="AD62" i="22" s="1"/>
  <c r="AM83" i="18"/>
  <c r="AM87" i="18" s="1"/>
  <c r="AM88" i="18" s="1"/>
  <c r="AJ83" i="18"/>
  <c r="AJ87" i="18" s="1"/>
  <c r="AJ88" i="18" s="1"/>
  <c r="AM57" i="22" l="1"/>
  <c r="AM61" i="22" s="1"/>
  <c r="AM62" i="22" s="1"/>
  <c r="AG83" i="18"/>
  <c r="AG87" i="18" s="1"/>
  <c r="AG88" i="18" s="1"/>
  <c r="AD83" i="18"/>
  <c r="AD87" i="18" s="1"/>
  <c r="AD88" i="18" s="1"/>
  <c r="AA83" i="18"/>
  <c r="AA87" i="18" s="1"/>
  <c r="AA88" i="18" s="1"/>
  <c r="AS64" i="18"/>
  <c r="AT64" i="18"/>
  <c r="AS56" i="18"/>
  <c r="AT56" i="18"/>
  <c r="AS40" i="18"/>
  <c r="AT40" i="18"/>
  <c r="AS32" i="18"/>
  <c r="AT32" i="18"/>
  <c r="AS24" i="18"/>
  <c r="AT24" i="18"/>
  <c r="AS16" i="18"/>
  <c r="AT16" i="18"/>
  <c r="AT8" i="18"/>
  <c r="AS8" i="18"/>
  <c r="AT73" i="18"/>
  <c r="AS73" i="18"/>
  <c r="AT65" i="18"/>
  <c r="AS65" i="18"/>
  <c r="AT57" i="18"/>
  <c r="AS57" i="18"/>
  <c r="AT49" i="18"/>
  <c r="AS49" i="18"/>
  <c r="AT41" i="18"/>
  <c r="AS41" i="18"/>
  <c r="AT33" i="18"/>
  <c r="AS33" i="18"/>
  <c r="AT25" i="18"/>
  <c r="AS25" i="18"/>
  <c r="AT17" i="18"/>
  <c r="AS17" i="18"/>
  <c r="AS9" i="18"/>
  <c r="AT9" i="18"/>
  <c r="AS72" i="18"/>
  <c r="AT72" i="18"/>
  <c r="AS48" i="18"/>
  <c r="AT48" i="18"/>
  <c r="AS5" i="18"/>
  <c r="AT5" i="18"/>
  <c r="AS74" i="18"/>
  <c r="AT74" i="18"/>
  <c r="AS66" i="18"/>
  <c r="AT66" i="18"/>
  <c r="AS58" i="18"/>
  <c r="AT58" i="18"/>
  <c r="AS50" i="18"/>
  <c r="AT50" i="18"/>
  <c r="AS42" i="18"/>
  <c r="AT42" i="18"/>
  <c r="AS34" i="18"/>
  <c r="AT34" i="18"/>
  <c r="AS26" i="18"/>
  <c r="AT26" i="18"/>
  <c r="AS18" i="18"/>
  <c r="AT18" i="18"/>
  <c r="AT10" i="18"/>
  <c r="AS10" i="18"/>
  <c r="AS75" i="18"/>
  <c r="AT75" i="18"/>
  <c r="AS67" i="18"/>
  <c r="AT67" i="18"/>
  <c r="AS59" i="18"/>
  <c r="AT59" i="18"/>
  <c r="AS51" i="18"/>
  <c r="AT51" i="18"/>
  <c r="AS43" i="18"/>
  <c r="AT43" i="18"/>
  <c r="AS35" i="18"/>
  <c r="AT35" i="18"/>
  <c r="AS27" i="18"/>
  <c r="AT27" i="18"/>
  <c r="AS19" i="18"/>
  <c r="AT19" i="18"/>
  <c r="AS11" i="18"/>
  <c r="AT11" i="18"/>
  <c r="AS68" i="18"/>
  <c r="AT68" i="18"/>
  <c r="AS20" i="18"/>
  <c r="AT20" i="18"/>
  <c r="AS76" i="18"/>
  <c r="AT76" i="18"/>
  <c r="AS60" i="18"/>
  <c r="AT60" i="18"/>
  <c r="AS52" i="18"/>
  <c r="AT52" i="18"/>
  <c r="AS44" i="18"/>
  <c r="AT44" i="18"/>
  <c r="AS36" i="18"/>
  <c r="AT36" i="18"/>
  <c r="AS28" i="18"/>
  <c r="AT28" i="18"/>
  <c r="AS12" i="18"/>
  <c r="AT12" i="18"/>
  <c r="AT77" i="18"/>
  <c r="AS77" i="18"/>
  <c r="AT69" i="18"/>
  <c r="AS69" i="18"/>
  <c r="AT61" i="18"/>
  <c r="AS61" i="18"/>
  <c r="AT53" i="18"/>
  <c r="AS53" i="18"/>
  <c r="AT45" i="18"/>
  <c r="AS45" i="18"/>
  <c r="AT37" i="18"/>
  <c r="AS37" i="18"/>
  <c r="AT29" i="18"/>
  <c r="AS29" i="18"/>
  <c r="AT21" i="18"/>
  <c r="AS21" i="18"/>
  <c r="AT13" i="18"/>
  <c r="AS13" i="18"/>
  <c r="AS70" i="18"/>
  <c r="AT70" i="18"/>
  <c r="AS62" i="18"/>
  <c r="AT62" i="18"/>
  <c r="AS46" i="18"/>
  <c r="AT46" i="18"/>
  <c r="AS38" i="18"/>
  <c r="AT38" i="18"/>
  <c r="AS30" i="18"/>
  <c r="AT30" i="18"/>
  <c r="AS22" i="18"/>
  <c r="AT22" i="18"/>
  <c r="AS14" i="18"/>
  <c r="AT14" i="18"/>
  <c r="AS6" i="18"/>
  <c r="AT6" i="18"/>
  <c r="AS78" i="18"/>
  <c r="AT78" i="18"/>
  <c r="AS54" i="18"/>
  <c r="AT54" i="18"/>
  <c r="AS79" i="18"/>
  <c r="AT79" i="18"/>
  <c r="AS71" i="18"/>
  <c r="AT71" i="18"/>
  <c r="AS63" i="18"/>
  <c r="AT63" i="18"/>
  <c r="AS55" i="18"/>
  <c r="AT55" i="18"/>
  <c r="AS47" i="18"/>
  <c r="AT47" i="18"/>
  <c r="AS39" i="18"/>
  <c r="AT39" i="18"/>
  <c r="AS31" i="18"/>
  <c r="AT31" i="18"/>
  <c r="AS23" i="18"/>
  <c r="AT23" i="18"/>
  <c r="AS15" i="18"/>
  <c r="AT15" i="18"/>
  <c r="AT7" i="18"/>
  <c r="AS7" i="18"/>
  <c r="AS81" i="18" l="1"/>
  <c r="AT81" i="18"/>
  <c r="X83" i="18"/>
  <c r="X85" i="18" l="1"/>
  <c r="X87" i="18"/>
  <c r="X88" i="18" s="1"/>
  <c r="Z15" i="22"/>
  <c r="Z16" i="22"/>
  <c r="Z17" i="22"/>
  <c r="Z18" i="22"/>
  <c r="Z19" i="22"/>
  <c r="Z20" i="22"/>
  <c r="Z28" i="22"/>
  <c r="Z24" i="22"/>
  <c r="Z25" i="22"/>
  <c r="Z26" i="22"/>
  <c r="Z30" i="22"/>
  <c r="Z31" i="22"/>
  <c r="Z32" i="22"/>
  <c r="Z33" i="22"/>
  <c r="Z34" i="22"/>
  <c r="Z35" i="22"/>
  <c r="Z36" i="22"/>
  <c r="Z27" i="22"/>
  <c r="Z21" i="22"/>
  <c r="Z22" i="22"/>
  <c r="Z23" i="22"/>
  <c r="Z29" i="22"/>
  <c r="Z37" i="22"/>
  <c r="Z38" i="22"/>
  <c r="Z39" i="22"/>
  <c r="Z40" i="22"/>
  <c r="Z41" i="22"/>
  <c r="Z42" i="22"/>
  <c r="Z43" i="22"/>
  <c r="Z44" i="22"/>
  <c r="Z45" i="22"/>
  <c r="Z46" i="22"/>
  <c r="Z47" i="22"/>
  <c r="Z48" i="22"/>
  <c r="Z49" i="22"/>
  <c r="Z50" i="22"/>
  <c r="Z51" i="22"/>
  <c r="Z52" i="22"/>
  <c r="Z53" i="22"/>
  <c r="AQ34" i="22"/>
  <c r="AQ25" i="22"/>
  <c r="AQ52" i="22"/>
  <c r="AQ51" i="22"/>
  <c r="AQ50" i="22"/>
  <c r="AQ49" i="22"/>
  <c r="AQ48" i="22"/>
  <c r="AQ47" i="22"/>
  <c r="AQ46" i="22"/>
  <c r="AP45" i="22"/>
  <c r="AQ44" i="22"/>
  <c r="AQ43" i="22"/>
  <c r="AQ42" i="22"/>
  <c r="AQ41" i="22"/>
  <c r="AQ40" i="22"/>
  <c r="AQ39" i="22"/>
  <c r="AQ38" i="22"/>
  <c r="AQ29" i="22"/>
  <c r="AQ23" i="22"/>
  <c r="AQ22" i="22"/>
  <c r="AQ21" i="22"/>
  <c r="AQ27" i="22"/>
  <c r="AP36" i="22"/>
  <c r="AQ35" i="22"/>
  <c r="AQ33" i="22"/>
  <c r="AQ32" i="22"/>
  <c r="AQ31" i="22"/>
  <c r="AQ30" i="22"/>
  <c r="AP26" i="22"/>
  <c r="AQ24" i="22"/>
  <c r="AQ20" i="22"/>
  <c r="AQ19" i="22"/>
  <c r="AQ18" i="22"/>
  <c r="AP17" i="22"/>
  <c r="AQ15" i="22"/>
  <c r="AA53" i="22"/>
  <c r="AA52" i="22"/>
  <c r="AA51" i="22"/>
  <c r="AA50" i="22"/>
  <c r="AA49" i="22"/>
  <c r="AA48" i="22"/>
  <c r="AA47" i="22"/>
  <c r="AA46" i="22"/>
  <c r="AA45" i="22"/>
  <c r="AA44" i="22"/>
  <c r="AA43" i="22"/>
  <c r="AA42" i="22"/>
  <c r="AA41" i="22"/>
  <c r="AA40" i="22"/>
  <c r="AA39" i="22"/>
  <c r="AA38" i="22"/>
  <c r="AA37" i="22"/>
  <c r="AA29" i="22"/>
  <c r="AA23" i="22"/>
  <c r="AA22" i="22"/>
  <c r="AA21" i="22"/>
  <c r="AA27" i="22"/>
  <c r="AA36" i="22"/>
  <c r="AA35" i="22"/>
  <c r="AA34" i="22"/>
  <c r="AA33" i="22"/>
  <c r="AA32" i="22"/>
  <c r="AA31" i="22"/>
  <c r="AA30" i="22"/>
  <c r="AA26" i="22"/>
  <c r="AA25" i="22"/>
  <c r="AA24" i="22"/>
  <c r="AA28" i="22"/>
  <c r="AA20" i="22"/>
  <c r="AA19" i="22"/>
  <c r="AA18" i="22"/>
  <c r="AA17" i="22"/>
  <c r="AA16" i="22"/>
  <c r="AA15" i="22"/>
  <c r="AA14" i="22"/>
  <c r="Z14" i="22"/>
  <c r="L15" i="22"/>
  <c r="L14" i="22"/>
  <c r="Z55" i="22" l="1"/>
  <c r="AA55" i="22"/>
  <c r="AQ28" i="22"/>
  <c r="AP37" i="22"/>
  <c r="AQ53" i="22"/>
  <c r="AQ16" i="22"/>
  <c r="AQ14" i="22"/>
  <c r="AP53" i="22"/>
  <c r="AP46" i="22"/>
  <c r="AP38" i="22"/>
  <c r="AP27" i="22"/>
  <c r="AP30" i="22"/>
  <c r="AP18" i="22"/>
  <c r="AQ45" i="22"/>
  <c r="AQ37" i="22"/>
  <c r="AQ36" i="22"/>
  <c r="AQ26" i="22"/>
  <c r="AQ17" i="22"/>
  <c r="AP47" i="22"/>
  <c r="AP39" i="22"/>
  <c r="AP21" i="22"/>
  <c r="AP31" i="22"/>
  <c r="AP19" i="22"/>
  <c r="AP48" i="22"/>
  <c r="AP40" i="22"/>
  <c r="AP22" i="22"/>
  <c r="AP20" i="22"/>
  <c r="AP15" i="22"/>
  <c r="AP49" i="22"/>
  <c r="AP41" i="22"/>
  <c r="AP23" i="22"/>
  <c r="AP32" i="22"/>
  <c r="AP50" i="22"/>
  <c r="AP42" i="22"/>
  <c r="AP29" i="22"/>
  <c r="AP33" i="22"/>
  <c r="AP28" i="22"/>
  <c r="AP51" i="22"/>
  <c r="AP43" i="22"/>
  <c r="AP34" i="22"/>
  <c r="AP24" i="22"/>
  <c r="AP52" i="22"/>
  <c r="AP44" i="22"/>
  <c r="AP35" i="22"/>
  <c r="AP25" i="22"/>
  <c r="AP16" i="22"/>
  <c r="AP14" i="22"/>
  <c r="T14" i="22"/>
  <c r="AV53" i="22"/>
  <c r="X53" i="22"/>
  <c r="W53" i="22"/>
  <c r="U53" i="22"/>
  <c r="T53" i="22"/>
  <c r="R53" i="22"/>
  <c r="Q53" i="22"/>
  <c r="O53" i="22"/>
  <c r="N53" i="22"/>
  <c r="L53" i="22"/>
  <c r="AV52" i="22"/>
  <c r="X52" i="22"/>
  <c r="W52" i="22"/>
  <c r="U52" i="22"/>
  <c r="T52" i="22"/>
  <c r="R52" i="22"/>
  <c r="Q52" i="22"/>
  <c r="O52" i="22"/>
  <c r="N52" i="22"/>
  <c r="L52" i="22"/>
  <c r="AV51" i="22"/>
  <c r="X51" i="22"/>
  <c r="W51" i="22"/>
  <c r="U51" i="22"/>
  <c r="T51" i="22"/>
  <c r="R51" i="22"/>
  <c r="Q51" i="22"/>
  <c r="O51" i="22"/>
  <c r="N51" i="22"/>
  <c r="L51" i="22"/>
  <c r="AV50" i="22"/>
  <c r="X50" i="22"/>
  <c r="W50" i="22"/>
  <c r="U50" i="22"/>
  <c r="T50" i="22"/>
  <c r="R50" i="22"/>
  <c r="Q50" i="22"/>
  <c r="O50" i="22"/>
  <c r="N50" i="22"/>
  <c r="L50" i="22"/>
  <c r="AV49" i="22"/>
  <c r="X49" i="22"/>
  <c r="W49" i="22"/>
  <c r="U49" i="22"/>
  <c r="T49" i="22"/>
  <c r="R49" i="22"/>
  <c r="Q49" i="22"/>
  <c r="O49" i="22"/>
  <c r="N49" i="22"/>
  <c r="L49" i="22"/>
  <c r="AV48" i="22"/>
  <c r="X48" i="22"/>
  <c r="W48" i="22"/>
  <c r="U48" i="22"/>
  <c r="T48" i="22"/>
  <c r="R48" i="22"/>
  <c r="Q48" i="22"/>
  <c r="O48" i="22"/>
  <c r="N48" i="22"/>
  <c r="L48" i="22"/>
  <c r="AV47" i="22"/>
  <c r="X47" i="22"/>
  <c r="W47" i="22"/>
  <c r="U47" i="22"/>
  <c r="T47" i="22"/>
  <c r="R47" i="22"/>
  <c r="Q47" i="22"/>
  <c r="O47" i="22"/>
  <c r="N47" i="22"/>
  <c r="L47" i="22"/>
  <c r="AV46" i="22"/>
  <c r="X46" i="22"/>
  <c r="W46" i="22"/>
  <c r="U46" i="22"/>
  <c r="T46" i="22"/>
  <c r="R46" i="22"/>
  <c r="Q46" i="22"/>
  <c r="O46" i="22"/>
  <c r="N46" i="22"/>
  <c r="L46" i="22"/>
  <c r="AV45" i="22"/>
  <c r="X45" i="22"/>
  <c r="W45" i="22"/>
  <c r="U45" i="22"/>
  <c r="T45" i="22"/>
  <c r="R45" i="22"/>
  <c r="Q45" i="22"/>
  <c r="O45" i="22"/>
  <c r="N45" i="22"/>
  <c r="L45" i="22"/>
  <c r="AV44" i="22"/>
  <c r="X44" i="22"/>
  <c r="W44" i="22"/>
  <c r="U44" i="22"/>
  <c r="T44" i="22"/>
  <c r="R44" i="22"/>
  <c r="Q44" i="22"/>
  <c r="O44" i="22"/>
  <c r="N44" i="22"/>
  <c r="L44" i="22"/>
  <c r="AV43" i="22"/>
  <c r="X43" i="22"/>
  <c r="W43" i="22"/>
  <c r="U43" i="22"/>
  <c r="T43" i="22"/>
  <c r="R43" i="22"/>
  <c r="Q43" i="22"/>
  <c r="O43" i="22"/>
  <c r="N43" i="22"/>
  <c r="L43" i="22"/>
  <c r="AV42" i="22"/>
  <c r="X42" i="22"/>
  <c r="W42" i="22"/>
  <c r="U42" i="22"/>
  <c r="T42" i="22"/>
  <c r="R42" i="22"/>
  <c r="Q42" i="22"/>
  <c r="O42" i="22"/>
  <c r="N42" i="22"/>
  <c r="L42" i="22"/>
  <c r="AV41" i="22"/>
  <c r="X41" i="22"/>
  <c r="W41" i="22"/>
  <c r="U41" i="22"/>
  <c r="T41" i="22"/>
  <c r="R41" i="22"/>
  <c r="Q41" i="22"/>
  <c r="O41" i="22"/>
  <c r="N41" i="22"/>
  <c r="L41" i="22"/>
  <c r="AV40" i="22"/>
  <c r="X40" i="22"/>
  <c r="W40" i="22"/>
  <c r="U40" i="22"/>
  <c r="T40" i="22"/>
  <c r="R40" i="22"/>
  <c r="Q40" i="22"/>
  <c r="O40" i="22"/>
  <c r="N40" i="22"/>
  <c r="L40" i="22"/>
  <c r="AV39" i="22"/>
  <c r="X39" i="22"/>
  <c r="W39" i="22"/>
  <c r="U39" i="22"/>
  <c r="T39" i="22"/>
  <c r="R39" i="22"/>
  <c r="Q39" i="22"/>
  <c r="O39" i="22"/>
  <c r="N39" i="22"/>
  <c r="L39" i="22"/>
  <c r="AV38" i="22"/>
  <c r="X38" i="22"/>
  <c r="W38" i="22"/>
  <c r="U38" i="22"/>
  <c r="T38" i="22"/>
  <c r="R38" i="22"/>
  <c r="Q38" i="22"/>
  <c r="O38" i="22"/>
  <c r="N38" i="22"/>
  <c r="L38" i="22"/>
  <c r="AV37" i="22"/>
  <c r="X37" i="22"/>
  <c r="W37" i="22"/>
  <c r="U37" i="22"/>
  <c r="T37" i="22"/>
  <c r="R37" i="22"/>
  <c r="Q37" i="22"/>
  <c r="O37" i="22"/>
  <c r="N37" i="22"/>
  <c r="L37" i="22"/>
  <c r="AV29" i="22"/>
  <c r="X29" i="22"/>
  <c r="W29" i="22"/>
  <c r="U29" i="22"/>
  <c r="T29" i="22"/>
  <c r="R29" i="22"/>
  <c r="Q29" i="22"/>
  <c r="O29" i="22"/>
  <c r="N29" i="22"/>
  <c r="L29" i="22"/>
  <c r="AV23" i="22"/>
  <c r="X23" i="22"/>
  <c r="W23" i="22"/>
  <c r="U23" i="22"/>
  <c r="T23" i="22"/>
  <c r="R23" i="22"/>
  <c r="Q23" i="22"/>
  <c r="O23" i="22"/>
  <c r="N23" i="22"/>
  <c r="L23" i="22"/>
  <c r="AV22" i="22"/>
  <c r="X22" i="22"/>
  <c r="W22" i="22"/>
  <c r="U22" i="22"/>
  <c r="T22" i="22"/>
  <c r="R22" i="22"/>
  <c r="Q22" i="22"/>
  <c r="O22" i="22"/>
  <c r="N22" i="22"/>
  <c r="L22" i="22"/>
  <c r="AV21" i="22"/>
  <c r="X21" i="22"/>
  <c r="W21" i="22"/>
  <c r="U21" i="22"/>
  <c r="T21" i="22"/>
  <c r="R21" i="22"/>
  <c r="Q21" i="22"/>
  <c r="O21" i="22"/>
  <c r="N21" i="22"/>
  <c r="L21" i="22"/>
  <c r="AV27" i="22"/>
  <c r="X27" i="22"/>
  <c r="W27" i="22"/>
  <c r="U27" i="22"/>
  <c r="T27" i="22"/>
  <c r="R27" i="22"/>
  <c r="Q27" i="22"/>
  <c r="O27" i="22"/>
  <c r="N27" i="22"/>
  <c r="L27" i="22"/>
  <c r="AV36" i="22"/>
  <c r="X36" i="22"/>
  <c r="W36" i="22"/>
  <c r="U36" i="22"/>
  <c r="T36" i="22"/>
  <c r="R36" i="22"/>
  <c r="Q36" i="22"/>
  <c r="O36" i="22"/>
  <c r="N36" i="22"/>
  <c r="L36" i="22"/>
  <c r="AV35" i="22"/>
  <c r="X35" i="22"/>
  <c r="W35" i="22"/>
  <c r="U35" i="22"/>
  <c r="T35" i="22"/>
  <c r="R35" i="22"/>
  <c r="Q35" i="22"/>
  <c r="O35" i="22"/>
  <c r="N35" i="22"/>
  <c r="L35" i="22"/>
  <c r="AV34" i="22"/>
  <c r="X34" i="22"/>
  <c r="W34" i="22"/>
  <c r="U34" i="22"/>
  <c r="T34" i="22"/>
  <c r="R34" i="22"/>
  <c r="Q34" i="22"/>
  <c r="O34" i="22"/>
  <c r="N34" i="22"/>
  <c r="L34" i="22"/>
  <c r="AV33" i="22"/>
  <c r="X33" i="22"/>
  <c r="W33" i="22"/>
  <c r="U33" i="22"/>
  <c r="T33" i="22"/>
  <c r="R33" i="22"/>
  <c r="Q33" i="22"/>
  <c r="O33" i="22"/>
  <c r="N33" i="22"/>
  <c r="L33" i="22"/>
  <c r="AV32" i="22"/>
  <c r="X32" i="22"/>
  <c r="W32" i="22"/>
  <c r="U32" i="22"/>
  <c r="T32" i="22"/>
  <c r="R32" i="22"/>
  <c r="Q32" i="22"/>
  <c r="O32" i="22"/>
  <c r="N32" i="22"/>
  <c r="L32" i="22"/>
  <c r="AV31" i="22"/>
  <c r="X31" i="22"/>
  <c r="W31" i="22"/>
  <c r="U31" i="22"/>
  <c r="T31" i="22"/>
  <c r="R31" i="22"/>
  <c r="Q31" i="22"/>
  <c r="O31" i="22"/>
  <c r="N31" i="22"/>
  <c r="L31" i="22"/>
  <c r="AV30" i="22"/>
  <c r="X30" i="22"/>
  <c r="W30" i="22"/>
  <c r="U30" i="22"/>
  <c r="T30" i="22"/>
  <c r="R30" i="22"/>
  <c r="Q30" i="22"/>
  <c r="O30" i="22"/>
  <c r="N30" i="22"/>
  <c r="L30" i="22"/>
  <c r="AV26" i="22"/>
  <c r="X26" i="22"/>
  <c r="W26" i="22"/>
  <c r="U26" i="22"/>
  <c r="T26" i="22"/>
  <c r="R26" i="22"/>
  <c r="Q26" i="22"/>
  <c r="O26" i="22"/>
  <c r="N26" i="22"/>
  <c r="L26" i="22"/>
  <c r="AV25" i="22"/>
  <c r="X25" i="22"/>
  <c r="W25" i="22"/>
  <c r="U25" i="22"/>
  <c r="T25" i="22"/>
  <c r="R25" i="22"/>
  <c r="Q25" i="22"/>
  <c r="O25" i="22"/>
  <c r="N25" i="22"/>
  <c r="L25" i="22"/>
  <c r="AV24" i="22"/>
  <c r="X24" i="22"/>
  <c r="W24" i="22"/>
  <c r="U24" i="22"/>
  <c r="T24" i="22"/>
  <c r="R24" i="22"/>
  <c r="Q24" i="22"/>
  <c r="O24" i="22"/>
  <c r="N24" i="22"/>
  <c r="L24" i="22"/>
  <c r="AV28" i="22"/>
  <c r="X28" i="22"/>
  <c r="W28" i="22"/>
  <c r="U28" i="22"/>
  <c r="T28" i="22"/>
  <c r="R28" i="22"/>
  <c r="Q28" i="22"/>
  <c r="O28" i="22"/>
  <c r="N28" i="22"/>
  <c r="L28" i="22"/>
  <c r="AV20" i="22"/>
  <c r="X20" i="22"/>
  <c r="W20" i="22"/>
  <c r="U20" i="22"/>
  <c r="T20" i="22"/>
  <c r="R20" i="22"/>
  <c r="Q20" i="22"/>
  <c r="O20" i="22"/>
  <c r="N20" i="22"/>
  <c r="L20" i="22"/>
  <c r="AV19" i="22"/>
  <c r="X19" i="22"/>
  <c r="W19" i="22"/>
  <c r="U19" i="22"/>
  <c r="T19" i="22"/>
  <c r="R19" i="22"/>
  <c r="Q19" i="22"/>
  <c r="O19" i="22"/>
  <c r="N19" i="22"/>
  <c r="L19" i="22"/>
  <c r="AV18" i="22"/>
  <c r="X18" i="22"/>
  <c r="W18" i="22"/>
  <c r="U18" i="22"/>
  <c r="T18" i="22"/>
  <c r="R18" i="22"/>
  <c r="Q18" i="22"/>
  <c r="O18" i="22"/>
  <c r="N18" i="22"/>
  <c r="L18" i="22"/>
  <c r="AV17" i="22"/>
  <c r="X17" i="22"/>
  <c r="W17" i="22"/>
  <c r="U17" i="22"/>
  <c r="T17" i="22"/>
  <c r="R17" i="22"/>
  <c r="Q17" i="22"/>
  <c r="O17" i="22"/>
  <c r="N17" i="22"/>
  <c r="L17" i="22"/>
  <c r="AV16" i="22"/>
  <c r="X16" i="22"/>
  <c r="W16" i="22"/>
  <c r="U16" i="22"/>
  <c r="T16" i="22"/>
  <c r="R16" i="22"/>
  <c r="Q16" i="22"/>
  <c r="O16" i="22"/>
  <c r="N16" i="22"/>
  <c r="L16" i="22"/>
  <c r="AV15" i="22"/>
  <c r="X15" i="22"/>
  <c r="W15" i="22"/>
  <c r="U15" i="22"/>
  <c r="T15" i="22"/>
  <c r="R15" i="22"/>
  <c r="Q15" i="22"/>
  <c r="O15" i="22"/>
  <c r="N15" i="22"/>
  <c r="AV14" i="22"/>
  <c r="X14" i="22"/>
  <c r="W14" i="22"/>
  <c r="BK10" i="22"/>
  <c r="BE10" i="22"/>
  <c r="AT85" i="18"/>
  <c r="K55" i="22" l="1"/>
  <c r="T55" i="22"/>
  <c r="AQ55" i="22"/>
  <c r="AP55" i="22"/>
  <c r="AV55" i="22"/>
  <c r="AA58" i="22"/>
  <c r="U14" i="22"/>
  <c r="U55" i="22" s="1"/>
  <c r="AR24" i="22"/>
  <c r="AS24" i="22" s="1"/>
  <c r="AT24" i="22" s="1"/>
  <c r="AR26" i="22"/>
  <c r="AS26" i="22" s="1"/>
  <c r="AT26" i="22" s="1"/>
  <c r="AR31" i="22"/>
  <c r="AS31" i="22" s="1"/>
  <c r="AT31" i="22" s="1"/>
  <c r="AR32" i="22"/>
  <c r="AZ32" i="22" s="1"/>
  <c r="BC32" i="22" s="1"/>
  <c r="AR34" i="22"/>
  <c r="AS34" i="22" s="1"/>
  <c r="AT34" i="22" s="1"/>
  <c r="AR36" i="22"/>
  <c r="AS36" i="22" s="1"/>
  <c r="AT36" i="22" s="1"/>
  <c r="AR21" i="22"/>
  <c r="AS21" i="22" s="1"/>
  <c r="AT21" i="22" s="1"/>
  <c r="AR23" i="22"/>
  <c r="AZ23" i="22" s="1"/>
  <c r="BC23" i="22" s="1"/>
  <c r="AR38" i="22"/>
  <c r="AZ38" i="22" s="1"/>
  <c r="BC38" i="22" s="1"/>
  <c r="AR40" i="22"/>
  <c r="AZ40" i="22" s="1"/>
  <c r="AR42" i="22"/>
  <c r="AZ42" i="22" s="1"/>
  <c r="AR44" i="22"/>
  <c r="AS44" i="22" s="1"/>
  <c r="AT44" i="22" s="1"/>
  <c r="AR46" i="22"/>
  <c r="AZ46" i="22" s="1"/>
  <c r="BC46" i="22" s="1"/>
  <c r="AR50" i="22"/>
  <c r="AZ50" i="22" s="1"/>
  <c r="BC50" i="22" s="1"/>
  <c r="AR52" i="22"/>
  <c r="AZ52" i="22" s="1"/>
  <c r="BC52" i="22" s="1"/>
  <c r="AR15" i="22"/>
  <c r="AS15" i="22" s="1"/>
  <c r="AT15" i="22" s="1"/>
  <c r="AR16" i="22"/>
  <c r="AS16" i="22" s="1"/>
  <c r="AT16" i="22" s="1"/>
  <c r="AR18" i="22"/>
  <c r="AZ18" i="22" s="1"/>
  <c r="BC18" i="22" s="1"/>
  <c r="AR20" i="22"/>
  <c r="AZ20" i="22" s="1"/>
  <c r="BC20" i="22" s="1"/>
  <c r="AR53" i="22"/>
  <c r="AS53" i="22" s="1"/>
  <c r="AR28" i="22"/>
  <c r="AZ28" i="22" s="1"/>
  <c r="BC28" i="22" s="1"/>
  <c r="AR25" i="22"/>
  <c r="AZ25" i="22" s="1"/>
  <c r="BC25" i="22" s="1"/>
  <c r="AR30" i="22"/>
  <c r="AZ30" i="22" s="1"/>
  <c r="BC30" i="22" s="1"/>
  <c r="AR33" i="22"/>
  <c r="AZ33" i="22" s="1"/>
  <c r="AR35" i="22"/>
  <c r="AZ35" i="22" s="1"/>
  <c r="BC35" i="22" s="1"/>
  <c r="AR27" i="22"/>
  <c r="AS27" i="22" s="1"/>
  <c r="AT27" i="22" s="1"/>
  <c r="AR22" i="22"/>
  <c r="AZ22" i="22" s="1"/>
  <c r="AR29" i="22"/>
  <c r="AZ29" i="22" s="1"/>
  <c r="BC29" i="22" s="1"/>
  <c r="AR37" i="22"/>
  <c r="AS37" i="22" s="1"/>
  <c r="AR39" i="22"/>
  <c r="AS39" i="22" s="1"/>
  <c r="AT39" i="22" s="1"/>
  <c r="AR41" i="22"/>
  <c r="AZ41" i="22" s="1"/>
  <c r="BC41" i="22" s="1"/>
  <c r="AR43" i="22"/>
  <c r="AS43" i="22" s="1"/>
  <c r="AT43" i="22" s="1"/>
  <c r="AR45" i="22"/>
  <c r="AS45" i="22" s="1"/>
  <c r="AT45" i="22" s="1"/>
  <c r="AR47" i="22"/>
  <c r="AS47" i="22" s="1"/>
  <c r="AT47" i="22" s="1"/>
  <c r="AR49" i="22"/>
  <c r="AZ49" i="22" s="1"/>
  <c r="BC49" i="22" s="1"/>
  <c r="AR51" i="22"/>
  <c r="AZ51" i="22" s="1"/>
  <c r="BC51" i="22" s="1"/>
  <c r="AR17" i="22"/>
  <c r="AZ17" i="22" s="1"/>
  <c r="BC17" i="22" s="1"/>
  <c r="AR19" i="22"/>
  <c r="AZ19" i="22" s="1"/>
  <c r="BC19" i="22" s="1"/>
  <c r="W55" i="22"/>
  <c r="X55" i="22"/>
  <c r="Q14" i="22"/>
  <c r="Q55" i="22" s="1"/>
  <c r="R14" i="22"/>
  <c r="R55" i="22" s="1"/>
  <c r="O14" i="22"/>
  <c r="O55" i="22" s="1"/>
  <c r="N14" i="22"/>
  <c r="N55" i="22" s="1"/>
  <c r="AR14" i="22"/>
  <c r="AR48" i="22"/>
  <c r="BL2" i="18"/>
  <c r="AU45" i="18"/>
  <c r="BB33" i="22" l="1"/>
  <c r="BC33" i="22"/>
  <c r="BA22" i="22"/>
  <c r="BC22" i="22"/>
  <c r="BB42" i="22"/>
  <c r="BC42" i="22"/>
  <c r="BB40" i="22"/>
  <c r="BC40" i="22"/>
  <c r="L55" i="22"/>
  <c r="AR55" i="22"/>
  <c r="AA59" i="22"/>
  <c r="AA57" i="22"/>
  <c r="AA61" i="22" s="1"/>
  <c r="AA62" i="22" s="1"/>
  <c r="BB45" i="18"/>
  <c r="AV45" i="18"/>
  <c r="AZ26" i="22"/>
  <c r="BC26" i="22" s="1"/>
  <c r="AZ16" i="22"/>
  <c r="BA50" i="22"/>
  <c r="AZ34" i="22"/>
  <c r="AS41" i="22"/>
  <c r="AT41" i="22" s="1"/>
  <c r="AZ24" i="22"/>
  <c r="AS50" i="22"/>
  <c r="AT50" i="22" s="1"/>
  <c r="AZ44" i="22"/>
  <c r="BC44" i="22" s="1"/>
  <c r="AS33" i="22"/>
  <c r="AT33" i="22" s="1"/>
  <c r="AZ43" i="22"/>
  <c r="BC43" i="22" s="1"/>
  <c r="BB50" i="22"/>
  <c r="BA33" i="22"/>
  <c r="AS40" i="22"/>
  <c r="AT40" i="22" s="1"/>
  <c r="AZ36" i="22"/>
  <c r="BB22" i="22"/>
  <c r="AT53" i="22"/>
  <c r="AZ14" i="22"/>
  <c r="BA14" i="22" s="1"/>
  <c r="AS14" i="22"/>
  <c r="AQ57" i="22"/>
  <c r="I85" i="18"/>
  <c r="AZ53" i="22"/>
  <c r="AT37" i="22"/>
  <c r="BA40" i="22"/>
  <c r="AZ31" i="22"/>
  <c r="AS42" i="22"/>
  <c r="AT42" i="22" s="1"/>
  <c r="AS51" i="22"/>
  <c r="AT51" i="22" s="1"/>
  <c r="BA42" i="22"/>
  <c r="AS52" i="22"/>
  <c r="AT52" i="22" s="1"/>
  <c r="AS32" i="22"/>
  <c r="AT32" i="22" s="1"/>
  <c r="AS30" i="22"/>
  <c r="AT30" i="22" s="1"/>
  <c r="AZ39" i="22"/>
  <c r="AS23" i="22"/>
  <c r="AT23" i="22" s="1"/>
  <c r="AS25" i="22"/>
  <c r="AT25" i="22" s="1"/>
  <c r="AS46" i="22"/>
  <c r="AT46" i="22" s="1"/>
  <c r="AS20" i="22"/>
  <c r="AT20" i="22" s="1"/>
  <c r="AZ37" i="22"/>
  <c r="BC37" i="22" s="1"/>
  <c r="AZ47" i="22"/>
  <c r="BC47" i="22" s="1"/>
  <c r="BA17" i="22"/>
  <c r="BB17" i="22"/>
  <c r="AS49" i="22"/>
  <c r="AT49" i="22" s="1"/>
  <c r="AS17" i="22"/>
  <c r="AT17" i="22" s="1"/>
  <c r="AS28" i="22"/>
  <c r="AS38" i="22"/>
  <c r="AT38" i="22" s="1"/>
  <c r="AZ15" i="22"/>
  <c r="AS22" i="22"/>
  <c r="AT22" i="22" s="1"/>
  <c r="AZ27" i="22"/>
  <c r="BA29" i="22"/>
  <c r="AS29" i="22"/>
  <c r="AT29" i="22" s="1"/>
  <c r="AS18" i="22"/>
  <c r="AT18" i="22" s="1"/>
  <c r="BB29" i="22"/>
  <c r="BA28" i="22"/>
  <c r="BA19" i="22"/>
  <c r="AZ21" i="22"/>
  <c r="BC21" i="22" s="1"/>
  <c r="AS35" i="22"/>
  <c r="AT35" i="22" s="1"/>
  <c r="BB28" i="22"/>
  <c r="BB19" i="22"/>
  <c r="AS19" i="22"/>
  <c r="AT19" i="22" s="1"/>
  <c r="AZ45" i="22"/>
  <c r="BC45" i="22" s="1"/>
  <c r="BB30" i="22"/>
  <c r="BA30" i="22"/>
  <c r="BA25" i="22"/>
  <c r="BB25" i="22"/>
  <c r="AZ48" i="22"/>
  <c r="BC48" i="22" s="1"/>
  <c r="AS48" i="22"/>
  <c r="AT48" i="22" s="1"/>
  <c r="BA52" i="22"/>
  <c r="BB52" i="22"/>
  <c r="BA35" i="22"/>
  <c r="BB35" i="22"/>
  <c r="BA41" i="22"/>
  <c r="BB41" i="22"/>
  <c r="BA23" i="22"/>
  <c r="BB23" i="22"/>
  <c r="BA20" i="22"/>
  <c r="BB20" i="22"/>
  <c r="BA51" i="22"/>
  <c r="BB51" i="22"/>
  <c r="BB46" i="22"/>
  <c r="BA46" i="22"/>
  <c r="BB38" i="22"/>
  <c r="BA38" i="22"/>
  <c r="BA32" i="22"/>
  <c r="BB32" i="22"/>
  <c r="BA49" i="22"/>
  <c r="BB49" i="22"/>
  <c r="BA18" i="22"/>
  <c r="BB18" i="22"/>
  <c r="AU21" i="18"/>
  <c r="AU9" i="18"/>
  <c r="AU78" i="18"/>
  <c r="AU75" i="18"/>
  <c r="AU55" i="18"/>
  <c r="AU65" i="18"/>
  <c r="AU74" i="18"/>
  <c r="AU58" i="18"/>
  <c r="AU26" i="18"/>
  <c r="AU11" i="18"/>
  <c r="AU33" i="18"/>
  <c r="AU5" i="18"/>
  <c r="AU6" i="18"/>
  <c r="AU47" i="18"/>
  <c r="AU53" i="18"/>
  <c r="AV53" i="18" s="1"/>
  <c r="AU70" i="18"/>
  <c r="AU62" i="18"/>
  <c r="AU7" i="18"/>
  <c r="AV7" i="18" s="1"/>
  <c r="AU77" i="18"/>
  <c r="AU15" i="18"/>
  <c r="AU13" i="18"/>
  <c r="AU8" i="18"/>
  <c r="AU44" i="18"/>
  <c r="AV44" i="18" s="1"/>
  <c r="AU54" i="18"/>
  <c r="AV54" i="18" s="1"/>
  <c r="AU29" i="18"/>
  <c r="AU60" i="18"/>
  <c r="AU30" i="18"/>
  <c r="AU32" i="18"/>
  <c r="AU59" i="18"/>
  <c r="AU17" i="18"/>
  <c r="AU12" i="18"/>
  <c r="AV12" i="18" s="1"/>
  <c r="AU23" i="18"/>
  <c r="AV23" i="18" s="1"/>
  <c r="AU27" i="18"/>
  <c r="AU34" i="18"/>
  <c r="AU39" i="18"/>
  <c r="AU16" i="18"/>
  <c r="AU67" i="18"/>
  <c r="AU76" i="18"/>
  <c r="AU48" i="18"/>
  <c r="AU56" i="18"/>
  <c r="AU40" i="18"/>
  <c r="AU41" i="18"/>
  <c r="AU31" i="18"/>
  <c r="AU42" i="18"/>
  <c r="AU22" i="18"/>
  <c r="AU18" i="18"/>
  <c r="AU25" i="18"/>
  <c r="AU79" i="18"/>
  <c r="AV79" i="18" s="1"/>
  <c r="AU63" i="18"/>
  <c r="AU51" i="18"/>
  <c r="AU66" i="18"/>
  <c r="AU71" i="18"/>
  <c r="AU28" i="18"/>
  <c r="AV28" i="18" s="1"/>
  <c r="AU37" i="18"/>
  <c r="AU69" i="18"/>
  <c r="AU46" i="18"/>
  <c r="AU36" i="18"/>
  <c r="AU52" i="18"/>
  <c r="AU49" i="18"/>
  <c r="AU43" i="18"/>
  <c r="AU14" i="18"/>
  <c r="AU50" i="18"/>
  <c r="AV50" i="18" s="1"/>
  <c r="AU19" i="18"/>
  <c r="AU73" i="18"/>
  <c r="AU68" i="18"/>
  <c r="AU38" i="18"/>
  <c r="AU35" i="18"/>
  <c r="AU57" i="18"/>
  <c r="AU61" i="18"/>
  <c r="AU24" i="18"/>
  <c r="AV24" i="18" s="1"/>
  <c r="AU20" i="18"/>
  <c r="AV20" i="18" s="1"/>
  <c r="AU72" i="18"/>
  <c r="AV72" i="18" s="1"/>
  <c r="AU10" i="18"/>
  <c r="AV10" i="18" s="1"/>
  <c r="AU64" i="18"/>
  <c r="AV64" i="18" s="1"/>
  <c r="BD45" i="18" l="1"/>
  <c r="BF45" i="18"/>
  <c r="BA27" i="22"/>
  <c r="BC27" i="22"/>
  <c r="BB36" i="22"/>
  <c r="BC36" i="22"/>
  <c r="BB24" i="22"/>
  <c r="BC24" i="22"/>
  <c r="BA16" i="22"/>
  <c r="BC16" i="22"/>
  <c r="BA53" i="22"/>
  <c r="BC53" i="22"/>
  <c r="BB15" i="22"/>
  <c r="BC15" i="22"/>
  <c r="BA31" i="22"/>
  <c r="BC31" i="22"/>
  <c r="BB34" i="22"/>
  <c r="BC34" i="22"/>
  <c r="BB39" i="22"/>
  <c r="BC39" i="22"/>
  <c r="AT14" i="22"/>
  <c r="BA44" i="22"/>
  <c r="AV5" i="18"/>
  <c r="AU81" i="18"/>
  <c r="I83" i="18"/>
  <c r="I87" i="18" s="1"/>
  <c r="I88" i="18" s="1"/>
  <c r="U83" i="18"/>
  <c r="U87" i="18" s="1"/>
  <c r="U88" i="18" s="1"/>
  <c r="O83" i="18"/>
  <c r="O87" i="18" s="1"/>
  <c r="O88" i="18" s="1"/>
  <c r="R83" i="18"/>
  <c r="R87" i="18" s="1"/>
  <c r="R88" i="18" s="1"/>
  <c r="L83" i="18"/>
  <c r="L87" i="18" s="1"/>
  <c r="L88" i="18" s="1"/>
  <c r="BA24" i="22"/>
  <c r="BB16" i="22"/>
  <c r="X59" i="22"/>
  <c r="U59" i="22"/>
  <c r="R59" i="22"/>
  <c r="O59" i="22"/>
  <c r="O85" i="18"/>
  <c r="R85" i="18"/>
  <c r="U85" i="18"/>
  <c r="L85" i="18"/>
  <c r="R57" i="22"/>
  <c r="R61" i="22" s="1"/>
  <c r="R62" i="22" s="1"/>
  <c r="X57" i="22"/>
  <c r="X61" i="22" s="1"/>
  <c r="X62" i="22" s="1"/>
  <c r="U57" i="22"/>
  <c r="U61" i="22" s="1"/>
  <c r="U62" i="22" s="1"/>
  <c r="O57" i="22"/>
  <c r="O61" i="22" s="1"/>
  <c r="O62" i="22" s="1"/>
  <c r="BA34" i="22"/>
  <c r="BE45" i="18"/>
  <c r="AV8" i="18"/>
  <c r="AV19" i="18"/>
  <c r="AV40" i="18"/>
  <c r="AV11" i="18"/>
  <c r="AV75" i="18"/>
  <c r="AV41" i="18"/>
  <c r="AV32" i="18"/>
  <c r="AV70" i="18"/>
  <c r="AV33" i="18"/>
  <c r="BB69" i="18"/>
  <c r="BF69" i="18" s="1"/>
  <c r="AV69" i="18"/>
  <c r="BB63" i="18"/>
  <c r="BF63" i="18" s="1"/>
  <c r="AV63" i="18"/>
  <c r="AV31" i="18"/>
  <c r="BB29" i="18"/>
  <c r="AV29" i="18"/>
  <c r="AV62" i="18"/>
  <c r="AV68" i="18"/>
  <c r="AV46" i="18"/>
  <c r="BB51" i="18"/>
  <c r="AV51" i="18"/>
  <c r="AV59" i="18"/>
  <c r="AV60" i="18"/>
  <c r="BB43" i="18"/>
  <c r="AV43" i="18"/>
  <c r="BB42" i="18"/>
  <c r="AV42" i="18"/>
  <c r="AV22" i="18"/>
  <c r="AV55" i="18"/>
  <c r="BB14" i="18"/>
  <c r="AV14" i="18"/>
  <c r="AV66" i="18"/>
  <c r="BB48" i="18"/>
  <c r="BF48" i="18" s="1"/>
  <c r="AV48" i="18"/>
  <c r="AV67" i="18"/>
  <c r="AV27" i="18"/>
  <c r="BB30" i="18"/>
  <c r="BF30" i="18" s="1"/>
  <c r="AV30" i="18"/>
  <c r="AV77" i="18"/>
  <c r="BB6" i="18"/>
  <c r="AV6" i="18"/>
  <c r="AV65" i="18"/>
  <c r="BB21" i="18"/>
  <c r="BF21" i="18" s="1"/>
  <c r="AV21" i="18"/>
  <c r="BB38" i="18"/>
  <c r="BF38" i="18" s="1"/>
  <c r="AV38" i="18"/>
  <c r="AV36" i="18"/>
  <c r="AV71" i="18"/>
  <c r="AV18" i="18"/>
  <c r="AV56" i="18"/>
  <c r="AV76" i="18"/>
  <c r="AV34" i="18"/>
  <c r="AV17" i="18"/>
  <c r="BB15" i="18"/>
  <c r="AV15" i="18"/>
  <c r="BB74" i="18"/>
  <c r="AV74" i="18"/>
  <c r="AV9" i="18"/>
  <c r="BB35" i="18"/>
  <c r="BF35" i="18" s="1"/>
  <c r="AV35" i="18"/>
  <c r="AV52" i="18"/>
  <c r="AV25" i="18"/>
  <c r="AV39" i="18"/>
  <c r="AV13" i="18"/>
  <c r="AV47" i="18"/>
  <c r="AV58" i="18"/>
  <c r="BB73" i="18"/>
  <c r="BF73" i="18" s="1"/>
  <c r="AV73" i="18"/>
  <c r="AV16" i="18"/>
  <c r="BB26" i="18"/>
  <c r="AV26" i="18"/>
  <c r="AV78" i="18"/>
  <c r="AV49" i="18"/>
  <c r="AV57" i="18"/>
  <c r="AV37" i="18"/>
  <c r="BB61" i="18"/>
  <c r="AV61" i="18"/>
  <c r="BB8" i="18"/>
  <c r="BF8" i="18" s="1"/>
  <c r="BB33" i="18"/>
  <c r="BA43" i="22"/>
  <c r="BB43" i="22"/>
  <c r="BA26" i="22"/>
  <c r="BB26" i="22"/>
  <c r="BB31" i="22"/>
  <c r="BA36" i="22"/>
  <c r="BA39" i="22"/>
  <c r="BB44" i="22"/>
  <c r="BC14" i="22"/>
  <c r="BB53" i="22"/>
  <c r="BA47" i="22"/>
  <c r="BB14" i="22"/>
  <c r="BB47" i="22"/>
  <c r="BA15" i="22"/>
  <c r="BB27" i="22"/>
  <c r="AT28" i="22"/>
  <c r="L58" i="22"/>
  <c r="AQ58" i="22" s="1"/>
  <c r="AQ59" i="22" s="1"/>
  <c r="BB58" i="18"/>
  <c r="BB5" i="18"/>
  <c r="BD5" i="18" s="1"/>
  <c r="L57" i="22"/>
  <c r="BA37" i="22"/>
  <c r="BB37" i="22"/>
  <c r="BA21" i="22"/>
  <c r="BB21" i="22"/>
  <c r="BB45" i="22"/>
  <c r="BA45" i="22"/>
  <c r="BA48" i="22"/>
  <c r="BB48" i="22"/>
  <c r="BB65" i="18"/>
  <c r="BF65" i="18" s="1"/>
  <c r="BB62" i="18"/>
  <c r="BF62" i="18" s="1"/>
  <c r="BB31" i="18"/>
  <c r="BB9" i="18"/>
  <c r="BB57" i="18"/>
  <c r="BB78" i="18"/>
  <c r="BF78" i="18" s="1"/>
  <c r="BB36" i="18"/>
  <c r="BB11" i="18"/>
  <c r="BB44" i="18"/>
  <c r="BE44" i="18" s="1"/>
  <c r="BB22" i="18"/>
  <c r="BF22" i="18" s="1"/>
  <c r="BB25" i="18"/>
  <c r="BB56" i="18"/>
  <c r="BB39" i="18"/>
  <c r="BF39" i="18" s="1"/>
  <c r="BB77" i="18"/>
  <c r="BB47" i="18"/>
  <c r="BF47" i="18" s="1"/>
  <c r="BB7" i="18"/>
  <c r="BF7" i="18" s="1"/>
  <c r="BB34" i="18"/>
  <c r="BB75" i="18"/>
  <c r="BB27" i="18"/>
  <c r="BF27" i="18" s="1"/>
  <c r="BB13" i="18"/>
  <c r="BB55" i="18"/>
  <c r="BB37" i="18"/>
  <c r="BB66" i="18"/>
  <c r="BB60" i="18"/>
  <c r="BB46" i="18"/>
  <c r="BB54" i="18"/>
  <c r="BF54" i="18" s="1"/>
  <c r="BB12" i="18"/>
  <c r="BB16" i="18"/>
  <c r="BF16" i="18" s="1"/>
  <c r="BB70" i="18"/>
  <c r="BB53" i="18"/>
  <c r="BF53" i="18" s="1"/>
  <c r="BB18" i="18"/>
  <c r="BB17" i="18"/>
  <c r="BF17" i="18" s="1"/>
  <c r="BB49" i="18"/>
  <c r="BB32" i="18"/>
  <c r="BB71" i="18"/>
  <c r="BB19" i="18"/>
  <c r="BF19" i="18" s="1"/>
  <c r="BB79" i="18"/>
  <c r="BF79" i="18" s="1"/>
  <c r="BB76" i="18"/>
  <c r="BF76" i="18" s="1"/>
  <c r="BB67" i="18"/>
  <c r="BF67" i="18" s="1"/>
  <c r="BB68" i="18"/>
  <c r="BB52" i="18"/>
  <c r="BF52" i="18" s="1"/>
  <c r="BB59" i="18"/>
  <c r="BF59" i="18" s="1"/>
  <c r="BB41" i="18"/>
  <c r="BF41" i="18" s="1"/>
  <c r="BB23" i="18"/>
  <c r="BF23" i="18" s="1"/>
  <c r="BB40" i="18"/>
  <c r="BF40" i="18" s="1"/>
  <c r="BB28" i="18"/>
  <c r="BF28" i="18" s="1"/>
  <c r="BB50" i="18"/>
  <c r="BF50" i="18" s="1"/>
  <c r="BB10" i="18"/>
  <c r="BF10" i="18" s="1"/>
  <c r="BB24" i="18"/>
  <c r="BF24" i="18" s="1"/>
  <c r="BB20" i="18"/>
  <c r="BF20" i="18" s="1"/>
  <c r="BB72" i="18"/>
  <c r="BF72" i="18" s="1"/>
  <c r="BB64" i="18"/>
  <c r="BF64" i="18" s="1"/>
  <c r="BD75" i="18" l="1"/>
  <c r="BF75" i="18"/>
  <c r="BE77" i="18"/>
  <c r="BF77" i="18"/>
  <c r="BD74" i="18"/>
  <c r="BF74" i="18"/>
  <c r="BE71" i="18"/>
  <c r="BF71" i="18"/>
  <c r="BE66" i="18"/>
  <c r="BF66" i="18"/>
  <c r="BD58" i="18"/>
  <c r="BF58" i="18"/>
  <c r="BD49" i="18"/>
  <c r="BF49" i="18"/>
  <c r="BE70" i="18"/>
  <c r="BF70" i="18"/>
  <c r="BE46" i="18"/>
  <c r="BF46" i="18"/>
  <c r="BE55" i="18"/>
  <c r="BF55" i="18"/>
  <c r="BE57" i="18"/>
  <c r="BF57" i="18"/>
  <c r="BE61" i="18"/>
  <c r="BF61" i="18"/>
  <c r="BD51" i="18"/>
  <c r="BF51" i="18"/>
  <c r="BE68" i="18"/>
  <c r="BF68" i="18"/>
  <c r="BE60" i="18"/>
  <c r="BF60" i="18"/>
  <c r="BE56" i="18"/>
  <c r="BF56" i="18"/>
  <c r="BD15" i="18"/>
  <c r="BF15" i="18"/>
  <c r="BD25" i="18"/>
  <c r="BF25" i="18"/>
  <c r="BD26" i="18"/>
  <c r="BF26" i="18"/>
  <c r="BD6" i="18"/>
  <c r="BF6" i="18"/>
  <c r="BD43" i="18"/>
  <c r="BF43" i="18"/>
  <c r="BD32" i="18"/>
  <c r="BF32" i="18"/>
  <c r="BD11" i="18"/>
  <c r="BF11" i="18"/>
  <c r="BD37" i="18"/>
  <c r="BF37" i="18"/>
  <c r="BD44" i="18"/>
  <c r="BF44" i="18"/>
  <c r="BE9" i="18"/>
  <c r="BF9" i="18"/>
  <c r="BE42" i="18"/>
  <c r="BF42" i="18"/>
  <c r="BE29" i="18"/>
  <c r="BF29" i="18"/>
  <c r="BD14" i="18"/>
  <c r="BF14" i="18"/>
  <c r="BE12" i="18"/>
  <c r="BF12" i="18"/>
  <c r="BE13" i="18"/>
  <c r="BF13" i="18"/>
  <c r="BE34" i="18"/>
  <c r="BF34" i="18"/>
  <c r="BD18" i="18"/>
  <c r="BF18" i="18"/>
  <c r="BE36" i="18"/>
  <c r="BF36" i="18"/>
  <c r="BD31" i="18"/>
  <c r="BF31" i="18"/>
  <c r="BD33" i="18"/>
  <c r="BF33" i="18"/>
  <c r="AT55" i="22"/>
  <c r="AS55" i="22"/>
  <c r="AV81" i="18"/>
  <c r="BE51" i="18"/>
  <c r="BD35" i="18"/>
  <c r="BE62" i="18"/>
  <c r="AQ61" i="22"/>
  <c r="L59" i="22"/>
  <c r="BE33" i="18"/>
  <c r="BE14" i="18"/>
  <c r="BD63" i="18"/>
  <c r="BD73" i="18"/>
  <c r="BE63" i="18"/>
  <c r="BE38" i="18"/>
  <c r="BE73" i="18"/>
  <c r="BE74" i="18"/>
  <c r="BE43" i="18"/>
  <c r="BE69" i="18"/>
  <c r="BD69" i="18"/>
  <c r="BD48" i="18"/>
  <c r="BE8" i="18"/>
  <c r="BD8" i="18"/>
  <c r="BE35" i="18"/>
  <c r="BD42" i="18"/>
  <c r="BE15" i="18"/>
  <c r="BD30" i="18"/>
  <c r="BD38" i="18"/>
  <c r="BD61" i="18"/>
  <c r="BD29" i="18"/>
  <c r="BE26" i="18"/>
  <c r="BE30" i="18"/>
  <c r="BE6" i="18"/>
  <c r="BD21" i="18"/>
  <c r="BE21" i="18"/>
  <c r="BE48" i="18"/>
  <c r="BE5" i="18"/>
  <c r="BF5" i="18"/>
  <c r="BE58" i="18"/>
  <c r="L61" i="22"/>
  <c r="L62" i="22" s="1"/>
  <c r="BE31" i="18"/>
  <c r="BE39" i="18"/>
  <c r="BE25" i="18"/>
  <c r="BE47" i="18"/>
  <c r="BD9" i="18"/>
  <c r="BD39" i="18"/>
  <c r="BE22" i="18"/>
  <c r="BD62" i="18"/>
  <c r="BD57" i="18"/>
  <c r="BE11" i="18"/>
  <c r="BD47" i="18"/>
  <c r="BD56" i="18"/>
  <c r="BD34" i="18"/>
  <c r="BD36" i="18"/>
  <c r="BD65" i="18"/>
  <c r="BD78" i="18"/>
  <c r="BE65" i="18"/>
  <c r="BE78" i="18"/>
  <c r="BE27" i="18"/>
  <c r="BD22" i="18"/>
  <c r="BD27" i="18"/>
  <c r="BD13" i="18"/>
  <c r="BD66" i="18"/>
  <c r="BD77" i="18"/>
  <c r="BD12" i="18"/>
  <c r="BE7" i="18"/>
  <c r="BD7" i="18"/>
  <c r="BE37" i="18"/>
  <c r="BD70" i="18"/>
  <c r="BE49" i="18"/>
  <c r="BE75" i="18"/>
  <c r="BD55" i="18"/>
  <c r="BD60" i="18"/>
  <c r="BE17" i="18"/>
  <c r="BD17" i="18"/>
  <c r="BE19" i="18"/>
  <c r="BD46" i="18"/>
  <c r="BD19" i="18"/>
  <c r="BE16" i="18"/>
  <c r="BD16" i="18"/>
  <c r="BD28" i="18"/>
  <c r="BE18" i="18"/>
  <c r="BD71" i="18"/>
  <c r="BE32" i="18"/>
  <c r="BE53" i="18"/>
  <c r="BD53" i="18"/>
  <c r="BE54" i="18"/>
  <c r="BD54" i="18"/>
  <c r="BD79" i="18"/>
  <c r="BE79" i="18"/>
  <c r="BE76" i="18"/>
  <c r="BE41" i="18"/>
  <c r="BD41" i="18"/>
  <c r="BD76" i="18"/>
  <c r="BE67" i="18"/>
  <c r="BD67" i="18"/>
  <c r="BD68" i="18"/>
  <c r="BD59" i="18"/>
  <c r="BE59" i="18"/>
  <c r="BE52" i="18"/>
  <c r="BD52" i="18"/>
  <c r="BD23" i="18"/>
  <c r="BE23" i="18"/>
  <c r="BE28" i="18"/>
  <c r="BE40" i="18"/>
  <c r="BD40" i="18"/>
  <c r="BE50" i="18"/>
  <c r="BD50" i="18"/>
  <c r="BE64" i="18"/>
  <c r="BD64" i="18"/>
  <c r="BE72" i="18"/>
  <c r="BD72" i="18"/>
  <c r="BE24" i="18"/>
  <c r="BD24" i="18"/>
  <c r="BD20" i="18"/>
  <c r="BE20" i="18"/>
  <c r="BE10" i="18"/>
  <c r="BD10" i="18"/>
  <c r="AW81" i="18" l="1"/>
  <c r="AQ62" i="22"/>
  <c r="AT83" i="18"/>
  <c r="AT87" i="18" s="1"/>
  <c r="AT88" i="18" s="1"/>
</calcChain>
</file>

<file path=xl/sharedStrings.xml><?xml version="1.0" encoding="utf-8"?>
<sst xmlns="http://schemas.openxmlformats.org/spreadsheetml/2006/main" count="643" uniqueCount="125">
  <si>
    <t>As of:</t>
  </si>
  <si>
    <t>Catalogue N°</t>
  </si>
  <si>
    <t>SKU</t>
  </si>
  <si>
    <t>UPC #</t>
  </si>
  <si>
    <t>GRAND TOTAL:</t>
  </si>
  <si>
    <t>QTY SOLD</t>
  </si>
  <si>
    <t>QTY IN STOCK</t>
  </si>
  <si>
    <t>TOTAL</t>
  </si>
  <si>
    <t>SN#</t>
  </si>
  <si>
    <t>QTY SOLD VALUE</t>
  </si>
  <si>
    <t>Total Days</t>
  </si>
  <si>
    <t>Days Stock in Hand</t>
  </si>
  <si>
    <t>Current stock cover upto (Date)</t>
  </si>
  <si>
    <t>Current stock cover upto (Week)</t>
  </si>
  <si>
    <t>Current stock cover upto (Month)</t>
  </si>
  <si>
    <t>Avg. Month (Value)</t>
  </si>
  <si>
    <t>Avg. Month (QTY)</t>
  </si>
  <si>
    <t>Avg. Day (QTY)</t>
  </si>
  <si>
    <t>QTY STOCK VALUE</t>
  </si>
  <si>
    <t xml:space="preserve">QTY SOLD </t>
  </si>
  <si>
    <t>RRP</t>
  </si>
  <si>
    <t xml:space="preserve">Cost of Goods </t>
  </si>
  <si>
    <t>Rent of Retail Store</t>
  </si>
  <si>
    <t>Staff Salaries</t>
  </si>
  <si>
    <t>NET Profit (Value):</t>
  </si>
  <si>
    <t>NET Profit (%):</t>
  </si>
  <si>
    <t>Rent of Retail Store (% of Sales)</t>
  </si>
  <si>
    <t>Villagio-301- QATAR</t>
  </si>
  <si>
    <t>Virgin - QATAR</t>
  </si>
  <si>
    <t>Mini. stock Level (QTY)</t>
  </si>
  <si>
    <t>Mini. stock Level (Value)</t>
  </si>
  <si>
    <t>S NO#</t>
  </si>
  <si>
    <t>Arqoob COST</t>
  </si>
  <si>
    <t>Arqoob Price</t>
  </si>
  <si>
    <t>Monthly Sales Report - January 01, 2019 - April 30, 2019</t>
  </si>
  <si>
    <t>Al Arqoob Trading LLC</t>
  </si>
  <si>
    <t>Al Musalla St., opp Hyatt Regency, Deira</t>
  </si>
  <si>
    <t xml:space="preserve">WXZN-01        </t>
  </si>
  <si>
    <t xml:space="preserve">ACHDCJ-01      </t>
  </si>
  <si>
    <t xml:space="preserve">ACHDCJ-02      </t>
  </si>
  <si>
    <t xml:space="preserve">NGW02-01       </t>
  </si>
  <si>
    <t xml:space="preserve">NGW02-02       </t>
  </si>
  <si>
    <t xml:space="preserve">WX2IN1-02      </t>
  </si>
  <si>
    <t xml:space="preserve">PPALL-AKU01    </t>
  </si>
  <si>
    <t xml:space="preserve">CCALL-RH01     </t>
  </si>
  <si>
    <t xml:space="preserve">ACCHZ-01       </t>
  </si>
  <si>
    <t xml:space="preserve">CAHUB-D0G      </t>
  </si>
  <si>
    <t xml:space="preserve">SUGENT-ATR01   </t>
  </si>
  <si>
    <t xml:space="preserve">SUER-A01       </t>
  </si>
  <si>
    <t xml:space="preserve">SUER-A0S       </t>
  </si>
  <si>
    <t xml:space="preserve">SUHS-DP01      </t>
  </si>
  <si>
    <t xml:space="preserve">SUYZD-01       </t>
  </si>
  <si>
    <t xml:space="preserve">SUYZD-09       </t>
  </si>
  <si>
    <t xml:space="preserve">SUYZD-0S       </t>
  </si>
  <si>
    <t xml:space="preserve">SUER-B01       </t>
  </si>
  <si>
    <t xml:space="preserve">SUER-B0S       </t>
  </si>
  <si>
    <t xml:space="preserve">WXXP-01        </t>
  </si>
  <si>
    <t xml:space="preserve">TZARGS-09      </t>
  </si>
  <si>
    <t xml:space="preserve">TZARGS-01      </t>
  </si>
  <si>
    <t xml:space="preserve">TZARGS-G2      </t>
  </si>
  <si>
    <t xml:space="preserve">ACSR-MS01      </t>
  </si>
  <si>
    <t xml:space="preserve">ACSLCJ-06      </t>
  </si>
  <si>
    <t xml:space="preserve">WIAPPOD-01     </t>
  </si>
  <si>
    <t xml:space="preserve">WIAPPOD-09     </t>
  </si>
  <si>
    <t xml:space="preserve">ACSLCJ-01      </t>
  </si>
  <si>
    <t xml:space="preserve">SUCJLF-01      </t>
  </si>
  <si>
    <t xml:space="preserve">SGAPIPD-CX02   </t>
  </si>
  <si>
    <t xml:space="preserve">SGAPIPD-DX02   </t>
  </si>
  <si>
    <t xml:space="preserve">LTAPIPD-ASM03  </t>
  </si>
  <si>
    <t xml:space="preserve">SUGENT-XF01    </t>
  </si>
  <si>
    <t xml:space="preserve">ACAPIPHX-BJ01  </t>
  </si>
  <si>
    <t xml:space="preserve">ACPCL-01       </t>
  </si>
  <si>
    <t xml:space="preserve">NGH08-01       </t>
  </si>
  <si>
    <t>WIAPIPH58-ASL03</t>
  </si>
  <si>
    <t>WIAPIPH58-ASL04</t>
  </si>
  <si>
    <t xml:space="preserve">SUCJG9-02      </t>
  </si>
  <si>
    <t xml:space="preserve">SUCJG9-01      </t>
  </si>
  <si>
    <t>PO Box 33488 Dubai, UAE</t>
  </si>
  <si>
    <t xml:space="preserve">BAC-105        </t>
  </si>
  <si>
    <t xml:space="preserve">BTC-320BK      </t>
  </si>
  <si>
    <t xml:space="preserve">SUWNT-01       </t>
  </si>
  <si>
    <t xml:space="preserve">SUWNT-02       </t>
  </si>
  <si>
    <t xml:space="preserve">WXYL-A01       </t>
  </si>
  <si>
    <t xml:space="preserve">CATL45-01      </t>
  </si>
  <si>
    <t xml:space="preserve">CATL41-01      </t>
  </si>
  <si>
    <t xml:space="preserve">WXZN-B01       </t>
  </si>
  <si>
    <t xml:space="preserve">ACJHQ-01       </t>
  </si>
  <si>
    <t xml:space="preserve">ACJHQ-0S       </t>
  </si>
  <si>
    <t xml:space="preserve">SUHZ-01        </t>
  </si>
  <si>
    <t xml:space="preserve">SUHZ-2S        </t>
  </si>
  <si>
    <t xml:space="preserve">RPH0890        </t>
  </si>
  <si>
    <t xml:space="preserve">BHL-715        </t>
  </si>
  <si>
    <t xml:space="preserve">SGAPIPH58-WA01 </t>
  </si>
  <si>
    <t xml:space="preserve">SGAPIPH58-WC01 </t>
  </si>
  <si>
    <t xml:space="preserve">SGAPIPH65-WC01 </t>
  </si>
  <si>
    <t xml:space="preserve">CAHUB-T01      </t>
  </si>
  <si>
    <t xml:space="preserve">CABA01-01      </t>
  </si>
  <si>
    <t xml:space="preserve">CABA01-09      </t>
  </si>
  <si>
    <t xml:space="preserve">CATXF-0G       </t>
  </si>
  <si>
    <t xml:space="preserve">SULR-0G        </t>
  </si>
  <si>
    <t xml:space="preserve">CATYW-B03      </t>
  </si>
  <si>
    <t xml:space="preserve">CATYW-B01      </t>
  </si>
  <si>
    <t xml:space="preserve">CATYW-B09      </t>
  </si>
  <si>
    <t xml:space="preserve">CATSR-01       </t>
  </si>
  <si>
    <t xml:space="preserve">CATSR-09       </t>
  </si>
  <si>
    <t xml:space="preserve">BCC-36W        </t>
  </si>
  <si>
    <t>Power Retailer</t>
  </si>
  <si>
    <t>No. of stores</t>
  </si>
  <si>
    <t>Business Started</t>
  </si>
  <si>
    <t>Virgin MS</t>
  </si>
  <si>
    <t>Grand Total</t>
  </si>
  <si>
    <t>VC Trimoo Parks</t>
  </si>
  <si>
    <t>Mid March 2019</t>
  </si>
  <si>
    <t>HMV-Al Mana Group</t>
  </si>
  <si>
    <t>Mid May 2019</t>
  </si>
  <si>
    <t>VQAT MS &amp; VC Trimoo Parks</t>
  </si>
  <si>
    <t>SWOT ANALYSIS</t>
  </si>
  <si>
    <t>STRENGTH</t>
  </si>
  <si>
    <t>1. BASEUS is known in Qatar Market, and Qatar still have the buying power.
2. Competitive Price
3. Competitive in Quality.</t>
  </si>
  <si>
    <t>WEAKNESS</t>
  </si>
  <si>
    <t>1. Limited stocks and non availability in Baseus  based on the purchase orders.
2. Slow shipping of goods, due to limited stocks from BASEUS. As this causes delays to ship goods.
3. Limited SKUs in Virgin Qatar, limited choices to offer in end users.
4. No direct office/store rooms
5. Store branding, as HMV will support us with a dedicated area, free of cost.</t>
  </si>
  <si>
    <t>OPPORTUNITY</t>
  </si>
  <si>
    <t>1. To established Arqoob Trading in Qatar Market, since the sanction between UAE &amp; Qatar, it majorly affects previous relationship with our clients.
2. An opportunity to set up own satellite office of Arqoob, to take the Qatar Market. Big Retail Groups like Ali Bin Ali, requires local trade names.
3. An opportunity to established BRAVE Brand in Qatar Market.</t>
  </si>
  <si>
    <t>THREAT</t>
  </si>
  <si>
    <t>1. Competition
2. Unavailability of stocks, this reduce the momentum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</si>
</sst>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409]d\-mmm\-yy;@"/>
    <numFmt numFmtId="165" formatCode="#,##0;[Red]#,##0"/>
    <numFmt numFmtId="166" formatCode="0_);[Red]\(0\)"/>
    <numFmt numFmtId="167" formatCode="#,##0.00;[Red]#,##0.00"/>
    <numFmt numFmtId="168" formatCode="[$AED]\ #,##0.00"/>
    <numFmt numFmtId="169" formatCode="_(* #,##0_);_(* \(#,##0\);_(* &quot;-&quot;??_);_(@_)"/>
    <numFmt numFmtId="170" formatCode="[$-409]mmmm\-yy;@"/>
    <numFmt numFmtId="171" formatCode="0.00_);[Red]\(0.00\)"/>
    <numFmt numFmtId="172" formatCode="_(* #,##0.00_);_(* \(#,##0.00\);_(* &quot;-&quot;_);_(@_)"/>
  </numFmts>
  <fonts count="63"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1"/>
      <color theme="1"/>
      <name val="Calibri"/>
      <family val="2"/>
      <scheme val="minor"/>
    </font>
    <font>
      <b/>
      <sz val="8"/>
      <color indexed="8"/>
      <name val="Arial"/>
      <family val="2"/>
    </font>
    <font>
      <sz val="8"/>
      <name val="MS Sans Serif"/>
      <family val="2"/>
    </font>
    <font>
      <b/>
      <sz val="8"/>
      <color indexed="8"/>
      <name val="Arial"/>
      <family val="2"/>
    </font>
    <font>
      <b/>
      <sz val="8"/>
      <color indexed="8"/>
      <name val="Arial"/>
      <family val="2"/>
    </font>
    <font>
      <b/>
      <sz val="8"/>
      <color indexed="8"/>
      <name val="Arial"/>
      <family val="2"/>
    </font>
    <font>
      <b/>
      <sz val="8"/>
      <color indexed="8"/>
      <name val="Arial"/>
      <family val="2"/>
    </font>
    <font>
      <b/>
      <sz val="8"/>
      <color indexed="8"/>
      <name val="Arial"/>
      <family val="2"/>
    </font>
    <font>
      <b/>
      <sz val="8"/>
      <color indexed="8"/>
      <name val="Arial"/>
      <family val="2"/>
    </font>
    <font>
      <b/>
      <sz val="8"/>
      <color indexed="8"/>
      <name val="Arial"/>
      <family val="2"/>
    </font>
    <font>
      <b/>
      <sz val="8"/>
      <color indexed="8"/>
      <name val="Arial"/>
      <family val="2"/>
    </font>
    <font>
      <b/>
      <sz val="10"/>
      <color theme="1"/>
      <name val="Arial"/>
      <family val="2"/>
    </font>
    <font>
      <b/>
      <sz val="9"/>
      <color theme="1"/>
      <name val="Arial"/>
      <family val="2"/>
    </font>
    <font>
      <sz val="9"/>
      <color theme="1"/>
      <name val="Arial"/>
      <family val="2"/>
    </font>
    <font>
      <sz val="9"/>
      <name val="Verdana"/>
      <family val="2"/>
    </font>
    <font>
      <b/>
      <sz val="18"/>
      <color theme="3"/>
      <name val="Cambria"/>
      <family val="2"/>
      <scheme val="major"/>
    </font>
    <font>
      <sz val="9"/>
      <color theme="1"/>
      <name val="Verdana"/>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sz val="10"/>
      <color theme="0"/>
      <name val="Arial"/>
      <family val="2"/>
    </font>
    <font>
      <sz val="11"/>
      <name val="Arial"/>
      <family val="2"/>
    </font>
    <font>
      <b/>
      <sz val="15"/>
      <color theme="1"/>
      <name val="Arial"/>
      <family val="2"/>
    </font>
    <font>
      <sz val="15"/>
      <color theme="1"/>
      <name val="Arial"/>
      <family val="2"/>
    </font>
    <font>
      <b/>
      <sz val="10"/>
      <color theme="1"/>
      <name val="Calibri"/>
      <family val="2"/>
      <scheme val="minor"/>
    </font>
    <font>
      <sz val="10"/>
      <color theme="1"/>
      <name val="Calibri"/>
      <family val="2"/>
      <scheme val="minor"/>
    </font>
    <font>
      <b/>
      <sz val="8"/>
      <color theme="1"/>
      <name val="Arial"/>
      <family val="2"/>
    </font>
    <font>
      <sz val="8"/>
      <color theme="1"/>
      <name val="Calibri"/>
      <family val="2"/>
      <scheme val="minor"/>
    </font>
    <font>
      <sz val="10"/>
      <name val="Arial"/>
      <family val="2"/>
    </font>
    <font>
      <u/>
      <sz val="10"/>
      <color indexed="12"/>
      <name val="Arial"/>
      <family val="2"/>
    </font>
    <font>
      <b/>
      <sz val="12"/>
      <color theme="1"/>
      <name val="Arial"/>
      <family val="2"/>
    </font>
    <font>
      <b/>
      <sz val="11"/>
      <color theme="1"/>
      <name val="Arial"/>
      <family val="2"/>
    </font>
    <font>
      <b/>
      <sz val="14"/>
      <color theme="0"/>
      <name val="Calibri"/>
      <family val="2"/>
      <scheme val="minor"/>
    </font>
    <font>
      <b/>
      <sz val="14"/>
      <color theme="1"/>
      <name val="Calibri"/>
      <family val="2"/>
      <scheme val="minor"/>
    </font>
  </fonts>
  <fills count="41">
    <fill>
      <patternFill patternType="none"/>
    </fill>
    <fill>
      <patternFill patternType="gray125"/>
    </fill>
    <fill>
      <patternFill patternType="solid">
        <fgColor theme="3" tint="0.79998168889431442"/>
        <bgColor indexed="64"/>
      </patternFill>
    </fill>
    <fill>
      <patternFill patternType="solid">
        <fgColor theme="4" tint="0.39997558519241921"/>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theme="3" tint="-0.249977111117893"/>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style="thin">
        <color theme="0" tint="-0.34998626667073579"/>
      </bottom>
      <diagonal/>
    </border>
    <border>
      <left style="medium">
        <color indexed="64"/>
      </left>
      <right style="thin">
        <color theme="0" tint="-0.34998626667073579"/>
      </right>
      <top style="medium">
        <color indexed="64"/>
      </top>
      <bottom style="thin">
        <color theme="0" tint="-0.34998626667073579"/>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medium">
        <color indexed="64"/>
      </left>
      <right style="medium">
        <color indexed="64"/>
      </right>
      <top style="medium">
        <color indexed="64"/>
      </top>
      <bottom style="medium">
        <color indexed="64"/>
      </bottom>
      <diagonal/>
    </border>
    <border>
      <left/>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right/>
      <top style="thin">
        <color theme="0" tint="-0.34998626667073579"/>
      </top>
      <bottom style="thin">
        <color theme="0" tint="-0.34998626667073579"/>
      </bottom>
      <diagonal/>
    </border>
    <border>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style="thin">
        <color theme="0" tint="-0.34998626667073579"/>
      </bottom>
      <diagonal/>
    </border>
    <border>
      <left style="medium">
        <color indexed="64"/>
      </left>
      <right style="thin">
        <color theme="0" tint="-0.34998626667073579"/>
      </right>
      <top style="medium">
        <color indexed="64"/>
      </top>
      <bottom/>
      <diagonal/>
    </border>
    <border>
      <left style="thin">
        <color theme="0" tint="-0.34998626667073579"/>
      </left>
      <right style="thin">
        <color theme="0" tint="-0.34998626667073579"/>
      </right>
      <top style="medium">
        <color indexed="64"/>
      </top>
      <bottom/>
      <diagonal/>
    </border>
    <border>
      <left style="thin">
        <color theme="0" tint="-0.34998626667073579"/>
      </left>
      <right style="medium">
        <color indexed="64"/>
      </right>
      <top style="medium">
        <color indexed="64"/>
      </top>
      <bottom/>
      <diagonal/>
    </border>
    <border>
      <left/>
      <right style="medium">
        <color indexed="64"/>
      </right>
      <top style="medium">
        <color indexed="64"/>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style="medium">
        <color indexed="64"/>
      </right>
      <top style="medium">
        <color indexed="64"/>
      </top>
      <bottom style="thin">
        <color theme="0" tint="-0.34998626667073579"/>
      </bottom>
      <diagonal/>
    </border>
    <border>
      <left style="medium">
        <color indexed="64"/>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medium">
        <color indexed="64"/>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medium">
        <color indexed="64"/>
      </bottom>
      <diagonal/>
    </border>
    <border>
      <left style="medium">
        <color indexed="64"/>
      </left>
      <right style="thin">
        <color theme="0" tint="-0.34998626667073579"/>
      </right>
      <top/>
      <bottom style="medium">
        <color indexed="64"/>
      </bottom>
      <diagonal/>
    </border>
    <border>
      <left style="thin">
        <color theme="0" tint="-0.34998626667073579"/>
      </left>
      <right style="thin">
        <color theme="0" tint="-0.34998626667073579"/>
      </right>
      <top/>
      <bottom style="medium">
        <color indexed="64"/>
      </bottom>
      <diagonal/>
    </border>
    <border>
      <left style="thin">
        <color theme="0" tint="-0.34998626667073579"/>
      </left>
      <right style="medium">
        <color indexed="64"/>
      </right>
      <top/>
      <bottom style="medium">
        <color indexed="64"/>
      </bottom>
      <diagonal/>
    </border>
    <border>
      <left style="thin">
        <color theme="0" tint="-0.34998626667073579"/>
      </left>
      <right/>
      <top style="thin">
        <color theme="0" tint="-0.34998626667073579"/>
      </top>
      <bottom style="medium">
        <color indexed="64"/>
      </bottom>
      <diagonal/>
    </border>
    <border>
      <left style="medium">
        <color indexed="64"/>
      </left>
      <right style="medium">
        <color indexed="64"/>
      </right>
      <top style="thin">
        <color theme="0" tint="-0.34998626667073579"/>
      </top>
      <bottom style="medium">
        <color indexed="64"/>
      </bottom>
      <diagonal/>
    </border>
    <border>
      <left/>
      <right style="thin">
        <color theme="0" tint="-0.34998626667073579"/>
      </right>
      <top/>
      <bottom style="thin">
        <color theme="0" tint="-0.34998626667073579"/>
      </bottom>
      <diagonal/>
    </border>
    <border>
      <left style="medium">
        <color indexed="64"/>
      </left>
      <right style="thin">
        <color theme="0" tint="-0.34998626667073579"/>
      </right>
      <top style="medium">
        <color indexed="64"/>
      </top>
      <bottom style="medium">
        <color indexed="64"/>
      </bottom>
      <diagonal/>
    </border>
    <border>
      <left style="thin">
        <color theme="0" tint="-0.34998626667073579"/>
      </left>
      <right style="medium">
        <color indexed="64"/>
      </right>
      <top style="medium">
        <color indexed="64"/>
      </top>
      <bottom style="medium">
        <color indexed="64"/>
      </bottom>
      <diagonal/>
    </border>
    <border>
      <left style="thin">
        <color theme="0" tint="-0.34998626667073579"/>
      </left>
      <right style="thin">
        <color theme="0" tint="-0.34998626667073579"/>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medium">
        <color indexed="64"/>
      </left>
      <right/>
      <top/>
      <bottom/>
      <diagonal/>
    </border>
    <border>
      <left/>
      <right style="medium">
        <color indexed="64"/>
      </right>
      <top/>
      <bottom/>
      <diagonal/>
    </border>
    <border>
      <left style="thin">
        <color theme="0" tint="-0.34998626667073579"/>
      </left>
      <right/>
      <top/>
      <bottom/>
      <diagonal/>
    </border>
    <border>
      <left/>
      <right style="thin">
        <color theme="0" tint="-0.34998626667073579"/>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style="medium">
        <color indexed="64"/>
      </left>
      <right/>
      <top style="medium">
        <color indexed="64"/>
      </top>
      <bottom style="thin">
        <color theme="0" tint="-0.34998626667073579"/>
      </bottom>
      <diagonal/>
    </border>
    <border>
      <left/>
      <right/>
      <top style="medium">
        <color indexed="64"/>
      </top>
      <bottom style="thin">
        <color theme="0" tint="-0.34998626667073579"/>
      </bottom>
      <diagonal/>
    </border>
  </borders>
  <cellStyleXfs count="1036">
    <xf numFmtId="0" fontId="0" fillId="0" borderId="0"/>
    <xf numFmtId="43" fontId="4" fillId="0" borderId="0" applyFont="0" applyFill="0" applyBorder="0" applyAlignment="0" applyProtection="0"/>
    <xf numFmtId="0" fontId="4" fillId="0" borderId="0"/>
    <xf numFmtId="0" fontId="5" fillId="0" borderId="0" applyAlignment="0">
      <alignment vertical="top" wrapText="1"/>
      <protection locked="0"/>
    </xf>
    <xf numFmtId="0" fontId="6" fillId="0" borderId="0" applyAlignment="0">
      <alignment vertical="top" wrapText="1"/>
      <protection locked="0"/>
    </xf>
    <xf numFmtId="0" fontId="7" fillId="0" borderId="0" applyAlignment="0">
      <alignment vertical="top" wrapText="1"/>
      <protection locked="0"/>
    </xf>
    <xf numFmtId="0" fontId="8" fillId="0" borderId="0" applyAlignment="0">
      <alignment vertical="top" wrapText="1"/>
      <protection locked="0"/>
    </xf>
    <xf numFmtId="0" fontId="9" fillId="0" borderId="0" applyAlignment="0">
      <alignment vertical="top" wrapText="1"/>
      <protection locked="0"/>
    </xf>
    <xf numFmtId="0" fontId="10" fillId="0" borderId="0" applyAlignment="0">
      <alignment vertical="top" wrapText="1"/>
      <protection locked="0"/>
    </xf>
    <xf numFmtId="0" fontId="11"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12" fillId="0" borderId="0" applyAlignment="0">
      <alignment vertical="top" wrapText="1"/>
      <protection locked="0"/>
    </xf>
    <xf numFmtId="0" fontId="13" fillId="0" borderId="0" applyAlignment="0">
      <alignment vertical="top" wrapText="1"/>
      <protection locked="0"/>
    </xf>
    <xf numFmtId="0" fontId="14" fillId="0" borderId="0" applyAlignment="0">
      <alignment vertical="top" wrapText="1"/>
      <protection locked="0"/>
    </xf>
    <xf numFmtId="0" fontId="19" fillId="0" borderId="0" applyNumberFormat="0" applyFill="0" applyBorder="0" applyAlignment="0" applyProtection="0"/>
    <xf numFmtId="0" fontId="4" fillId="11" borderId="11" applyNumberFormat="0" applyFont="0" applyAlignment="0" applyProtection="0"/>
    <xf numFmtId="0" fontId="27" fillId="8" borderId="7" applyNumberFormat="0" applyAlignment="0" applyProtection="0"/>
    <xf numFmtId="0" fontId="22" fillId="0" borderId="5"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3" fillId="0" borderId="6" applyNumberFormat="0" applyFill="0" applyAlignment="0" applyProtection="0"/>
    <xf numFmtId="0" fontId="23" fillId="0" borderId="0" applyNumberFormat="0" applyFill="0" applyBorder="0" applyAlignment="0" applyProtection="0"/>
    <xf numFmtId="0" fontId="24" fillId="5" borderId="0" applyNumberFormat="0" applyBorder="0" applyAlignment="0" applyProtection="0"/>
    <xf numFmtId="0" fontId="25" fillId="6" borderId="0" applyNumberFormat="0" applyBorder="0" applyAlignment="0" applyProtection="0"/>
    <xf numFmtId="0" fontId="26" fillId="7" borderId="0" applyNumberFormat="0" applyBorder="0" applyAlignment="0" applyProtection="0"/>
    <xf numFmtId="0" fontId="27" fillId="8" borderId="7" applyNumberFormat="0" applyAlignment="0" applyProtection="0"/>
    <xf numFmtId="0" fontId="28" fillId="9" borderId="8" applyNumberFormat="0" applyAlignment="0" applyProtection="0"/>
    <xf numFmtId="0" fontId="29" fillId="9" borderId="7" applyNumberFormat="0" applyAlignment="0" applyProtection="0"/>
    <xf numFmtId="0" fontId="30" fillId="0" borderId="9" applyNumberFormat="0" applyFill="0" applyAlignment="0" applyProtection="0"/>
    <xf numFmtId="0" fontId="31" fillId="10" borderId="10"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5" fillId="35" borderId="0" applyNumberFormat="0" applyBorder="0" applyAlignment="0" applyProtection="0"/>
    <xf numFmtId="0" fontId="26" fillId="7" borderId="0" applyNumberFormat="0" applyBorder="0" applyAlignment="0" applyProtection="0"/>
    <xf numFmtId="0" fontId="25" fillId="6" borderId="0" applyNumberFormat="0" applyBorder="0" applyAlignment="0" applyProtection="0"/>
    <xf numFmtId="0" fontId="24" fillId="5" borderId="0" applyNumberFormat="0" applyBorder="0" applyAlignment="0" applyProtection="0"/>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23" fillId="0" borderId="0" applyNumberFormat="0" applyFill="0" applyBorder="0" applyAlignment="0" applyProtection="0"/>
    <xf numFmtId="0" fontId="23" fillId="0" borderId="6" applyNumberFormat="0" applyFill="0" applyAlignment="0" applyProtection="0"/>
    <xf numFmtId="0" fontId="22" fillId="0" borderId="5" applyNumberFormat="0" applyFill="0" applyAlignment="0" applyProtection="0"/>
    <xf numFmtId="0" fontId="21" fillId="0" borderId="4" applyNumberFormat="0" applyFill="0" applyAlignment="0" applyProtection="0"/>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28" fillId="9" borderId="8" applyNumberFormat="0" applyAlignment="0" applyProtection="0"/>
    <xf numFmtId="0" fontId="29" fillId="9" borderId="7" applyNumberFormat="0" applyAlignment="0" applyProtection="0"/>
    <xf numFmtId="0" fontId="30" fillId="0" borderId="9" applyNumberFormat="0" applyFill="0" applyAlignment="0" applyProtection="0"/>
    <xf numFmtId="0" fontId="31" fillId="10" borderId="10"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5" fillId="35" borderId="0" applyNumberFormat="0" applyBorder="0" applyAlignment="0" applyProtection="0"/>
    <xf numFmtId="0" fontId="21" fillId="0" borderId="4" applyNumberFormat="0" applyFill="0" applyAlignment="0" applyProtection="0"/>
    <xf numFmtId="0" fontId="35" fillId="27" borderId="0" applyNumberFormat="0" applyBorder="0" applyAlignment="0" applyProtection="0"/>
    <xf numFmtId="0" fontId="27" fillId="8" borderId="7" applyNumberFormat="0" applyAlignment="0" applyProtection="0"/>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23" fillId="0" borderId="6" applyNumberFormat="0" applyFill="0" applyAlignment="0" applyProtection="0"/>
    <xf numFmtId="0" fontId="23" fillId="0" borderId="0" applyNumberFormat="0" applyFill="0" applyBorder="0" applyAlignment="0" applyProtection="0"/>
    <xf numFmtId="0" fontId="24" fillId="5" borderId="0" applyNumberFormat="0" applyBorder="0" applyAlignment="0" applyProtection="0"/>
    <xf numFmtId="0" fontId="25" fillId="6" borderId="0" applyNumberFormat="0" applyBorder="0" applyAlignment="0" applyProtection="0"/>
    <xf numFmtId="0" fontId="26" fillId="7" borderId="0" applyNumberFormat="0" applyBorder="0" applyAlignment="0" applyProtection="0"/>
    <xf numFmtId="0" fontId="27" fillId="8" borderId="7" applyNumberFormat="0" applyAlignment="0" applyProtection="0"/>
    <xf numFmtId="0" fontId="28" fillId="9" borderId="8" applyNumberFormat="0" applyAlignment="0" applyProtection="0"/>
    <xf numFmtId="0" fontId="29" fillId="9" borderId="7" applyNumberFormat="0" applyAlignment="0" applyProtection="0"/>
    <xf numFmtId="0" fontId="30" fillId="0" borderId="9" applyNumberFormat="0" applyFill="0" applyAlignment="0" applyProtection="0"/>
    <xf numFmtId="0" fontId="31" fillId="10" borderId="10"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5" fillId="35" borderId="0" applyNumberFormat="0" applyBorder="0" applyAlignment="0" applyProtection="0"/>
    <xf numFmtId="0" fontId="26" fillId="7" borderId="0" applyNumberFormat="0" applyBorder="0" applyAlignment="0" applyProtection="0"/>
    <xf numFmtId="0" fontId="25" fillId="6" borderId="0" applyNumberFormat="0" applyBorder="0" applyAlignment="0" applyProtection="0"/>
    <xf numFmtId="0" fontId="24" fillId="5" borderId="0" applyNumberFormat="0" applyBorder="0" applyAlignment="0" applyProtection="0"/>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23" fillId="0" borderId="0" applyNumberFormat="0" applyFill="0" applyBorder="0" applyAlignment="0" applyProtection="0"/>
    <xf numFmtId="0" fontId="23" fillId="0" borderId="6" applyNumberFormat="0" applyFill="0" applyAlignment="0" applyProtection="0"/>
    <xf numFmtId="0" fontId="22" fillId="0" borderId="5" applyNumberFormat="0" applyFill="0" applyAlignment="0" applyProtection="0"/>
    <xf numFmtId="0" fontId="21" fillId="0" borderId="4" applyNumberFormat="0" applyFill="0" applyAlignment="0" applyProtection="0"/>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28" fillId="9" borderId="8" applyNumberFormat="0" applyAlignment="0" applyProtection="0"/>
    <xf numFmtId="0" fontId="29" fillId="9" borderId="7" applyNumberFormat="0" applyAlignment="0" applyProtection="0"/>
    <xf numFmtId="0" fontId="30" fillId="0" borderId="9" applyNumberFormat="0" applyFill="0" applyAlignment="0" applyProtection="0"/>
    <xf numFmtId="0" fontId="31" fillId="10" borderId="10"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5" fillId="35" borderId="0" applyNumberFormat="0" applyBorder="0" applyAlignment="0" applyProtection="0"/>
    <xf numFmtId="0" fontId="4" fillId="17" borderId="0" applyNumberFormat="0" applyBorder="0" applyAlignment="0" applyProtection="0"/>
    <xf numFmtId="0" fontId="35" fillId="16" borderId="0" applyNumberFormat="0" applyBorder="0" applyAlignment="0" applyProtection="0"/>
    <xf numFmtId="0" fontId="35" fillId="15" borderId="0" applyNumberFormat="0" applyBorder="0" applyAlignment="0" applyProtection="0"/>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4" fillId="14" borderId="0" applyNumberFormat="0" applyBorder="0" applyAlignment="0" applyProtection="0"/>
    <xf numFmtId="0" fontId="33" fillId="0" borderId="0" applyNumberFormat="0" applyFill="0" applyBorder="0" applyAlignment="0" applyProtection="0"/>
    <xf numFmtId="0" fontId="30" fillId="0" borderId="9" applyNumberFormat="0" applyFill="0" applyAlignment="0" applyProtection="0"/>
    <xf numFmtId="0" fontId="26" fillId="7" borderId="0" applyNumberFormat="0" applyBorder="0" applyAlignment="0" applyProtection="0"/>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27" fillId="8" borderId="7" applyNumberFormat="0" applyAlignment="0" applyProtection="0"/>
    <xf numFmtId="0" fontId="22" fillId="0" borderId="5"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3" fillId="0" borderId="6" applyNumberFormat="0" applyFill="0" applyAlignment="0" applyProtection="0"/>
    <xf numFmtId="0" fontId="23" fillId="0" borderId="0" applyNumberFormat="0" applyFill="0" applyBorder="0" applyAlignment="0" applyProtection="0"/>
    <xf numFmtId="0" fontId="24" fillId="5" borderId="0" applyNumberFormat="0" applyBorder="0" applyAlignment="0" applyProtection="0"/>
    <xf numFmtId="0" fontId="25" fillId="6" borderId="0" applyNumberFormat="0" applyBorder="0" applyAlignment="0" applyProtection="0"/>
    <xf numFmtId="0" fontId="26" fillId="7" borderId="0" applyNumberFormat="0" applyBorder="0" applyAlignment="0" applyProtection="0"/>
    <xf numFmtId="0" fontId="27" fillId="8" borderId="7" applyNumberFormat="0" applyAlignment="0" applyProtection="0"/>
    <xf numFmtId="0" fontId="28" fillId="9" borderId="8" applyNumberFormat="0" applyAlignment="0" applyProtection="0"/>
    <xf numFmtId="0" fontId="29" fillId="9" borderId="7" applyNumberFormat="0" applyAlignment="0" applyProtection="0"/>
    <xf numFmtId="0" fontId="30" fillId="0" borderId="9" applyNumberFormat="0" applyFill="0" applyAlignment="0" applyProtection="0"/>
    <xf numFmtId="0" fontId="31" fillId="10" borderId="10"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5" fillId="35" borderId="0" applyNumberFormat="0" applyBorder="0" applyAlignment="0" applyProtection="0"/>
    <xf numFmtId="0" fontId="26" fillId="7" borderId="0" applyNumberFormat="0" applyBorder="0" applyAlignment="0" applyProtection="0"/>
    <xf numFmtId="0" fontId="25" fillId="6" borderId="0" applyNumberFormat="0" applyBorder="0" applyAlignment="0" applyProtection="0"/>
    <xf numFmtId="0" fontId="24" fillId="5" borderId="0" applyNumberFormat="0" applyBorder="0" applyAlignment="0" applyProtection="0"/>
    <xf numFmtId="0" fontId="4" fillId="13" borderId="0" applyNumberFormat="0" applyBorder="0" applyAlignment="0" applyProtection="0"/>
    <xf numFmtId="0" fontId="29" fillId="9" borderId="7" applyNumberFormat="0" applyAlignment="0" applyProtection="0"/>
    <xf numFmtId="0" fontId="25" fillId="6" borderId="0" applyNumberFormat="0" applyBorder="0" applyAlignment="0" applyProtection="0"/>
    <xf numFmtId="0" fontId="23" fillId="0" borderId="6" applyNumberFormat="0" applyFill="0" applyAlignment="0" applyProtection="0"/>
    <xf numFmtId="0" fontId="23" fillId="0" borderId="0" applyNumberFormat="0" applyFill="0" applyBorder="0" applyAlignment="0" applyProtection="0"/>
    <xf numFmtId="0" fontId="23" fillId="0" borderId="6" applyNumberFormat="0" applyFill="0" applyAlignment="0" applyProtection="0"/>
    <xf numFmtId="0" fontId="22" fillId="0" borderId="5" applyNumberFormat="0" applyFill="0" applyAlignment="0" applyProtection="0"/>
    <xf numFmtId="0" fontId="21" fillId="0" borderId="4" applyNumberFormat="0" applyFill="0" applyAlignment="0" applyProtection="0"/>
    <xf numFmtId="0" fontId="4" fillId="26" borderId="0" applyNumberFormat="0" applyBorder="0" applyAlignment="0" applyProtection="0"/>
    <xf numFmtId="0" fontId="35" fillId="23" borderId="0" applyNumberFormat="0" applyBorder="0" applyAlignment="0" applyProtection="0"/>
    <xf numFmtId="0" fontId="35" fillId="20" borderId="0" applyNumberFormat="0" applyBorder="0" applyAlignment="0" applyProtection="0"/>
    <xf numFmtId="0" fontId="28" fillId="9" borderId="8" applyNumberFormat="0" applyAlignment="0" applyProtection="0"/>
    <xf numFmtId="0" fontId="29" fillId="9" borderId="7" applyNumberFormat="0" applyAlignment="0" applyProtection="0"/>
    <xf numFmtId="0" fontId="30" fillId="0" borderId="9" applyNumberFormat="0" applyFill="0" applyAlignment="0" applyProtection="0"/>
    <xf numFmtId="0" fontId="31" fillId="10" borderId="10"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5" fillId="35" borderId="0" applyNumberFormat="0" applyBorder="0" applyAlignment="0" applyProtection="0"/>
    <xf numFmtId="0" fontId="21" fillId="0" borderId="4" applyNumberFormat="0" applyFill="0" applyAlignment="0" applyProtection="0"/>
    <xf numFmtId="0" fontId="35" fillId="12" borderId="0" applyNumberFormat="0" applyBorder="0" applyAlignment="0" applyProtection="0"/>
    <xf numFmtId="0" fontId="32" fillId="0" borderId="0" applyNumberFormat="0" applyFill="0" applyBorder="0" applyAlignment="0" applyProtection="0"/>
    <xf numFmtId="0" fontId="28" fillId="9" borderId="8" applyNumberFormat="0" applyAlignment="0" applyProtection="0"/>
    <xf numFmtId="0" fontId="24" fillId="5" borderId="0" applyNumberFormat="0" applyBorder="0" applyAlignment="0" applyProtection="0"/>
    <xf numFmtId="0" fontId="22" fillId="0" borderId="5" applyNumberFormat="0" applyFill="0" applyAlignment="0" applyProtection="0"/>
    <xf numFmtId="0" fontId="4" fillId="25" borderId="0" applyNumberFormat="0" applyBorder="0" applyAlignment="0" applyProtection="0"/>
    <xf numFmtId="0" fontId="4" fillId="22" borderId="0" applyNumberFormat="0" applyBorder="0" applyAlignment="0" applyProtection="0"/>
    <xf numFmtId="0" fontId="35" fillId="19" borderId="0" applyNumberFormat="0" applyBorder="0" applyAlignment="0" applyProtection="0"/>
    <xf numFmtId="0" fontId="23" fillId="0" borderId="6" applyNumberFormat="0" applyFill="0" applyAlignment="0" applyProtection="0"/>
    <xf numFmtId="0" fontId="23" fillId="0" borderId="0" applyNumberFormat="0" applyFill="0" applyBorder="0" applyAlignment="0" applyProtection="0"/>
    <xf numFmtId="0" fontId="24" fillId="5" borderId="0" applyNumberFormat="0" applyBorder="0" applyAlignment="0" applyProtection="0"/>
    <xf numFmtId="0" fontId="25" fillId="6" borderId="0" applyNumberFormat="0" applyBorder="0" applyAlignment="0" applyProtection="0"/>
    <xf numFmtId="0" fontId="26" fillId="7" borderId="0" applyNumberFormat="0" applyBorder="0" applyAlignment="0" applyProtection="0"/>
    <xf numFmtId="0" fontId="27" fillId="8" borderId="7" applyNumberFormat="0" applyAlignment="0" applyProtection="0"/>
    <xf numFmtId="0" fontId="28" fillId="9" borderId="8" applyNumberFormat="0" applyAlignment="0" applyProtection="0"/>
    <xf numFmtId="0" fontId="29" fillId="9" borderId="7" applyNumberFormat="0" applyAlignment="0" applyProtection="0"/>
    <xf numFmtId="0" fontId="30" fillId="0" borderId="9" applyNumberFormat="0" applyFill="0" applyAlignment="0" applyProtection="0"/>
    <xf numFmtId="0" fontId="31" fillId="10" borderId="10"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5" fillId="35" borderId="0" applyNumberFormat="0" applyBorder="0" applyAlignment="0" applyProtection="0"/>
    <xf numFmtId="0" fontId="34" fillId="0" borderId="12" applyNumberFormat="0" applyFill="0" applyAlignment="0" applyProtection="0"/>
    <xf numFmtId="0" fontId="31" fillId="10" borderId="10" applyNumberFormat="0" applyAlignment="0" applyProtection="0"/>
    <xf numFmtId="0" fontId="27" fillId="8" borderId="7" applyNumberFormat="0" applyAlignment="0" applyProtection="0"/>
    <xf numFmtId="0" fontId="23" fillId="0" borderId="0" applyNumberFormat="0" applyFill="0" applyBorder="0" applyAlignment="0" applyProtection="0"/>
    <xf numFmtId="0" fontId="21" fillId="0" borderId="4" applyNumberFormat="0" applyFill="0" applyAlignment="0" applyProtection="0"/>
    <xf numFmtId="0" fontId="35" fillId="24" borderId="0" applyNumberFormat="0" applyBorder="0" applyAlignment="0" applyProtection="0"/>
    <xf numFmtId="0" fontId="4" fillId="21" borderId="0" applyNumberFormat="0" applyBorder="0" applyAlignment="0" applyProtection="0"/>
    <xf numFmtId="0" fontId="4" fillId="18" borderId="0" applyNumberFormat="0" applyBorder="0" applyAlignment="0" applyProtection="0"/>
    <xf numFmtId="0" fontId="35"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5" fillId="35" borderId="0" applyNumberFormat="0" applyBorder="0" applyAlignment="0" applyProtection="0"/>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27" fillId="8" borderId="7" applyNumberFormat="0" applyAlignment="0" applyProtection="0"/>
    <xf numFmtId="0" fontId="22" fillId="0" borderId="5"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3" fillId="0" borderId="6" applyNumberFormat="0" applyFill="0" applyAlignment="0" applyProtection="0"/>
    <xf numFmtId="0" fontId="23" fillId="0" borderId="0" applyNumberFormat="0" applyFill="0" applyBorder="0" applyAlignment="0" applyProtection="0"/>
    <xf numFmtId="0" fontId="24" fillId="5" borderId="0" applyNumberFormat="0" applyBorder="0" applyAlignment="0" applyProtection="0"/>
    <xf numFmtId="0" fontId="25" fillId="6" borderId="0" applyNumberFormat="0" applyBorder="0" applyAlignment="0" applyProtection="0"/>
    <xf numFmtId="0" fontId="26" fillId="7" borderId="0" applyNumberFormat="0" applyBorder="0" applyAlignment="0" applyProtection="0"/>
    <xf numFmtId="0" fontId="27" fillId="8" borderId="7" applyNumberFormat="0" applyAlignment="0" applyProtection="0"/>
    <xf numFmtId="0" fontId="28" fillId="9" borderId="8" applyNumberFormat="0" applyAlignment="0" applyProtection="0"/>
    <xf numFmtId="0" fontId="29" fillId="9" borderId="7" applyNumberFormat="0" applyAlignment="0" applyProtection="0"/>
    <xf numFmtId="0" fontId="30" fillId="0" borderId="9" applyNumberFormat="0" applyFill="0" applyAlignment="0" applyProtection="0"/>
    <xf numFmtId="0" fontId="31" fillId="10" borderId="10"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5" fillId="35" borderId="0" applyNumberFormat="0" applyBorder="0" applyAlignment="0" applyProtection="0"/>
    <xf numFmtId="0" fontId="26" fillId="7" borderId="0" applyNumberFormat="0" applyBorder="0" applyAlignment="0" applyProtection="0"/>
    <xf numFmtId="0" fontId="25" fillId="6" borderId="0" applyNumberFormat="0" applyBorder="0" applyAlignment="0" applyProtection="0"/>
    <xf numFmtId="0" fontId="24" fillId="5" borderId="0" applyNumberFormat="0" applyBorder="0" applyAlignment="0" applyProtection="0"/>
    <xf numFmtId="0" fontId="23" fillId="0" borderId="0" applyNumberFormat="0" applyFill="0" applyBorder="0" applyAlignment="0" applyProtection="0"/>
    <xf numFmtId="0" fontId="23" fillId="0" borderId="6" applyNumberFormat="0" applyFill="0" applyAlignment="0" applyProtection="0"/>
    <xf numFmtId="0" fontId="22" fillId="0" borderId="5" applyNumberFormat="0" applyFill="0" applyAlignment="0" applyProtection="0"/>
    <xf numFmtId="0" fontId="21" fillId="0" borderId="4" applyNumberFormat="0" applyFill="0" applyAlignment="0" applyProtection="0"/>
    <xf numFmtId="0" fontId="28" fillId="9" borderId="8" applyNumberFormat="0" applyAlignment="0" applyProtection="0"/>
    <xf numFmtId="0" fontId="29" fillId="9" borderId="7" applyNumberFormat="0" applyAlignment="0" applyProtection="0"/>
    <xf numFmtId="0" fontId="30" fillId="0" borderId="9" applyNumberFormat="0" applyFill="0" applyAlignment="0" applyProtection="0"/>
    <xf numFmtId="0" fontId="31" fillId="10" borderId="10"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5" fillId="35" borderId="0" applyNumberFormat="0" applyBorder="0" applyAlignment="0" applyProtection="0"/>
    <xf numFmtId="0" fontId="21" fillId="0" borderId="4" applyNumberFormat="0" applyFill="0" applyAlignment="0" applyProtection="0"/>
    <xf numFmtId="0" fontId="23" fillId="0" borderId="6" applyNumberFormat="0" applyFill="0" applyAlignment="0" applyProtection="0"/>
    <xf numFmtId="0" fontId="23" fillId="0" borderId="0" applyNumberFormat="0" applyFill="0" applyBorder="0" applyAlignment="0" applyProtection="0"/>
    <xf numFmtId="0" fontId="24" fillId="5" borderId="0" applyNumberFormat="0" applyBorder="0" applyAlignment="0" applyProtection="0"/>
    <xf numFmtId="0" fontId="25" fillId="6" borderId="0" applyNumberFormat="0" applyBorder="0" applyAlignment="0" applyProtection="0"/>
    <xf numFmtId="0" fontId="26" fillId="7" borderId="0" applyNumberFormat="0" applyBorder="0" applyAlignment="0" applyProtection="0"/>
    <xf numFmtId="0" fontId="27" fillId="8" borderId="7" applyNumberFormat="0" applyAlignment="0" applyProtection="0"/>
    <xf numFmtId="0" fontId="28" fillId="9" borderId="8" applyNumberFormat="0" applyAlignment="0" applyProtection="0"/>
    <xf numFmtId="0" fontId="29" fillId="9" borderId="7" applyNumberFormat="0" applyAlignment="0" applyProtection="0"/>
    <xf numFmtId="0" fontId="30" fillId="0" borderId="9" applyNumberFormat="0" applyFill="0" applyAlignment="0" applyProtection="0"/>
    <xf numFmtId="0" fontId="31" fillId="10" borderId="10"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5" fillId="35" borderId="0" applyNumberFormat="0" applyBorder="0" applyAlignment="0" applyProtection="0"/>
    <xf numFmtId="0" fontId="4" fillId="21" borderId="0" applyNumberFormat="0" applyBorder="0" applyAlignment="0" applyProtection="0"/>
    <xf numFmtId="0" fontId="21" fillId="0" borderId="4" applyNumberFormat="0" applyFill="0" applyAlignment="0" applyProtection="0"/>
    <xf numFmtId="0" fontId="22" fillId="0" borderId="5" applyNumberFormat="0" applyFill="0" applyAlignment="0" applyProtection="0"/>
    <xf numFmtId="0" fontId="23" fillId="0" borderId="6" applyNumberFormat="0" applyFill="0" applyAlignment="0" applyProtection="0"/>
    <xf numFmtId="0" fontId="23" fillId="0" borderId="0" applyNumberFormat="0" applyFill="0" applyBorder="0" applyAlignment="0" applyProtection="0"/>
    <xf numFmtId="0" fontId="24" fillId="5" borderId="0" applyNumberFormat="0" applyBorder="0" applyAlignment="0" applyProtection="0"/>
    <xf numFmtId="0" fontId="25" fillId="6" borderId="0" applyNumberFormat="0" applyBorder="0" applyAlignment="0" applyProtection="0"/>
    <xf numFmtId="0" fontId="26" fillId="7" borderId="0" applyNumberFormat="0" applyBorder="0" applyAlignment="0" applyProtection="0"/>
    <xf numFmtId="0" fontId="27" fillId="8" borderId="7" applyNumberFormat="0" applyAlignment="0" applyProtection="0"/>
    <xf numFmtId="0" fontId="28" fillId="9" borderId="8" applyNumberFormat="0" applyAlignment="0" applyProtection="0"/>
    <xf numFmtId="0" fontId="29" fillId="9" borderId="7" applyNumberFormat="0" applyAlignment="0" applyProtection="0"/>
    <xf numFmtId="0" fontId="30" fillId="0" borderId="9" applyNumberFormat="0" applyFill="0" applyAlignment="0" applyProtection="0"/>
    <xf numFmtId="0" fontId="31" fillId="10" borderId="10"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5" fillId="35" borderId="0" applyNumberFormat="0" applyBorder="0" applyAlignment="0" applyProtection="0"/>
    <xf numFmtId="0" fontId="34" fillId="0" borderId="12" applyNumberFormat="0" applyFill="0" applyAlignment="0" applyProtection="0"/>
    <xf numFmtId="0" fontId="33" fillId="0" borderId="0" applyNumberFormat="0" applyFill="0" applyBorder="0" applyAlignment="0" applyProtection="0"/>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32" fillId="0" borderId="0" applyNumberFormat="0" applyFill="0" applyBorder="0" applyAlignment="0" applyProtection="0"/>
    <xf numFmtId="0" fontId="28" fillId="9" borderId="8" applyNumberFormat="0" applyAlignment="0" applyProtection="0"/>
    <xf numFmtId="0" fontId="24" fillId="5" borderId="0" applyNumberFormat="0" applyBorder="0" applyAlignment="0" applyProtection="0"/>
    <xf numFmtId="0" fontId="21" fillId="0" borderId="4" applyNumberFormat="0" applyFill="0" applyAlignment="0" applyProtection="0"/>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27" fillId="8" borderId="7" applyNumberFormat="0" applyAlignment="0" applyProtection="0"/>
    <xf numFmtId="0" fontId="22" fillId="0" borderId="5"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3" fillId="0" borderId="6" applyNumberFormat="0" applyFill="0" applyAlignment="0" applyProtection="0"/>
    <xf numFmtId="0" fontId="23" fillId="0" borderId="0" applyNumberFormat="0" applyFill="0" applyBorder="0" applyAlignment="0" applyProtection="0"/>
    <xf numFmtId="0" fontId="24" fillId="5" borderId="0" applyNumberFormat="0" applyBorder="0" applyAlignment="0" applyProtection="0"/>
    <xf numFmtId="0" fontId="25" fillId="6" borderId="0" applyNumberFormat="0" applyBorder="0" applyAlignment="0" applyProtection="0"/>
    <xf numFmtId="0" fontId="26" fillId="7" borderId="0" applyNumberFormat="0" applyBorder="0" applyAlignment="0" applyProtection="0"/>
    <xf numFmtId="0" fontId="27" fillId="8" borderId="7" applyNumberFormat="0" applyAlignment="0" applyProtection="0"/>
    <xf numFmtId="0" fontId="28" fillId="9" borderId="8" applyNumberFormat="0" applyAlignment="0" applyProtection="0"/>
    <xf numFmtId="0" fontId="29" fillId="9" borderId="7" applyNumberFormat="0" applyAlignment="0" applyProtection="0"/>
    <xf numFmtId="0" fontId="30" fillId="0" borderId="9" applyNumberFormat="0" applyFill="0" applyAlignment="0" applyProtection="0"/>
    <xf numFmtId="0" fontId="31" fillId="10" borderId="10"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5" fillId="35" borderId="0" applyNumberFormat="0" applyBorder="0" applyAlignment="0" applyProtection="0"/>
    <xf numFmtId="0" fontId="26" fillId="7" borderId="0" applyNumberFormat="0" applyBorder="0" applyAlignment="0" applyProtection="0"/>
    <xf numFmtId="0" fontId="25" fillId="6" borderId="0" applyNumberFormat="0" applyBorder="0" applyAlignment="0" applyProtection="0"/>
    <xf numFmtId="0" fontId="24" fillId="5" borderId="0" applyNumberFormat="0" applyBorder="0" applyAlignment="0" applyProtection="0"/>
    <xf numFmtId="0" fontId="31" fillId="10" borderId="10" applyNumberFormat="0" applyAlignment="0" applyProtection="0"/>
    <xf numFmtId="0" fontId="27" fillId="8" borderId="7" applyNumberFormat="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6" applyNumberFormat="0" applyFill="0" applyAlignment="0" applyProtection="0"/>
    <xf numFmtId="0" fontId="22" fillId="0" borderId="5" applyNumberFormat="0" applyFill="0" applyAlignment="0" applyProtection="0"/>
    <xf numFmtId="0" fontId="21" fillId="0" borderId="4" applyNumberFormat="0" applyFill="0" applyAlignment="0" applyProtection="0"/>
    <xf numFmtId="0" fontId="35" fillId="20" borderId="0" applyNumberFormat="0" applyBorder="0" applyAlignment="0" applyProtection="0"/>
    <xf numFmtId="0" fontId="4" fillId="17" borderId="0" applyNumberFormat="0" applyBorder="0" applyAlignment="0" applyProtection="0"/>
    <xf numFmtId="0" fontId="4" fillId="14" borderId="0" applyNumberFormat="0" applyBorder="0" applyAlignment="0" applyProtection="0"/>
    <xf numFmtId="0" fontId="28" fillId="9" borderId="8" applyNumberFormat="0" applyAlignment="0" applyProtection="0"/>
    <xf numFmtId="0" fontId="29" fillId="9" borderId="7" applyNumberFormat="0" applyAlignment="0" applyProtection="0"/>
    <xf numFmtId="0" fontId="30" fillId="0" borderId="9" applyNumberFormat="0" applyFill="0" applyAlignment="0" applyProtection="0"/>
    <xf numFmtId="0" fontId="31" fillId="10" borderId="10"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5" fillId="35" borderId="0" applyNumberFormat="0" applyBorder="0" applyAlignment="0" applyProtection="0"/>
    <xf numFmtId="0" fontId="21" fillId="0" borderId="4" applyNumberFormat="0" applyFill="0" applyAlignment="0" applyProtection="0"/>
    <xf numFmtId="0" fontId="30" fillId="0" borderId="9" applyNumberFormat="0" applyFill="0" applyAlignment="0" applyProtection="0"/>
    <xf numFmtId="0" fontId="26" fillId="7" borderId="0" applyNumberFormat="0" applyBorder="0" applyAlignment="0" applyProtection="0"/>
    <xf numFmtId="0" fontId="23" fillId="0" borderId="6" applyNumberFormat="0" applyFill="0" applyAlignment="0" applyProtection="0"/>
    <xf numFmtId="0" fontId="35" fillId="24" borderId="0" applyNumberFormat="0" applyBorder="0" applyAlignment="0" applyProtection="0"/>
    <xf numFmtId="0" fontId="35" fillId="19" borderId="0" applyNumberFormat="0" applyBorder="0" applyAlignment="0" applyProtection="0"/>
    <xf numFmtId="0" fontId="35" fillId="16" borderId="0" applyNumberFormat="0" applyBorder="0" applyAlignment="0" applyProtection="0"/>
    <xf numFmtId="0" fontId="4" fillId="13" borderId="0" applyNumberFormat="0" applyBorder="0" applyAlignment="0" applyProtection="0"/>
    <xf numFmtId="0" fontId="23" fillId="0" borderId="6" applyNumberFormat="0" applyFill="0" applyAlignment="0" applyProtection="0"/>
    <xf numFmtId="0" fontId="23" fillId="0" borderId="0" applyNumberFormat="0" applyFill="0" applyBorder="0" applyAlignment="0" applyProtection="0"/>
    <xf numFmtId="0" fontId="24" fillId="5" borderId="0" applyNumberFormat="0" applyBorder="0" applyAlignment="0" applyProtection="0"/>
    <xf numFmtId="0" fontId="25" fillId="6" borderId="0" applyNumberFormat="0" applyBorder="0" applyAlignment="0" applyProtection="0"/>
    <xf numFmtId="0" fontId="26" fillId="7" borderId="0" applyNumberFormat="0" applyBorder="0" applyAlignment="0" applyProtection="0"/>
    <xf numFmtId="0" fontId="27" fillId="8" borderId="7" applyNumberFormat="0" applyAlignment="0" applyProtection="0"/>
    <xf numFmtId="0" fontId="28" fillId="9" borderId="8" applyNumberFormat="0" applyAlignment="0" applyProtection="0"/>
    <xf numFmtId="0" fontId="29" fillId="9" borderId="7" applyNumberFormat="0" applyAlignment="0" applyProtection="0"/>
    <xf numFmtId="0" fontId="30" fillId="0" borderId="9" applyNumberFormat="0" applyFill="0" applyAlignment="0" applyProtection="0"/>
    <xf numFmtId="0" fontId="31" fillId="10" borderId="10"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5" fillId="35" borderId="0" applyNumberFormat="0" applyBorder="0" applyAlignment="0" applyProtection="0"/>
    <xf numFmtId="0" fontId="29" fillId="9" borderId="7" applyNumberFormat="0" applyAlignment="0" applyProtection="0"/>
    <xf numFmtId="0" fontId="25" fillId="6" borderId="0" applyNumberFormat="0" applyBorder="0" applyAlignment="0" applyProtection="0"/>
    <xf numFmtId="0" fontId="22" fillId="0" borderId="5" applyNumberFormat="0" applyFill="0" applyAlignment="0" applyProtection="0"/>
    <xf numFmtId="0" fontId="4" fillId="18" borderId="0" applyNumberFormat="0" applyBorder="0" applyAlignment="0" applyProtection="0"/>
    <xf numFmtId="0" fontId="35" fillId="15" borderId="0" applyNumberFormat="0" applyBorder="0" applyAlignment="0" applyProtection="0"/>
    <xf numFmtId="0" fontId="35" fillId="12" borderId="0" applyNumberFormat="0" applyBorder="0" applyAlignment="0" applyProtection="0"/>
    <xf numFmtId="0" fontId="4"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5" fillId="35"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35" fillId="12" borderId="0" applyNumberFormat="0" applyBorder="0" applyAlignment="0" applyProtection="0"/>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34" fillId="0" borderId="12" applyNumberFormat="0" applyFill="0" applyAlignment="0" applyProtection="0"/>
    <xf numFmtId="0" fontId="31" fillId="10" borderId="10" applyNumberFormat="0" applyAlignment="0" applyProtection="0"/>
    <xf numFmtId="0" fontId="27" fillId="8" borderId="7" applyNumberFormat="0" applyAlignment="0" applyProtection="0"/>
    <xf numFmtId="0" fontId="23" fillId="0" borderId="0" applyNumberFormat="0" applyFill="0" applyBorder="0" applyAlignment="0" applyProtection="0"/>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27" fillId="8" borderId="7" applyNumberFormat="0" applyAlignment="0" applyProtection="0"/>
    <xf numFmtId="0" fontId="22" fillId="0" borderId="5"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3" fillId="0" borderId="6" applyNumberFormat="0" applyFill="0" applyAlignment="0" applyProtection="0"/>
    <xf numFmtId="0" fontId="23" fillId="0" borderId="0" applyNumberFormat="0" applyFill="0" applyBorder="0" applyAlignment="0" applyProtection="0"/>
    <xf numFmtId="0" fontId="24" fillId="5" borderId="0" applyNumberFormat="0" applyBorder="0" applyAlignment="0" applyProtection="0"/>
    <xf numFmtId="0" fontId="25" fillId="6" borderId="0" applyNumberFormat="0" applyBorder="0" applyAlignment="0" applyProtection="0"/>
    <xf numFmtId="0" fontId="26" fillId="7" borderId="0" applyNumberFormat="0" applyBorder="0" applyAlignment="0" applyProtection="0"/>
    <xf numFmtId="0" fontId="27" fillId="8" borderId="7" applyNumberFormat="0" applyAlignment="0" applyProtection="0"/>
    <xf numFmtId="0" fontId="28" fillId="9" borderId="8" applyNumberFormat="0" applyAlignment="0" applyProtection="0"/>
    <xf numFmtId="0" fontId="29" fillId="9" borderId="7" applyNumberFormat="0" applyAlignment="0" applyProtection="0"/>
    <xf numFmtId="0" fontId="30" fillId="0" borderId="9" applyNumberFormat="0" applyFill="0" applyAlignment="0" applyProtection="0"/>
    <xf numFmtId="0" fontId="31" fillId="10" borderId="10"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5" fillId="35" borderId="0" applyNumberFormat="0" applyBorder="0" applyAlignment="0" applyProtection="0"/>
    <xf numFmtId="0" fontId="26" fillId="7" borderId="0" applyNumberFormat="0" applyBorder="0" applyAlignment="0" applyProtection="0"/>
    <xf numFmtId="0" fontId="25" fillId="6" borderId="0" applyNumberFormat="0" applyBorder="0" applyAlignment="0" applyProtection="0"/>
    <xf numFmtId="0" fontId="24" fillId="5" borderId="0" applyNumberFormat="0" applyBorder="0" applyAlignment="0" applyProtection="0"/>
    <xf numFmtId="0" fontId="33" fillId="0" borderId="0" applyNumberFormat="0" applyFill="0" applyBorder="0" applyAlignment="0" applyProtection="0"/>
    <xf numFmtId="0" fontId="30" fillId="0" borderId="9" applyNumberFormat="0" applyFill="0" applyAlignment="0" applyProtection="0"/>
    <xf numFmtId="0" fontId="26" fillId="7" borderId="0" applyNumberFormat="0" applyBorder="0" applyAlignment="0" applyProtection="0"/>
    <xf numFmtId="0" fontId="23" fillId="0" borderId="6" applyNumberFormat="0" applyFill="0" applyAlignment="0" applyProtection="0"/>
    <xf numFmtId="0" fontId="23" fillId="0" borderId="0" applyNumberFormat="0" applyFill="0" applyBorder="0" applyAlignment="0" applyProtection="0"/>
    <xf numFmtId="0" fontId="23" fillId="0" borderId="6" applyNumberFormat="0" applyFill="0" applyAlignment="0" applyProtection="0"/>
    <xf numFmtId="0" fontId="22" fillId="0" borderId="5" applyNumberFormat="0" applyFill="0" applyAlignment="0" applyProtection="0"/>
    <xf numFmtId="0" fontId="21" fillId="0" borderId="4" applyNumberFormat="0" applyFill="0" applyAlignment="0" applyProtection="0"/>
    <xf numFmtId="0" fontId="35" fillId="23" borderId="0" applyNumberFormat="0" applyBorder="0" applyAlignment="0" applyProtection="0"/>
    <xf numFmtId="0" fontId="35" fillId="20" borderId="0" applyNumberFormat="0" applyBorder="0" applyAlignment="0" applyProtection="0"/>
    <xf numFmtId="0" fontId="4" fillId="17" borderId="0" applyNumberFormat="0" applyBorder="0" applyAlignment="0" applyProtection="0"/>
    <xf numFmtId="0" fontId="28" fillId="9" borderId="8" applyNumberFormat="0" applyAlignment="0" applyProtection="0"/>
    <xf numFmtId="0" fontId="29" fillId="9" borderId="7" applyNumberFormat="0" applyAlignment="0" applyProtection="0"/>
    <xf numFmtId="0" fontId="30" fillId="0" borderId="9" applyNumberFormat="0" applyFill="0" applyAlignment="0" applyProtection="0"/>
    <xf numFmtId="0" fontId="31" fillId="10" borderId="10"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5" fillId="35" borderId="0" applyNumberFormat="0" applyBorder="0" applyAlignment="0" applyProtection="0"/>
    <xf numFmtId="0" fontId="21" fillId="0" borderId="4" applyNumberFormat="0" applyFill="0" applyAlignment="0" applyProtection="0"/>
    <xf numFmtId="0" fontId="29" fillId="9" borderId="7" applyNumberFormat="0" applyAlignment="0" applyProtection="0"/>
    <xf numFmtId="0" fontId="25" fillId="6" borderId="0" applyNumberFormat="0" applyBorder="0" applyAlignment="0" applyProtection="0"/>
    <xf numFmtId="0" fontId="22" fillId="0" borderId="5" applyNumberFormat="0" applyFill="0" applyAlignment="0" applyProtection="0"/>
    <xf numFmtId="0" fontId="4" fillId="22" borderId="0" applyNumberFormat="0" applyBorder="0" applyAlignment="0" applyProtection="0"/>
    <xf numFmtId="0" fontId="35" fillId="19" borderId="0" applyNumberFormat="0" applyBorder="0" applyAlignment="0" applyProtection="0"/>
    <xf numFmtId="0" fontId="35" fillId="16" borderId="0" applyNumberFormat="0" applyBorder="0" applyAlignment="0" applyProtection="0"/>
    <xf numFmtId="0" fontId="23" fillId="0" borderId="6" applyNumberFormat="0" applyFill="0" applyAlignment="0" applyProtection="0"/>
    <xf numFmtId="0" fontId="23" fillId="0" borderId="0" applyNumberFormat="0" applyFill="0" applyBorder="0" applyAlignment="0" applyProtection="0"/>
    <xf numFmtId="0" fontId="24" fillId="5" borderId="0" applyNumberFormat="0" applyBorder="0" applyAlignment="0" applyProtection="0"/>
    <xf numFmtId="0" fontId="25" fillId="6" borderId="0" applyNumberFormat="0" applyBorder="0" applyAlignment="0" applyProtection="0"/>
    <xf numFmtId="0" fontId="26" fillId="7" borderId="0" applyNumberFormat="0" applyBorder="0" applyAlignment="0" applyProtection="0"/>
    <xf numFmtId="0" fontId="27" fillId="8" borderId="7" applyNumberFormat="0" applyAlignment="0" applyProtection="0"/>
    <xf numFmtId="0" fontId="28" fillId="9" borderId="8" applyNumberFormat="0" applyAlignment="0" applyProtection="0"/>
    <xf numFmtId="0" fontId="29" fillId="9" borderId="7" applyNumberFormat="0" applyAlignment="0" applyProtection="0"/>
    <xf numFmtId="0" fontId="30" fillId="0" borderId="9" applyNumberFormat="0" applyFill="0" applyAlignment="0" applyProtection="0"/>
    <xf numFmtId="0" fontId="31" fillId="10" borderId="10"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5" fillId="35" borderId="0" applyNumberFormat="0" applyBorder="0" applyAlignment="0" applyProtection="0"/>
    <xf numFmtId="0" fontId="32" fillId="0" borderId="0" applyNumberFormat="0" applyFill="0" applyBorder="0" applyAlignment="0" applyProtection="0"/>
    <xf numFmtId="0" fontId="28" fillId="9" borderId="8" applyNumberFormat="0" applyAlignment="0" applyProtection="0"/>
    <xf numFmtId="0" fontId="24" fillId="5" borderId="0" applyNumberFormat="0" applyBorder="0" applyAlignment="0" applyProtection="0"/>
    <xf numFmtId="0" fontId="21" fillId="0" borderId="4" applyNumberFormat="0" applyFill="0" applyAlignment="0" applyProtection="0"/>
    <xf numFmtId="0" fontId="4" fillId="21" borderId="0" applyNumberFormat="0" applyBorder="0" applyAlignment="0" applyProtection="0"/>
    <xf numFmtId="0" fontId="4" fillId="18" borderId="0" applyNumberFormat="0" applyBorder="0" applyAlignment="0" applyProtection="0"/>
    <xf numFmtId="0" fontId="35" fillId="15"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5" fillId="35" borderId="0" applyNumberFormat="0" applyBorder="0" applyAlignment="0" applyProtection="0"/>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5" fillId="0" borderId="0" applyAlignment="0">
      <alignment vertical="top" wrapText="1"/>
      <protection locked="0"/>
    </xf>
    <xf numFmtId="0" fontId="27" fillId="8" borderId="7" applyNumberFormat="0" applyAlignment="0" applyProtection="0"/>
    <xf numFmtId="0" fontId="22" fillId="0" borderId="5"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3" fillId="0" borderId="6" applyNumberFormat="0" applyFill="0" applyAlignment="0" applyProtection="0"/>
    <xf numFmtId="0" fontId="23" fillId="0" borderId="0" applyNumberFormat="0" applyFill="0" applyBorder="0" applyAlignment="0" applyProtection="0"/>
    <xf numFmtId="0" fontId="24" fillId="5" borderId="0" applyNumberFormat="0" applyBorder="0" applyAlignment="0" applyProtection="0"/>
    <xf numFmtId="0" fontId="25" fillId="6" borderId="0" applyNumberFormat="0" applyBorder="0" applyAlignment="0" applyProtection="0"/>
    <xf numFmtId="0" fontId="26" fillId="7" borderId="0" applyNumberFormat="0" applyBorder="0" applyAlignment="0" applyProtection="0"/>
    <xf numFmtId="0" fontId="27" fillId="8" borderId="7" applyNumberFormat="0" applyAlignment="0" applyProtection="0"/>
    <xf numFmtId="0" fontId="28" fillId="9" borderId="8" applyNumberFormat="0" applyAlignment="0" applyProtection="0"/>
    <xf numFmtId="0" fontId="29" fillId="9" borderId="7" applyNumberFormat="0" applyAlignment="0" applyProtection="0"/>
    <xf numFmtId="0" fontId="30" fillId="0" borderId="9" applyNumberFormat="0" applyFill="0" applyAlignment="0" applyProtection="0"/>
    <xf numFmtId="0" fontId="31" fillId="10" borderId="10"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5" fillId="35" borderId="0" applyNumberFormat="0" applyBorder="0" applyAlignment="0" applyProtection="0"/>
    <xf numFmtId="0" fontId="26" fillId="7" borderId="0" applyNumberFormat="0" applyBorder="0" applyAlignment="0" applyProtection="0"/>
    <xf numFmtId="0" fontId="25" fillId="6" borderId="0" applyNumberFormat="0" applyBorder="0" applyAlignment="0" applyProtection="0"/>
    <xf numFmtId="0" fontId="24" fillId="5" borderId="0" applyNumberFormat="0" applyBorder="0" applyAlignment="0" applyProtection="0"/>
    <xf numFmtId="0" fontId="23" fillId="0" borderId="0" applyNumberFormat="0" applyFill="0" applyBorder="0" applyAlignment="0" applyProtection="0"/>
    <xf numFmtId="0" fontId="23" fillId="0" borderId="6" applyNumberFormat="0" applyFill="0" applyAlignment="0" applyProtection="0"/>
    <xf numFmtId="0" fontId="22" fillId="0" borderId="5" applyNumberFormat="0" applyFill="0" applyAlignment="0" applyProtection="0"/>
    <xf numFmtId="0" fontId="21" fillId="0" borderId="4" applyNumberFormat="0" applyFill="0" applyAlignment="0" applyProtection="0"/>
    <xf numFmtId="0" fontId="28" fillId="9" borderId="8" applyNumberFormat="0" applyAlignment="0" applyProtection="0"/>
    <xf numFmtId="0" fontId="29" fillId="9" borderId="7" applyNumberFormat="0" applyAlignment="0" applyProtection="0"/>
    <xf numFmtId="0" fontId="30" fillId="0" borderId="9" applyNumberFormat="0" applyFill="0" applyAlignment="0" applyProtection="0"/>
    <xf numFmtId="0" fontId="31" fillId="10" borderId="10"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5" fillId="35" borderId="0" applyNumberFormat="0" applyBorder="0" applyAlignment="0" applyProtection="0"/>
    <xf numFmtId="0" fontId="21" fillId="0" borderId="4" applyNumberFormat="0" applyFill="0" applyAlignment="0" applyProtection="0"/>
    <xf numFmtId="0" fontId="23" fillId="0" borderId="6" applyNumberFormat="0" applyFill="0" applyAlignment="0" applyProtection="0"/>
    <xf numFmtId="0" fontId="23" fillId="0" borderId="0" applyNumberFormat="0" applyFill="0" applyBorder="0" applyAlignment="0" applyProtection="0"/>
    <xf numFmtId="0" fontId="24" fillId="5" borderId="0" applyNumberFormat="0" applyBorder="0" applyAlignment="0" applyProtection="0"/>
    <xf numFmtId="0" fontId="25" fillId="6" borderId="0" applyNumberFormat="0" applyBorder="0" applyAlignment="0" applyProtection="0"/>
    <xf numFmtId="0" fontId="26" fillId="7" borderId="0" applyNumberFormat="0" applyBorder="0" applyAlignment="0" applyProtection="0"/>
    <xf numFmtId="0" fontId="27" fillId="8" borderId="7" applyNumberFormat="0" applyAlignment="0" applyProtection="0"/>
    <xf numFmtId="0" fontId="28" fillId="9" borderId="8" applyNumberFormat="0" applyAlignment="0" applyProtection="0"/>
    <xf numFmtId="0" fontId="29" fillId="9" borderId="7" applyNumberFormat="0" applyAlignment="0" applyProtection="0"/>
    <xf numFmtId="0" fontId="30" fillId="0" borderId="9" applyNumberFormat="0" applyFill="0" applyAlignment="0" applyProtection="0"/>
    <xf numFmtId="0" fontId="31" fillId="10" borderId="10"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5" fillId="35" borderId="0" applyNumberFormat="0" applyBorder="0" applyAlignment="0" applyProtection="0"/>
    <xf numFmtId="0" fontId="36" fillId="0" borderId="4" applyNumberFormat="0" applyFill="0" applyAlignment="0" applyProtection="0"/>
    <xf numFmtId="0" fontId="37" fillId="0" borderId="5" applyNumberFormat="0" applyFill="0" applyAlignment="0" applyProtection="0"/>
    <xf numFmtId="0" fontId="38" fillId="0" borderId="6" applyNumberFormat="0" applyFill="0" applyAlignment="0" applyProtection="0"/>
    <xf numFmtId="0" fontId="38" fillId="0" borderId="0" applyNumberFormat="0" applyFill="0" applyBorder="0" applyAlignment="0" applyProtection="0"/>
    <xf numFmtId="0" fontId="50" fillId="0" borderId="0"/>
    <xf numFmtId="43" fontId="5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11" borderId="11" applyNumberFormat="0" applyFont="0" applyAlignment="0" applyProtection="0"/>
    <xf numFmtId="0" fontId="4" fillId="11" borderId="11" applyNumberFormat="0" applyFont="0" applyAlignment="0" applyProtection="0"/>
    <xf numFmtId="0" fontId="4" fillId="11" borderId="11" applyNumberFormat="0" applyFont="0" applyAlignment="0" applyProtection="0"/>
    <xf numFmtId="0" fontId="4" fillId="11" borderId="11" applyNumberFormat="0" applyFont="0" applyAlignment="0" applyProtection="0"/>
    <xf numFmtId="0" fontId="4" fillId="11" borderId="11" applyNumberFormat="0" applyFont="0" applyAlignment="0" applyProtection="0"/>
    <xf numFmtId="0" fontId="39" fillId="5" borderId="0" applyNumberFormat="0" applyBorder="0" applyAlignment="0" applyProtection="0"/>
    <xf numFmtId="0" fontId="40" fillId="6" borderId="0" applyNumberFormat="0" applyBorder="0" applyAlignment="0" applyProtection="0"/>
    <xf numFmtId="0" fontId="41" fillId="7" borderId="0" applyNumberFormat="0" applyBorder="0" applyAlignment="0" applyProtection="0"/>
    <xf numFmtId="0" fontId="42" fillId="8" borderId="7" applyNumberFormat="0" applyAlignment="0" applyProtection="0"/>
    <xf numFmtId="0" fontId="43" fillId="9" borderId="8" applyNumberFormat="0" applyAlignment="0" applyProtection="0"/>
    <xf numFmtId="0" fontId="44" fillId="9" borderId="7" applyNumberFormat="0" applyAlignment="0" applyProtection="0"/>
    <xf numFmtId="0" fontId="45" fillId="0" borderId="9" applyNumberFormat="0" applyFill="0" applyAlignment="0" applyProtection="0"/>
    <xf numFmtId="0" fontId="46" fillId="10" borderId="10" applyNumberFormat="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15" fillId="0" borderId="12" applyNumberFormat="0" applyFill="0" applyAlignment="0" applyProtection="0"/>
    <xf numFmtId="0" fontId="4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49" fillId="35" borderId="0" applyNumberFormat="0" applyBorder="0" applyAlignment="0" applyProtection="0"/>
    <xf numFmtId="0" fontId="1" fillId="0" borderId="0"/>
    <xf numFmtId="0" fontId="1" fillId="11" borderId="11" applyNumberFormat="0" applyFont="0" applyAlignment="0" applyProtection="0"/>
    <xf numFmtId="0" fontId="58" fillId="0" borderId="0" applyNumberFormat="0" applyFill="0" applyBorder="0" applyAlignment="0" applyProtection="0">
      <alignment vertical="top"/>
      <protection locked="0"/>
    </xf>
    <xf numFmtId="9" fontId="4" fillId="0" borderId="0" applyFont="0" applyFill="0" applyBorder="0" applyAlignment="0" applyProtection="0"/>
    <xf numFmtId="0" fontId="57" fillId="0" borderId="0"/>
  </cellStyleXfs>
  <cellXfs count="263">
    <xf numFmtId="0" fontId="0" fillId="0" borderId="0" xfId="0"/>
    <xf numFmtId="0" fontId="3" fillId="0" borderId="0" xfId="0" applyFont="1"/>
    <xf numFmtId="0" fontId="17" fillId="0" borderId="0" xfId="0" applyFont="1" applyAlignment="1">
      <alignment vertical="center"/>
    </xf>
    <xf numFmtId="0" fontId="17" fillId="0" borderId="0" xfId="0" applyFont="1" applyAlignment="1">
      <alignment horizontal="center" vertical="center"/>
    </xf>
    <xf numFmtId="164" fontId="16" fillId="2" borderId="1" xfId="0" applyNumberFormat="1" applyFont="1" applyFill="1" applyBorder="1" applyAlignment="1">
      <alignment horizontal="center" vertical="center" wrapText="1"/>
    </xf>
    <xf numFmtId="0" fontId="16" fillId="2" borderId="1" xfId="0" applyFont="1" applyFill="1" applyBorder="1" applyAlignment="1">
      <alignment horizontal="center" vertical="center" wrapText="1"/>
    </xf>
    <xf numFmtId="0" fontId="16" fillId="2" borderId="1" xfId="0" applyFont="1" applyFill="1" applyBorder="1" applyAlignment="1">
      <alignment horizontal="center" vertical="center"/>
    </xf>
    <xf numFmtId="0" fontId="3" fillId="0" borderId="0" xfId="0" applyFont="1" applyBorder="1" applyAlignment="1">
      <alignment horizontal="center" vertical="center"/>
    </xf>
    <xf numFmtId="0" fontId="15" fillId="0" borderId="0" xfId="0" applyFont="1" applyBorder="1" applyAlignment="1">
      <alignment vertical="center"/>
    </xf>
    <xf numFmtId="0" fontId="15" fillId="0" borderId="0" xfId="0" applyFont="1" applyBorder="1" applyAlignment="1">
      <alignment horizontal="right" vertical="center"/>
    </xf>
    <xf numFmtId="0" fontId="15" fillId="0" borderId="0" xfId="0" applyFont="1"/>
    <xf numFmtId="166" fontId="15" fillId="0" borderId="1" xfId="1" applyNumberFormat="1" applyFont="1" applyBorder="1" applyAlignment="1">
      <alignment horizontal="center"/>
    </xf>
    <xf numFmtId="0" fontId="15" fillId="0" borderId="0" xfId="0" applyFont="1" applyBorder="1" applyAlignment="1">
      <alignment horizontal="left" vertical="center"/>
    </xf>
    <xf numFmtId="165" fontId="18" fillId="36" borderId="3" xfId="0" applyNumberFormat="1" applyFont="1" applyFill="1" applyBorder="1" applyAlignment="1">
      <alignment horizontal="center"/>
    </xf>
    <xf numFmtId="0" fontId="16" fillId="0" borderId="0" xfId="0" applyFont="1" applyAlignment="1">
      <alignment horizontal="center" vertical="center"/>
    </xf>
    <xf numFmtId="169" fontId="0" fillId="0" borderId="1" xfId="1" applyNumberFormat="1" applyFont="1" applyBorder="1" applyAlignment="1">
      <alignment horizontal="center"/>
    </xf>
    <xf numFmtId="0" fontId="2" fillId="0" borderId="1" xfId="0" applyFont="1" applyBorder="1" applyAlignment="1">
      <alignment horizontal="center"/>
    </xf>
    <xf numFmtId="167" fontId="20" fillId="4" borderId="3" xfId="0" applyNumberFormat="1" applyFont="1" applyFill="1" applyBorder="1"/>
    <xf numFmtId="0" fontId="51" fillId="3" borderId="2" xfId="0" applyFont="1" applyFill="1" applyBorder="1" applyAlignment="1">
      <alignment vertical="center"/>
    </xf>
    <xf numFmtId="0" fontId="52" fillId="0" borderId="0" xfId="0" applyFont="1" applyAlignment="1">
      <alignment vertical="center"/>
    </xf>
    <xf numFmtId="0" fontId="15" fillId="0" borderId="0" xfId="0" applyFont="1" applyAlignment="1">
      <alignment horizontal="right"/>
    </xf>
    <xf numFmtId="0" fontId="53" fillId="0" borderId="1" xfId="0" applyFont="1" applyBorder="1" applyAlignment="1">
      <alignment horizontal="left"/>
    </xf>
    <xf numFmtId="170" fontId="16" fillId="2" borderId="1" xfId="0" applyNumberFormat="1" applyFont="1" applyFill="1" applyBorder="1" applyAlignment="1">
      <alignment horizontal="centerContinuous" vertical="center" wrapText="1"/>
    </xf>
    <xf numFmtId="164" fontId="15" fillId="0" borderId="0" xfId="0" applyNumberFormat="1" applyFont="1" applyAlignment="1">
      <alignment horizontal="right"/>
    </xf>
    <xf numFmtId="0" fontId="15" fillId="0" borderId="1" xfId="0" applyNumberFormat="1" applyFont="1" applyBorder="1" applyAlignment="1">
      <alignment horizontal="center" vertical="center"/>
    </xf>
    <xf numFmtId="0" fontId="0" fillId="0" borderId="1" xfId="1" applyNumberFormat="1" applyFont="1" applyBorder="1" applyAlignment="1">
      <alignment horizontal="center"/>
    </xf>
    <xf numFmtId="167" fontId="20" fillId="4" borderId="1" xfId="0" applyNumberFormat="1" applyFont="1" applyFill="1" applyBorder="1"/>
    <xf numFmtId="43" fontId="54" fillId="0" borderId="0" xfId="1" applyFont="1"/>
    <xf numFmtId="0" fontId="54" fillId="0" borderId="0" xfId="0" applyFont="1"/>
    <xf numFmtId="171" fontId="15" fillId="0" borderId="1" xfId="1" applyNumberFormat="1" applyFont="1"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xf>
    <xf numFmtId="164" fontId="55" fillId="0" borderId="0" xfId="0" applyNumberFormat="1" applyFont="1"/>
    <xf numFmtId="0" fontId="56" fillId="0" borderId="0" xfId="0" applyFont="1"/>
    <xf numFmtId="164" fontId="17" fillId="0" borderId="1" xfId="0" applyNumberFormat="1" applyFont="1" applyFill="1" applyBorder="1" applyAlignment="1">
      <alignment horizontal="center" vertical="center" wrapText="1"/>
    </xf>
    <xf numFmtId="0" fontId="15" fillId="0" borderId="0" xfId="0" applyFont="1" applyAlignment="1">
      <alignment vertical="center"/>
    </xf>
    <xf numFmtId="169" fontId="1" fillId="0" borderId="1" xfId="1" applyNumberFormat="1" applyFont="1" applyBorder="1" applyAlignment="1">
      <alignment horizontal="center"/>
    </xf>
    <xf numFmtId="0" fontId="57" fillId="0" borderId="0" xfId="3" applyFont="1" applyAlignment="1" applyProtection="1">
      <alignment horizontal="right" vertical="center"/>
    </xf>
    <xf numFmtId="0" fontId="58" fillId="0" borderId="0" xfId="1033" applyFont="1" applyAlignment="1" applyProtection="1">
      <alignment horizontal="right" vertical="center"/>
    </xf>
    <xf numFmtId="0" fontId="51" fillId="0" borderId="13" xfId="0" applyFont="1" applyFill="1" applyBorder="1" applyAlignment="1">
      <alignment horizontal="right" vertical="center"/>
    </xf>
    <xf numFmtId="0" fontId="51" fillId="0" borderId="14" xfId="0" applyFont="1" applyFill="1" applyBorder="1" applyAlignment="1">
      <alignment horizontal="right" vertical="center"/>
    </xf>
    <xf numFmtId="171" fontId="1" fillId="0" borderId="1" xfId="1" applyNumberFormat="1" applyFont="1" applyBorder="1" applyAlignment="1">
      <alignment horizontal="center"/>
    </xf>
    <xf numFmtId="0" fontId="1" fillId="0" borderId="0" xfId="0" applyFont="1"/>
    <xf numFmtId="0" fontId="3" fillId="0" borderId="0" xfId="0" applyFont="1" applyAlignment="1"/>
    <xf numFmtId="0" fontId="15" fillId="0" borderId="0" xfId="0" applyFont="1" applyAlignment="1"/>
    <xf numFmtId="0" fontId="16" fillId="0" borderId="0" xfId="0" applyFont="1" applyAlignment="1">
      <alignment vertical="center"/>
    </xf>
    <xf numFmtId="0" fontId="2" fillId="0" borderId="1" xfId="0" applyFont="1" applyBorder="1" applyAlignment="1"/>
    <xf numFmtId="0" fontId="3" fillId="0" borderId="0" xfId="0" applyFont="1" applyAlignment="1">
      <alignment horizontal="right"/>
    </xf>
    <xf numFmtId="0" fontId="51" fillId="3" borderId="2" xfId="0" applyFont="1" applyFill="1" applyBorder="1" applyAlignment="1">
      <alignment horizontal="right" vertical="center"/>
    </xf>
    <xf numFmtId="168" fontId="0" fillId="0" borderId="1" xfId="0" applyNumberFormat="1" applyBorder="1" applyAlignment="1">
      <alignment horizontal="right"/>
    </xf>
    <xf numFmtId="0" fontId="3" fillId="0" borderId="1" xfId="0" applyFont="1" applyBorder="1"/>
    <xf numFmtId="1" fontId="1" fillId="0" borderId="1" xfId="1" applyNumberFormat="1" applyFont="1" applyBorder="1" applyAlignment="1">
      <alignment horizontal="center"/>
    </xf>
    <xf numFmtId="1" fontId="3" fillId="0" borderId="0" xfId="0" applyNumberFormat="1" applyFont="1" applyAlignment="1">
      <alignment horizontal="center"/>
    </xf>
    <xf numFmtId="172" fontId="0" fillId="0" borderId="1" xfId="0" applyNumberFormat="1" applyBorder="1" applyAlignment="1">
      <alignment horizontal="right"/>
    </xf>
    <xf numFmtId="38" fontId="3" fillId="0" borderId="0" xfId="1" applyNumberFormat="1" applyFont="1" applyAlignment="1">
      <alignment horizontal="right"/>
    </xf>
    <xf numFmtId="38" fontId="51" fillId="3" borderId="2" xfId="1" applyNumberFormat="1" applyFont="1" applyFill="1" applyBorder="1" applyAlignment="1">
      <alignment horizontal="right" vertical="center"/>
    </xf>
    <xf numFmtId="38" fontId="15" fillId="0" borderId="0" xfId="1" applyNumberFormat="1" applyFont="1" applyAlignment="1">
      <alignment horizontal="right"/>
    </xf>
    <xf numFmtId="38" fontId="0" fillId="0" borderId="1" xfId="1" applyNumberFormat="1" applyFont="1" applyBorder="1" applyAlignment="1">
      <alignment horizontal="right"/>
    </xf>
    <xf numFmtId="38" fontId="4" fillId="0" borderId="1" xfId="1" applyNumberFormat="1" applyFont="1" applyBorder="1" applyAlignment="1">
      <alignment horizontal="right"/>
    </xf>
    <xf numFmtId="0" fontId="15" fillId="0" borderId="0" xfId="0" applyFont="1" applyAlignment="1">
      <alignment horizontal="left"/>
    </xf>
    <xf numFmtId="169" fontId="0" fillId="0" borderId="15" xfId="1" applyNumberFormat="1" applyFont="1" applyBorder="1" applyAlignment="1">
      <alignment horizontal="center"/>
    </xf>
    <xf numFmtId="1" fontId="1" fillId="0" borderId="15" xfId="1" applyNumberFormat="1" applyFont="1" applyBorder="1" applyAlignment="1">
      <alignment horizontal="center"/>
    </xf>
    <xf numFmtId="169" fontId="1" fillId="0" borderId="15" xfId="1" applyNumberFormat="1" applyFont="1" applyBorder="1" applyAlignment="1">
      <alignment horizontal="center"/>
    </xf>
    <xf numFmtId="171" fontId="1" fillId="0" borderId="15" xfId="1" applyNumberFormat="1" applyFont="1" applyBorder="1" applyAlignment="1">
      <alignment horizontal="center"/>
    </xf>
    <xf numFmtId="0" fontId="2" fillId="0" borderId="15" xfId="0" applyFont="1" applyBorder="1" applyAlignment="1"/>
    <xf numFmtId="164" fontId="17" fillId="0" borderId="15" xfId="0" applyNumberFormat="1" applyFont="1" applyFill="1" applyBorder="1" applyAlignment="1">
      <alignment horizontal="center" vertical="center" wrapText="1"/>
    </xf>
    <xf numFmtId="169" fontId="15" fillId="0" borderId="0" xfId="1" applyNumberFormat="1" applyFont="1"/>
    <xf numFmtId="164" fontId="16" fillId="2" borderId="3" xfId="0" applyNumberFormat="1" applyFont="1" applyFill="1" applyBorder="1" applyAlignment="1">
      <alignment horizontal="center" vertical="center" wrapText="1"/>
    </xf>
    <xf numFmtId="38" fontId="16" fillId="2" borderId="3" xfId="1" applyNumberFormat="1" applyFont="1" applyFill="1" applyBorder="1" applyAlignment="1">
      <alignment horizontal="center" vertical="center" wrapText="1"/>
    </xf>
    <xf numFmtId="169" fontId="15" fillId="0" borderId="1" xfId="1" applyNumberFormat="1" applyFont="1" applyBorder="1" applyAlignment="1">
      <alignment horizontal="left"/>
    </xf>
    <xf numFmtId="38" fontId="15" fillId="0" borderId="1" xfId="1" applyNumberFormat="1" applyFont="1" applyBorder="1" applyAlignment="1">
      <alignment horizontal="right"/>
    </xf>
    <xf numFmtId="38" fontId="15" fillId="0" borderId="1" xfId="1" applyNumberFormat="1" applyFont="1" applyBorder="1"/>
    <xf numFmtId="169" fontId="15" fillId="0" borderId="1" xfId="1" applyNumberFormat="1" applyFont="1" applyBorder="1"/>
    <xf numFmtId="38" fontId="1" fillId="0" borderId="1" xfId="0" applyNumberFormat="1" applyFont="1" applyBorder="1" applyAlignment="1">
      <alignment horizontal="right"/>
    </xf>
    <xf numFmtId="38" fontId="1" fillId="0" borderId="1" xfId="0" applyNumberFormat="1" applyFont="1" applyBorder="1"/>
    <xf numFmtId="0" fontId="1" fillId="0" borderId="1" xfId="0" applyFont="1" applyBorder="1"/>
    <xf numFmtId="0" fontId="1" fillId="0" borderId="1" xfId="0" applyFont="1" applyBorder="1" applyAlignment="1">
      <alignment horizontal="right"/>
    </xf>
    <xf numFmtId="9" fontId="15" fillId="0" borderId="1" xfId="1034" applyFont="1" applyBorder="1"/>
    <xf numFmtId="10" fontId="15" fillId="0" borderId="1" xfId="1034" applyNumberFormat="1" applyFont="1" applyBorder="1"/>
    <xf numFmtId="10" fontId="1" fillId="0" borderId="1" xfId="0" applyNumberFormat="1" applyFont="1" applyBorder="1"/>
    <xf numFmtId="0" fontId="49" fillId="4" borderId="0" xfId="0" applyFont="1" applyFill="1"/>
    <xf numFmtId="1" fontId="59" fillId="2" borderId="16" xfId="0" applyNumberFormat="1" applyFont="1" applyFill="1" applyBorder="1" applyAlignment="1">
      <alignment horizontal="centerContinuous" vertical="center" wrapText="1"/>
    </xf>
    <xf numFmtId="1" fontId="59" fillId="2" borderId="14" xfId="0" applyNumberFormat="1" applyFont="1" applyFill="1" applyBorder="1" applyAlignment="1">
      <alignment horizontal="centerContinuous" vertical="center" wrapText="1"/>
    </xf>
    <xf numFmtId="40" fontId="15" fillId="0" borderId="1" xfId="1" applyNumberFormat="1" applyFont="1" applyBorder="1"/>
    <xf numFmtId="0" fontId="49" fillId="0" borderId="0" xfId="0" applyFont="1"/>
    <xf numFmtId="10" fontId="15" fillId="0" borderId="1" xfId="1034" applyNumberFormat="1" applyFont="1" applyBorder="1" applyAlignment="1">
      <alignment horizontal="right"/>
    </xf>
    <xf numFmtId="9" fontId="15" fillId="0" borderId="1" xfId="1034" applyFont="1" applyBorder="1" applyAlignment="1">
      <alignment horizontal="right"/>
    </xf>
    <xf numFmtId="0" fontId="3" fillId="0" borderId="0" xfId="0" applyFont="1" applyAlignment="1">
      <alignment horizontal="center"/>
    </xf>
    <xf numFmtId="0" fontId="51" fillId="0" borderId="13" xfId="0" applyFont="1" applyFill="1" applyBorder="1" applyAlignment="1">
      <alignment vertical="center"/>
    </xf>
    <xf numFmtId="0" fontId="3" fillId="0" borderId="0" xfId="0" applyFont="1" applyBorder="1"/>
    <xf numFmtId="0" fontId="15" fillId="0" borderId="0" xfId="0" applyFont="1" applyAlignment="1">
      <alignment horizontal="left"/>
    </xf>
    <xf numFmtId="0" fontId="15" fillId="0" borderId="0" xfId="0" applyFont="1" applyAlignment="1">
      <alignment horizontal="left"/>
    </xf>
    <xf numFmtId="165" fontId="18" fillId="0" borderId="3" xfId="0" applyNumberFormat="1" applyFont="1" applyFill="1" applyBorder="1" applyAlignment="1">
      <alignment horizontal="center"/>
    </xf>
    <xf numFmtId="0" fontId="1" fillId="0" borderId="1" xfId="0" applyFont="1" applyFill="1" applyBorder="1" applyAlignment="1">
      <alignment horizontal="center"/>
    </xf>
    <xf numFmtId="167" fontId="20" fillId="0" borderId="3" xfId="0" applyNumberFormat="1" applyFont="1" applyFill="1" applyBorder="1"/>
    <xf numFmtId="172" fontId="0" fillId="0" borderId="1" xfId="0" applyNumberFormat="1" applyFill="1" applyBorder="1" applyAlignment="1">
      <alignment horizontal="right"/>
    </xf>
    <xf numFmtId="0" fontId="0" fillId="0" borderId="1" xfId="1" applyNumberFormat="1" applyFont="1" applyFill="1" applyBorder="1" applyAlignment="1">
      <alignment horizontal="center"/>
    </xf>
    <xf numFmtId="169" fontId="0" fillId="0" borderId="1" xfId="1" applyNumberFormat="1" applyFont="1" applyFill="1" applyBorder="1" applyAlignment="1">
      <alignment horizontal="center"/>
    </xf>
    <xf numFmtId="0" fontId="15" fillId="0" borderId="0" xfId="0" applyFont="1" applyFill="1"/>
    <xf numFmtId="171" fontId="1" fillId="0" borderId="1" xfId="1" applyNumberFormat="1" applyFont="1" applyFill="1" applyBorder="1" applyAlignment="1">
      <alignment horizontal="center"/>
    </xf>
    <xf numFmtId="169" fontId="1" fillId="0" borderId="1" xfId="1" applyNumberFormat="1" applyFont="1" applyFill="1" applyBorder="1" applyAlignment="1">
      <alignment horizontal="center"/>
    </xf>
    <xf numFmtId="0" fontId="2" fillId="0" borderId="1" xfId="0" applyFont="1" applyFill="1" applyBorder="1" applyAlignment="1"/>
    <xf numFmtId="1" fontId="1" fillId="0" borderId="1" xfId="0" applyNumberFormat="1" applyFont="1" applyFill="1" applyBorder="1" applyAlignment="1">
      <alignment horizontal="center"/>
    </xf>
    <xf numFmtId="0" fontId="15" fillId="0" borderId="0" xfId="0" applyFont="1" applyFill="1" applyAlignment="1">
      <alignment vertical="center"/>
    </xf>
    <xf numFmtId="0" fontId="1" fillId="0" borderId="0" xfId="0" applyFont="1" applyFill="1"/>
    <xf numFmtId="1" fontId="2" fillId="0" borderId="1" xfId="0" applyNumberFormat="1" applyFont="1" applyBorder="1" applyAlignment="1">
      <alignment horizontal="center"/>
    </xf>
    <xf numFmtId="169" fontId="4" fillId="0" borderId="1" xfId="1" applyNumberFormat="1" applyFont="1" applyFill="1" applyBorder="1" applyAlignment="1">
      <alignment horizontal="center"/>
    </xf>
    <xf numFmtId="0" fontId="0" fillId="0" borderId="0" xfId="1" applyNumberFormat="1" applyFont="1" applyFill="1" applyBorder="1" applyAlignment="1">
      <alignment horizontal="center"/>
    </xf>
    <xf numFmtId="0" fontId="3" fillId="0" borderId="0" xfId="0" applyFont="1" applyFill="1"/>
    <xf numFmtId="170" fontId="16" fillId="37" borderId="1" xfId="0" applyNumberFormat="1" applyFont="1" applyFill="1" applyBorder="1" applyAlignment="1">
      <alignment horizontal="centerContinuous" vertical="center" wrapText="1"/>
    </xf>
    <xf numFmtId="170" fontId="16" fillId="0" borderId="1" xfId="0" applyNumberFormat="1" applyFont="1" applyFill="1" applyBorder="1" applyAlignment="1">
      <alignment horizontal="centerContinuous" vertical="center" wrapText="1"/>
    </xf>
    <xf numFmtId="38" fontId="3" fillId="0" borderId="0" xfId="1" applyNumberFormat="1" applyFont="1" applyAlignment="1">
      <alignment horizontal="center"/>
    </xf>
    <xf numFmtId="0" fontId="51" fillId="3" borderId="2" xfId="0" applyFont="1" applyFill="1" applyBorder="1" applyAlignment="1">
      <alignment horizontal="center" vertical="center"/>
    </xf>
    <xf numFmtId="38" fontId="51" fillId="3" borderId="2" xfId="1" applyNumberFormat="1" applyFont="1" applyFill="1" applyBorder="1" applyAlignment="1">
      <alignment horizontal="center" vertical="center"/>
    </xf>
    <xf numFmtId="0" fontId="15" fillId="0" borderId="0" xfId="0" applyFont="1" applyAlignment="1">
      <alignment horizontal="center"/>
    </xf>
    <xf numFmtId="38" fontId="15" fillId="0" borderId="0" xfId="1" applyNumberFormat="1" applyFont="1" applyAlignment="1">
      <alignment horizontal="center"/>
    </xf>
    <xf numFmtId="38" fontId="4" fillId="0" borderId="1" xfId="1" applyNumberFormat="1" applyFont="1" applyBorder="1" applyAlignment="1">
      <alignment horizontal="center"/>
    </xf>
    <xf numFmtId="38" fontId="15" fillId="0" borderId="1" xfId="1" applyNumberFormat="1" applyFont="1" applyBorder="1" applyAlignment="1">
      <alignment horizontal="center"/>
    </xf>
    <xf numFmtId="169" fontId="15" fillId="0" borderId="1" xfId="1" applyNumberFormat="1" applyFont="1" applyBorder="1" applyAlignment="1">
      <alignment horizontal="center"/>
    </xf>
    <xf numFmtId="38" fontId="1" fillId="0" borderId="1" xfId="0" applyNumberFormat="1" applyFont="1" applyBorder="1" applyAlignment="1">
      <alignment horizontal="center"/>
    </xf>
    <xf numFmtId="38" fontId="1" fillId="0" borderId="1" xfId="1" applyNumberFormat="1" applyFont="1" applyBorder="1" applyAlignment="1">
      <alignment horizontal="center"/>
    </xf>
    <xf numFmtId="40" fontId="15" fillId="0" borderId="1" xfId="1" applyNumberFormat="1" applyFont="1" applyBorder="1" applyAlignment="1">
      <alignment horizontal="center"/>
    </xf>
    <xf numFmtId="10" fontId="15" fillId="0" borderId="1" xfId="1034" applyNumberFormat="1" applyFont="1" applyBorder="1" applyAlignment="1">
      <alignment horizontal="center"/>
    </xf>
    <xf numFmtId="9" fontId="15" fillId="0" borderId="1" xfId="1034" applyFont="1" applyBorder="1" applyAlignment="1">
      <alignment horizontal="center"/>
    </xf>
    <xf numFmtId="169" fontId="15" fillId="0" borderId="1" xfId="0" applyNumberFormat="1" applyFont="1" applyBorder="1" applyAlignment="1">
      <alignment horizontal="center" vertical="center"/>
    </xf>
    <xf numFmtId="0" fontId="0" fillId="0" borderId="17" xfId="0" applyBorder="1"/>
    <xf numFmtId="0" fontId="0" fillId="0" borderId="18" xfId="0" applyBorder="1"/>
    <xf numFmtId="170" fontId="16" fillId="37" borderId="19" xfId="0" applyNumberFormat="1" applyFont="1" applyFill="1" applyBorder="1" applyAlignment="1">
      <alignment horizontal="centerContinuous" vertical="center" wrapText="1"/>
    </xf>
    <xf numFmtId="170" fontId="16" fillId="37" borderId="20" xfId="0" applyNumberFormat="1" applyFont="1" applyFill="1" applyBorder="1" applyAlignment="1">
      <alignment horizontal="centerContinuous" vertical="center" wrapText="1"/>
    </xf>
    <xf numFmtId="170" fontId="16" fillId="37" borderId="21" xfId="0" applyNumberFormat="1" applyFont="1" applyFill="1" applyBorder="1" applyAlignment="1">
      <alignment horizontal="centerContinuous" vertical="center" wrapText="1"/>
    </xf>
    <xf numFmtId="0" fontId="0" fillId="0" borderId="22" xfId="0" applyBorder="1"/>
    <xf numFmtId="0" fontId="34" fillId="0" borderId="23" xfId="0" applyFont="1" applyBorder="1" applyAlignment="1">
      <alignment vertical="center"/>
    </xf>
    <xf numFmtId="0" fontId="34" fillId="0" borderId="23" xfId="0" applyFont="1" applyBorder="1" applyAlignment="1">
      <alignment horizontal="center" vertical="center" wrapText="1"/>
    </xf>
    <xf numFmtId="0" fontId="34" fillId="0" borderId="24" xfId="0" applyFont="1" applyBorder="1" applyAlignment="1">
      <alignment vertical="center"/>
    </xf>
    <xf numFmtId="164" fontId="16" fillId="2" borderId="25" xfId="0" applyNumberFormat="1" applyFont="1" applyFill="1" applyBorder="1" applyAlignment="1">
      <alignment horizontal="center" vertical="center" wrapText="1"/>
    </xf>
    <xf numFmtId="0" fontId="16" fillId="2" borderId="26" xfId="0" applyFont="1" applyFill="1" applyBorder="1" applyAlignment="1">
      <alignment horizontal="center" vertical="center" wrapText="1"/>
    </xf>
    <xf numFmtId="164" fontId="16" fillId="2" borderId="27" xfId="0" applyNumberFormat="1" applyFont="1" applyFill="1" applyBorder="1" applyAlignment="1">
      <alignment horizontal="center" vertical="center" wrapText="1"/>
    </xf>
    <xf numFmtId="0" fontId="0" fillId="0" borderId="28" xfId="0" applyBorder="1"/>
    <xf numFmtId="164" fontId="16" fillId="2" borderId="23" xfId="0" applyNumberFormat="1" applyFont="1" applyFill="1" applyBorder="1" applyAlignment="1">
      <alignment horizontal="center" vertical="center" wrapText="1"/>
    </xf>
    <xf numFmtId="0" fontId="16" fillId="2" borderId="23" xfId="0" applyFont="1" applyFill="1" applyBorder="1" applyAlignment="1">
      <alignment horizontal="center" vertical="center" wrapText="1"/>
    </xf>
    <xf numFmtId="164" fontId="16" fillId="2" borderId="29" xfId="0" applyNumberFormat="1" applyFont="1" applyFill="1" applyBorder="1" applyAlignment="1">
      <alignment horizontal="center" vertical="center" wrapText="1"/>
    </xf>
    <xf numFmtId="164" fontId="16" fillId="2" borderId="20" xfId="0" applyNumberFormat="1" applyFont="1" applyFill="1" applyBorder="1" applyAlignment="1">
      <alignment horizontal="center" vertical="center" wrapText="1"/>
    </xf>
    <xf numFmtId="38" fontId="16" fillId="2" borderId="30" xfId="1" applyNumberFormat="1" applyFont="1" applyFill="1" applyBorder="1" applyAlignment="1">
      <alignment horizontal="center" vertical="center" wrapText="1"/>
    </xf>
    <xf numFmtId="17" fontId="34" fillId="0" borderId="34" xfId="0" applyNumberFormat="1" applyFont="1" applyBorder="1" applyAlignment="1">
      <alignment horizontal="left"/>
    </xf>
    <xf numFmtId="0" fontId="15" fillId="39" borderId="23" xfId="0" applyNumberFormat="1" applyFont="1" applyFill="1" applyBorder="1" applyAlignment="1">
      <alignment horizontal="center" vertical="center"/>
    </xf>
    <xf numFmtId="169" fontId="15" fillId="39" borderId="40" xfId="1" applyNumberFormat="1" applyFont="1" applyFill="1" applyBorder="1" applyAlignment="1">
      <alignment horizontal="left"/>
    </xf>
    <xf numFmtId="38" fontId="15" fillId="0" borderId="19" xfId="1" applyNumberFormat="1" applyFont="1" applyBorder="1"/>
    <xf numFmtId="38" fontId="15" fillId="0" borderId="20" xfId="1" applyNumberFormat="1" applyFont="1" applyBorder="1"/>
    <xf numFmtId="38" fontId="15" fillId="0" borderId="21" xfId="1" applyNumberFormat="1" applyFont="1" applyBorder="1"/>
    <xf numFmtId="38" fontId="15" fillId="0" borderId="42" xfId="1" applyNumberFormat="1" applyFont="1" applyBorder="1"/>
    <xf numFmtId="169" fontId="15" fillId="39" borderId="44" xfId="1" applyNumberFormat="1" applyFont="1" applyFill="1" applyBorder="1" applyAlignment="1">
      <alignment horizontal="left"/>
    </xf>
    <xf numFmtId="38" fontId="1" fillId="0" borderId="45" xfId="0" applyNumberFormat="1" applyFont="1" applyBorder="1"/>
    <xf numFmtId="38" fontId="1" fillId="0" borderId="35" xfId="0" applyNumberFormat="1" applyFont="1" applyBorder="1"/>
    <xf numFmtId="40" fontId="15" fillId="0" borderId="35" xfId="1" applyNumberFormat="1" applyFont="1" applyBorder="1"/>
    <xf numFmtId="40" fontId="15" fillId="0" borderId="46" xfId="1" applyNumberFormat="1" applyFont="1" applyBorder="1"/>
    <xf numFmtId="38" fontId="15" fillId="0" borderId="35" xfId="1" applyNumberFormat="1" applyFont="1" applyBorder="1"/>
    <xf numFmtId="10" fontId="15" fillId="0" borderId="35" xfId="1034" applyNumberFormat="1" applyFont="1" applyBorder="1"/>
    <xf numFmtId="10" fontId="15" fillId="0" borderId="46" xfId="1034" applyNumberFormat="1" applyFont="1" applyBorder="1"/>
    <xf numFmtId="169" fontId="15" fillId="39" borderId="47" xfId="1" applyNumberFormat="1" applyFont="1" applyFill="1" applyBorder="1" applyAlignment="1">
      <alignment horizontal="left"/>
    </xf>
    <xf numFmtId="38" fontId="1" fillId="0" borderId="25" xfId="0" applyNumberFormat="1" applyFont="1" applyBorder="1"/>
    <xf numFmtId="38" fontId="1" fillId="0" borderId="26" xfId="0" applyNumberFormat="1" applyFont="1" applyBorder="1"/>
    <xf numFmtId="38" fontId="1" fillId="0" borderId="27" xfId="0" applyNumberFormat="1" applyFont="1" applyBorder="1"/>
    <xf numFmtId="169" fontId="15" fillId="36" borderId="40" xfId="1" applyNumberFormat="1" applyFont="1" applyFill="1" applyBorder="1" applyAlignment="1">
      <alignment horizontal="left"/>
    </xf>
    <xf numFmtId="38" fontId="15" fillId="36" borderId="19" xfId="1" applyNumberFormat="1" applyFont="1" applyFill="1" applyBorder="1"/>
    <xf numFmtId="38" fontId="15" fillId="36" borderId="20" xfId="1" applyNumberFormat="1" applyFont="1" applyFill="1" applyBorder="1"/>
    <xf numFmtId="38" fontId="15" fillId="36" borderId="21" xfId="1" applyNumberFormat="1" applyFont="1" applyFill="1" applyBorder="1"/>
    <xf numFmtId="169" fontId="15" fillId="36" borderId="47" xfId="1" applyNumberFormat="1" applyFont="1" applyFill="1" applyBorder="1" applyAlignment="1">
      <alignment horizontal="left"/>
    </xf>
    <xf numFmtId="0" fontId="1" fillId="36" borderId="25" xfId="0" applyFont="1" applyFill="1" applyBorder="1"/>
    <xf numFmtId="0" fontId="1" fillId="36" borderId="26" xfId="0" applyFont="1" applyFill="1" applyBorder="1"/>
    <xf numFmtId="9" fontId="15" fillId="36" borderId="26" xfId="1034" applyFont="1" applyFill="1" applyBorder="1"/>
    <xf numFmtId="9" fontId="15" fillId="36" borderId="27" xfId="1034" applyFont="1" applyFill="1" applyBorder="1"/>
    <xf numFmtId="9" fontId="15" fillId="0" borderId="26" xfId="1034" applyFont="1" applyBorder="1"/>
    <xf numFmtId="17" fontId="0" fillId="0" borderId="53" xfId="0" applyNumberFormat="1" applyBorder="1"/>
    <xf numFmtId="0" fontId="15" fillId="0" borderId="42" xfId="0" applyNumberFormat="1" applyFont="1" applyBorder="1" applyAlignment="1">
      <alignment horizontal="center" vertical="center"/>
    </xf>
    <xf numFmtId="0" fontId="0" fillId="0" borderId="35" xfId="0" applyBorder="1"/>
    <xf numFmtId="0" fontId="0" fillId="0" borderId="38" xfId="0" applyBorder="1"/>
    <xf numFmtId="0" fontId="0" fillId="0" borderId="38" xfId="0" applyBorder="1" applyAlignment="1">
      <alignment horizontal="center"/>
    </xf>
    <xf numFmtId="169" fontId="15" fillId="0" borderId="17" xfId="1" applyNumberFormat="1" applyFont="1" applyBorder="1" applyAlignment="1">
      <alignment horizontal="left"/>
    </xf>
    <xf numFmtId="0" fontId="0" fillId="0" borderId="42" xfId="0" applyBorder="1"/>
    <xf numFmtId="0" fontId="34" fillId="0" borderId="23" xfId="0" applyFont="1"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wrapText="1"/>
    </xf>
    <xf numFmtId="17" fontId="34" fillId="0" borderId="23" xfId="0" applyNumberFormat="1" applyFont="1" applyBorder="1" applyAlignment="1">
      <alignment horizontal="left"/>
    </xf>
    <xf numFmtId="0" fontId="0" fillId="0" borderId="54" xfId="0" applyBorder="1" applyAlignment="1">
      <alignment vertical="center"/>
    </xf>
    <xf numFmtId="0" fontId="0" fillId="0" borderId="56" xfId="0" applyBorder="1" applyAlignment="1">
      <alignment vertical="center"/>
    </xf>
    <xf numFmtId="0" fontId="0" fillId="0" borderId="55" xfId="0" applyBorder="1" applyAlignment="1">
      <alignment vertical="center"/>
    </xf>
    <xf numFmtId="0" fontId="0" fillId="0" borderId="42" xfId="0" applyBorder="1" applyAlignment="1">
      <alignment horizontal="center"/>
    </xf>
    <xf numFmtId="0" fontId="34" fillId="39" borderId="35" xfId="0" applyFont="1" applyFill="1" applyBorder="1"/>
    <xf numFmtId="38" fontId="34" fillId="0" borderId="35" xfId="0" applyNumberFormat="1" applyFont="1" applyBorder="1"/>
    <xf numFmtId="0" fontId="34" fillId="0" borderId="35" xfId="0" applyFont="1" applyBorder="1"/>
    <xf numFmtId="9" fontId="34" fillId="0" borderId="35" xfId="0" applyNumberFormat="1" applyFont="1" applyBorder="1"/>
    <xf numFmtId="0" fontId="34" fillId="0" borderId="35" xfId="0" applyFont="1" applyBorder="1" applyAlignment="1">
      <alignment vertical="center"/>
    </xf>
    <xf numFmtId="0" fontId="0" fillId="0" borderId="0" xfId="0" applyAlignment="1">
      <alignment vertical="center"/>
    </xf>
    <xf numFmtId="0" fontId="15" fillId="0" borderId="0" xfId="0" applyFont="1" applyAlignment="1">
      <alignment horizontal="left"/>
    </xf>
    <xf numFmtId="170" fontId="60" fillId="2" borderId="13" xfId="0" applyNumberFormat="1" applyFont="1" applyFill="1" applyBorder="1" applyAlignment="1">
      <alignment horizontal="center" vertical="center" wrapText="1"/>
    </xf>
    <xf numFmtId="170" fontId="60" fillId="2" borderId="16" xfId="0" applyNumberFormat="1" applyFont="1" applyFill="1" applyBorder="1" applyAlignment="1">
      <alignment horizontal="center" vertical="center" wrapText="1"/>
    </xf>
    <xf numFmtId="170" fontId="60" fillId="2" borderId="14" xfId="0" applyNumberFormat="1" applyFont="1" applyFill="1" applyBorder="1" applyAlignment="1">
      <alignment horizontal="center" vertical="center" wrapText="1"/>
    </xf>
    <xf numFmtId="0" fontId="0" fillId="0" borderId="18" xfId="0" applyBorder="1" applyAlignment="1">
      <alignment horizontal="left" vertical="center" wrapText="1"/>
    </xf>
    <xf numFmtId="0" fontId="0" fillId="0" borderId="28" xfId="0" applyBorder="1" applyAlignment="1">
      <alignment horizontal="left" vertical="center"/>
    </xf>
    <xf numFmtId="0" fontId="0" fillId="0" borderId="22" xfId="0" applyBorder="1" applyAlignment="1">
      <alignment horizontal="left" vertical="center"/>
    </xf>
    <xf numFmtId="0" fontId="15" fillId="0" borderId="36" xfId="0" applyNumberFormat="1" applyFont="1" applyBorder="1" applyAlignment="1">
      <alignment horizontal="center" vertical="center"/>
    </xf>
    <xf numFmtId="0" fontId="15" fillId="0" borderId="43" xfId="0" applyNumberFormat="1" applyFont="1" applyBorder="1" applyAlignment="1">
      <alignment horizontal="center" vertical="center"/>
    </xf>
    <xf numFmtId="0" fontId="15" fillId="0" borderId="52" xfId="0" applyNumberFormat="1" applyFont="1" applyBorder="1" applyAlignment="1">
      <alignment horizontal="center" vertical="center"/>
    </xf>
    <xf numFmtId="38" fontId="15" fillId="0" borderId="41" xfId="1" applyNumberFormat="1" applyFont="1" applyBorder="1" applyAlignment="1">
      <alignment horizontal="center"/>
    </xf>
    <xf numFmtId="38" fontId="15" fillId="0" borderId="42" xfId="1" applyNumberFormat="1" applyFont="1" applyBorder="1" applyAlignment="1">
      <alignment horizontal="center"/>
    </xf>
    <xf numFmtId="38" fontId="15" fillId="0" borderId="45" xfId="1" applyNumberFormat="1" applyFont="1" applyBorder="1" applyAlignment="1">
      <alignment horizontal="center"/>
    </xf>
    <xf numFmtId="38" fontId="15" fillId="0" borderId="35" xfId="1" applyNumberFormat="1" applyFont="1" applyBorder="1" applyAlignment="1">
      <alignment horizontal="center"/>
    </xf>
    <xf numFmtId="38" fontId="15" fillId="0" borderId="25" xfId="1" applyNumberFormat="1" applyFont="1" applyBorder="1" applyAlignment="1">
      <alignment horizontal="center"/>
    </xf>
    <xf numFmtId="38" fontId="15" fillId="0" borderId="26" xfId="1" applyNumberFormat="1" applyFont="1" applyBorder="1" applyAlignment="1">
      <alignment horizontal="center"/>
    </xf>
    <xf numFmtId="0" fontId="61" fillId="40" borderId="57" xfId="0" applyFont="1" applyFill="1" applyBorder="1" applyAlignment="1">
      <alignment horizontal="center" vertical="center"/>
    </xf>
    <xf numFmtId="0" fontId="61" fillId="40" borderId="58" xfId="0" applyFont="1" applyFill="1" applyBorder="1" applyAlignment="1">
      <alignment horizontal="center" vertical="center"/>
    </xf>
    <xf numFmtId="0" fontId="61" fillId="40" borderId="59" xfId="0" applyFont="1" applyFill="1" applyBorder="1" applyAlignment="1">
      <alignment horizontal="center" vertical="center"/>
    </xf>
    <xf numFmtId="0" fontId="61" fillId="40" borderId="62" xfId="0" applyFont="1" applyFill="1" applyBorder="1" applyAlignment="1">
      <alignment horizontal="center" vertical="center"/>
    </xf>
    <xf numFmtId="0" fontId="61" fillId="40" borderId="0" xfId="0" applyFont="1" applyFill="1" applyBorder="1" applyAlignment="1">
      <alignment horizontal="center" vertical="center"/>
    </xf>
    <xf numFmtId="0" fontId="61" fillId="40" borderId="63" xfId="0" applyFont="1" applyFill="1" applyBorder="1" applyAlignment="1">
      <alignment horizontal="center" vertical="center"/>
    </xf>
    <xf numFmtId="0" fontId="61" fillId="40" borderId="66" xfId="0" applyFont="1" applyFill="1" applyBorder="1" applyAlignment="1">
      <alignment horizontal="center" vertical="center"/>
    </xf>
    <xf numFmtId="0" fontId="61" fillId="40" borderId="2" xfId="0" applyFont="1" applyFill="1" applyBorder="1" applyAlignment="1">
      <alignment horizontal="center" vertical="center"/>
    </xf>
    <xf numFmtId="0" fontId="61" fillId="40" borderId="67" xfId="0" applyFont="1" applyFill="1" applyBorder="1" applyAlignment="1">
      <alignment horizontal="center" vertical="center"/>
    </xf>
    <xf numFmtId="0" fontId="0" fillId="0" borderId="60" xfId="0" applyBorder="1" applyAlignment="1">
      <alignment horizontal="center" vertical="center"/>
    </xf>
    <xf numFmtId="0" fontId="0" fillId="0" borderId="24" xfId="0" applyBorder="1" applyAlignment="1">
      <alignment horizontal="center" vertical="center"/>
    </xf>
    <xf numFmtId="0" fontId="0" fillId="0" borderId="61" xfId="0" applyBorder="1" applyAlignment="1">
      <alignment horizontal="center" vertical="center"/>
    </xf>
    <xf numFmtId="0" fontId="0" fillId="0" borderId="64" xfId="0" applyBorder="1" applyAlignment="1">
      <alignment horizontal="center" vertical="center"/>
    </xf>
    <xf numFmtId="0" fontId="0" fillId="0" borderId="0" xfId="0" applyBorder="1" applyAlignment="1">
      <alignment horizontal="center" vertical="center"/>
    </xf>
    <xf numFmtId="0" fontId="0" fillId="0" borderId="65" xfId="0" applyBorder="1" applyAlignment="1">
      <alignment horizontal="center" vertical="center"/>
    </xf>
    <xf numFmtId="0" fontId="0" fillId="0" borderId="68" xfId="0" applyBorder="1" applyAlignment="1">
      <alignment horizontal="center" vertical="center"/>
    </xf>
    <xf numFmtId="0" fontId="0" fillId="0" borderId="69" xfId="0" applyBorder="1" applyAlignment="1">
      <alignment horizontal="center" vertical="center"/>
    </xf>
    <xf numFmtId="0" fontId="0" fillId="0" borderId="53" xfId="0" applyBorder="1" applyAlignment="1">
      <alignment horizontal="center" vertical="center"/>
    </xf>
    <xf numFmtId="0" fontId="62" fillId="0" borderId="35" xfId="0" applyFont="1" applyBorder="1" applyAlignment="1">
      <alignment horizontal="center"/>
    </xf>
    <xf numFmtId="0" fontId="34" fillId="0" borderId="31" xfId="0" applyFont="1" applyBorder="1" applyAlignment="1">
      <alignment horizontal="center" vertical="center"/>
    </xf>
    <xf numFmtId="0" fontId="34" fillId="0" borderId="37" xfId="0" applyFont="1" applyBorder="1" applyAlignment="1">
      <alignment horizontal="center" vertical="center"/>
    </xf>
    <xf numFmtId="0" fontId="34" fillId="0" borderId="48" xfId="0" applyFont="1" applyBorder="1" applyAlignment="1">
      <alignment horizontal="center" vertical="center"/>
    </xf>
    <xf numFmtId="0" fontId="0" fillId="0" borderId="32" xfId="0" applyBorder="1" applyAlignment="1">
      <alignment horizontal="center" vertical="center"/>
    </xf>
    <xf numFmtId="0" fontId="0" fillId="0" borderId="38" xfId="0" applyBorder="1" applyAlignment="1">
      <alignment horizontal="center" vertical="center"/>
    </xf>
    <xf numFmtId="0" fontId="0" fillId="0" borderId="49" xfId="0" applyBorder="1" applyAlignment="1">
      <alignment horizontal="center" vertical="center"/>
    </xf>
    <xf numFmtId="0" fontId="0" fillId="0" borderId="33" xfId="0" applyBorder="1" applyAlignment="1">
      <alignment horizontal="center" vertical="center" wrapText="1"/>
    </xf>
    <xf numFmtId="0" fontId="0" fillId="0" borderId="39" xfId="0" applyBorder="1" applyAlignment="1">
      <alignment horizontal="center" vertical="center" wrapText="1"/>
    </xf>
    <xf numFmtId="0" fontId="0" fillId="0" borderId="50" xfId="0" applyBorder="1" applyAlignment="1">
      <alignment horizontal="center" vertical="center" wrapText="1"/>
    </xf>
    <xf numFmtId="0" fontId="15" fillId="0" borderId="29" xfId="0" applyNumberFormat="1" applyFont="1" applyBorder="1" applyAlignment="1">
      <alignment horizontal="center" vertical="center"/>
    </xf>
    <xf numFmtId="0" fontId="15" fillId="0" borderId="35" xfId="0" applyNumberFormat="1" applyFont="1" applyBorder="1" applyAlignment="1">
      <alignment horizontal="center" vertical="center"/>
    </xf>
    <xf numFmtId="0" fontId="15" fillId="0" borderId="26" xfId="0" applyNumberFormat="1" applyFont="1" applyBorder="1" applyAlignment="1">
      <alignment horizontal="center" vertical="center"/>
    </xf>
    <xf numFmtId="0" fontId="15" fillId="0" borderId="20" xfId="0" applyNumberFormat="1" applyFont="1" applyBorder="1" applyAlignment="1">
      <alignment horizontal="center" vertical="center"/>
    </xf>
    <xf numFmtId="0" fontId="15" fillId="0" borderId="30" xfId="0" applyNumberFormat="1" applyFont="1" applyBorder="1" applyAlignment="1">
      <alignment horizontal="center" vertical="center"/>
    </xf>
    <xf numFmtId="0" fontId="15" fillId="0" borderId="18" xfId="0" applyNumberFormat="1" applyFont="1" applyBorder="1" applyAlignment="1">
      <alignment horizontal="center" vertical="center"/>
    </xf>
    <xf numFmtId="0" fontId="15" fillId="0" borderId="51" xfId="0" applyNumberFormat="1" applyFont="1" applyBorder="1" applyAlignment="1">
      <alignment horizontal="center" vertical="center"/>
    </xf>
    <xf numFmtId="17" fontId="0" fillId="0" borderId="33" xfId="0" applyNumberFormat="1" applyBorder="1" applyAlignment="1">
      <alignment horizontal="center" vertical="center"/>
    </xf>
    <xf numFmtId="0" fontId="0" fillId="0" borderId="39" xfId="0" applyBorder="1" applyAlignment="1">
      <alignment horizontal="center" vertical="center"/>
    </xf>
    <xf numFmtId="0" fontId="0" fillId="0" borderId="50" xfId="0" applyBorder="1" applyAlignment="1">
      <alignment horizontal="center" vertical="center"/>
    </xf>
    <xf numFmtId="0" fontId="15" fillId="0" borderId="22" xfId="0" applyNumberFormat="1" applyFont="1" applyBorder="1" applyAlignment="1">
      <alignment horizontal="center" vertical="center"/>
    </xf>
    <xf numFmtId="0" fontId="15" fillId="4" borderId="0" xfId="0" applyFont="1" applyFill="1" applyAlignment="1">
      <alignment horizontal="left"/>
    </xf>
    <xf numFmtId="0" fontId="15" fillId="4" borderId="0" xfId="0" applyFont="1" applyFill="1" applyAlignment="1">
      <alignment horizontal="left"/>
    </xf>
    <xf numFmtId="0" fontId="3" fillId="4" borderId="0" xfId="0" applyFont="1" applyFill="1" applyAlignment="1">
      <alignment horizontal="right"/>
    </xf>
    <xf numFmtId="0" fontId="15" fillId="4" borderId="0" xfId="0" applyFont="1" applyFill="1" applyAlignment="1">
      <alignment horizontal="right"/>
    </xf>
    <xf numFmtId="170" fontId="16" fillId="38" borderId="13" xfId="0" applyNumberFormat="1" applyFont="1" applyFill="1" applyBorder="1" applyAlignment="1">
      <alignment horizontal="center" vertical="center" wrapText="1"/>
    </xf>
    <xf numFmtId="170" fontId="16" fillId="38" borderId="16" xfId="0" applyNumberFormat="1" applyFont="1" applyFill="1" applyBorder="1" applyAlignment="1">
      <alignment horizontal="center" vertical="center" wrapText="1"/>
    </xf>
    <xf numFmtId="170" fontId="16" fillId="38" borderId="14" xfId="0" applyNumberFormat="1" applyFont="1" applyFill="1" applyBorder="1" applyAlignment="1">
      <alignment horizontal="center" vertical="center" wrapText="1"/>
    </xf>
    <xf numFmtId="170" fontId="16" fillId="37" borderId="13" xfId="0" applyNumberFormat="1" applyFont="1" applyFill="1" applyBorder="1" applyAlignment="1">
      <alignment horizontal="center" vertical="center" wrapText="1"/>
    </xf>
    <xf numFmtId="170" fontId="16" fillId="37" borderId="16" xfId="0" applyNumberFormat="1" applyFont="1" applyFill="1" applyBorder="1" applyAlignment="1">
      <alignment horizontal="center" vertical="center" wrapText="1"/>
    </xf>
    <xf numFmtId="170" fontId="16" fillId="37" borderId="14" xfId="0" applyNumberFormat="1" applyFont="1" applyFill="1" applyBorder="1" applyAlignment="1">
      <alignment horizontal="center" vertical="center" wrapText="1"/>
    </xf>
    <xf numFmtId="0" fontId="62" fillId="0" borderId="0" xfId="0" applyFont="1" applyBorder="1" applyAlignment="1">
      <alignment horizontal="center"/>
    </xf>
    <xf numFmtId="0" fontId="0" fillId="0" borderId="0" xfId="0" applyBorder="1" applyAlignment="1">
      <alignment horizontal="left" vertical="center"/>
    </xf>
    <xf numFmtId="170" fontId="16" fillId="38" borderId="70" xfId="0" applyNumberFormat="1" applyFont="1" applyFill="1" applyBorder="1" applyAlignment="1">
      <alignment horizontal="center" vertical="center" wrapText="1"/>
    </xf>
    <xf numFmtId="170" fontId="16" fillId="38" borderId="71" xfId="0" applyNumberFormat="1" applyFont="1" applyFill="1" applyBorder="1" applyAlignment="1">
      <alignment horizontal="center" vertical="center" wrapText="1"/>
    </xf>
    <xf numFmtId="170" fontId="16" fillId="38" borderId="40" xfId="0" applyNumberFormat="1" applyFont="1" applyFill="1" applyBorder="1" applyAlignment="1">
      <alignment horizontal="center" vertical="center" wrapText="1"/>
    </xf>
  </cellXfs>
  <cellStyles count="1036">
    <cellStyle name="20% - Accent1 2" xfId="37"/>
    <cellStyle name="20% - Accent1 2 2" xfId="233"/>
    <cellStyle name="20% - Accent1 2 3" xfId="389"/>
    <cellStyle name="20% - Accent1 2 4" xfId="560"/>
    <cellStyle name="20% - Accent1 2 5" xfId="725"/>
    <cellStyle name="20% - Accent1 2 6" xfId="881"/>
    <cellStyle name="20% - Accent1 3" xfId="83"/>
    <cellStyle name="20% - Accent1 3 2" xfId="278"/>
    <cellStyle name="20% - Accent1 3 3" xfId="427"/>
    <cellStyle name="20% - Accent1 3 4" xfId="604"/>
    <cellStyle name="20% - Accent1 3 5" xfId="770"/>
    <cellStyle name="20% - Accent1 3 6" xfId="919"/>
    <cellStyle name="20% - Accent1 4" xfId="131"/>
    <cellStyle name="20% - Accent1 4 2" xfId="324"/>
    <cellStyle name="20% - Accent1 4 3" xfId="465"/>
    <cellStyle name="20% - Accent1 4 4" xfId="649"/>
    <cellStyle name="20% - Accent1 4 5" xfId="814"/>
    <cellStyle name="20% - Accent1 4 6" xfId="957"/>
    <cellStyle name="20% - Accent1 5" xfId="177"/>
    <cellStyle name="20% - Accent1 6" xfId="259"/>
    <cellStyle name="20% - Accent1 7" xfId="505"/>
    <cellStyle name="20% - Accent1 8" xfId="634"/>
    <cellStyle name="20% - Accent1 9" xfId="693"/>
    <cellStyle name="20% - Accent1 9 2" xfId="1008"/>
    <cellStyle name="20% - Accent2 2" xfId="41"/>
    <cellStyle name="20% - Accent2 2 2" xfId="237"/>
    <cellStyle name="20% - Accent2 2 3" xfId="393"/>
    <cellStyle name="20% - Accent2 2 4" xfId="564"/>
    <cellStyle name="20% - Accent2 2 5" xfId="729"/>
    <cellStyle name="20% - Accent2 2 6" xfId="885"/>
    <cellStyle name="20% - Accent2 3" xfId="87"/>
    <cellStyle name="20% - Accent2 3 2" xfId="282"/>
    <cellStyle name="20% - Accent2 3 3" xfId="431"/>
    <cellStyle name="20% - Accent2 3 4" xfId="608"/>
    <cellStyle name="20% - Accent2 3 5" xfId="774"/>
    <cellStyle name="20% - Accent2 3 6" xfId="923"/>
    <cellStyle name="20% - Accent2 4" xfId="135"/>
    <cellStyle name="20% - Accent2 4 2" xfId="328"/>
    <cellStyle name="20% - Accent2 4 3" xfId="469"/>
    <cellStyle name="20% - Accent2 4 4" xfId="653"/>
    <cellStyle name="20% - Accent2 4 5" xfId="818"/>
    <cellStyle name="20% - Accent2 4 6" xfId="961"/>
    <cellStyle name="20% - Accent2 5" xfId="181"/>
    <cellStyle name="20% - Accent2 6" xfId="200"/>
    <cellStyle name="20% - Accent2 7" xfId="509"/>
    <cellStyle name="20% - Accent2 8" xfId="594"/>
    <cellStyle name="20% - Accent2 9" xfId="761"/>
    <cellStyle name="20% - Accent2 9 2" xfId="1012"/>
    <cellStyle name="20% - Accent3 2" xfId="45"/>
    <cellStyle name="20% - Accent3 2 2" xfId="241"/>
    <cellStyle name="20% - Accent3 2 3" xfId="397"/>
    <cellStyle name="20% - Accent3 2 4" xfId="568"/>
    <cellStyle name="20% - Accent3 2 5" xfId="733"/>
    <cellStyle name="20% - Accent3 2 6" xfId="889"/>
    <cellStyle name="20% - Accent3 3" xfId="91"/>
    <cellStyle name="20% - Accent3 3 2" xfId="286"/>
    <cellStyle name="20% - Accent3 3 3" xfId="435"/>
    <cellStyle name="20% - Accent3 3 4" xfId="612"/>
    <cellStyle name="20% - Accent3 3 5" xfId="778"/>
    <cellStyle name="20% - Accent3 3 6" xfId="927"/>
    <cellStyle name="20% - Accent3 4" xfId="139"/>
    <cellStyle name="20% - Accent3 4 2" xfId="332"/>
    <cellStyle name="20% - Accent3 4 3" xfId="473"/>
    <cellStyle name="20% - Accent3 4 4" xfId="657"/>
    <cellStyle name="20% - Accent3 4 5" xfId="822"/>
    <cellStyle name="20% - Accent3 4 6" xfId="965"/>
    <cellStyle name="20% - Accent3 5" xfId="185"/>
    <cellStyle name="20% - Accent3 6" xfId="353"/>
    <cellStyle name="20% - Accent3 7" xfId="513"/>
    <cellStyle name="20% - Accent3 8" xfId="488"/>
    <cellStyle name="20% - Accent3 9" xfId="841"/>
    <cellStyle name="20% - Accent3 9 2" xfId="1016"/>
    <cellStyle name="20% - Accent4 2" xfId="49"/>
    <cellStyle name="20% - Accent4 2 2" xfId="245"/>
    <cellStyle name="20% - Accent4 2 3" xfId="401"/>
    <cellStyle name="20% - Accent4 2 4" xfId="572"/>
    <cellStyle name="20% - Accent4 2 5" xfId="737"/>
    <cellStyle name="20% - Accent4 2 6" xfId="893"/>
    <cellStyle name="20% - Accent4 3" xfId="95"/>
    <cellStyle name="20% - Accent4 3 2" xfId="290"/>
    <cellStyle name="20% - Accent4 3 3" xfId="439"/>
    <cellStyle name="20% - Accent4 3 4" xfId="616"/>
    <cellStyle name="20% - Accent4 3 5" xfId="782"/>
    <cellStyle name="20% - Accent4 3 6" xfId="931"/>
    <cellStyle name="20% - Accent4 4" xfId="143"/>
    <cellStyle name="20% - Accent4 4 2" xfId="336"/>
    <cellStyle name="20% - Accent4 4 3" xfId="477"/>
    <cellStyle name="20% - Accent4 4 4" xfId="661"/>
    <cellStyle name="20% - Accent4 4 5" xfId="826"/>
    <cellStyle name="20% - Accent4 4 6" xfId="969"/>
    <cellStyle name="20% - Accent4 5" xfId="189"/>
    <cellStyle name="20% - Accent4 6" xfId="307"/>
    <cellStyle name="20% - Accent4 7" xfId="517"/>
    <cellStyle name="20% - Accent4 8" xfId="681"/>
    <cellStyle name="20% - Accent4 9" xfId="844"/>
    <cellStyle name="20% - Accent4 9 2" xfId="1020"/>
    <cellStyle name="20% - Accent5 2" xfId="53"/>
    <cellStyle name="20% - Accent5 2 2" xfId="249"/>
    <cellStyle name="20% - Accent5 2 3" xfId="405"/>
    <cellStyle name="20% - Accent5 2 4" xfId="576"/>
    <cellStyle name="20% - Accent5 2 5" xfId="741"/>
    <cellStyle name="20% - Accent5 2 6" xfId="897"/>
    <cellStyle name="20% - Accent5 3" xfId="99"/>
    <cellStyle name="20% - Accent5 3 2" xfId="294"/>
    <cellStyle name="20% - Accent5 3 3" xfId="443"/>
    <cellStyle name="20% - Accent5 3 4" xfId="620"/>
    <cellStyle name="20% - Accent5 3 5" xfId="786"/>
    <cellStyle name="20% - Accent5 3 6" xfId="935"/>
    <cellStyle name="20% - Accent5 4" xfId="147"/>
    <cellStyle name="20% - Accent5 4 2" xfId="340"/>
    <cellStyle name="20% - Accent5 4 3" xfId="481"/>
    <cellStyle name="20% - Accent5 4 4" xfId="665"/>
    <cellStyle name="20% - Accent5 4 5" xfId="830"/>
    <cellStyle name="20% - Accent5 4 6" xfId="973"/>
    <cellStyle name="20% - Accent5 5" xfId="193"/>
    <cellStyle name="20% - Accent5 6" xfId="356"/>
    <cellStyle name="20% - Accent5 7" xfId="521"/>
    <cellStyle name="20% - Accent5 8" xfId="685"/>
    <cellStyle name="20% - Accent5 9" xfId="848"/>
    <cellStyle name="20% - Accent5 9 2" xfId="1024"/>
    <cellStyle name="20% - Accent6 2" xfId="57"/>
    <cellStyle name="20% - Accent6 2 2" xfId="253"/>
    <cellStyle name="20% - Accent6 2 3" xfId="409"/>
    <cellStyle name="20% - Accent6 2 4" xfId="580"/>
    <cellStyle name="20% - Accent6 2 5" xfId="745"/>
    <cellStyle name="20% - Accent6 2 6" xfId="901"/>
    <cellStyle name="20% - Accent6 3" xfId="103"/>
    <cellStyle name="20% - Accent6 3 2" xfId="298"/>
    <cellStyle name="20% - Accent6 3 3" xfId="447"/>
    <cellStyle name="20% - Accent6 3 4" xfId="624"/>
    <cellStyle name="20% - Accent6 3 5" xfId="790"/>
    <cellStyle name="20% - Accent6 3 6" xfId="939"/>
    <cellStyle name="20% - Accent6 4" xfId="151"/>
    <cellStyle name="20% - Accent6 4 2" xfId="344"/>
    <cellStyle name="20% - Accent6 4 3" xfId="485"/>
    <cellStyle name="20% - Accent6 4 4" xfId="669"/>
    <cellStyle name="20% - Accent6 4 5" xfId="834"/>
    <cellStyle name="20% - Accent6 4 6" xfId="977"/>
    <cellStyle name="20% - Accent6 5" xfId="197"/>
    <cellStyle name="20% - Accent6 6" xfId="360"/>
    <cellStyle name="20% - Accent6 7" xfId="525"/>
    <cellStyle name="20% - Accent6 8" xfId="689"/>
    <cellStyle name="20% - Accent6 9" xfId="852"/>
    <cellStyle name="20% - Accent6 9 2" xfId="1028"/>
    <cellStyle name="40% - Accent1 2" xfId="38"/>
    <cellStyle name="40% - Accent1 2 2" xfId="234"/>
    <cellStyle name="40% - Accent1 2 3" xfId="390"/>
    <cellStyle name="40% - Accent1 2 4" xfId="561"/>
    <cellStyle name="40% - Accent1 2 5" xfId="726"/>
    <cellStyle name="40% - Accent1 2 6" xfId="882"/>
    <cellStyle name="40% - Accent1 3" xfId="84"/>
    <cellStyle name="40% - Accent1 3 2" xfId="279"/>
    <cellStyle name="40% - Accent1 3 3" xfId="428"/>
    <cellStyle name="40% - Accent1 3 4" xfId="605"/>
    <cellStyle name="40% - Accent1 3 5" xfId="771"/>
    <cellStyle name="40% - Accent1 3 6" xfId="920"/>
    <cellStyle name="40% - Accent1 4" xfId="132"/>
    <cellStyle name="40% - Accent1 4 2" xfId="325"/>
    <cellStyle name="40% - Accent1 4 3" xfId="466"/>
    <cellStyle name="40% - Accent1 4 4" xfId="650"/>
    <cellStyle name="40% - Accent1 4 5" xfId="815"/>
    <cellStyle name="40% - Accent1 4 6" xfId="958"/>
    <cellStyle name="40% - Accent1 5" xfId="178"/>
    <cellStyle name="40% - Accent1 6" xfId="208"/>
    <cellStyle name="40% - Accent1 7" xfId="506"/>
    <cellStyle name="40% - Accent1 8" xfId="595"/>
    <cellStyle name="40% - Accent1 9" xfId="692"/>
    <cellStyle name="40% - Accent1 9 2" xfId="1009"/>
    <cellStyle name="40% - Accent2 2" xfId="42"/>
    <cellStyle name="40% - Accent2 2 2" xfId="238"/>
    <cellStyle name="40% - Accent2 2 3" xfId="394"/>
    <cellStyle name="40% - Accent2 2 4" xfId="565"/>
    <cellStyle name="40% - Accent2 2 5" xfId="730"/>
    <cellStyle name="40% - Accent2 2 6" xfId="886"/>
    <cellStyle name="40% - Accent2 3" xfId="88"/>
    <cellStyle name="40% - Accent2 3 2" xfId="283"/>
    <cellStyle name="40% - Accent2 3 3" xfId="432"/>
    <cellStyle name="40% - Accent2 3 4" xfId="609"/>
    <cellStyle name="40% - Accent2 3 5" xfId="775"/>
    <cellStyle name="40% - Accent2 3 6" xfId="924"/>
    <cellStyle name="40% - Accent2 4" xfId="136"/>
    <cellStyle name="40% - Accent2 4 2" xfId="329"/>
    <cellStyle name="40% - Accent2 4 3" xfId="470"/>
    <cellStyle name="40% - Accent2 4 4" xfId="654"/>
    <cellStyle name="40% - Accent2 4 5" xfId="819"/>
    <cellStyle name="40% - Accent2 4 6" xfId="962"/>
    <cellStyle name="40% - Accent2 5" xfId="182"/>
    <cellStyle name="40% - Accent2 6" xfId="354"/>
    <cellStyle name="40% - Accent2 7" xfId="510"/>
    <cellStyle name="40% - Accent2 8" xfId="675"/>
    <cellStyle name="40% - Accent2 9" xfId="842"/>
    <cellStyle name="40% - Accent2 9 2" xfId="1013"/>
    <cellStyle name="40% - Accent3 2" xfId="46"/>
    <cellStyle name="40% - Accent3 2 2" xfId="242"/>
    <cellStyle name="40% - Accent3 2 3" xfId="398"/>
    <cellStyle name="40% - Accent3 2 4" xfId="569"/>
    <cellStyle name="40% - Accent3 2 5" xfId="734"/>
    <cellStyle name="40% - Accent3 2 6" xfId="890"/>
    <cellStyle name="40% - Accent3 3" xfId="92"/>
    <cellStyle name="40% - Accent3 3 2" xfId="287"/>
    <cellStyle name="40% - Accent3 3 3" xfId="436"/>
    <cellStyle name="40% - Accent3 3 4" xfId="613"/>
    <cellStyle name="40% - Accent3 3 5" xfId="779"/>
    <cellStyle name="40% - Accent3 3 6" xfId="928"/>
    <cellStyle name="40% - Accent3 4" xfId="140"/>
    <cellStyle name="40% - Accent3 4 2" xfId="333"/>
    <cellStyle name="40% - Accent3 4 3" xfId="474"/>
    <cellStyle name="40% - Accent3 4 4" xfId="658"/>
    <cellStyle name="40% - Accent3 4 5" xfId="823"/>
    <cellStyle name="40% - Accent3 4 6" xfId="966"/>
    <cellStyle name="40% - Accent3 5" xfId="186"/>
    <cellStyle name="40% - Accent3 6" xfId="308"/>
    <cellStyle name="40% - Accent3 7" xfId="514"/>
    <cellStyle name="40% - Accent3 8" xfId="678"/>
    <cellStyle name="40% - Accent3 9" xfId="797"/>
    <cellStyle name="40% - Accent3 9 2" xfId="1017"/>
    <cellStyle name="40% - Accent4 2" xfId="50"/>
    <cellStyle name="40% - Accent4 2 2" xfId="246"/>
    <cellStyle name="40% - Accent4 2 3" xfId="402"/>
    <cellStyle name="40% - Accent4 2 4" xfId="573"/>
    <cellStyle name="40% - Accent4 2 5" xfId="738"/>
    <cellStyle name="40% - Accent4 2 6" xfId="894"/>
    <cellStyle name="40% - Accent4 3" xfId="96"/>
    <cellStyle name="40% - Accent4 3 2" xfId="291"/>
    <cellStyle name="40% - Accent4 3 3" xfId="440"/>
    <cellStyle name="40% - Accent4 3 4" xfId="617"/>
    <cellStyle name="40% - Accent4 3 5" xfId="783"/>
    <cellStyle name="40% - Accent4 3 6" xfId="932"/>
    <cellStyle name="40% - Accent4 4" xfId="144"/>
    <cellStyle name="40% - Accent4 4 2" xfId="337"/>
    <cellStyle name="40% - Accent4 4 3" xfId="478"/>
    <cellStyle name="40% - Accent4 4 4" xfId="662"/>
    <cellStyle name="40% - Accent4 4 5" xfId="827"/>
    <cellStyle name="40% - Accent4 4 6" xfId="970"/>
    <cellStyle name="40% - Accent4 5" xfId="190"/>
    <cellStyle name="40% - Accent4 6" xfId="267"/>
    <cellStyle name="40% - Accent4 7" xfId="518"/>
    <cellStyle name="40% - Accent4 8" xfId="682"/>
    <cellStyle name="40% - Accent4 9" xfId="845"/>
    <cellStyle name="40% - Accent4 9 2" xfId="1021"/>
    <cellStyle name="40% - Accent5 2" xfId="54"/>
    <cellStyle name="40% - Accent5 2 2" xfId="250"/>
    <cellStyle name="40% - Accent5 2 3" xfId="406"/>
    <cellStyle name="40% - Accent5 2 4" xfId="577"/>
    <cellStyle name="40% - Accent5 2 5" xfId="742"/>
    <cellStyle name="40% - Accent5 2 6" xfId="898"/>
    <cellStyle name="40% - Accent5 3" xfId="100"/>
    <cellStyle name="40% - Accent5 3 2" xfId="295"/>
    <cellStyle name="40% - Accent5 3 3" xfId="444"/>
    <cellStyle name="40% - Accent5 3 4" xfId="621"/>
    <cellStyle name="40% - Accent5 3 5" xfId="787"/>
    <cellStyle name="40% - Accent5 3 6" xfId="936"/>
    <cellStyle name="40% - Accent5 4" xfId="148"/>
    <cellStyle name="40% - Accent5 4 2" xfId="341"/>
    <cellStyle name="40% - Accent5 4 3" xfId="482"/>
    <cellStyle name="40% - Accent5 4 4" xfId="666"/>
    <cellStyle name="40% - Accent5 4 5" xfId="831"/>
    <cellStyle name="40% - Accent5 4 6" xfId="974"/>
    <cellStyle name="40% - Accent5 5" xfId="194"/>
    <cellStyle name="40% - Accent5 6" xfId="357"/>
    <cellStyle name="40% - Accent5 7" xfId="522"/>
    <cellStyle name="40% - Accent5 8" xfId="686"/>
    <cellStyle name="40% - Accent5 9" xfId="849"/>
    <cellStyle name="40% - Accent5 9 2" xfId="1025"/>
    <cellStyle name="40% - Accent6 2" xfId="58"/>
    <cellStyle name="40% - Accent6 2 2" xfId="254"/>
    <cellStyle name="40% - Accent6 2 3" xfId="410"/>
    <cellStyle name="40% - Accent6 2 4" xfId="581"/>
    <cellStyle name="40% - Accent6 2 5" xfId="746"/>
    <cellStyle name="40% - Accent6 2 6" xfId="902"/>
    <cellStyle name="40% - Accent6 3" xfId="104"/>
    <cellStyle name="40% - Accent6 3 2" xfId="299"/>
    <cellStyle name="40% - Accent6 3 3" xfId="448"/>
    <cellStyle name="40% - Accent6 3 4" xfId="625"/>
    <cellStyle name="40% - Accent6 3 5" xfId="791"/>
    <cellStyle name="40% - Accent6 3 6" xfId="940"/>
    <cellStyle name="40% - Accent6 4" xfId="152"/>
    <cellStyle name="40% - Accent6 4 2" xfId="345"/>
    <cellStyle name="40% - Accent6 4 3" xfId="486"/>
    <cellStyle name="40% - Accent6 4 4" xfId="670"/>
    <cellStyle name="40% - Accent6 4 5" xfId="835"/>
    <cellStyle name="40% - Accent6 4 6" xfId="978"/>
    <cellStyle name="40% - Accent6 5" xfId="198"/>
    <cellStyle name="40% - Accent6 6" xfId="361"/>
    <cellStyle name="40% - Accent6 7" xfId="526"/>
    <cellStyle name="40% - Accent6 8" xfId="690"/>
    <cellStyle name="40% - Accent6 9" xfId="853"/>
    <cellStyle name="40% - Accent6 9 2" xfId="1029"/>
    <cellStyle name="60% - Accent1 2" xfId="39"/>
    <cellStyle name="60% - Accent1 2 2" xfId="235"/>
    <cellStyle name="60% - Accent1 2 3" xfId="391"/>
    <cellStyle name="60% - Accent1 2 4" xfId="562"/>
    <cellStyle name="60% - Accent1 2 5" xfId="727"/>
    <cellStyle name="60% - Accent1 2 6" xfId="883"/>
    <cellStyle name="60% - Accent1 3" xfId="85"/>
    <cellStyle name="60% - Accent1 3 2" xfId="280"/>
    <cellStyle name="60% - Accent1 3 3" xfId="429"/>
    <cellStyle name="60% - Accent1 3 4" xfId="606"/>
    <cellStyle name="60% - Accent1 3 5" xfId="772"/>
    <cellStyle name="60% - Accent1 3 6" xfId="921"/>
    <cellStyle name="60% - Accent1 4" xfId="133"/>
    <cellStyle name="60% - Accent1 4 2" xfId="326"/>
    <cellStyle name="60% - Accent1 4 3" xfId="467"/>
    <cellStyle name="60% - Accent1 4 4" xfId="651"/>
    <cellStyle name="60% - Accent1 4 5" xfId="816"/>
    <cellStyle name="60% - Accent1 4 6" xfId="959"/>
    <cellStyle name="60% - Accent1 5" xfId="179"/>
    <cellStyle name="60% - Accent1 6" xfId="202"/>
    <cellStyle name="60% - Accent1 7" xfId="507"/>
    <cellStyle name="60% - Accent1 8" xfId="676"/>
    <cellStyle name="60% - Accent1 9" xfId="843"/>
    <cellStyle name="60% - Accent1 9 2" xfId="1010"/>
    <cellStyle name="60% - Accent2 2" xfId="43"/>
    <cellStyle name="60% - Accent2 2 2" xfId="239"/>
    <cellStyle name="60% - Accent2 2 3" xfId="395"/>
    <cellStyle name="60% - Accent2 2 4" xfId="566"/>
    <cellStyle name="60% - Accent2 2 5" xfId="731"/>
    <cellStyle name="60% - Accent2 2 6" xfId="887"/>
    <cellStyle name="60% - Accent2 3" xfId="89"/>
    <cellStyle name="60% - Accent2 3 2" xfId="284"/>
    <cellStyle name="60% - Accent2 3 3" xfId="433"/>
    <cellStyle name="60% - Accent2 3 4" xfId="610"/>
    <cellStyle name="60% - Accent2 3 5" xfId="776"/>
    <cellStyle name="60% - Accent2 3 6" xfId="925"/>
    <cellStyle name="60% - Accent2 4" xfId="137"/>
    <cellStyle name="60% - Accent2 4 2" xfId="330"/>
    <cellStyle name="60% - Accent2 4 3" xfId="471"/>
    <cellStyle name="60% - Accent2 4 4" xfId="655"/>
    <cellStyle name="60% - Accent2 4 5" xfId="820"/>
    <cellStyle name="60% - Accent2 4 6" xfId="963"/>
    <cellStyle name="60% - Accent2 5" xfId="183"/>
    <cellStyle name="60% - Accent2 6" xfId="309"/>
    <cellStyle name="60% - Accent2 7" xfId="511"/>
    <cellStyle name="60% - Accent2 8" xfId="632"/>
    <cellStyle name="60% - Accent2 9" xfId="798"/>
    <cellStyle name="60% - Accent2 9 2" xfId="1014"/>
    <cellStyle name="60% - Accent3 2" xfId="47"/>
    <cellStyle name="60% - Accent3 2 2" xfId="243"/>
    <cellStyle name="60% - Accent3 2 3" xfId="399"/>
    <cellStyle name="60% - Accent3 2 4" xfId="570"/>
    <cellStyle name="60% - Accent3 2 5" xfId="735"/>
    <cellStyle name="60% - Accent3 2 6" xfId="891"/>
    <cellStyle name="60% - Accent3 3" xfId="93"/>
    <cellStyle name="60% - Accent3 3 2" xfId="288"/>
    <cellStyle name="60% - Accent3 3 3" xfId="437"/>
    <cellStyle name="60% - Accent3 3 4" xfId="614"/>
    <cellStyle name="60% - Accent3 3 5" xfId="780"/>
    <cellStyle name="60% - Accent3 3 6" xfId="929"/>
    <cellStyle name="60% - Accent3 4" xfId="141"/>
    <cellStyle name="60% - Accent3 4 2" xfId="334"/>
    <cellStyle name="60% - Accent3 4 3" xfId="475"/>
    <cellStyle name="60% - Accent3 4 4" xfId="659"/>
    <cellStyle name="60% - Accent3 4 5" xfId="824"/>
    <cellStyle name="60% - Accent3 4 6" xfId="967"/>
    <cellStyle name="60% - Accent3 5" xfId="187"/>
    <cellStyle name="60% - Accent3 6" xfId="268"/>
    <cellStyle name="60% - Accent3 7" xfId="515"/>
    <cellStyle name="60% - Accent3 8" xfId="679"/>
    <cellStyle name="60% - Accent3 9" xfId="759"/>
    <cellStyle name="60% - Accent3 9 2" xfId="1018"/>
    <cellStyle name="60% - Accent4 2" xfId="51"/>
    <cellStyle name="60% - Accent4 2 2" xfId="247"/>
    <cellStyle name="60% - Accent4 2 3" xfId="403"/>
    <cellStyle name="60% - Accent4 2 4" xfId="574"/>
    <cellStyle name="60% - Accent4 2 5" xfId="739"/>
    <cellStyle name="60% - Accent4 2 6" xfId="895"/>
    <cellStyle name="60% - Accent4 3" xfId="97"/>
    <cellStyle name="60% - Accent4 3 2" xfId="292"/>
    <cellStyle name="60% - Accent4 3 3" xfId="441"/>
    <cellStyle name="60% - Accent4 3 4" xfId="618"/>
    <cellStyle name="60% - Accent4 3 5" xfId="784"/>
    <cellStyle name="60% - Accent4 3 6" xfId="933"/>
    <cellStyle name="60% - Accent4 4" xfId="145"/>
    <cellStyle name="60% - Accent4 4 2" xfId="338"/>
    <cellStyle name="60% - Accent4 4 3" xfId="479"/>
    <cellStyle name="60% - Accent4 4 4" xfId="663"/>
    <cellStyle name="60% - Accent4 4 5" xfId="828"/>
    <cellStyle name="60% - Accent4 4 6" xfId="971"/>
    <cellStyle name="60% - Accent4 5" xfId="191"/>
    <cellStyle name="60% - Accent4 6" xfId="107"/>
    <cellStyle name="60% - Accent4 7" xfId="519"/>
    <cellStyle name="60% - Accent4 8" xfId="683"/>
    <cellStyle name="60% - Accent4 9" xfId="846"/>
    <cellStyle name="60% - Accent4 9 2" xfId="1022"/>
    <cellStyle name="60% - Accent5 2" xfId="55"/>
    <cellStyle name="60% - Accent5 2 2" xfId="251"/>
    <cellStyle name="60% - Accent5 2 3" xfId="407"/>
    <cellStyle name="60% - Accent5 2 4" xfId="578"/>
    <cellStyle name="60% - Accent5 2 5" xfId="743"/>
    <cellStyle name="60% - Accent5 2 6" xfId="899"/>
    <cellStyle name="60% - Accent5 3" xfId="101"/>
    <cellStyle name="60% - Accent5 3 2" xfId="296"/>
    <cellStyle name="60% - Accent5 3 3" xfId="445"/>
    <cellStyle name="60% - Accent5 3 4" xfId="622"/>
    <cellStyle name="60% - Accent5 3 5" xfId="788"/>
    <cellStyle name="60% - Accent5 3 6" xfId="937"/>
    <cellStyle name="60% - Accent5 4" xfId="149"/>
    <cellStyle name="60% - Accent5 4 2" xfId="342"/>
    <cellStyle name="60% - Accent5 4 3" xfId="483"/>
    <cellStyle name="60% - Accent5 4 4" xfId="667"/>
    <cellStyle name="60% - Accent5 4 5" xfId="832"/>
    <cellStyle name="60% - Accent5 4 6" xfId="975"/>
    <cellStyle name="60% - Accent5 5" xfId="195"/>
    <cellStyle name="60% - Accent5 6" xfId="358"/>
    <cellStyle name="60% - Accent5 7" xfId="523"/>
    <cellStyle name="60% - Accent5 8" xfId="687"/>
    <cellStyle name="60% - Accent5 9" xfId="850"/>
    <cellStyle name="60% - Accent5 9 2" xfId="1026"/>
    <cellStyle name="60% - Accent6 2" xfId="59"/>
    <cellStyle name="60% - Accent6 2 2" xfId="255"/>
    <cellStyle name="60% - Accent6 2 3" xfId="411"/>
    <cellStyle name="60% - Accent6 2 4" xfId="582"/>
    <cellStyle name="60% - Accent6 2 5" xfId="747"/>
    <cellStyle name="60% - Accent6 2 6" xfId="903"/>
    <cellStyle name="60% - Accent6 3" xfId="105"/>
    <cellStyle name="60% - Accent6 3 2" xfId="300"/>
    <cellStyle name="60% - Accent6 3 3" xfId="449"/>
    <cellStyle name="60% - Accent6 3 4" xfId="626"/>
    <cellStyle name="60% - Accent6 3 5" xfId="792"/>
    <cellStyle name="60% - Accent6 3 6" xfId="941"/>
    <cellStyle name="60% - Accent6 4" xfId="153"/>
    <cellStyle name="60% - Accent6 4 2" xfId="346"/>
    <cellStyle name="60% - Accent6 4 3" xfId="487"/>
    <cellStyle name="60% - Accent6 4 4" xfId="671"/>
    <cellStyle name="60% - Accent6 4 5" xfId="836"/>
    <cellStyle name="60% - Accent6 4 6" xfId="979"/>
    <cellStyle name="60% - Accent6 5" xfId="199"/>
    <cellStyle name="60% - Accent6 6" xfId="362"/>
    <cellStyle name="60% - Accent6 7" xfId="527"/>
    <cellStyle name="60% - Accent6 8" xfId="691"/>
    <cellStyle name="60% - Accent6 9" xfId="854"/>
    <cellStyle name="60% - Accent6 9 2" xfId="1030"/>
    <cellStyle name="Accent1 2" xfId="36"/>
    <cellStyle name="Accent1 2 2" xfId="232"/>
    <cellStyle name="Accent1 2 3" xfId="388"/>
    <cellStyle name="Accent1 2 4" xfId="559"/>
    <cellStyle name="Accent1 2 5" xfId="724"/>
    <cellStyle name="Accent1 2 6" xfId="880"/>
    <cellStyle name="Accent1 3" xfId="82"/>
    <cellStyle name="Accent1 3 2" xfId="277"/>
    <cellStyle name="Accent1 3 3" xfId="426"/>
    <cellStyle name="Accent1 3 4" xfId="603"/>
    <cellStyle name="Accent1 3 5" xfId="769"/>
    <cellStyle name="Accent1 3 6" xfId="918"/>
    <cellStyle name="Accent1 4" xfId="130"/>
    <cellStyle name="Accent1 4 2" xfId="323"/>
    <cellStyle name="Accent1 4 3" xfId="464"/>
    <cellStyle name="Accent1 4 4" xfId="648"/>
    <cellStyle name="Accent1 4 5" xfId="813"/>
    <cellStyle name="Accent1 4 6" xfId="956"/>
    <cellStyle name="Accent1 5" xfId="176"/>
    <cellStyle name="Accent1 6" xfId="302"/>
    <cellStyle name="Accent1 7" xfId="504"/>
    <cellStyle name="Accent1 8" xfId="677"/>
    <cellStyle name="Accent1 9" xfId="694"/>
    <cellStyle name="Accent1 9 2" xfId="1007"/>
    <cellStyle name="Accent2 2" xfId="40"/>
    <cellStyle name="Accent2 2 2" xfId="236"/>
    <cellStyle name="Accent2 2 3" xfId="392"/>
    <cellStyle name="Accent2 2 4" xfId="563"/>
    <cellStyle name="Accent2 2 5" xfId="728"/>
    <cellStyle name="Accent2 2 6" xfId="884"/>
    <cellStyle name="Accent2 3" xfId="86"/>
    <cellStyle name="Accent2 3 2" xfId="281"/>
    <cellStyle name="Accent2 3 3" xfId="430"/>
    <cellStyle name="Accent2 3 4" xfId="607"/>
    <cellStyle name="Accent2 3 5" xfId="773"/>
    <cellStyle name="Accent2 3 6" xfId="922"/>
    <cellStyle name="Accent2 4" xfId="134"/>
    <cellStyle name="Accent2 4 2" xfId="327"/>
    <cellStyle name="Accent2 4 3" xfId="468"/>
    <cellStyle name="Accent2 4 4" xfId="652"/>
    <cellStyle name="Accent2 4 5" xfId="817"/>
    <cellStyle name="Accent2 4 6" xfId="960"/>
    <cellStyle name="Accent2 5" xfId="180"/>
    <cellStyle name="Accent2 6" xfId="201"/>
    <cellStyle name="Accent2 7" xfId="508"/>
    <cellStyle name="Accent2 8" xfId="633"/>
    <cellStyle name="Accent2 9" xfId="799"/>
    <cellStyle name="Accent2 9 2" xfId="1011"/>
    <cellStyle name="Accent3 2" xfId="44"/>
    <cellStyle name="Accent3 2 2" xfId="240"/>
    <cellStyle name="Accent3 2 3" xfId="396"/>
    <cellStyle name="Accent3 2 4" xfId="567"/>
    <cellStyle name="Accent3 2 5" xfId="732"/>
    <cellStyle name="Accent3 2 6" xfId="888"/>
    <cellStyle name="Accent3 3" xfId="90"/>
    <cellStyle name="Accent3 3 2" xfId="285"/>
    <cellStyle name="Accent3 3 3" xfId="434"/>
    <cellStyle name="Accent3 3 4" xfId="611"/>
    <cellStyle name="Accent3 3 5" xfId="777"/>
    <cellStyle name="Accent3 3 6" xfId="926"/>
    <cellStyle name="Accent3 4" xfId="138"/>
    <cellStyle name="Accent3 4 2" xfId="331"/>
    <cellStyle name="Accent3 4 3" xfId="472"/>
    <cellStyle name="Accent3 4 4" xfId="656"/>
    <cellStyle name="Accent3 4 5" xfId="821"/>
    <cellStyle name="Accent3 4 6" xfId="964"/>
    <cellStyle name="Accent3 5" xfId="184"/>
    <cellStyle name="Accent3 6" xfId="269"/>
    <cellStyle name="Accent3 7" xfId="512"/>
    <cellStyle name="Accent3 8" xfId="593"/>
    <cellStyle name="Accent3 9" xfId="760"/>
    <cellStyle name="Accent3 9 2" xfId="1015"/>
    <cellStyle name="Accent4 2" xfId="48"/>
    <cellStyle name="Accent4 2 2" xfId="244"/>
    <cellStyle name="Accent4 2 3" xfId="400"/>
    <cellStyle name="Accent4 2 4" xfId="571"/>
    <cellStyle name="Accent4 2 5" xfId="736"/>
    <cellStyle name="Accent4 2 6" xfId="892"/>
    <cellStyle name="Accent4 3" xfId="94"/>
    <cellStyle name="Accent4 3 2" xfId="289"/>
    <cellStyle name="Accent4 3 3" xfId="438"/>
    <cellStyle name="Accent4 3 4" xfId="615"/>
    <cellStyle name="Accent4 3 5" xfId="781"/>
    <cellStyle name="Accent4 3 6" xfId="930"/>
    <cellStyle name="Accent4 4" xfId="142"/>
    <cellStyle name="Accent4 4 2" xfId="335"/>
    <cellStyle name="Accent4 4 3" xfId="476"/>
    <cellStyle name="Accent4 4 4" xfId="660"/>
    <cellStyle name="Accent4 4 5" xfId="825"/>
    <cellStyle name="Accent4 4 6" xfId="968"/>
    <cellStyle name="Accent4 5" xfId="188"/>
    <cellStyle name="Accent4 6" xfId="352"/>
    <cellStyle name="Accent4 7" xfId="516"/>
    <cellStyle name="Accent4 8" xfId="680"/>
    <cellStyle name="Accent4 9" xfId="631"/>
    <cellStyle name="Accent4 9 2" xfId="1019"/>
    <cellStyle name="Accent5 2" xfId="52"/>
    <cellStyle name="Accent5 2 2" xfId="248"/>
    <cellStyle name="Accent5 2 3" xfId="404"/>
    <cellStyle name="Accent5 2 4" xfId="575"/>
    <cellStyle name="Accent5 2 5" xfId="740"/>
    <cellStyle name="Accent5 2 6" xfId="896"/>
    <cellStyle name="Accent5 3" xfId="98"/>
    <cellStyle name="Accent5 3 2" xfId="293"/>
    <cellStyle name="Accent5 3 3" xfId="442"/>
    <cellStyle name="Accent5 3 4" xfId="619"/>
    <cellStyle name="Accent5 3 5" xfId="785"/>
    <cellStyle name="Accent5 3 6" xfId="934"/>
    <cellStyle name="Accent5 4" xfId="146"/>
    <cellStyle name="Accent5 4 2" xfId="339"/>
    <cellStyle name="Accent5 4 3" xfId="480"/>
    <cellStyle name="Accent5 4 4" xfId="664"/>
    <cellStyle name="Accent5 4 5" xfId="829"/>
    <cellStyle name="Accent5 4 6" xfId="972"/>
    <cellStyle name="Accent5 5" xfId="192"/>
    <cellStyle name="Accent5 6" xfId="355"/>
    <cellStyle name="Accent5 7" xfId="520"/>
    <cellStyle name="Accent5 8" xfId="684"/>
    <cellStyle name="Accent5 9" xfId="847"/>
    <cellStyle name="Accent5 9 2" xfId="1023"/>
    <cellStyle name="Accent6 2" xfId="56"/>
    <cellStyle name="Accent6 2 2" xfId="252"/>
    <cellStyle name="Accent6 2 3" xfId="408"/>
    <cellStyle name="Accent6 2 4" xfId="579"/>
    <cellStyle name="Accent6 2 5" xfId="744"/>
    <cellStyle name="Accent6 2 6" xfId="900"/>
    <cellStyle name="Accent6 3" xfId="102"/>
    <cellStyle name="Accent6 3 2" xfId="297"/>
    <cellStyle name="Accent6 3 3" xfId="446"/>
    <cellStyle name="Accent6 3 4" xfId="623"/>
    <cellStyle name="Accent6 3 5" xfId="789"/>
    <cellStyle name="Accent6 3 6" xfId="938"/>
    <cellStyle name="Accent6 4" xfId="150"/>
    <cellStyle name="Accent6 4 2" xfId="343"/>
    <cellStyle name="Accent6 4 3" xfId="484"/>
    <cellStyle name="Accent6 4 4" xfId="668"/>
    <cellStyle name="Accent6 4 5" xfId="833"/>
    <cellStyle name="Accent6 4 6" xfId="976"/>
    <cellStyle name="Accent6 5" xfId="196"/>
    <cellStyle name="Accent6 6" xfId="359"/>
    <cellStyle name="Accent6 7" xfId="524"/>
    <cellStyle name="Accent6 8" xfId="688"/>
    <cellStyle name="Accent6 9" xfId="851"/>
    <cellStyle name="Accent6 9 2" xfId="1027"/>
    <cellStyle name="Bad 2" xfId="26"/>
    <cellStyle name="Bad 2 2" xfId="222"/>
    <cellStyle name="Bad 2 3" xfId="378"/>
    <cellStyle name="Bad 2 4" xfId="549"/>
    <cellStyle name="Bad 2 5" xfId="714"/>
    <cellStyle name="Bad 2 6" xfId="870"/>
    <cellStyle name="Bad 3" xfId="61"/>
    <cellStyle name="Bad 3 2" xfId="257"/>
    <cellStyle name="Bad 3 3" xfId="413"/>
    <cellStyle name="Bad 3 4" xfId="584"/>
    <cellStyle name="Bad 3 5" xfId="749"/>
    <cellStyle name="Bad 3 6" xfId="905"/>
    <cellStyle name="Bad 4" xfId="120"/>
    <cellStyle name="Bad 4 2" xfId="313"/>
    <cellStyle name="Bad 4 3" xfId="454"/>
    <cellStyle name="Bad 4 4" xfId="638"/>
    <cellStyle name="Bad 4 5" xfId="803"/>
    <cellStyle name="Bad 4 6" xfId="946"/>
    <cellStyle name="Bad 5" xfId="155"/>
    <cellStyle name="Bad 6" xfId="261"/>
    <cellStyle name="Bad 7" xfId="494"/>
    <cellStyle name="Bad 8" xfId="673"/>
    <cellStyle name="Bad 9" xfId="795"/>
    <cellStyle name="Bad 9 2" xfId="997"/>
    <cellStyle name="Calculation 2" xfId="30"/>
    <cellStyle name="Calculation 2 2" xfId="226"/>
    <cellStyle name="Calculation 2 3" xfId="382"/>
    <cellStyle name="Calculation 2 4" xfId="553"/>
    <cellStyle name="Calculation 2 5" xfId="718"/>
    <cellStyle name="Calculation 2 6" xfId="874"/>
    <cellStyle name="Calculation 3" xfId="76"/>
    <cellStyle name="Calculation 3 2" xfId="271"/>
    <cellStyle name="Calculation 3 3" xfId="420"/>
    <cellStyle name="Calculation 3 4" xfId="597"/>
    <cellStyle name="Calculation 3 5" xfId="763"/>
    <cellStyle name="Calculation 3 6" xfId="912"/>
    <cellStyle name="Calculation 4" xfId="124"/>
    <cellStyle name="Calculation 4 2" xfId="317"/>
    <cellStyle name="Calculation 4 3" xfId="458"/>
    <cellStyle name="Calculation 4 4" xfId="642"/>
    <cellStyle name="Calculation 4 5" xfId="807"/>
    <cellStyle name="Calculation 4 6" xfId="950"/>
    <cellStyle name="Calculation 5" xfId="170"/>
    <cellStyle name="Calculation 6" xfId="260"/>
    <cellStyle name="Calculation 7" xfId="498"/>
    <cellStyle name="Calculation 8" xfId="672"/>
    <cellStyle name="Calculation 9" xfId="794"/>
    <cellStyle name="Calculation 9 2" xfId="1001"/>
    <cellStyle name="Check Cell 2" xfId="32"/>
    <cellStyle name="Check Cell 2 2" xfId="228"/>
    <cellStyle name="Check Cell 2 3" xfId="384"/>
    <cellStyle name="Check Cell 2 4" xfId="555"/>
    <cellStyle name="Check Cell 2 5" xfId="720"/>
    <cellStyle name="Check Cell 2 6" xfId="876"/>
    <cellStyle name="Check Cell 3" xfId="78"/>
    <cellStyle name="Check Cell 3 2" xfId="273"/>
    <cellStyle name="Check Cell 3 3" xfId="422"/>
    <cellStyle name="Check Cell 3 4" xfId="599"/>
    <cellStyle name="Check Cell 3 5" xfId="765"/>
    <cellStyle name="Check Cell 3 6" xfId="914"/>
    <cellStyle name="Check Cell 4" xfId="126"/>
    <cellStyle name="Check Cell 4 2" xfId="319"/>
    <cellStyle name="Check Cell 4 3" xfId="460"/>
    <cellStyle name="Check Cell 4 4" xfId="644"/>
    <cellStyle name="Check Cell 4 5" xfId="809"/>
    <cellStyle name="Check Cell 4 6" xfId="952"/>
    <cellStyle name="Check Cell 5" xfId="172"/>
    <cellStyle name="Check Cell 6" xfId="348"/>
    <cellStyle name="Check Cell 7" xfId="500"/>
    <cellStyle name="Check Cell 8" xfId="586"/>
    <cellStyle name="Check Cell 9" xfId="701"/>
    <cellStyle name="Check Cell 9 2" xfId="1003"/>
    <cellStyle name="Comma" xfId="1" builtinId="3"/>
    <cellStyle name="Comma 2" xfId="985"/>
    <cellStyle name="Explanatory Text 2" xfId="34"/>
    <cellStyle name="Explanatory Text 2 2" xfId="230"/>
    <cellStyle name="Explanatory Text 2 3" xfId="386"/>
    <cellStyle name="Explanatory Text 2 4" xfId="557"/>
    <cellStyle name="Explanatory Text 2 5" xfId="722"/>
    <cellStyle name="Explanatory Text 2 6" xfId="878"/>
    <cellStyle name="Explanatory Text 3" xfId="80"/>
    <cellStyle name="Explanatory Text 3 2" xfId="275"/>
    <cellStyle name="Explanatory Text 3 3" xfId="424"/>
    <cellStyle name="Explanatory Text 3 4" xfId="601"/>
    <cellStyle name="Explanatory Text 3 5" xfId="767"/>
    <cellStyle name="Explanatory Text 3 6" xfId="916"/>
    <cellStyle name="Explanatory Text 4" xfId="128"/>
    <cellStyle name="Explanatory Text 4 2" xfId="321"/>
    <cellStyle name="Explanatory Text 4 3" xfId="462"/>
    <cellStyle name="Explanatory Text 4 4" xfId="646"/>
    <cellStyle name="Explanatory Text 4 5" xfId="811"/>
    <cellStyle name="Explanatory Text 4 6" xfId="954"/>
    <cellStyle name="Explanatory Text 5" xfId="174"/>
    <cellStyle name="Explanatory Text 6" xfId="209"/>
    <cellStyle name="Explanatory Text 7" xfId="502"/>
    <cellStyle name="Explanatory Text 8" xfId="529"/>
    <cellStyle name="Explanatory Text 9" xfId="751"/>
    <cellStyle name="Explanatory Text 9 2" xfId="1005"/>
    <cellStyle name="Good 2" xfId="25"/>
    <cellStyle name="Good 2 2" xfId="221"/>
    <cellStyle name="Good 2 3" xfId="377"/>
    <cellStyle name="Good 2 4" xfId="548"/>
    <cellStyle name="Good 2 5" xfId="713"/>
    <cellStyle name="Good 2 6" xfId="869"/>
    <cellStyle name="Good 3" xfId="62"/>
    <cellStyle name="Good 3 2" xfId="258"/>
    <cellStyle name="Good 3 3" xfId="414"/>
    <cellStyle name="Good 3 4" xfId="585"/>
    <cellStyle name="Good 3 5" xfId="750"/>
    <cellStyle name="Good 3 6" xfId="906"/>
    <cellStyle name="Good 4" xfId="119"/>
    <cellStyle name="Good 4 2" xfId="312"/>
    <cellStyle name="Good 4 3" xfId="453"/>
    <cellStyle name="Good 4 4" xfId="637"/>
    <cellStyle name="Good 4 5" xfId="802"/>
    <cellStyle name="Good 4 6" xfId="945"/>
    <cellStyle name="Good 5" xfId="156"/>
    <cellStyle name="Good 6" xfId="305"/>
    <cellStyle name="Good 7" xfId="493"/>
    <cellStyle name="Good 8" xfId="537"/>
    <cellStyle name="Good 9" xfId="839"/>
    <cellStyle name="Good 9 2" xfId="996"/>
    <cellStyle name="Heading 1" xfId="980" builtinId="16" customBuiltin="1"/>
    <cellStyle name="Heading 1 2" xfId="21"/>
    <cellStyle name="Heading 1 2 2" xfId="217"/>
    <cellStyle name="Heading 1 2 3" xfId="373"/>
    <cellStyle name="Heading 1 2 4" xfId="544"/>
    <cellStyle name="Heading 1 2 5" xfId="709"/>
    <cellStyle name="Heading 1 2 6" xfId="865"/>
    <cellStyle name="Heading 1 3" xfId="71"/>
    <cellStyle name="Heading 1 3 2" xfId="266"/>
    <cellStyle name="Heading 1 3 3" xfId="418"/>
    <cellStyle name="Heading 1 3 4" xfId="592"/>
    <cellStyle name="Heading 1 3 5" xfId="758"/>
    <cellStyle name="Heading 1 3 6" xfId="910"/>
    <cellStyle name="Heading 1 4" xfId="106"/>
    <cellStyle name="Heading 1 4 2" xfId="301"/>
    <cellStyle name="Heading 1 4 3" xfId="450"/>
    <cellStyle name="Heading 1 4 4" xfId="627"/>
    <cellStyle name="Heading 1 4 5" xfId="793"/>
    <cellStyle name="Heading 1 4 6" xfId="942"/>
    <cellStyle name="Heading 1 5" xfId="165"/>
    <cellStyle name="Heading 1 6" xfId="351"/>
    <cellStyle name="Heading 1 7" xfId="489"/>
    <cellStyle name="Heading 1 8" xfId="538"/>
    <cellStyle name="Heading 1 9" xfId="840"/>
    <cellStyle name="Heading 2" xfId="981" builtinId="17" customBuiltin="1"/>
    <cellStyle name="Heading 2 2" xfId="22"/>
    <cellStyle name="Heading 2 2 2" xfId="218"/>
    <cellStyle name="Heading 2 2 3" xfId="374"/>
    <cellStyle name="Heading 2 2 4" xfId="545"/>
    <cellStyle name="Heading 2 2 5" xfId="710"/>
    <cellStyle name="Heading 2 2 6" xfId="866"/>
    <cellStyle name="Heading 2 3" xfId="70"/>
    <cellStyle name="Heading 2 3 2" xfId="265"/>
    <cellStyle name="Heading 2 3 3" xfId="417"/>
    <cellStyle name="Heading 2 3 4" xfId="591"/>
    <cellStyle name="Heading 2 3 5" xfId="757"/>
    <cellStyle name="Heading 2 3 6" xfId="909"/>
    <cellStyle name="Heading 2 4" xfId="20"/>
    <cellStyle name="Heading 2 4 2" xfId="216"/>
    <cellStyle name="Heading 2 4 3" xfId="372"/>
    <cellStyle name="Heading 2 4 4" xfId="543"/>
    <cellStyle name="Heading 2 4 5" xfId="708"/>
    <cellStyle name="Heading 2 4 6" xfId="864"/>
    <cellStyle name="Heading 2 5" xfId="164"/>
    <cellStyle name="Heading 2 6" xfId="306"/>
    <cellStyle name="Heading 2 7" xfId="490"/>
    <cellStyle name="Heading 2 8" xfId="674"/>
    <cellStyle name="Heading 2 9" xfId="796"/>
    <cellStyle name="Heading 3" xfId="982" builtinId="18" customBuiltin="1"/>
    <cellStyle name="Heading 3 2" xfId="23"/>
    <cellStyle name="Heading 3 2 2" xfId="219"/>
    <cellStyle name="Heading 3 2 3" xfId="375"/>
    <cellStyle name="Heading 3 2 4" xfId="546"/>
    <cellStyle name="Heading 3 2 5" xfId="711"/>
    <cellStyle name="Heading 3 2 6" xfId="867"/>
    <cellStyle name="Heading 3 3" xfId="69"/>
    <cellStyle name="Heading 3 3 2" xfId="264"/>
    <cellStyle name="Heading 3 3 3" xfId="416"/>
    <cellStyle name="Heading 3 3 4" xfId="590"/>
    <cellStyle name="Heading 3 3 5" xfId="756"/>
    <cellStyle name="Heading 3 3 6" xfId="908"/>
    <cellStyle name="Heading 3 4" xfId="117"/>
    <cellStyle name="Heading 3 4 2" xfId="310"/>
    <cellStyle name="Heading 3 4 3" xfId="451"/>
    <cellStyle name="Heading 3 4 4" xfId="635"/>
    <cellStyle name="Heading 3 4 5" xfId="800"/>
    <cellStyle name="Heading 3 4 6" xfId="943"/>
    <cellStyle name="Heading 3 5" xfId="163"/>
    <cellStyle name="Heading 3 6" xfId="262"/>
    <cellStyle name="Heading 3 7" xfId="491"/>
    <cellStyle name="Heading 3 8" xfId="630"/>
    <cellStyle name="Heading 3 9" xfId="754"/>
    <cellStyle name="Heading 4" xfId="983" builtinId="19" customBuiltin="1"/>
    <cellStyle name="Heading 4 2" xfId="24"/>
    <cellStyle name="Heading 4 2 2" xfId="220"/>
    <cellStyle name="Heading 4 2 3" xfId="376"/>
    <cellStyle name="Heading 4 2 4" xfId="547"/>
    <cellStyle name="Heading 4 2 5" xfId="712"/>
    <cellStyle name="Heading 4 2 6" xfId="868"/>
    <cellStyle name="Heading 4 3" xfId="68"/>
    <cellStyle name="Heading 4 3 2" xfId="263"/>
    <cellStyle name="Heading 4 3 3" xfId="415"/>
    <cellStyle name="Heading 4 3 4" xfId="589"/>
    <cellStyle name="Heading 4 3 5" xfId="755"/>
    <cellStyle name="Heading 4 3 6" xfId="907"/>
    <cellStyle name="Heading 4 4" xfId="118"/>
    <cellStyle name="Heading 4 4 2" xfId="311"/>
    <cellStyle name="Heading 4 4 3" xfId="452"/>
    <cellStyle name="Heading 4 4 4" xfId="636"/>
    <cellStyle name="Heading 4 4 5" xfId="801"/>
    <cellStyle name="Heading 4 4 6" xfId="944"/>
    <cellStyle name="Heading 4 5" xfId="162"/>
    <cellStyle name="Heading 4 6" xfId="350"/>
    <cellStyle name="Heading 4 7" xfId="492"/>
    <cellStyle name="Heading 4 8" xfId="588"/>
    <cellStyle name="Heading 4 9" xfId="703"/>
    <cellStyle name="Hyperlink" xfId="1033" builtinId="8"/>
    <cellStyle name="Input 2" xfId="28"/>
    <cellStyle name="Input 2 2" xfId="224"/>
    <cellStyle name="Input 2 3" xfId="380"/>
    <cellStyle name="Input 2 4" xfId="551"/>
    <cellStyle name="Input 2 5" xfId="716"/>
    <cellStyle name="Input 2 6" xfId="872"/>
    <cellStyle name="Input 3" xfId="19"/>
    <cellStyle name="Input 3 2" xfId="215"/>
    <cellStyle name="Input 3 3" xfId="371"/>
    <cellStyle name="Input 3 4" xfId="542"/>
    <cellStyle name="Input 3 5" xfId="707"/>
    <cellStyle name="Input 3 6" xfId="863"/>
    <cellStyle name="Input 4" xfId="122"/>
    <cellStyle name="Input 4 2" xfId="315"/>
    <cellStyle name="Input 4 3" xfId="456"/>
    <cellStyle name="Input 4 4" xfId="640"/>
    <cellStyle name="Input 4 5" xfId="805"/>
    <cellStyle name="Input 4 6" xfId="948"/>
    <cellStyle name="Input 5" xfId="108"/>
    <cellStyle name="Input 6" xfId="349"/>
    <cellStyle name="Input 7" xfId="496"/>
    <cellStyle name="Input 8" xfId="587"/>
    <cellStyle name="Input 9" xfId="702"/>
    <cellStyle name="Input 9 2" xfId="999"/>
    <cellStyle name="Linked Cell 2" xfId="31"/>
    <cellStyle name="Linked Cell 2 2" xfId="227"/>
    <cellStyle name="Linked Cell 2 3" xfId="383"/>
    <cellStyle name="Linked Cell 2 4" xfId="554"/>
    <cellStyle name="Linked Cell 2 5" xfId="719"/>
    <cellStyle name="Linked Cell 2 6" xfId="875"/>
    <cellStyle name="Linked Cell 3" xfId="77"/>
    <cellStyle name="Linked Cell 3 2" xfId="272"/>
    <cellStyle name="Linked Cell 3 3" xfId="421"/>
    <cellStyle name="Linked Cell 3 4" xfId="598"/>
    <cellStyle name="Linked Cell 3 5" xfId="764"/>
    <cellStyle name="Linked Cell 3 6" xfId="913"/>
    <cellStyle name="Linked Cell 4" xfId="125"/>
    <cellStyle name="Linked Cell 4 2" xfId="318"/>
    <cellStyle name="Linked Cell 4 3" xfId="459"/>
    <cellStyle name="Linked Cell 4 4" xfId="643"/>
    <cellStyle name="Linked Cell 4 5" xfId="808"/>
    <cellStyle name="Linked Cell 4 6" xfId="951"/>
    <cellStyle name="Linked Cell 5" xfId="171"/>
    <cellStyle name="Linked Cell 6" xfId="210"/>
    <cellStyle name="Linked Cell 7" xfId="499"/>
    <cellStyle name="Linked Cell 8" xfId="628"/>
    <cellStyle name="Linked Cell 9" xfId="752"/>
    <cellStyle name="Linked Cell 9 2" xfId="1002"/>
    <cellStyle name="Neutral 2" xfId="27"/>
    <cellStyle name="Neutral 2 2" xfId="223"/>
    <cellStyle name="Neutral 2 3" xfId="379"/>
    <cellStyle name="Neutral 2 4" xfId="550"/>
    <cellStyle name="Neutral 2 5" xfId="715"/>
    <cellStyle name="Neutral 2 6" xfId="871"/>
    <cellStyle name="Neutral 3" xfId="60"/>
    <cellStyle name="Neutral 3 2" xfId="256"/>
    <cellStyle name="Neutral 3 3" xfId="412"/>
    <cellStyle name="Neutral 3 4" xfId="583"/>
    <cellStyle name="Neutral 3 5" xfId="748"/>
    <cellStyle name="Neutral 3 6" xfId="904"/>
    <cellStyle name="Neutral 4" xfId="121"/>
    <cellStyle name="Neutral 4 2" xfId="314"/>
    <cellStyle name="Neutral 4 3" xfId="455"/>
    <cellStyle name="Neutral 4 4" xfId="639"/>
    <cellStyle name="Neutral 4 5" xfId="804"/>
    <cellStyle name="Neutral 4 6" xfId="947"/>
    <cellStyle name="Neutral 5" xfId="154"/>
    <cellStyle name="Neutral 6" xfId="211"/>
    <cellStyle name="Neutral 7" xfId="495"/>
    <cellStyle name="Neutral 8" xfId="629"/>
    <cellStyle name="Neutral 9" xfId="753"/>
    <cellStyle name="Neutral 9 2" xfId="998"/>
    <cellStyle name="Normal" xfId="0" builtinId="0"/>
    <cellStyle name="Normal 10" xfId="14"/>
    <cellStyle name="Normal 10 2" xfId="72"/>
    <cellStyle name="Normal 10 3" xfId="114"/>
    <cellStyle name="Normal 10 4" xfId="166"/>
    <cellStyle name="Normal 10 5" xfId="212"/>
    <cellStyle name="Normal 10 6" xfId="368"/>
    <cellStyle name="Normal 10 7" xfId="539"/>
    <cellStyle name="Normal 10 8" xfId="704"/>
    <cellStyle name="Normal 10 9" xfId="860"/>
    <cellStyle name="Normal 11" xfId="15"/>
    <cellStyle name="Normal 11 2" xfId="73"/>
    <cellStyle name="Normal 11 3" xfId="115"/>
    <cellStyle name="Normal 11 4" xfId="167"/>
    <cellStyle name="Normal 11 5" xfId="213"/>
    <cellStyle name="Normal 11 6" xfId="369"/>
    <cellStyle name="Normal 11 7" xfId="540"/>
    <cellStyle name="Normal 11 8" xfId="705"/>
    <cellStyle name="Normal 11 9" xfId="861"/>
    <cellStyle name="Normal 12" xfId="16"/>
    <cellStyle name="Normal 12 2" xfId="74"/>
    <cellStyle name="Normal 12 3" xfId="116"/>
    <cellStyle name="Normal 12 4" xfId="168"/>
    <cellStyle name="Normal 12 5" xfId="214"/>
    <cellStyle name="Normal 12 6" xfId="370"/>
    <cellStyle name="Normal 12 7" xfId="541"/>
    <cellStyle name="Normal 12 8" xfId="706"/>
    <cellStyle name="Normal 12 9" xfId="862"/>
    <cellStyle name="Normal 13" xfId="984"/>
    <cellStyle name="Normal 2" xfId="2"/>
    <cellStyle name="Normal 2 2" xfId="986"/>
    <cellStyle name="Normal 2 2 2 2 2" xfId="1035"/>
    <cellStyle name="Normal 2 3" xfId="987"/>
    <cellStyle name="Normal 2 4" xfId="988"/>
    <cellStyle name="Normal 2 5" xfId="989"/>
    <cellStyle name="Normal 2 6" xfId="990"/>
    <cellStyle name="Normal 2 7" xfId="1031"/>
    <cellStyle name="Normal 3" xfId="3"/>
    <cellStyle name="Normal 4" xfId="4"/>
    <cellStyle name="Normal 5" xfId="5"/>
    <cellStyle name="Normal 5 10" xfId="855"/>
    <cellStyle name="Normal 5 2" xfId="10"/>
    <cellStyle name="Normal 5 3" xfId="63"/>
    <cellStyle name="Normal 5 4" xfId="109"/>
    <cellStyle name="Normal 5 5" xfId="157"/>
    <cellStyle name="Normal 5 6" xfId="203"/>
    <cellStyle name="Normal 5 7" xfId="363"/>
    <cellStyle name="Normal 5 8" xfId="530"/>
    <cellStyle name="Normal 5 9" xfId="695"/>
    <cellStyle name="Normal 6" xfId="6"/>
    <cellStyle name="Normal 6 10" xfId="856"/>
    <cellStyle name="Normal 6 2" xfId="11"/>
    <cellStyle name="Normal 6 3" xfId="64"/>
    <cellStyle name="Normal 6 4" xfId="110"/>
    <cellStyle name="Normal 6 5" xfId="158"/>
    <cellStyle name="Normal 6 6" xfId="204"/>
    <cellStyle name="Normal 6 7" xfId="364"/>
    <cellStyle name="Normal 6 8" xfId="531"/>
    <cellStyle name="Normal 6 9" xfId="696"/>
    <cellStyle name="Normal 7" xfId="7"/>
    <cellStyle name="Normal 7 10" xfId="857"/>
    <cellStyle name="Normal 7 2" xfId="12"/>
    <cellStyle name="Normal 7 3" xfId="65"/>
    <cellStyle name="Normal 7 4" xfId="111"/>
    <cellStyle name="Normal 7 5" xfId="159"/>
    <cellStyle name="Normal 7 6" xfId="205"/>
    <cellStyle name="Normal 7 7" xfId="365"/>
    <cellStyle name="Normal 7 8" xfId="532"/>
    <cellStyle name="Normal 7 9" xfId="697"/>
    <cellStyle name="Normal 8" xfId="8"/>
    <cellStyle name="Normal 8 10" xfId="858"/>
    <cellStyle name="Normal 8 2" xfId="13"/>
    <cellStyle name="Normal 8 3" xfId="66"/>
    <cellStyle name="Normal 8 4" xfId="112"/>
    <cellStyle name="Normal 8 5" xfId="160"/>
    <cellStyle name="Normal 8 6" xfId="206"/>
    <cellStyle name="Normal 8 7" xfId="366"/>
    <cellStyle name="Normal 8 8" xfId="533"/>
    <cellStyle name="Normal 8 9" xfId="698"/>
    <cellStyle name="Normal 9" xfId="9"/>
    <cellStyle name="Normal 9 2" xfId="67"/>
    <cellStyle name="Normal 9 3" xfId="113"/>
    <cellStyle name="Normal 9 4" xfId="161"/>
    <cellStyle name="Normal 9 5" xfId="207"/>
    <cellStyle name="Normal 9 6" xfId="367"/>
    <cellStyle name="Normal 9 7" xfId="534"/>
    <cellStyle name="Normal 9 8" xfId="699"/>
    <cellStyle name="Normal 9 9" xfId="859"/>
    <cellStyle name="Note" xfId="18" builtinId="10" customBuiltin="1"/>
    <cellStyle name="Note 2" xfId="991"/>
    <cellStyle name="Note 2 2" xfId="1032"/>
    <cellStyle name="Note 3" xfId="992"/>
    <cellStyle name="Note 4" xfId="993"/>
    <cellStyle name="Note 5" xfId="994"/>
    <cellStyle name="Note 6" xfId="995"/>
    <cellStyle name="Output 2" xfId="29"/>
    <cellStyle name="Output 2 2" xfId="225"/>
    <cellStyle name="Output 2 3" xfId="381"/>
    <cellStyle name="Output 2 4" xfId="552"/>
    <cellStyle name="Output 2 5" xfId="717"/>
    <cellStyle name="Output 2 6" xfId="873"/>
    <cellStyle name="Output 3" xfId="75"/>
    <cellStyle name="Output 3 2" xfId="270"/>
    <cellStyle name="Output 3 3" xfId="419"/>
    <cellStyle name="Output 3 4" xfId="596"/>
    <cellStyle name="Output 3 5" xfId="762"/>
    <cellStyle name="Output 3 6" xfId="911"/>
    <cellStyle name="Output 4" xfId="123"/>
    <cellStyle name="Output 4 2" xfId="316"/>
    <cellStyle name="Output 4 3" xfId="457"/>
    <cellStyle name="Output 4 4" xfId="641"/>
    <cellStyle name="Output 4 5" xfId="806"/>
    <cellStyle name="Output 4 6" xfId="949"/>
    <cellStyle name="Output 5" xfId="169"/>
    <cellStyle name="Output 6" xfId="304"/>
    <cellStyle name="Output 7" xfId="497"/>
    <cellStyle name="Output 8" xfId="536"/>
    <cellStyle name="Output 9" xfId="838"/>
    <cellStyle name="Output 9 2" xfId="1000"/>
    <cellStyle name="Percent" xfId="1034" builtinId="5"/>
    <cellStyle name="Title" xfId="17" builtinId="15" customBuiltin="1"/>
    <cellStyle name="Total 2" xfId="35"/>
    <cellStyle name="Total 2 2" xfId="231"/>
    <cellStyle name="Total 2 3" xfId="387"/>
    <cellStyle name="Total 2 4" xfId="558"/>
    <cellStyle name="Total 2 5" xfId="723"/>
    <cellStyle name="Total 2 6" xfId="879"/>
    <cellStyle name="Total 3" xfId="81"/>
    <cellStyle name="Total 3 2" xfId="276"/>
    <cellStyle name="Total 3 3" xfId="425"/>
    <cellStyle name="Total 3 4" xfId="602"/>
    <cellStyle name="Total 3 5" xfId="768"/>
    <cellStyle name="Total 3 6" xfId="917"/>
    <cellStyle name="Total 4" xfId="129"/>
    <cellStyle name="Total 4 2" xfId="322"/>
    <cellStyle name="Total 4 3" xfId="463"/>
    <cellStyle name="Total 4 4" xfId="647"/>
    <cellStyle name="Total 4 5" xfId="812"/>
    <cellStyle name="Total 4 6" xfId="955"/>
    <cellStyle name="Total 5" xfId="175"/>
    <cellStyle name="Total 6" xfId="347"/>
    <cellStyle name="Total 7" xfId="503"/>
    <cellStyle name="Total 8" xfId="528"/>
    <cellStyle name="Total 9" xfId="700"/>
    <cellStyle name="Total 9 2" xfId="1006"/>
    <cellStyle name="Warning Text 2" xfId="33"/>
    <cellStyle name="Warning Text 2 2" xfId="229"/>
    <cellStyle name="Warning Text 2 3" xfId="385"/>
    <cellStyle name="Warning Text 2 4" xfId="556"/>
    <cellStyle name="Warning Text 2 5" xfId="721"/>
    <cellStyle name="Warning Text 2 6" xfId="877"/>
    <cellStyle name="Warning Text 3" xfId="79"/>
    <cellStyle name="Warning Text 3 2" xfId="274"/>
    <cellStyle name="Warning Text 3 3" xfId="423"/>
    <cellStyle name="Warning Text 3 4" xfId="600"/>
    <cellStyle name="Warning Text 3 5" xfId="766"/>
    <cellStyle name="Warning Text 3 6" xfId="915"/>
    <cellStyle name="Warning Text 4" xfId="127"/>
    <cellStyle name="Warning Text 4 2" xfId="320"/>
    <cellStyle name="Warning Text 4 3" xfId="461"/>
    <cellStyle name="Warning Text 4 4" xfId="645"/>
    <cellStyle name="Warning Text 4 5" xfId="810"/>
    <cellStyle name="Warning Text 4 6" xfId="953"/>
    <cellStyle name="Warning Text 5" xfId="173"/>
    <cellStyle name="Warning Text 6" xfId="303"/>
    <cellStyle name="Warning Text 7" xfId="501"/>
    <cellStyle name="Warning Text 8" xfId="535"/>
    <cellStyle name="Warning Text 9" xfId="837"/>
    <cellStyle name="Warning Text 9 2" xfId="1004"/>
  </cellStyles>
  <dxfs count="245">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BM88"/>
  <sheetViews>
    <sheetView tabSelected="1" topLeftCell="M1" zoomScale="98" zoomScaleNormal="98" workbookViewId="0">
      <pane ySplit="4" topLeftCell="A65" activePane="bottomLeft" state="frozen"/>
      <selection pane="bottomLeft" activeCell="Q75" sqref="Q75"/>
    </sheetView>
  </sheetViews>
  <sheetFormatPr defaultRowHeight="12.75" x14ac:dyDescent="0.2"/>
  <cols>
    <col min="1" max="1" width="21.5703125" style="1" customWidth="1"/>
    <col min="2" max="2" width="9.140625" style="1" bestFit="1" customWidth="1"/>
    <col min="3" max="3" width="32.140625" style="1" bestFit="1" customWidth="1"/>
    <col min="4" max="5" width="11.7109375" style="47" bestFit="1" customWidth="1"/>
    <col min="6" max="6" width="9.140625" style="47" bestFit="1" customWidth="1"/>
    <col min="7" max="7" width="10.28515625" style="1" bestFit="1" customWidth="1"/>
    <col min="8" max="8" width="11.7109375" style="1" bestFit="1" customWidth="1"/>
    <col min="9" max="9" width="11.28515625" style="1" bestFit="1" customWidth="1"/>
    <col min="10" max="10" width="9.85546875" style="1" customWidth="1"/>
    <col min="11" max="11" width="12.28515625" style="1" bestFit="1" customWidth="1"/>
    <col min="12" max="12" width="14.140625" style="1" bestFit="1" customWidth="1"/>
    <col min="13" max="13" width="10.28515625" style="87" bestFit="1" customWidth="1"/>
    <col min="14" max="14" width="12.28515625" style="87" bestFit="1" customWidth="1"/>
    <col min="15" max="15" width="11.28515625" style="87" bestFit="1" customWidth="1"/>
    <col min="16" max="16" width="10.28515625" style="87" bestFit="1" customWidth="1"/>
    <col min="17" max="17" width="12.28515625" style="87" bestFit="1" customWidth="1"/>
    <col min="18" max="18" width="14.140625" style="87" bestFit="1" customWidth="1"/>
    <col min="19" max="19" width="10.28515625" style="1" bestFit="1" customWidth="1"/>
    <col min="20" max="20" width="11.7109375" style="1" bestFit="1" customWidth="1"/>
    <col min="21" max="21" width="11.28515625" style="1" bestFit="1" customWidth="1"/>
    <col min="22" max="22" width="10.28515625" style="1" bestFit="1" customWidth="1"/>
    <col min="23" max="23" width="11.7109375" style="1" bestFit="1" customWidth="1"/>
    <col min="24" max="24" width="11.28515625" style="1" bestFit="1" customWidth="1"/>
    <col min="25" max="25" width="10.28515625" style="1" bestFit="1" customWidth="1"/>
    <col min="26" max="26" width="11.7109375" style="1" bestFit="1" customWidth="1"/>
    <col min="27" max="27" width="11.28515625" style="1" bestFit="1" customWidth="1"/>
    <col min="28" max="28" width="10.28515625" style="1" bestFit="1" customWidth="1"/>
    <col min="29" max="29" width="11.7109375" style="1" bestFit="1" customWidth="1"/>
    <col min="30" max="30" width="11.28515625" style="1" bestFit="1" customWidth="1"/>
    <col min="31" max="31" width="10.28515625" style="1" bestFit="1" customWidth="1"/>
    <col min="32" max="32" width="11.7109375" style="1" bestFit="1" customWidth="1"/>
    <col min="33" max="33" width="11.28515625" style="1" bestFit="1" customWidth="1"/>
    <col min="34" max="34" width="10.28515625" style="1" bestFit="1" customWidth="1"/>
    <col min="35" max="35" width="11.7109375" style="1" bestFit="1" customWidth="1"/>
    <col min="36" max="36" width="11.28515625" style="1" bestFit="1" customWidth="1"/>
    <col min="37" max="37" width="10.28515625" style="1" bestFit="1" customWidth="1"/>
    <col min="38" max="38" width="11.7109375" style="1" bestFit="1" customWidth="1"/>
    <col min="39" max="39" width="11.28515625" style="1" bestFit="1" customWidth="1"/>
    <col min="40" max="40" width="10.28515625" style="1" bestFit="1" customWidth="1"/>
    <col min="41" max="41" width="11.7109375" style="1" bestFit="1" customWidth="1"/>
    <col min="42" max="42" width="11.28515625" style="1" bestFit="1" customWidth="1"/>
    <col min="43" max="43" width="2" style="1" bestFit="1" customWidth="1"/>
    <col min="44" max="44" width="10.28515625" style="87" bestFit="1" customWidth="1"/>
    <col min="45" max="45" width="12.28515625" style="87" bestFit="1" customWidth="1"/>
    <col min="46" max="46" width="11.28515625" style="87" bestFit="1" customWidth="1"/>
    <col min="47" max="48" width="12.28515625" style="87" bestFit="1" customWidth="1"/>
    <col min="49" max="49" width="12.28515625" style="111" bestFit="1" customWidth="1"/>
    <col min="50" max="51" width="11.5703125" style="87" bestFit="1" customWidth="1"/>
    <col min="52" max="52" width="10.28515625" style="87" bestFit="1" customWidth="1"/>
    <col min="53" max="53" width="11.5703125" style="111" bestFit="1" customWidth="1"/>
    <col min="54" max="54" width="10.42578125" style="87" bestFit="1" customWidth="1"/>
    <col min="55" max="55" width="6.7109375" style="43" bestFit="1" customWidth="1"/>
    <col min="56" max="57" width="14.42578125" style="1" bestFit="1" customWidth="1"/>
    <col min="58" max="58" width="36.7109375" style="1" bestFit="1" customWidth="1"/>
    <col min="59" max="59" width="9.140625" style="1" customWidth="1"/>
    <col min="60" max="60" width="8.42578125" style="1" bestFit="1" customWidth="1"/>
    <col min="61" max="61" width="9.42578125" style="1" bestFit="1" customWidth="1"/>
    <col min="62" max="62" width="9.7109375" style="1" bestFit="1" customWidth="1"/>
    <col min="63" max="63" width="9.42578125" style="1" bestFit="1" customWidth="1"/>
    <col min="64" max="64" width="10.140625" style="1" bestFit="1" customWidth="1"/>
    <col min="65" max="65" width="9.42578125" style="1" bestFit="1" customWidth="1"/>
    <col min="66" max="70" width="9.140625" style="1" customWidth="1"/>
    <col min="71" max="16384" width="9.140625" style="1"/>
  </cols>
  <sheetData>
    <row r="1" spans="1:65" s="19" customFormat="1" ht="20.25" thickBot="1" x14ac:dyDescent="0.25">
      <c r="A1" s="18" t="s">
        <v>34</v>
      </c>
      <c r="B1" s="18"/>
      <c r="C1" s="18"/>
      <c r="D1" s="48"/>
      <c r="E1" s="48"/>
      <c r="F1" s="48"/>
      <c r="G1" s="18"/>
      <c r="H1" s="18"/>
      <c r="I1" s="18"/>
      <c r="J1" s="18"/>
      <c r="K1" s="18"/>
      <c r="L1" s="18"/>
      <c r="M1" s="112"/>
      <c r="N1" s="112"/>
      <c r="O1" s="112"/>
      <c r="P1" s="112"/>
      <c r="Q1" s="112"/>
      <c r="R1" s="112"/>
      <c r="S1" s="18"/>
      <c r="T1" s="18"/>
      <c r="U1" s="18"/>
      <c r="V1" s="18"/>
      <c r="W1" s="18"/>
      <c r="X1" s="18"/>
      <c r="Y1" s="18"/>
      <c r="Z1" s="18"/>
      <c r="AA1" s="18"/>
      <c r="AB1" s="18"/>
      <c r="AC1" s="18"/>
      <c r="AD1" s="18"/>
      <c r="AE1" s="18"/>
      <c r="AF1" s="18"/>
      <c r="AG1" s="18"/>
      <c r="AH1" s="18"/>
      <c r="AI1" s="18"/>
      <c r="AJ1" s="18"/>
      <c r="AK1" s="18"/>
      <c r="AL1" s="18"/>
      <c r="AM1" s="18"/>
      <c r="AN1" s="18"/>
      <c r="AO1" s="18"/>
      <c r="AP1" s="18"/>
      <c r="AQ1" s="18"/>
      <c r="AR1" s="112"/>
      <c r="AS1" s="112"/>
      <c r="AT1" s="112"/>
      <c r="AU1" s="112"/>
      <c r="AV1" s="112"/>
      <c r="AW1" s="113"/>
      <c r="AX1" s="112"/>
      <c r="AY1" s="112"/>
      <c r="AZ1" s="112"/>
      <c r="BA1" s="113"/>
      <c r="BB1" s="112"/>
      <c r="BC1" s="18"/>
      <c r="BD1" s="88"/>
      <c r="BE1" s="39"/>
      <c r="BF1" s="40" t="s">
        <v>28</v>
      </c>
      <c r="BH1" s="32">
        <v>43466</v>
      </c>
      <c r="BI1" s="33"/>
      <c r="BJ1" s="32">
        <v>43616</v>
      </c>
      <c r="BK1" s="33"/>
      <c r="BL1" s="32"/>
      <c r="BM1" s="33"/>
    </row>
    <row r="2" spans="1:65" ht="4.5" customHeight="1" x14ac:dyDescent="0.2">
      <c r="A2" s="248"/>
      <c r="B2" s="248"/>
      <c r="C2" s="249"/>
      <c r="D2" s="250"/>
      <c r="E2" s="250"/>
      <c r="F2" s="250"/>
      <c r="AQ2" s="10"/>
      <c r="AT2" s="114"/>
      <c r="AU2" s="114"/>
      <c r="AV2" s="114"/>
      <c r="AW2" s="115"/>
      <c r="BA2" s="115"/>
      <c r="BB2" s="114"/>
      <c r="BC2" s="44"/>
      <c r="BD2" s="20"/>
      <c r="BE2" s="20" t="s">
        <v>0</v>
      </c>
      <c r="BF2" s="23">
        <v>43603</v>
      </c>
      <c r="BH2" s="27">
        <f>ROUND(BF2-BH1,0)</f>
        <v>137</v>
      </c>
      <c r="BI2" s="28" t="s">
        <v>10</v>
      </c>
      <c r="BJ2" s="27">
        <f>ROUND(BF2-BJ1,0)</f>
        <v>-13</v>
      </c>
      <c r="BK2" s="28" t="s">
        <v>10</v>
      </c>
      <c r="BL2" s="27">
        <f>BF2-BL1</f>
        <v>43603</v>
      </c>
      <c r="BM2" s="28" t="s">
        <v>10</v>
      </c>
    </row>
    <row r="3" spans="1:65" s="2" customFormat="1" ht="15.75" customHeight="1" x14ac:dyDescent="0.2">
      <c r="A3" s="249"/>
      <c r="B3" s="249"/>
      <c r="C3" s="249"/>
      <c r="D3" s="251"/>
      <c r="E3" s="251"/>
      <c r="F3" s="251"/>
      <c r="G3" s="109">
        <v>43466</v>
      </c>
      <c r="H3" s="109"/>
      <c r="I3" s="109"/>
      <c r="J3" s="255">
        <v>43497</v>
      </c>
      <c r="K3" s="256"/>
      <c r="L3" s="257"/>
      <c r="M3" s="255">
        <v>43525</v>
      </c>
      <c r="N3" s="256"/>
      <c r="O3" s="257"/>
      <c r="P3" s="255">
        <v>43556</v>
      </c>
      <c r="Q3" s="256"/>
      <c r="R3" s="257"/>
      <c r="S3" s="252">
        <v>43586</v>
      </c>
      <c r="T3" s="253"/>
      <c r="U3" s="254"/>
      <c r="V3" s="110">
        <v>43617</v>
      </c>
      <c r="W3" s="110"/>
      <c r="X3" s="110"/>
      <c r="Y3" s="22">
        <v>43647</v>
      </c>
      <c r="Z3" s="22"/>
      <c r="AA3" s="22"/>
      <c r="AB3" s="22">
        <v>43678</v>
      </c>
      <c r="AC3" s="22"/>
      <c r="AD3" s="22"/>
      <c r="AE3" s="22">
        <v>43709</v>
      </c>
      <c r="AF3" s="22"/>
      <c r="AG3" s="22"/>
      <c r="AH3" s="22">
        <v>43739</v>
      </c>
      <c r="AI3" s="22"/>
      <c r="AJ3" s="22"/>
      <c r="AK3" s="22">
        <v>43770</v>
      </c>
      <c r="AL3" s="22"/>
      <c r="AM3" s="22"/>
      <c r="AN3" s="22">
        <v>43800</v>
      </c>
      <c r="AO3" s="22"/>
      <c r="AP3" s="22"/>
      <c r="AQ3" s="10"/>
      <c r="AR3" s="194" t="s">
        <v>7</v>
      </c>
      <c r="AS3" s="195"/>
      <c r="AT3" s="195"/>
      <c r="AU3" s="195"/>
      <c r="AV3" s="195"/>
      <c r="AW3" s="195"/>
      <c r="AX3" s="195"/>
      <c r="AY3" s="195"/>
      <c r="AZ3" s="195"/>
      <c r="BA3" s="195"/>
      <c r="BB3" s="195"/>
      <c r="BC3" s="195"/>
      <c r="BD3" s="195"/>
      <c r="BE3" s="195"/>
      <c r="BF3" s="196"/>
    </row>
    <row r="4" spans="1:65" s="3" customFormat="1" ht="36" x14ac:dyDescent="0.2">
      <c r="A4" s="5" t="s">
        <v>3</v>
      </c>
      <c r="B4" s="5" t="s">
        <v>2</v>
      </c>
      <c r="C4" s="6" t="s">
        <v>1</v>
      </c>
      <c r="D4" s="5" t="s">
        <v>32</v>
      </c>
      <c r="E4" s="5" t="s">
        <v>33</v>
      </c>
      <c r="F4" s="5" t="s">
        <v>20</v>
      </c>
      <c r="G4" s="4" t="s">
        <v>5</v>
      </c>
      <c r="H4" s="5" t="s">
        <v>32</v>
      </c>
      <c r="I4" s="4" t="s">
        <v>9</v>
      </c>
      <c r="J4" s="4" t="s">
        <v>5</v>
      </c>
      <c r="K4" s="5" t="s">
        <v>32</v>
      </c>
      <c r="L4" s="4" t="s">
        <v>9</v>
      </c>
      <c r="M4" s="4" t="s">
        <v>5</v>
      </c>
      <c r="N4" s="5" t="s">
        <v>32</v>
      </c>
      <c r="O4" s="4" t="s">
        <v>9</v>
      </c>
      <c r="P4" s="4" t="s">
        <v>5</v>
      </c>
      <c r="Q4" s="5" t="s">
        <v>32</v>
      </c>
      <c r="R4" s="4" t="s">
        <v>9</v>
      </c>
      <c r="S4" s="4" t="s">
        <v>5</v>
      </c>
      <c r="T4" s="5" t="s">
        <v>32</v>
      </c>
      <c r="U4" s="4" t="s">
        <v>9</v>
      </c>
      <c r="V4" s="4" t="s">
        <v>5</v>
      </c>
      <c r="W4" s="5" t="s">
        <v>32</v>
      </c>
      <c r="X4" s="4" t="s">
        <v>9</v>
      </c>
      <c r="Y4" s="4" t="s">
        <v>5</v>
      </c>
      <c r="Z4" s="5" t="s">
        <v>32</v>
      </c>
      <c r="AA4" s="4" t="s">
        <v>9</v>
      </c>
      <c r="AB4" s="4" t="s">
        <v>5</v>
      </c>
      <c r="AC4" s="5" t="s">
        <v>32</v>
      </c>
      <c r="AD4" s="4" t="s">
        <v>9</v>
      </c>
      <c r="AE4" s="4" t="s">
        <v>5</v>
      </c>
      <c r="AF4" s="5" t="s">
        <v>32</v>
      </c>
      <c r="AG4" s="4" t="s">
        <v>9</v>
      </c>
      <c r="AH4" s="4" t="s">
        <v>5</v>
      </c>
      <c r="AI4" s="5" t="s">
        <v>32</v>
      </c>
      <c r="AJ4" s="4" t="s">
        <v>9</v>
      </c>
      <c r="AK4" s="4" t="s">
        <v>5</v>
      </c>
      <c r="AL4" s="5" t="s">
        <v>32</v>
      </c>
      <c r="AM4" s="4" t="s">
        <v>9</v>
      </c>
      <c r="AN4" s="4" t="s">
        <v>5</v>
      </c>
      <c r="AO4" s="5" t="s">
        <v>32</v>
      </c>
      <c r="AP4" s="4" t="s">
        <v>9</v>
      </c>
      <c r="AQ4" s="10"/>
      <c r="AR4" s="4" t="s">
        <v>19</v>
      </c>
      <c r="AS4" s="5" t="s">
        <v>32</v>
      </c>
      <c r="AT4" s="67" t="s">
        <v>9</v>
      </c>
      <c r="AU4" s="67" t="s">
        <v>17</v>
      </c>
      <c r="AV4" s="67" t="s">
        <v>16</v>
      </c>
      <c r="AW4" s="68" t="s">
        <v>15</v>
      </c>
      <c r="AX4" s="4" t="s">
        <v>6</v>
      </c>
      <c r="AY4" s="67" t="s">
        <v>18</v>
      </c>
      <c r="AZ4" s="4" t="s">
        <v>29</v>
      </c>
      <c r="BA4" s="68" t="s">
        <v>30</v>
      </c>
      <c r="BB4" s="67" t="s">
        <v>11</v>
      </c>
      <c r="BC4" s="45" t="s">
        <v>8</v>
      </c>
      <c r="BD4" s="67" t="s">
        <v>13</v>
      </c>
      <c r="BE4" s="67" t="s">
        <v>14</v>
      </c>
      <c r="BF4" s="67" t="s">
        <v>12</v>
      </c>
    </row>
    <row r="5" spans="1:65" ht="15" x14ac:dyDescent="0.25">
      <c r="A5" s="105">
        <v>6953156281479</v>
      </c>
      <c r="B5" s="16">
        <v>734836</v>
      </c>
      <c r="C5" s="17" t="s">
        <v>37</v>
      </c>
      <c r="D5" s="53">
        <v>51.990000000000009</v>
      </c>
      <c r="E5" s="53">
        <v>74.5</v>
      </c>
      <c r="F5" s="53">
        <v>149</v>
      </c>
      <c r="G5" s="25">
        <v>0</v>
      </c>
      <c r="H5" s="15">
        <f>G5*$D5</f>
        <v>0</v>
      </c>
      <c r="I5" s="15">
        <f t="shared" ref="I5:I36" si="0">G5*$E5</f>
        <v>0</v>
      </c>
      <c r="J5" s="25">
        <v>4</v>
      </c>
      <c r="K5" s="15">
        <f>J5*$D5</f>
        <v>207.96000000000004</v>
      </c>
      <c r="L5" s="15">
        <f t="shared" ref="L5:L36" si="1">J5*$E5</f>
        <v>298</v>
      </c>
      <c r="M5" s="25">
        <v>5</v>
      </c>
      <c r="N5" s="15">
        <f>M5*$D5</f>
        <v>259.95000000000005</v>
      </c>
      <c r="O5" s="15">
        <f t="shared" ref="O5:O36" si="2">M5*$E5</f>
        <v>372.5</v>
      </c>
      <c r="P5" s="25">
        <v>3</v>
      </c>
      <c r="Q5" s="15">
        <f>P5*$D5</f>
        <v>155.97000000000003</v>
      </c>
      <c r="R5" s="15">
        <f t="shared" ref="R5:R36" si="3">P5*$E5</f>
        <v>223.5</v>
      </c>
      <c r="S5" s="25">
        <v>6</v>
      </c>
      <c r="T5" s="15">
        <f>S5*$D5</f>
        <v>311.94000000000005</v>
      </c>
      <c r="U5" s="15">
        <f t="shared" ref="U5:U36" si="4">S5*$E5</f>
        <v>447</v>
      </c>
      <c r="V5" s="25">
        <v>0</v>
      </c>
      <c r="W5" s="15">
        <f>V5*$D5</f>
        <v>0</v>
      </c>
      <c r="X5" s="15">
        <f t="shared" ref="X5:X36" si="5">V5*$E5</f>
        <v>0</v>
      </c>
      <c r="Y5" s="25"/>
      <c r="Z5" s="15">
        <f>Y5*$D5</f>
        <v>0</v>
      </c>
      <c r="AA5" s="15">
        <f t="shared" ref="AA5:AA36" si="6">Y5*$E5</f>
        <v>0</v>
      </c>
      <c r="AB5" s="25"/>
      <c r="AC5" s="15">
        <f>AB5*$D5</f>
        <v>0</v>
      </c>
      <c r="AD5" s="15">
        <f t="shared" ref="AD5:AD36" si="7">AB5*$E5</f>
        <v>0</v>
      </c>
      <c r="AE5" s="25"/>
      <c r="AF5" s="15">
        <f>AE5*$D5</f>
        <v>0</v>
      </c>
      <c r="AG5" s="15">
        <f t="shared" ref="AG5:AG36" si="8">AE5*$E5</f>
        <v>0</v>
      </c>
      <c r="AH5" s="25"/>
      <c r="AI5" s="15">
        <f>AH5*$D5</f>
        <v>0</v>
      </c>
      <c r="AJ5" s="15">
        <f t="shared" ref="AJ5:AJ36" si="9">AH5*$E5</f>
        <v>0</v>
      </c>
      <c r="AK5" s="25"/>
      <c r="AL5" s="15">
        <f>AK5*$D5</f>
        <v>0</v>
      </c>
      <c r="AM5" s="15">
        <f t="shared" ref="AM5:AM36" si="10">AK5*$E5</f>
        <v>0</v>
      </c>
      <c r="AN5" s="25"/>
      <c r="AO5" s="15">
        <f>AN5*$D5</f>
        <v>0</v>
      </c>
      <c r="AP5" s="15">
        <f t="shared" ref="AP5:AP36" si="11">AN5*$E5</f>
        <v>0</v>
      </c>
      <c r="AQ5" s="10"/>
      <c r="AR5" s="25">
        <f t="shared" ref="AR5:AR11" si="12">G5+J5+M5+P5+S5+V5+Y5+AB5+AE5+AH5+AK5+AN5</f>
        <v>18</v>
      </c>
      <c r="AS5" s="15">
        <f>AR5*$D5</f>
        <v>935.82000000000016</v>
      </c>
      <c r="AT5" s="15">
        <f t="shared" ref="AT5:AT36" si="13">AR5*$E5</f>
        <v>1341</v>
      </c>
      <c r="AU5" s="41">
        <f t="shared" ref="AU5:AU11" si="14">AR5/BH$2</f>
        <v>0.13138686131386862</v>
      </c>
      <c r="AV5" s="36">
        <f t="shared" ref="AV5:AV11" si="15">AU5*30</f>
        <v>3.9416058394160585</v>
      </c>
      <c r="AW5" s="116">
        <f>E5</f>
        <v>74.5</v>
      </c>
      <c r="AX5" s="25">
        <v>6</v>
      </c>
      <c r="AY5" s="15">
        <f>AX5*E5</f>
        <v>447</v>
      </c>
      <c r="AZ5" s="25"/>
      <c r="BA5" s="116">
        <f>AZ5*E5</f>
        <v>0</v>
      </c>
      <c r="BB5" s="36">
        <f t="shared" ref="BB5:BB11" si="16">IFERROR(AX5/AU5, "-")</f>
        <v>45.666666666666664</v>
      </c>
      <c r="BC5" s="46">
        <v>2</v>
      </c>
      <c r="BD5" s="36">
        <f t="shared" ref="BD5:BD11" si="17">IFERROR(BB5/7,"-")</f>
        <v>6.5238095238095237</v>
      </c>
      <c r="BE5" s="51">
        <f t="shared" ref="BE5:BE11" si="18">IFERROR(BB5/30,"-")</f>
        <v>1.5222222222222221</v>
      </c>
      <c r="BF5" s="34">
        <f>IFERROR(BF$2+BB5,"-")</f>
        <v>43648.666666666664</v>
      </c>
    </row>
    <row r="6" spans="1:65" ht="15" x14ac:dyDescent="0.25">
      <c r="A6" s="105">
        <v>6953156282964</v>
      </c>
      <c r="B6" s="16">
        <v>734837</v>
      </c>
      <c r="C6" s="17" t="s">
        <v>38</v>
      </c>
      <c r="D6" s="53">
        <v>5.2600000000000016</v>
      </c>
      <c r="E6" s="53">
        <v>24.5</v>
      </c>
      <c r="F6" s="53">
        <v>49</v>
      </c>
      <c r="G6" s="25">
        <v>0</v>
      </c>
      <c r="H6" s="15">
        <f t="shared" ref="H6:H65" si="19">G6*$D6</f>
        <v>0</v>
      </c>
      <c r="I6" s="15">
        <f t="shared" si="0"/>
        <v>0</v>
      </c>
      <c r="J6" s="25">
        <v>18</v>
      </c>
      <c r="K6" s="15">
        <f t="shared" ref="K6:K65" si="20">J6*$D6</f>
        <v>94.680000000000035</v>
      </c>
      <c r="L6" s="15">
        <f t="shared" si="1"/>
        <v>441</v>
      </c>
      <c r="M6" s="25">
        <v>21</v>
      </c>
      <c r="N6" s="15">
        <f t="shared" ref="N6:N65" si="21">M6*$D6</f>
        <v>110.46000000000004</v>
      </c>
      <c r="O6" s="15">
        <f t="shared" si="2"/>
        <v>514.5</v>
      </c>
      <c r="P6" s="25">
        <v>14</v>
      </c>
      <c r="Q6" s="15">
        <f t="shared" ref="Q6:Q65" si="22">P6*$D6</f>
        <v>73.640000000000015</v>
      </c>
      <c r="R6" s="15">
        <f t="shared" si="3"/>
        <v>343</v>
      </c>
      <c r="S6" s="25">
        <v>22</v>
      </c>
      <c r="T6" s="15">
        <f>S6*$D6</f>
        <v>115.72000000000003</v>
      </c>
      <c r="U6" s="15">
        <f t="shared" si="4"/>
        <v>539</v>
      </c>
      <c r="V6" s="25">
        <v>5</v>
      </c>
      <c r="W6" s="15">
        <f t="shared" ref="W6:W65" si="23">V6*$D6</f>
        <v>26.300000000000008</v>
      </c>
      <c r="X6" s="15">
        <f t="shared" si="5"/>
        <v>122.5</v>
      </c>
      <c r="Y6" s="25"/>
      <c r="Z6" s="15">
        <f t="shared" ref="Z6" si="24">Y6*$D6</f>
        <v>0</v>
      </c>
      <c r="AA6" s="15">
        <f t="shared" si="6"/>
        <v>0</v>
      </c>
      <c r="AB6" s="25"/>
      <c r="AC6" s="15">
        <f t="shared" ref="AC6" si="25">AB6*$D6</f>
        <v>0</v>
      </c>
      <c r="AD6" s="15">
        <f t="shared" si="7"/>
        <v>0</v>
      </c>
      <c r="AE6" s="25"/>
      <c r="AF6" s="15">
        <f t="shared" ref="AF6" si="26">AE6*$D6</f>
        <v>0</v>
      </c>
      <c r="AG6" s="15">
        <f t="shared" si="8"/>
        <v>0</v>
      </c>
      <c r="AH6" s="25"/>
      <c r="AI6" s="15">
        <f t="shared" ref="AI6" si="27">AH6*$D6</f>
        <v>0</v>
      </c>
      <c r="AJ6" s="15">
        <f t="shared" si="9"/>
        <v>0</v>
      </c>
      <c r="AK6" s="25"/>
      <c r="AL6" s="15">
        <f t="shared" ref="AL6" si="28">AK6*$D6</f>
        <v>0</v>
      </c>
      <c r="AM6" s="15">
        <f t="shared" si="10"/>
        <v>0</v>
      </c>
      <c r="AN6" s="25"/>
      <c r="AO6" s="15">
        <f t="shared" ref="AO6:AO69" si="29">AN6*$D6</f>
        <v>0</v>
      </c>
      <c r="AP6" s="15">
        <f t="shared" si="11"/>
        <v>0</v>
      </c>
      <c r="AQ6" s="10"/>
      <c r="AR6" s="25">
        <f t="shared" si="12"/>
        <v>80</v>
      </c>
      <c r="AS6" s="15">
        <f t="shared" ref="AS6:AS65" si="30">AR6*$D6</f>
        <v>420.80000000000013</v>
      </c>
      <c r="AT6" s="15">
        <f t="shared" si="13"/>
        <v>1960</v>
      </c>
      <c r="AU6" s="41">
        <f t="shared" si="14"/>
        <v>0.58394160583941601</v>
      </c>
      <c r="AV6" s="36">
        <f t="shared" si="15"/>
        <v>17.518248175182482</v>
      </c>
      <c r="AW6" s="116">
        <f>E6</f>
        <v>24.5</v>
      </c>
      <c r="AX6" s="25">
        <v>43</v>
      </c>
      <c r="AY6" s="15">
        <f>AX6*E6</f>
        <v>1053.5</v>
      </c>
      <c r="AZ6" s="25"/>
      <c r="BA6" s="116">
        <f>AZ6*E6</f>
        <v>0</v>
      </c>
      <c r="BB6" s="36">
        <f t="shared" si="16"/>
        <v>73.637500000000003</v>
      </c>
      <c r="BC6" s="46">
        <v>3</v>
      </c>
      <c r="BD6" s="36">
        <f t="shared" si="17"/>
        <v>10.519642857142857</v>
      </c>
      <c r="BE6" s="51">
        <f t="shared" si="18"/>
        <v>2.4545833333333333</v>
      </c>
      <c r="BF6" s="34">
        <f t="shared" ref="BF6:BF69" si="31">IFERROR(BF$2+BB6,"-")</f>
        <v>43676.637499999997</v>
      </c>
    </row>
    <row r="7" spans="1:65" ht="15" x14ac:dyDescent="0.25">
      <c r="A7" s="105">
        <v>6953156282971</v>
      </c>
      <c r="B7" s="16">
        <v>734838</v>
      </c>
      <c r="C7" s="26" t="s">
        <v>39</v>
      </c>
      <c r="D7" s="53">
        <v>5.3899999999999917</v>
      </c>
      <c r="E7" s="53">
        <v>24.5</v>
      </c>
      <c r="F7" s="53">
        <v>49</v>
      </c>
      <c r="G7" s="25">
        <v>0</v>
      </c>
      <c r="H7" s="15">
        <f t="shared" si="19"/>
        <v>0</v>
      </c>
      <c r="I7" s="15">
        <f t="shared" si="0"/>
        <v>0</v>
      </c>
      <c r="J7" s="25">
        <v>25</v>
      </c>
      <c r="K7" s="15">
        <f t="shared" si="20"/>
        <v>134.7499999999998</v>
      </c>
      <c r="L7" s="15">
        <f t="shared" si="1"/>
        <v>612.5</v>
      </c>
      <c r="M7" s="25">
        <v>14</v>
      </c>
      <c r="N7" s="15">
        <f t="shared" si="21"/>
        <v>75.45999999999988</v>
      </c>
      <c r="O7" s="15">
        <f t="shared" si="2"/>
        <v>343</v>
      </c>
      <c r="P7" s="25">
        <v>11</v>
      </c>
      <c r="Q7" s="15">
        <f t="shared" si="22"/>
        <v>59.289999999999907</v>
      </c>
      <c r="R7" s="15">
        <f t="shared" si="3"/>
        <v>269.5</v>
      </c>
      <c r="S7" s="25">
        <v>11</v>
      </c>
      <c r="T7" s="15">
        <f t="shared" ref="T7:T65" si="32">S7*$D7</f>
        <v>59.289999999999907</v>
      </c>
      <c r="U7" s="15">
        <f t="shared" si="4"/>
        <v>269.5</v>
      </c>
      <c r="V7" s="25">
        <v>1</v>
      </c>
      <c r="W7" s="15">
        <f t="shared" si="23"/>
        <v>5.3899999999999917</v>
      </c>
      <c r="X7" s="15">
        <f t="shared" si="5"/>
        <v>24.5</v>
      </c>
      <c r="Y7" s="25"/>
      <c r="Z7" s="15">
        <f t="shared" ref="Z7:Z11" si="33">Y7*$D7</f>
        <v>0</v>
      </c>
      <c r="AA7" s="15">
        <f t="shared" si="6"/>
        <v>0</v>
      </c>
      <c r="AB7" s="25"/>
      <c r="AC7" s="15">
        <f t="shared" ref="AC7:AC11" si="34">AB7*$D7</f>
        <v>0</v>
      </c>
      <c r="AD7" s="15">
        <f t="shared" si="7"/>
        <v>0</v>
      </c>
      <c r="AE7" s="25"/>
      <c r="AF7" s="15">
        <f t="shared" ref="AF7:AF11" si="35">AE7*$D7</f>
        <v>0</v>
      </c>
      <c r="AG7" s="15">
        <f t="shared" si="8"/>
        <v>0</v>
      </c>
      <c r="AH7" s="25"/>
      <c r="AI7" s="15">
        <f t="shared" ref="AI7:AI11" si="36">AH7*$D7</f>
        <v>0</v>
      </c>
      <c r="AJ7" s="15">
        <f t="shared" si="9"/>
        <v>0</v>
      </c>
      <c r="AK7" s="25"/>
      <c r="AL7" s="15">
        <f t="shared" ref="AL7:AL11" si="37">AK7*$D7</f>
        <v>0</v>
      </c>
      <c r="AM7" s="15">
        <f t="shared" si="10"/>
        <v>0</v>
      </c>
      <c r="AN7" s="25"/>
      <c r="AO7" s="15">
        <f t="shared" si="29"/>
        <v>0</v>
      </c>
      <c r="AP7" s="15">
        <f t="shared" si="11"/>
        <v>0</v>
      </c>
      <c r="AQ7" s="10"/>
      <c r="AR7" s="25">
        <f t="shared" si="12"/>
        <v>62</v>
      </c>
      <c r="AS7" s="15">
        <f t="shared" si="30"/>
        <v>334.1799999999995</v>
      </c>
      <c r="AT7" s="15">
        <f t="shared" si="13"/>
        <v>1519</v>
      </c>
      <c r="AU7" s="41">
        <f t="shared" si="14"/>
        <v>0.45255474452554745</v>
      </c>
      <c r="AV7" s="36">
        <f t="shared" si="15"/>
        <v>13.576642335766424</v>
      </c>
      <c r="AW7" s="116">
        <f>E7</f>
        <v>24.5</v>
      </c>
      <c r="AX7" s="25">
        <v>16</v>
      </c>
      <c r="AY7" s="15">
        <f>AX7*E7</f>
        <v>392</v>
      </c>
      <c r="AZ7" s="25"/>
      <c r="BA7" s="116">
        <f>AZ7*E7</f>
        <v>0</v>
      </c>
      <c r="BB7" s="36">
        <f t="shared" si="16"/>
        <v>35.354838709677416</v>
      </c>
      <c r="BC7" s="46">
        <v>4</v>
      </c>
      <c r="BD7" s="36">
        <f t="shared" si="17"/>
        <v>5.0506912442396308</v>
      </c>
      <c r="BE7" s="51">
        <f t="shared" si="18"/>
        <v>1.178494623655914</v>
      </c>
      <c r="BF7" s="34">
        <f t="shared" si="31"/>
        <v>43638.354838709674</v>
      </c>
      <c r="BG7" s="35"/>
      <c r="BH7" s="35"/>
    </row>
    <row r="8" spans="1:65" s="104" customFormat="1" ht="15" x14ac:dyDescent="0.25">
      <c r="A8" s="102">
        <v>6953156273887</v>
      </c>
      <c r="B8" s="93">
        <v>734867</v>
      </c>
      <c r="C8" s="94" t="s">
        <v>40</v>
      </c>
      <c r="D8" s="53">
        <v>57.060000000000038</v>
      </c>
      <c r="E8" s="95">
        <v>109.5</v>
      </c>
      <c r="F8" s="95">
        <v>219</v>
      </c>
      <c r="G8" s="25">
        <v>0</v>
      </c>
      <c r="H8" s="97">
        <f t="shared" si="19"/>
        <v>0</v>
      </c>
      <c r="I8" s="97">
        <f t="shared" si="0"/>
        <v>0</v>
      </c>
      <c r="J8" s="25">
        <v>4</v>
      </c>
      <c r="K8" s="97">
        <f t="shared" si="20"/>
        <v>228.24000000000015</v>
      </c>
      <c r="L8" s="97">
        <f t="shared" si="1"/>
        <v>438</v>
      </c>
      <c r="M8" s="96">
        <v>10</v>
      </c>
      <c r="N8" s="97">
        <f t="shared" si="21"/>
        <v>570.60000000000036</v>
      </c>
      <c r="O8" s="97">
        <f t="shared" si="2"/>
        <v>1095</v>
      </c>
      <c r="P8" s="96">
        <v>3</v>
      </c>
      <c r="Q8" s="97">
        <f t="shared" si="22"/>
        <v>171.18000000000012</v>
      </c>
      <c r="R8" s="97">
        <f t="shared" si="3"/>
        <v>328.5</v>
      </c>
      <c r="S8" s="96">
        <v>2</v>
      </c>
      <c r="T8" s="97">
        <f t="shared" si="32"/>
        <v>114.12000000000008</v>
      </c>
      <c r="U8" s="97">
        <f t="shared" si="4"/>
        <v>219</v>
      </c>
      <c r="V8" s="96">
        <v>1</v>
      </c>
      <c r="W8" s="97">
        <f t="shared" si="23"/>
        <v>57.060000000000038</v>
      </c>
      <c r="X8" s="97">
        <f t="shared" si="5"/>
        <v>109.5</v>
      </c>
      <c r="Y8" s="96"/>
      <c r="Z8" s="97">
        <f t="shared" si="33"/>
        <v>0</v>
      </c>
      <c r="AA8" s="97">
        <f t="shared" si="6"/>
        <v>0</v>
      </c>
      <c r="AB8" s="96"/>
      <c r="AC8" s="97">
        <f t="shared" si="34"/>
        <v>0</v>
      </c>
      <c r="AD8" s="97">
        <f t="shared" si="7"/>
        <v>0</v>
      </c>
      <c r="AE8" s="96"/>
      <c r="AF8" s="97">
        <f t="shared" si="35"/>
        <v>0</v>
      </c>
      <c r="AG8" s="97">
        <f t="shared" si="8"/>
        <v>0</v>
      </c>
      <c r="AH8" s="96"/>
      <c r="AI8" s="97">
        <f t="shared" si="36"/>
        <v>0</v>
      </c>
      <c r="AJ8" s="97">
        <f t="shared" si="9"/>
        <v>0</v>
      </c>
      <c r="AK8" s="96"/>
      <c r="AL8" s="97">
        <f t="shared" si="37"/>
        <v>0</v>
      </c>
      <c r="AM8" s="97">
        <f t="shared" si="10"/>
        <v>0</v>
      </c>
      <c r="AN8" s="96"/>
      <c r="AO8" s="97">
        <f t="shared" si="29"/>
        <v>0</v>
      </c>
      <c r="AP8" s="97">
        <f t="shared" si="11"/>
        <v>0</v>
      </c>
      <c r="AQ8" s="98"/>
      <c r="AR8" s="96">
        <f t="shared" si="12"/>
        <v>20</v>
      </c>
      <c r="AS8" s="97">
        <f t="shared" si="30"/>
        <v>1141.2000000000007</v>
      </c>
      <c r="AT8" s="97">
        <f t="shared" si="13"/>
        <v>2190</v>
      </c>
      <c r="AU8" s="99">
        <f t="shared" si="14"/>
        <v>0.145985401459854</v>
      </c>
      <c r="AV8" s="100">
        <f t="shared" si="15"/>
        <v>4.3795620437956204</v>
      </c>
      <c r="AW8" s="116">
        <f>E8</f>
        <v>109.5</v>
      </c>
      <c r="AX8" s="96">
        <v>11</v>
      </c>
      <c r="AY8" s="97">
        <f>AX8*E8</f>
        <v>1204.5</v>
      </c>
      <c r="AZ8" s="96"/>
      <c r="BA8" s="97">
        <f>AZ8*E8</f>
        <v>0</v>
      </c>
      <c r="BB8" s="100">
        <f t="shared" si="16"/>
        <v>75.350000000000009</v>
      </c>
      <c r="BC8" s="46">
        <v>5</v>
      </c>
      <c r="BD8" s="100">
        <f t="shared" si="17"/>
        <v>10.764285714285716</v>
      </c>
      <c r="BE8" s="102">
        <f t="shared" si="18"/>
        <v>2.5116666666666672</v>
      </c>
      <c r="BF8" s="34">
        <f t="shared" si="31"/>
        <v>43678.35</v>
      </c>
      <c r="BG8" s="103"/>
      <c r="BH8" s="103"/>
    </row>
    <row r="9" spans="1:65" ht="15" x14ac:dyDescent="0.25">
      <c r="A9" s="105">
        <v>6953156273894</v>
      </c>
      <c r="B9" s="16">
        <v>734868</v>
      </c>
      <c r="C9" s="17" t="s">
        <v>41</v>
      </c>
      <c r="D9" s="53">
        <v>53.97</v>
      </c>
      <c r="E9" s="53">
        <v>109.5</v>
      </c>
      <c r="F9" s="53">
        <v>219</v>
      </c>
      <c r="G9" s="25">
        <v>0</v>
      </c>
      <c r="H9" s="15">
        <f t="shared" si="19"/>
        <v>0</v>
      </c>
      <c r="I9" s="15">
        <f t="shared" si="0"/>
        <v>0</v>
      </c>
      <c r="J9" s="25">
        <v>3</v>
      </c>
      <c r="K9" s="15">
        <f t="shared" si="20"/>
        <v>161.91</v>
      </c>
      <c r="L9" s="15">
        <f t="shared" si="1"/>
        <v>328.5</v>
      </c>
      <c r="M9" s="25">
        <v>7</v>
      </c>
      <c r="N9" s="15">
        <f t="shared" si="21"/>
        <v>377.78999999999996</v>
      </c>
      <c r="O9" s="15">
        <f t="shared" si="2"/>
        <v>766.5</v>
      </c>
      <c r="P9" s="25">
        <v>3</v>
      </c>
      <c r="Q9" s="15">
        <f t="shared" si="22"/>
        <v>161.91</v>
      </c>
      <c r="R9" s="15">
        <f t="shared" si="3"/>
        <v>328.5</v>
      </c>
      <c r="S9" s="25">
        <v>3</v>
      </c>
      <c r="T9" s="15">
        <f t="shared" si="32"/>
        <v>161.91</v>
      </c>
      <c r="U9" s="15">
        <f t="shared" si="4"/>
        <v>328.5</v>
      </c>
      <c r="V9" s="25">
        <v>0</v>
      </c>
      <c r="W9" s="15">
        <f t="shared" si="23"/>
        <v>0</v>
      </c>
      <c r="X9" s="15">
        <f t="shared" si="5"/>
        <v>0</v>
      </c>
      <c r="Y9" s="25"/>
      <c r="Z9" s="15">
        <f t="shared" si="33"/>
        <v>0</v>
      </c>
      <c r="AA9" s="15">
        <f t="shared" si="6"/>
        <v>0</v>
      </c>
      <c r="AB9" s="25"/>
      <c r="AC9" s="15">
        <f t="shared" si="34"/>
        <v>0</v>
      </c>
      <c r="AD9" s="15">
        <f t="shared" si="7"/>
        <v>0</v>
      </c>
      <c r="AE9" s="25"/>
      <c r="AF9" s="15">
        <f t="shared" si="35"/>
        <v>0</v>
      </c>
      <c r="AG9" s="15">
        <f t="shared" si="8"/>
        <v>0</v>
      </c>
      <c r="AH9" s="25"/>
      <c r="AI9" s="15">
        <f t="shared" si="36"/>
        <v>0</v>
      </c>
      <c r="AJ9" s="15">
        <f t="shared" si="9"/>
        <v>0</v>
      </c>
      <c r="AK9" s="25"/>
      <c r="AL9" s="15">
        <f t="shared" si="37"/>
        <v>0</v>
      </c>
      <c r="AM9" s="15">
        <f t="shared" si="10"/>
        <v>0</v>
      </c>
      <c r="AN9" s="25"/>
      <c r="AO9" s="15">
        <f t="shared" si="29"/>
        <v>0</v>
      </c>
      <c r="AP9" s="15">
        <f t="shared" si="11"/>
        <v>0</v>
      </c>
      <c r="AQ9" s="10"/>
      <c r="AR9" s="25">
        <f t="shared" si="12"/>
        <v>16</v>
      </c>
      <c r="AS9" s="15">
        <f t="shared" si="30"/>
        <v>863.52</v>
      </c>
      <c r="AT9" s="15">
        <f t="shared" si="13"/>
        <v>1752</v>
      </c>
      <c r="AU9" s="41">
        <f t="shared" si="14"/>
        <v>0.11678832116788321</v>
      </c>
      <c r="AV9" s="36">
        <f t="shared" si="15"/>
        <v>3.5036496350364961</v>
      </c>
      <c r="AW9" s="116">
        <f>E9</f>
        <v>109.5</v>
      </c>
      <c r="AX9" s="25">
        <v>17</v>
      </c>
      <c r="AY9" s="15">
        <f>AX9*E9</f>
        <v>1861.5</v>
      </c>
      <c r="AZ9" s="25"/>
      <c r="BA9" s="116">
        <f>AZ9*E9</f>
        <v>0</v>
      </c>
      <c r="BB9" s="36">
        <f t="shared" si="16"/>
        <v>145.5625</v>
      </c>
      <c r="BC9" s="46">
        <v>6</v>
      </c>
      <c r="BD9" s="36">
        <f t="shared" si="17"/>
        <v>20.794642857142858</v>
      </c>
      <c r="BE9" s="51">
        <f t="shared" si="18"/>
        <v>4.8520833333333337</v>
      </c>
      <c r="BF9" s="34">
        <f t="shared" si="31"/>
        <v>43748.5625</v>
      </c>
      <c r="BG9" s="35"/>
      <c r="BH9" s="35"/>
    </row>
    <row r="10" spans="1:65" ht="15" x14ac:dyDescent="0.25">
      <c r="A10" s="105">
        <v>6953156280243</v>
      </c>
      <c r="B10" s="16">
        <v>734881</v>
      </c>
      <c r="C10" s="17" t="s">
        <v>42</v>
      </c>
      <c r="D10" s="53">
        <v>41.149999999999771</v>
      </c>
      <c r="E10" s="53">
        <v>89.5</v>
      </c>
      <c r="F10" s="53">
        <v>179</v>
      </c>
      <c r="G10" s="25">
        <v>0</v>
      </c>
      <c r="H10" s="15">
        <f t="shared" si="19"/>
        <v>0</v>
      </c>
      <c r="I10" s="15">
        <f t="shared" si="0"/>
        <v>0</v>
      </c>
      <c r="J10" s="25">
        <v>0</v>
      </c>
      <c r="K10" s="15">
        <f t="shared" si="20"/>
        <v>0</v>
      </c>
      <c r="L10" s="15">
        <f t="shared" si="1"/>
        <v>0</v>
      </c>
      <c r="M10" s="25">
        <v>11</v>
      </c>
      <c r="N10" s="15">
        <f t="shared" si="21"/>
        <v>452.64999999999748</v>
      </c>
      <c r="O10" s="15">
        <f t="shared" si="2"/>
        <v>984.5</v>
      </c>
      <c r="P10" s="25">
        <v>12</v>
      </c>
      <c r="Q10" s="15">
        <f t="shared" si="22"/>
        <v>493.79999999999723</v>
      </c>
      <c r="R10" s="15">
        <f t="shared" si="3"/>
        <v>1074</v>
      </c>
      <c r="S10" s="25">
        <v>10</v>
      </c>
      <c r="T10" s="15">
        <f t="shared" si="32"/>
        <v>411.49999999999773</v>
      </c>
      <c r="U10" s="15">
        <f t="shared" si="4"/>
        <v>895</v>
      </c>
      <c r="V10" s="25">
        <v>2</v>
      </c>
      <c r="W10" s="15">
        <f t="shared" si="23"/>
        <v>82.299999999999542</v>
      </c>
      <c r="X10" s="15">
        <f t="shared" si="5"/>
        <v>179</v>
      </c>
      <c r="Y10" s="25"/>
      <c r="Z10" s="15">
        <f t="shared" si="33"/>
        <v>0</v>
      </c>
      <c r="AA10" s="15">
        <f t="shared" si="6"/>
        <v>0</v>
      </c>
      <c r="AB10" s="25"/>
      <c r="AC10" s="15">
        <f t="shared" si="34"/>
        <v>0</v>
      </c>
      <c r="AD10" s="15">
        <f t="shared" si="7"/>
        <v>0</v>
      </c>
      <c r="AE10" s="25"/>
      <c r="AF10" s="15">
        <f t="shared" si="35"/>
        <v>0</v>
      </c>
      <c r="AG10" s="15">
        <f t="shared" si="8"/>
        <v>0</v>
      </c>
      <c r="AH10" s="25"/>
      <c r="AI10" s="15">
        <f t="shared" si="36"/>
        <v>0</v>
      </c>
      <c r="AJ10" s="15">
        <f t="shared" si="9"/>
        <v>0</v>
      </c>
      <c r="AK10" s="25"/>
      <c r="AL10" s="15">
        <f t="shared" si="37"/>
        <v>0</v>
      </c>
      <c r="AM10" s="15">
        <f t="shared" si="10"/>
        <v>0</v>
      </c>
      <c r="AN10" s="25"/>
      <c r="AO10" s="15">
        <f t="shared" si="29"/>
        <v>0</v>
      </c>
      <c r="AP10" s="15">
        <f t="shared" si="11"/>
        <v>0</v>
      </c>
      <c r="AQ10" s="10"/>
      <c r="AR10" s="25">
        <f t="shared" si="12"/>
        <v>35</v>
      </c>
      <c r="AS10" s="15">
        <f t="shared" si="30"/>
        <v>1440.249999999992</v>
      </c>
      <c r="AT10" s="15">
        <f t="shared" si="13"/>
        <v>3132.5</v>
      </c>
      <c r="AU10" s="41">
        <f t="shared" si="14"/>
        <v>0.25547445255474455</v>
      </c>
      <c r="AV10" s="36">
        <f t="shared" si="15"/>
        <v>7.6642335766423368</v>
      </c>
      <c r="AW10" s="116">
        <f>E10</f>
        <v>89.5</v>
      </c>
      <c r="AX10" s="25">
        <v>41</v>
      </c>
      <c r="AY10" s="15">
        <f>AX10*E10</f>
        <v>3669.5</v>
      </c>
      <c r="AZ10" s="25"/>
      <c r="BA10" s="116">
        <f>AZ10*E10</f>
        <v>0</v>
      </c>
      <c r="BB10" s="36">
        <f t="shared" si="16"/>
        <v>160.48571428571427</v>
      </c>
      <c r="BC10" s="46">
        <v>7</v>
      </c>
      <c r="BD10" s="36">
        <f t="shared" si="17"/>
        <v>22.926530612244896</v>
      </c>
      <c r="BE10" s="51">
        <f t="shared" si="18"/>
        <v>5.3495238095238085</v>
      </c>
      <c r="BF10" s="34">
        <f t="shared" si="31"/>
        <v>43763.485714285714</v>
      </c>
      <c r="BG10" s="35"/>
      <c r="BH10" s="35"/>
    </row>
    <row r="11" spans="1:65" ht="15" x14ac:dyDescent="0.25">
      <c r="A11" s="105">
        <v>6953156278844</v>
      </c>
      <c r="B11" s="16">
        <v>734882</v>
      </c>
      <c r="C11" s="17" t="s">
        <v>43</v>
      </c>
      <c r="D11" s="53">
        <v>37.618672566371679</v>
      </c>
      <c r="E11" s="53">
        <v>69.5</v>
      </c>
      <c r="F11" s="53">
        <v>139</v>
      </c>
      <c r="G11" s="25">
        <v>0</v>
      </c>
      <c r="H11" s="15">
        <f t="shared" si="19"/>
        <v>0</v>
      </c>
      <c r="I11" s="15">
        <f t="shared" si="0"/>
        <v>0</v>
      </c>
      <c r="J11" s="25">
        <v>5</v>
      </c>
      <c r="K11" s="15">
        <f t="shared" si="20"/>
        <v>188.0933628318584</v>
      </c>
      <c r="L11" s="15">
        <f t="shared" si="1"/>
        <v>347.5</v>
      </c>
      <c r="M11" s="25">
        <v>3</v>
      </c>
      <c r="N11" s="15">
        <f t="shared" si="21"/>
        <v>112.85601769911503</v>
      </c>
      <c r="O11" s="15">
        <f t="shared" si="2"/>
        <v>208.5</v>
      </c>
      <c r="P11" s="25">
        <v>1</v>
      </c>
      <c r="Q11" s="15">
        <f t="shared" si="22"/>
        <v>37.618672566371679</v>
      </c>
      <c r="R11" s="15">
        <f t="shared" si="3"/>
        <v>69.5</v>
      </c>
      <c r="S11" s="25">
        <v>1</v>
      </c>
      <c r="T11" s="15">
        <f t="shared" si="32"/>
        <v>37.618672566371679</v>
      </c>
      <c r="U11" s="15">
        <f t="shared" si="4"/>
        <v>69.5</v>
      </c>
      <c r="V11" s="25">
        <v>3</v>
      </c>
      <c r="W11" s="15">
        <f t="shared" si="23"/>
        <v>112.85601769911503</v>
      </c>
      <c r="X11" s="15">
        <f t="shared" si="5"/>
        <v>208.5</v>
      </c>
      <c r="Y11" s="25"/>
      <c r="Z11" s="15">
        <f t="shared" si="33"/>
        <v>0</v>
      </c>
      <c r="AA11" s="15">
        <f t="shared" si="6"/>
        <v>0</v>
      </c>
      <c r="AB11" s="25"/>
      <c r="AC11" s="15">
        <f t="shared" si="34"/>
        <v>0</v>
      </c>
      <c r="AD11" s="15">
        <f t="shared" si="7"/>
        <v>0</v>
      </c>
      <c r="AE11" s="25"/>
      <c r="AF11" s="15">
        <f t="shared" si="35"/>
        <v>0</v>
      </c>
      <c r="AG11" s="15">
        <f t="shared" si="8"/>
        <v>0</v>
      </c>
      <c r="AH11" s="25"/>
      <c r="AI11" s="15">
        <f t="shared" si="36"/>
        <v>0</v>
      </c>
      <c r="AJ11" s="15">
        <f t="shared" si="9"/>
        <v>0</v>
      </c>
      <c r="AK11" s="25"/>
      <c r="AL11" s="15">
        <f t="shared" si="37"/>
        <v>0</v>
      </c>
      <c r="AM11" s="15">
        <f t="shared" si="10"/>
        <v>0</v>
      </c>
      <c r="AN11" s="25"/>
      <c r="AO11" s="15">
        <f t="shared" si="29"/>
        <v>0</v>
      </c>
      <c r="AP11" s="15">
        <f t="shared" si="11"/>
        <v>0</v>
      </c>
      <c r="AQ11" s="10"/>
      <c r="AR11" s="25">
        <f t="shared" si="12"/>
        <v>13</v>
      </c>
      <c r="AS11" s="15">
        <f t="shared" si="30"/>
        <v>489.0427433628318</v>
      </c>
      <c r="AT11" s="15">
        <f t="shared" si="13"/>
        <v>903.5</v>
      </c>
      <c r="AU11" s="41">
        <f t="shared" si="14"/>
        <v>9.4890510948905105E-2</v>
      </c>
      <c r="AV11" s="36">
        <f t="shared" si="15"/>
        <v>2.8467153284671531</v>
      </c>
      <c r="AW11" s="116">
        <f>E11</f>
        <v>69.5</v>
      </c>
      <c r="AX11" s="25">
        <v>12</v>
      </c>
      <c r="AY11" s="15">
        <f>AX11*E11</f>
        <v>834</v>
      </c>
      <c r="AZ11" s="25"/>
      <c r="BA11" s="116">
        <f>AZ11*E11</f>
        <v>0</v>
      </c>
      <c r="BB11" s="36">
        <f t="shared" si="16"/>
        <v>126.46153846153847</v>
      </c>
      <c r="BC11" s="46">
        <v>8</v>
      </c>
      <c r="BD11" s="36">
        <f t="shared" si="17"/>
        <v>18.065934065934066</v>
      </c>
      <c r="BE11" s="51">
        <f t="shared" si="18"/>
        <v>4.2153846153846155</v>
      </c>
      <c r="BF11" s="34">
        <f t="shared" si="31"/>
        <v>43729.461538461539</v>
      </c>
      <c r="BG11" s="35"/>
      <c r="BH11" s="35"/>
    </row>
    <row r="12" spans="1:65" ht="15" x14ac:dyDescent="0.25">
      <c r="A12" s="105">
        <v>6953156276413</v>
      </c>
      <c r="B12" s="16">
        <v>734895</v>
      </c>
      <c r="C12" s="26" t="s">
        <v>44</v>
      </c>
      <c r="D12" s="53">
        <v>24.729999999999976</v>
      </c>
      <c r="E12" s="53">
        <v>49.5</v>
      </c>
      <c r="F12" s="53">
        <v>99</v>
      </c>
      <c r="G12" s="25">
        <v>0</v>
      </c>
      <c r="H12" s="15">
        <f t="shared" si="19"/>
        <v>0</v>
      </c>
      <c r="I12" s="15">
        <f t="shared" si="0"/>
        <v>0</v>
      </c>
      <c r="J12" s="25">
        <v>11</v>
      </c>
      <c r="K12" s="15">
        <f t="shared" si="20"/>
        <v>272.02999999999975</v>
      </c>
      <c r="L12" s="15">
        <f t="shared" si="1"/>
        <v>544.5</v>
      </c>
      <c r="M12" s="25">
        <v>6</v>
      </c>
      <c r="N12" s="15">
        <f t="shared" si="21"/>
        <v>148.37999999999985</v>
      </c>
      <c r="O12" s="15">
        <f t="shared" si="2"/>
        <v>297</v>
      </c>
      <c r="P12" s="25">
        <v>6</v>
      </c>
      <c r="Q12" s="15">
        <f t="shared" si="22"/>
        <v>148.37999999999985</v>
      </c>
      <c r="R12" s="15">
        <f t="shared" si="3"/>
        <v>297</v>
      </c>
      <c r="S12" s="25">
        <v>5</v>
      </c>
      <c r="T12" s="15">
        <f t="shared" si="32"/>
        <v>123.64999999999988</v>
      </c>
      <c r="U12" s="15">
        <f t="shared" si="4"/>
        <v>247.5</v>
      </c>
      <c r="V12" s="25">
        <v>0</v>
      </c>
      <c r="W12" s="15">
        <f t="shared" si="23"/>
        <v>0</v>
      </c>
      <c r="X12" s="15">
        <f t="shared" si="5"/>
        <v>0</v>
      </c>
      <c r="Y12" s="25"/>
      <c r="Z12" s="15">
        <f t="shared" ref="Z12:Z27" si="38">Y12*$D12</f>
        <v>0</v>
      </c>
      <c r="AA12" s="15">
        <f t="shared" si="6"/>
        <v>0</v>
      </c>
      <c r="AB12" s="25"/>
      <c r="AC12" s="15">
        <f t="shared" ref="AC12:AC27" si="39">AB12*$D12</f>
        <v>0</v>
      </c>
      <c r="AD12" s="15">
        <f t="shared" si="7"/>
        <v>0</v>
      </c>
      <c r="AE12" s="25"/>
      <c r="AF12" s="15">
        <f t="shared" ref="AF12:AF27" si="40">AE12*$D12</f>
        <v>0</v>
      </c>
      <c r="AG12" s="15">
        <f t="shared" si="8"/>
        <v>0</v>
      </c>
      <c r="AH12" s="25"/>
      <c r="AI12" s="15">
        <f t="shared" ref="AI12:AI27" si="41">AH12*$D12</f>
        <v>0</v>
      </c>
      <c r="AJ12" s="15">
        <f t="shared" si="9"/>
        <v>0</v>
      </c>
      <c r="AK12" s="25"/>
      <c r="AL12" s="15">
        <f t="shared" ref="AL12:AL27" si="42">AK12*$D12</f>
        <v>0</v>
      </c>
      <c r="AM12" s="15">
        <f t="shared" si="10"/>
        <v>0</v>
      </c>
      <c r="AN12" s="25"/>
      <c r="AO12" s="15">
        <f t="shared" si="29"/>
        <v>0</v>
      </c>
      <c r="AP12" s="15">
        <f t="shared" si="11"/>
        <v>0</v>
      </c>
      <c r="AQ12" s="10"/>
      <c r="AR12" s="25">
        <f t="shared" ref="AR12:AR27" si="43">G12+J12+M12+P12+S12+V12+Y12+AB12+AE12+AH12+AK12+AN12</f>
        <v>28</v>
      </c>
      <c r="AS12" s="15">
        <f t="shared" si="30"/>
        <v>692.43999999999937</v>
      </c>
      <c r="AT12" s="15">
        <f t="shared" si="13"/>
        <v>1386</v>
      </c>
      <c r="AU12" s="41">
        <f t="shared" ref="AU12:AU27" si="44">AR12/BH$2</f>
        <v>0.20437956204379562</v>
      </c>
      <c r="AV12" s="36">
        <f t="shared" ref="AV12:AV27" si="45">AU12*30</f>
        <v>6.1313868613138682</v>
      </c>
      <c r="AW12" s="116">
        <f>E12</f>
        <v>49.5</v>
      </c>
      <c r="AX12" s="25">
        <v>1</v>
      </c>
      <c r="AY12" s="15">
        <f>AX12*E12</f>
        <v>49.5</v>
      </c>
      <c r="AZ12" s="25"/>
      <c r="BA12" s="116">
        <f>AZ12*E12</f>
        <v>0</v>
      </c>
      <c r="BB12" s="36">
        <f t="shared" ref="BB12:BB27" si="46">IFERROR(AX12/AU12, "-")</f>
        <v>4.8928571428571432</v>
      </c>
      <c r="BC12" s="46">
        <v>9</v>
      </c>
      <c r="BD12" s="36">
        <f t="shared" ref="BD12:BD27" si="47">IFERROR(BB12/7,"-")</f>
        <v>0.69897959183673475</v>
      </c>
      <c r="BE12" s="51">
        <f t="shared" ref="BE12:BE27" si="48">IFERROR(BB12/30,"-")</f>
        <v>0.1630952380952381</v>
      </c>
      <c r="BF12" s="34">
        <f t="shared" si="31"/>
        <v>43607.892857142855</v>
      </c>
    </row>
    <row r="13" spans="1:65" ht="15" x14ac:dyDescent="0.25">
      <c r="A13" s="105">
        <v>6953156273030</v>
      </c>
      <c r="B13" s="16">
        <v>734899</v>
      </c>
      <c r="C13" s="17" t="s">
        <v>45</v>
      </c>
      <c r="D13" s="53">
        <v>25.360000000000003</v>
      </c>
      <c r="E13" s="53">
        <v>54.5</v>
      </c>
      <c r="F13" s="53">
        <v>109</v>
      </c>
      <c r="G13" s="25">
        <v>0</v>
      </c>
      <c r="H13" s="15">
        <f t="shared" si="19"/>
        <v>0</v>
      </c>
      <c r="I13" s="15">
        <f t="shared" si="0"/>
        <v>0</v>
      </c>
      <c r="J13" s="25">
        <v>1</v>
      </c>
      <c r="K13" s="15">
        <f t="shared" si="20"/>
        <v>25.360000000000003</v>
      </c>
      <c r="L13" s="15">
        <f t="shared" si="1"/>
        <v>54.5</v>
      </c>
      <c r="M13" s="25">
        <v>5</v>
      </c>
      <c r="N13" s="15">
        <f t="shared" si="21"/>
        <v>126.80000000000001</v>
      </c>
      <c r="O13" s="15">
        <f t="shared" si="2"/>
        <v>272.5</v>
      </c>
      <c r="P13" s="25">
        <v>1</v>
      </c>
      <c r="Q13" s="15">
        <f t="shared" si="22"/>
        <v>25.360000000000003</v>
      </c>
      <c r="R13" s="15">
        <f t="shared" si="3"/>
        <v>54.5</v>
      </c>
      <c r="S13" s="25">
        <v>2</v>
      </c>
      <c r="T13" s="15">
        <f t="shared" si="32"/>
        <v>50.720000000000006</v>
      </c>
      <c r="U13" s="15">
        <f t="shared" si="4"/>
        <v>109</v>
      </c>
      <c r="V13" s="25">
        <v>0</v>
      </c>
      <c r="W13" s="15">
        <f t="shared" si="23"/>
        <v>0</v>
      </c>
      <c r="X13" s="15">
        <f t="shared" si="5"/>
        <v>0</v>
      </c>
      <c r="Y13" s="25"/>
      <c r="Z13" s="15">
        <f t="shared" si="38"/>
        <v>0</v>
      </c>
      <c r="AA13" s="15">
        <f t="shared" si="6"/>
        <v>0</v>
      </c>
      <c r="AB13" s="25"/>
      <c r="AC13" s="15">
        <f t="shared" si="39"/>
        <v>0</v>
      </c>
      <c r="AD13" s="15">
        <f t="shared" si="7"/>
        <v>0</v>
      </c>
      <c r="AE13" s="25"/>
      <c r="AF13" s="15">
        <f t="shared" si="40"/>
        <v>0</v>
      </c>
      <c r="AG13" s="15">
        <f t="shared" si="8"/>
        <v>0</v>
      </c>
      <c r="AH13" s="25"/>
      <c r="AI13" s="15">
        <f t="shared" si="41"/>
        <v>0</v>
      </c>
      <c r="AJ13" s="15">
        <f t="shared" si="9"/>
        <v>0</v>
      </c>
      <c r="AK13" s="25"/>
      <c r="AL13" s="15">
        <f t="shared" si="42"/>
        <v>0</v>
      </c>
      <c r="AM13" s="15">
        <f t="shared" si="10"/>
        <v>0</v>
      </c>
      <c r="AN13" s="25"/>
      <c r="AO13" s="15">
        <f t="shared" si="29"/>
        <v>0</v>
      </c>
      <c r="AP13" s="15">
        <f t="shared" si="11"/>
        <v>0</v>
      </c>
      <c r="AQ13" s="10"/>
      <c r="AR13" s="25">
        <f t="shared" si="43"/>
        <v>9</v>
      </c>
      <c r="AS13" s="15">
        <f t="shared" si="30"/>
        <v>228.24000000000004</v>
      </c>
      <c r="AT13" s="15">
        <f t="shared" si="13"/>
        <v>490.5</v>
      </c>
      <c r="AU13" s="41">
        <f t="shared" si="44"/>
        <v>6.569343065693431E-2</v>
      </c>
      <c r="AV13" s="36">
        <f t="shared" si="45"/>
        <v>1.9708029197080292</v>
      </c>
      <c r="AW13" s="116">
        <f>E13</f>
        <v>54.5</v>
      </c>
      <c r="AX13" s="25">
        <v>19</v>
      </c>
      <c r="AY13" s="15">
        <f>AX13*E13</f>
        <v>1035.5</v>
      </c>
      <c r="AZ13" s="25"/>
      <c r="BA13" s="116">
        <f>AZ13*E13</f>
        <v>0</v>
      </c>
      <c r="BB13" s="36">
        <f t="shared" si="46"/>
        <v>289.22222222222223</v>
      </c>
      <c r="BC13" s="46">
        <v>10</v>
      </c>
      <c r="BD13" s="36">
        <f t="shared" si="47"/>
        <v>41.317460317460316</v>
      </c>
      <c r="BE13" s="51">
        <f t="shared" si="48"/>
        <v>9.6407407407407408</v>
      </c>
      <c r="BF13" s="34">
        <f t="shared" si="31"/>
        <v>43892.222222222219</v>
      </c>
    </row>
    <row r="14" spans="1:65" ht="15" x14ac:dyDescent="0.25">
      <c r="A14" s="105">
        <v>6953156278622</v>
      </c>
      <c r="B14" s="16">
        <v>734904</v>
      </c>
      <c r="C14" s="17" t="s">
        <v>46</v>
      </c>
      <c r="D14" s="53">
        <v>27</v>
      </c>
      <c r="E14" s="53">
        <v>64.5</v>
      </c>
      <c r="F14" s="53">
        <v>129</v>
      </c>
      <c r="G14" s="25">
        <v>0</v>
      </c>
      <c r="H14" s="15">
        <f t="shared" si="19"/>
        <v>0</v>
      </c>
      <c r="I14" s="15">
        <f t="shared" si="0"/>
        <v>0</v>
      </c>
      <c r="J14" s="25">
        <v>2</v>
      </c>
      <c r="K14" s="15">
        <f t="shared" si="20"/>
        <v>54</v>
      </c>
      <c r="L14" s="15">
        <f t="shared" si="1"/>
        <v>129</v>
      </c>
      <c r="M14" s="25">
        <v>2</v>
      </c>
      <c r="N14" s="15">
        <f t="shared" si="21"/>
        <v>54</v>
      </c>
      <c r="O14" s="15">
        <f t="shared" si="2"/>
        <v>129</v>
      </c>
      <c r="P14" s="25">
        <v>3</v>
      </c>
      <c r="Q14" s="15">
        <f t="shared" si="22"/>
        <v>81</v>
      </c>
      <c r="R14" s="15">
        <f t="shared" si="3"/>
        <v>193.5</v>
      </c>
      <c r="S14" s="25">
        <v>3</v>
      </c>
      <c r="T14" s="15">
        <f t="shared" si="32"/>
        <v>81</v>
      </c>
      <c r="U14" s="15">
        <f t="shared" si="4"/>
        <v>193.5</v>
      </c>
      <c r="V14" s="25">
        <v>0</v>
      </c>
      <c r="W14" s="15">
        <f t="shared" si="23"/>
        <v>0</v>
      </c>
      <c r="X14" s="15">
        <f t="shared" si="5"/>
        <v>0</v>
      </c>
      <c r="Y14" s="25"/>
      <c r="Z14" s="15">
        <f t="shared" si="38"/>
        <v>0</v>
      </c>
      <c r="AA14" s="15">
        <f t="shared" si="6"/>
        <v>0</v>
      </c>
      <c r="AB14" s="25"/>
      <c r="AC14" s="15">
        <f t="shared" si="39"/>
        <v>0</v>
      </c>
      <c r="AD14" s="15">
        <f t="shared" si="7"/>
        <v>0</v>
      </c>
      <c r="AE14" s="25"/>
      <c r="AF14" s="15">
        <f t="shared" si="40"/>
        <v>0</v>
      </c>
      <c r="AG14" s="15">
        <f t="shared" si="8"/>
        <v>0</v>
      </c>
      <c r="AH14" s="25"/>
      <c r="AI14" s="15">
        <f t="shared" si="41"/>
        <v>0</v>
      </c>
      <c r="AJ14" s="15">
        <f t="shared" si="9"/>
        <v>0</v>
      </c>
      <c r="AK14" s="25"/>
      <c r="AL14" s="15">
        <f t="shared" si="42"/>
        <v>0</v>
      </c>
      <c r="AM14" s="15">
        <f t="shared" si="10"/>
        <v>0</v>
      </c>
      <c r="AN14" s="25"/>
      <c r="AO14" s="15">
        <f t="shared" si="29"/>
        <v>0</v>
      </c>
      <c r="AP14" s="15">
        <f t="shared" si="11"/>
        <v>0</v>
      </c>
      <c r="AQ14" s="10"/>
      <c r="AR14" s="25">
        <f t="shared" si="43"/>
        <v>10</v>
      </c>
      <c r="AS14" s="15">
        <f t="shared" si="30"/>
        <v>270</v>
      </c>
      <c r="AT14" s="15">
        <f t="shared" si="13"/>
        <v>645</v>
      </c>
      <c r="AU14" s="41">
        <f t="shared" si="44"/>
        <v>7.2992700729927001E-2</v>
      </c>
      <c r="AV14" s="36">
        <f t="shared" si="45"/>
        <v>2.1897810218978102</v>
      </c>
      <c r="AW14" s="116">
        <f>E14</f>
        <v>64.5</v>
      </c>
      <c r="AX14" s="25">
        <v>9</v>
      </c>
      <c r="AY14" s="15">
        <f>AX14*E14</f>
        <v>580.5</v>
      </c>
      <c r="AZ14" s="25"/>
      <c r="BA14" s="116">
        <f>AZ14*E14</f>
        <v>0</v>
      </c>
      <c r="BB14" s="36">
        <f t="shared" si="46"/>
        <v>123.30000000000001</v>
      </c>
      <c r="BC14" s="46">
        <v>11</v>
      </c>
      <c r="BD14" s="36">
        <f t="shared" si="47"/>
        <v>17.614285714285717</v>
      </c>
      <c r="BE14" s="51">
        <f t="shared" si="48"/>
        <v>4.1100000000000003</v>
      </c>
      <c r="BF14" s="34">
        <f t="shared" si="31"/>
        <v>43726.3</v>
      </c>
    </row>
    <row r="15" spans="1:65" ht="15" x14ac:dyDescent="0.25">
      <c r="A15" s="105">
        <v>6953156255814</v>
      </c>
      <c r="B15" s="16">
        <v>734907</v>
      </c>
      <c r="C15" s="17" t="s">
        <v>47</v>
      </c>
      <c r="D15" s="53">
        <v>11</v>
      </c>
      <c r="E15" s="53">
        <v>24.5</v>
      </c>
      <c r="F15" s="53">
        <v>49</v>
      </c>
      <c r="G15" s="25">
        <v>0</v>
      </c>
      <c r="H15" s="15">
        <f t="shared" si="19"/>
        <v>0</v>
      </c>
      <c r="I15" s="15">
        <f t="shared" si="0"/>
        <v>0</v>
      </c>
      <c r="J15" s="25">
        <v>0</v>
      </c>
      <c r="K15" s="15">
        <f t="shared" si="20"/>
        <v>0</v>
      </c>
      <c r="L15" s="15">
        <f t="shared" si="1"/>
        <v>0</v>
      </c>
      <c r="M15" s="25">
        <v>0</v>
      </c>
      <c r="N15" s="15">
        <f t="shared" si="21"/>
        <v>0</v>
      </c>
      <c r="O15" s="15">
        <f t="shared" si="2"/>
        <v>0</v>
      </c>
      <c r="P15" s="25">
        <v>0</v>
      </c>
      <c r="Q15" s="15">
        <f t="shared" si="22"/>
        <v>0</v>
      </c>
      <c r="R15" s="15">
        <f t="shared" si="3"/>
        <v>0</v>
      </c>
      <c r="S15" s="25">
        <v>0</v>
      </c>
      <c r="T15" s="15">
        <f t="shared" si="32"/>
        <v>0</v>
      </c>
      <c r="U15" s="15">
        <f t="shared" si="4"/>
        <v>0</v>
      </c>
      <c r="V15" s="25">
        <v>0</v>
      </c>
      <c r="W15" s="15">
        <f t="shared" si="23"/>
        <v>0</v>
      </c>
      <c r="X15" s="15">
        <f t="shared" si="5"/>
        <v>0</v>
      </c>
      <c r="Y15" s="25"/>
      <c r="Z15" s="15">
        <f t="shared" si="38"/>
        <v>0</v>
      </c>
      <c r="AA15" s="15">
        <f t="shared" si="6"/>
        <v>0</v>
      </c>
      <c r="AB15" s="25"/>
      <c r="AC15" s="15">
        <f t="shared" si="39"/>
        <v>0</v>
      </c>
      <c r="AD15" s="15">
        <f t="shared" si="7"/>
        <v>0</v>
      </c>
      <c r="AE15" s="25"/>
      <c r="AF15" s="15">
        <f t="shared" si="40"/>
        <v>0</v>
      </c>
      <c r="AG15" s="15">
        <f t="shared" si="8"/>
        <v>0</v>
      </c>
      <c r="AH15" s="25"/>
      <c r="AI15" s="15">
        <f t="shared" si="41"/>
        <v>0</v>
      </c>
      <c r="AJ15" s="15">
        <f t="shared" si="9"/>
        <v>0</v>
      </c>
      <c r="AK15" s="25"/>
      <c r="AL15" s="15">
        <f t="shared" si="42"/>
        <v>0</v>
      </c>
      <c r="AM15" s="15">
        <f t="shared" si="10"/>
        <v>0</v>
      </c>
      <c r="AN15" s="25"/>
      <c r="AO15" s="15">
        <f t="shared" si="29"/>
        <v>0</v>
      </c>
      <c r="AP15" s="15">
        <f t="shared" si="11"/>
        <v>0</v>
      </c>
      <c r="AQ15" s="10"/>
      <c r="AR15" s="25">
        <f t="shared" si="43"/>
        <v>0</v>
      </c>
      <c r="AS15" s="15">
        <f t="shared" si="30"/>
        <v>0</v>
      </c>
      <c r="AT15" s="15">
        <f t="shared" si="13"/>
        <v>0</v>
      </c>
      <c r="AU15" s="41">
        <f t="shared" si="44"/>
        <v>0</v>
      </c>
      <c r="AV15" s="36">
        <f t="shared" si="45"/>
        <v>0</v>
      </c>
      <c r="AW15" s="116">
        <f>E15</f>
        <v>24.5</v>
      </c>
      <c r="AX15" s="25">
        <v>0</v>
      </c>
      <c r="AY15" s="15">
        <f>AX15*E15</f>
        <v>0</v>
      </c>
      <c r="AZ15" s="25"/>
      <c r="BA15" s="116">
        <f>AZ15*E15</f>
        <v>0</v>
      </c>
      <c r="BB15" s="36" t="str">
        <f t="shared" si="46"/>
        <v>-</v>
      </c>
      <c r="BC15" s="46">
        <v>12</v>
      </c>
      <c r="BD15" s="36" t="str">
        <f t="shared" si="47"/>
        <v>-</v>
      </c>
      <c r="BE15" s="51" t="str">
        <f t="shared" si="48"/>
        <v>-</v>
      </c>
      <c r="BF15" s="34" t="str">
        <f t="shared" si="31"/>
        <v>-</v>
      </c>
    </row>
    <row r="16" spans="1:65" ht="15" x14ac:dyDescent="0.25">
      <c r="A16" s="105">
        <v>6953156253025</v>
      </c>
      <c r="B16" s="16">
        <v>734909</v>
      </c>
      <c r="C16" s="17" t="s">
        <v>48</v>
      </c>
      <c r="D16" s="53">
        <v>11.76</v>
      </c>
      <c r="E16" s="53">
        <v>24.5</v>
      </c>
      <c r="F16" s="53">
        <v>49</v>
      </c>
      <c r="G16" s="25">
        <v>0</v>
      </c>
      <c r="H16" s="15">
        <f t="shared" si="19"/>
        <v>0</v>
      </c>
      <c r="I16" s="15">
        <f t="shared" si="0"/>
        <v>0</v>
      </c>
      <c r="J16" s="25">
        <v>9</v>
      </c>
      <c r="K16" s="15">
        <f t="shared" si="20"/>
        <v>105.84</v>
      </c>
      <c r="L16" s="15">
        <f t="shared" si="1"/>
        <v>220.5</v>
      </c>
      <c r="M16" s="25">
        <v>5</v>
      </c>
      <c r="N16" s="15">
        <f t="shared" si="21"/>
        <v>58.8</v>
      </c>
      <c r="O16" s="15">
        <f t="shared" si="2"/>
        <v>122.5</v>
      </c>
      <c r="P16" s="25">
        <v>7</v>
      </c>
      <c r="Q16" s="15">
        <f t="shared" si="22"/>
        <v>82.32</v>
      </c>
      <c r="R16" s="15">
        <f t="shared" si="3"/>
        <v>171.5</v>
      </c>
      <c r="S16" s="25">
        <v>5</v>
      </c>
      <c r="T16" s="15">
        <f t="shared" si="32"/>
        <v>58.8</v>
      </c>
      <c r="U16" s="15">
        <f t="shared" si="4"/>
        <v>122.5</v>
      </c>
      <c r="V16" s="25">
        <v>0</v>
      </c>
      <c r="W16" s="15">
        <f t="shared" si="23"/>
        <v>0</v>
      </c>
      <c r="X16" s="15">
        <f t="shared" si="5"/>
        <v>0</v>
      </c>
      <c r="Y16" s="25"/>
      <c r="Z16" s="15">
        <f t="shared" si="38"/>
        <v>0</v>
      </c>
      <c r="AA16" s="15">
        <f t="shared" si="6"/>
        <v>0</v>
      </c>
      <c r="AB16" s="25"/>
      <c r="AC16" s="15">
        <f t="shared" si="39"/>
        <v>0</v>
      </c>
      <c r="AD16" s="15">
        <f t="shared" si="7"/>
        <v>0</v>
      </c>
      <c r="AE16" s="25"/>
      <c r="AF16" s="15">
        <f t="shared" si="40"/>
        <v>0</v>
      </c>
      <c r="AG16" s="15">
        <f t="shared" si="8"/>
        <v>0</v>
      </c>
      <c r="AH16" s="25"/>
      <c r="AI16" s="15">
        <f t="shared" si="41"/>
        <v>0</v>
      </c>
      <c r="AJ16" s="15">
        <f t="shared" si="9"/>
        <v>0</v>
      </c>
      <c r="AK16" s="25"/>
      <c r="AL16" s="15">
        <f t="shared" si="42"/>
        <v>0</v>
      </c>
      <c r="AM16" s="15">
        <f t="shared" si="10"/>
        <v>0</v>
      </c>
      <c r="AN16" s="25"/>
      <c r="AO16" s="15">
        <f t="shared" si="29"/>
        <v>0</v>
      </c>
      <c r="AP16" s="15">
        <f t="shared" si="11"/>
        <v>0</v>
      </c>
      <c r="AQ16" s="10"/>
      <c r="AR16" s="25">
        <f t="shared" si="43"/>
        <v>26</v>
      </c>
      <c r="AS16" s="15">
        <f t="shared" si="30"/>
        <v>305.76</v>
      </c>
      <c r="AT16" s="15">
        <f t="shared" si="13"/>
        <v>637</v>
      </c>
      <c r="AU16" s="41">
        <f t="shared" si="44"/>
        <v>0.18978102189781021</v>
      </c>
      <c r="AV16" s="36">
        <f t="shared" si="45"/>
        <v>5.6934306569343063</v>
      </c>
      <c r="AW16" s="116">
        <f>E16</f>
        <v>24.5</v>
      </c>
      <c r="AX16" s="25">
        <v>6</v>
      </c>
      <c r="AY16" s="15">
        <f>AX16*E16</f>
        <v>147</v>
      </c>
      <c r="AZ16" s="25"/>
      <c r="BA16" s="116">
        <f>AZ16*E16</f>
        <v>0</v>
      </c>
      <c r="BB16" s="36">
        <f t="shared" si="46"/>
        <v>31.615384615384617</v>
      </c>
      <c r="BC16" s="46">
        <v>13</v>
      </c>
      <c r="BD16" s="36">
        <f t="shared" si="47"/>
        <v>4.5164835164835164</v>
      </c>
      <c r="BE16" s="51">
        <f t="shared" si="48"/>
        <v>1.0538461538461539</v>
      </c>
      <c r="BF16" s="34">
        <f t="shared" si="31"/>
        <v>43634.615384615383</v>
      </c>
    </row>
    <row r="17" spans="1:64" ht="15" x14ac:dyDescent="0.25">
      <c r="A17" s="105">
        <v>6953156253032</v>
      </c>
      <c r="B17" s="16">
        <v>734911</v>
      </c>
      <c r="C17" s="17" t="s">
        <v>49</v>
      </c>
      <c r="D17" s="53">
        <v>12.049999999999997</v>
      </c>
      <c r="E17" s="53">
        <v>24.5</v>
      </c>
      <c r="F17" s="53">
        <v>49</v>
      </c>
      <c r="G17" s="25">
        <v>0</v>
      </c>
      <c r="H17" s="15">
        <f t="shared" si="19"/>
        <v>0</v>
      </c>
      <c r="I17" s="15">
        <f t="shared" si="0"/>
        <v>0</v>
      </c>
      <c r="J17" s="25">
        <v>4</v>
      </c>
      <c r="K17" s="15">
        <f t="shared" si="20"/>
        <v>48.199999999999989</v>
      </c>
      <c r="L17" s="15">
        <f t="shared" si="1"/>
        <v>98</v>
      </c>
      <c r="M17" s="25">
        <v>5</v>
      </c>
      <c r="N17" s="15">
        <f t="shared" si="21"/>
        <v>60.249999999999986</v>
      </c>
      <c r="O17" s="15">
        <f t="shared" si="2"/>
        <v>122.5</v>
      </c>
      <c r="P17" s="25">
        <v>9</v>
      </c>
      <c r="Q17" s="15">
        <f t="shared" si="22"/>
        <v>108.44999999999997</v>
      </c>
      <c r="R17" s="15">
        <f t="shared" si="3"/>
        <v>220.5</v>
      </c>
      <c r="S17" s="25">
        <v>4</v>
      </c>
      <c r="T17" s="15">
        <f t="shared" si="32"/>
        <v>48.199999999999989</v>
      </c>
      <c r="U17" s="15">
        <f t="shared" si="4"/>
        <v>98</v>
      </c>
      <c r="V17" s="25">
        <v>0</v>
      </c>
      <c r="W17" s="15">
        <f t="shared" si="23"/>
        <v>0</v>
      </c>
      <c r="X17" s="15">
        <f t="shared" si="5"/>
        <v>0</v>
      </c>
      <c r="Y17" s="25"/>
      <c r="Z17" s="15">
        <f t="shared" si="38"/>
        <v>0</v>
      </c>
      <c r="AA17" s="15">
        <f t="shared" si="6"/>
        <v>0</v>
      </c>
      <c r="AB17" s="25"/>
      <c r="AC17" s="15">
        <f t="shared" si="39"/>
        <v>0</v>
      </c>
      <c r="AD17" s="15">
        <f t="shared" si="7"/>
        <v>0</v>
      </c>
      <c r="AE17" s="25"/>
      <c r="AF17" s="15">
        <f t="shared" si="40"/>
        <v>0</v>
      </c>
      <c r="AG17" s="15">
        <f t="shared" si="8"/>
        <v>0</v>
      </c>
      <c r="AH17" s="25"/>
      <c r="AI17" s="15">
        <f t="shared" si="41"/>
        <v>0</v>
      </c>
      <c r="AJ17" s="15">
        <f t="shared" si="9"/>
        <v>0</v>
      </c>
      <c r="AK17" s="25"/>
      <c r="AL17" s="15">
        <f t="shared" si="42"/>
        <v>0</v>
      </c>
      <c r="AM17" s="15">
        <f t="shared" si="10"/>
        <v>0</v>
      </c>
      <c r="AN17" s="25"/>
      <c r="AO17" s="15">
        <f t="shared" si="29"/>
        <v>0</v>
      </c>
      <c r="AP17" s="15">
        <f t="shared" si="11"/>
        <v>0</v>
      </c>
      <c r="AQ17" s="10"/>
      <c r="AR17" s="25">
        <f t="shared" si="43"/>
        <v>22</v>
      </c>
      <c r="AS17" s="15">
        <f t="shared" si="30"/>
        <v>265.09999999999991</v>
      </c>
      <c r="AT17" s="15">
        <f t="shared" si="13"/>
        <v>539</v>
      </c>
      <c r="AU17" s="41">
        <f t="shared" si="44"/>
        <v>0.16058394160583941</v>
      </c>
      <c r="AV17" s="36">
        <f t="shared" si="45"/>
        <v>4.8175182481751824</v>
      </c>
      <c r="AW17" s="116">
        <f>E17</f>
        <v>24.5</v>
      </c>
      <c r="AX17" s="25">
        <v>5</v>
      </c>
      <c r="AY17" s="15">
        <f>AX17*E17</f>
        <v>122.5</v>
      </c>
      <c r="AZ17" s="25"/>
      <c r="BA17" s="116">
        <f>AZ17*E17</f>
        <v>0</v>
      </c>
      <c r="BB17" s="36">
        <f t="shared" si="46"/>
        <v>31.136363636363637</v>
      </c>
      <c r="BC17" s="46">
        <v>14</v>
      </c>
      <c r="BD17" s="36">
        <f t="shared" si="47"/>
        <v>4.4480519480519485</v>
      </c>
      <c r="BE17" s="51">
        <f t="shared" si="48"/>
        <v>1.0378787878787878</v>
      </c>
      <c r="BF17" s="34">
        <f t="shared" si="31"/>
        <v>43634.13636363636</v>
      </c>
    </row>
    <row r="18" spans="1:64" ht="15" x14ac:dyDescent="0.25">
      <c r="A18" s="105">
        <v>6953156259850</v>
      </c>
      <c r="B18" s="16">
        <v>734916</v>
      </c>
      <c r="C18" s="17" t="s">
        <v>50</v>
      </c>
      <c r="D18" s="53">
        <v>13.479999999999993</v>
      </c>
      <c r="E18" s="53">
        <v>29.5</v>
      </c>
      <c r="F18" s="53">
        <v>59</v>
      </c>
      <c r="G18" s="25">
        <v>0</v>
      </c>
      <c r="H18" s="15">
        <f t="shared" si="19"/>
        <v>0</v>
      </c>
      <c r="I18" s="15">
        <f t="shared" si="0"/>
        <v>0</v>
      </c>
      <c r="J18" s="25">
        <v>10</v>
      </c>
      <c r="K18" s="15">
        <f t="shared" si="20"/>
        <v>134.79999999999993</v>
      </c>
      <c r="L18" s="15">
        <f t="shared" si="1"/>
        <v>295</v>
      </c>
      <c r="M18" s="25">
        <v>2</v>
      </c>
      <c r="N18" s="15">
        <f t="shared" si="21"/>
        <v>26.959999999999987</v>
      </c>
      <c r="O18" s="15">
        <f t="shared" si="2"/>
        <v>59</v>
      </c>
      <c r="P18" s="25">
        <v>3</v>
      </c>
      <c r="Q18" s="15">
        <f t="shared" si="22"/>
        <v>40.439999999999984</v>
      </c>
      <c r="R18" s="15">
        <f t="shared" si="3"/>
        <v>88.5</v>
      </c>
      <c r="S18" s="25">
        <v>1</v>
      </c>
      <c r="T18" s="15">
        <f t="shared" si="32"/>
        <v>13.479999999999993</v>
      </c>
      <c r="U18" s="15">
        <f t="shared" si="4"/>
        <v>29.5</v>
      </c>
      <c r="V18" s="25">
        <v>0</v>
      </c>
      <c r="W18" s="15">
        <f t="shared" si="23"/>
        <v>0</v>
      </c>
      <c r="X18" s="15">
        <f t="shared" si="5"/>
        <v>0</v>
      </c>
      <c r="Y18" s="25"/>
      <c r="Z18" s="15">
        <f t="shared" si="38"/>
        <v>0</v>
      </c>
      <c r="AA18" s="15">
        <f t="shared" si="6"/>
        <v>0</v>
      </c>
      <c r="AB18" s="25"/>
      <c r="AC18" s="15">
        <f t="shared" si="39"/>
        <v>0</v>
      </c>
      <c r="AD18" s="15">
        <f t="shared" si="7"/>
        <v>0</v>
      </c>
      <c r="AE18" s="25"/>
      <c r="AF18" s="15">
        <f t="shared" si="40"/>
        <v>0</v>
      </c>
      <c r="AG18" s="15">
        <f t="shared" si="8"/>
        <v>0</v>
      </c>
      <c r="AH18" s="25"/>
      <c r="AI18" s="15">
        <f t="shared" si="41"/>
        <v>0</v>
      </c>
      <c r="AJ18" s="15">
        <f t="shared" si="9"/>
        <v>0</v>
      </c>
      <c r="AK18" s="25"/>
      <c r="AL18" s="15">
        <f t="shared" si="42"/>
        <v>0</v>
      </c>
      <c r="AM18" s="15">
        <f t="shared" si="10"/>
        <v>0</v>
      </c>
      <c r="AN18" s="25"/>
      <c r="AO18" s="15">
        <f t="shared" si="29"/>
        <v>0</v>
      </c>
      <c r="AP18" s="15">
        <f t="shared" si="11"/>
        <v>0</v>
      </c>
      <c r="AQ18" s="10"/>
      <c r="AR18" s="25">
        <f t="shared" si="43"/>
        <v>16</v>
      </c>
      <c r="AS18" s="15">
        <f t="shared" si="30"/>
        <v>215.67999999999989</v>
      </c>
      <c r="AT18" s="15">
        <f t="shared" si="13"/>
        <v>472</v>
      </c>
      <c r="AU18" s="41">
        <f t="shared" si="44"/>
        <v>0.11678832116788321</v>
      </c>
      <c r="AV18" s="36">
        <f t="shared" si="45"/>
        <v>3.5036496350364961</v>
      </c>
      <c r="AW18" s="116">
        <f>E18</f>
        <v>29.5</v>
      </c>
      <c r="AX18" s="25">
        <v>13</v>
      </c>
      <c r="AY18" s="15">
        <f>AX18*E18</f>
        <v>383.5</v>
      </c>
      <c r="AZ18" s="25"/>
      <c r="BA18" s="116">
        <f>AZ18*E18</f>
        <v>0</v>
      </c>
      <c r="BB18" s="36">
        <f t="shared" si="46"/>
        <v>111.3125</v>
      </c>
      <c r="BC18" s="46">
        <v>15</v>
      </c>
      <c r="BD18" s="36">
        <f t="shared" si="47"/>
        <v>15.901785714285714</v>
      </c>
      <c r="BE18" s="51">
        <f t="shared" si="48"/>
        <v>3.7104166666666667</v>
      </c>
      <c r="BF18" s="34">
        <f t="shared" si="31"/>
        <v>43714.3125</v>
      </c>
    </row>
    <row r="19" spans="1:64" ht="15" x14ac:dyDescent="0.25">
      <c r="A19" s="105">
        <v>6953156273085</v>
      </c>
      <c r="B19" s="16">
        <v>734920</v>
      </c>
      <c r="C19" s="17" t="s">
        <v>51</v>
      </c>
      <c r="D19" s="53">
        <v>13.620000000000053</v>
      </c>
      <c r="E19" s="53">
        <v>34.5</v>
      </c>
      <c r="F19" s="53">
        <v>69</v>
      </c>
      <c r="G19" s="25">
        <v>0</v>
      </c>
      <c r="H19" s="15">
        <f t="shared" si="19"/>
        <v>0</v>
      </c>
      <c r="I19" s="15">
        <f t="shared" si="0"/>
        <v>0</v>
      </c>
      <c r="J19" s="25">
        <v>13</v>
      </c>
      <c r="K19" s="15">
        <f t="shared" si="20"/>
        <v>177.06000000000068</v>
      </c>
      <c r="L19" s="15">
        <f t="shared" si="1"/>
        <v>448.5</v>
      </c>
      <c r="M19" s="25">
        <v>11</v>
      </c>
      <c r="N19" s="15">
        <f t="shared" si="21"/>
        <v>149.82000000000059</v>
      </c>
      <c r="O19" s="15">
        <f t="shared" si="2"/>
        <v>379.5</v>
      </c>
      <c r="P19" s="25">
        <v>11</v>
      </c>
      <c r="Q19" s="15">
        <f t="shared" si="22"/>
        <v>149.82000000000059</v>
      </c>
      <c r="R19" s="15">
        <f t="shared" si="3"/>
        <v>379.5</v>
      </c>
      <c r="S19" s="25">
        <v>9</v>
      </c>
      <c r="T19" s="15">
        <f t="shared" si="32"/>
        <v>122.58000000000047</v>
      </c>
      <c r="U19" s="15">
        <f t="shared" si="4"/>
        <v>310.5</v>
      </c>
      <c r="V19" s="25">
        <v>1</v>
      </c>
      <c r="W19" s="15">
        <f t="shared" si="23"/>
        <v>13.620000000000053</v>
      </c>
      <c r="X19" s="15">
        <f t="shared" si="5"/>
        <v>34.5</v>
      </c>
      <c r="Y19" s="25"/>
      <c r="Z19" s="15">
        <f t="shared" si="38"/>
        <v>0</v>
      </c>
      <c r="AA19" s="15">
        <f t="shared" si="6"/>
        <v>0</v>
      </c>
      <c r="AB19" s="25"/>
      <c r="AC19" s="15">
        <f t="shared" si="39"/>
        <v>0</v>
      </c>
      <c r="AD19" s="15">
        <f t="shared" si="7"/>
        <v>0</v>
      </c>
      <c r="AE19" s="25"/>
      <c r="AF19" s="15">
        <f t="shared" si="40"/>
        <v>0</v>
      </c>
      <c r="AG19" s="15">
        <f t="shared" si="8"/>
        <v>0</v>
      </c>
      <c r="AH19" s="25"/>
      <c r="AI19" s="15">
        <f t="shared" si="41"/>
        <v>0</v>
      </c>
      <c r="AJ19" s="15">
        <f t="shared" si="9"/>
        <v>0</v>
      </c>
      <c r="AK19" s="25"/>
      <c r="AL19" s="15">
        <f t="shared" si="42"/>
        <v>0</v>
      </c>
      <c r="AM19" s="15">
        <f t="shared" si="10"/>
        <v>0</v>
      </c>
      <c r="AN19" s="25"/>
      <c r="AO19" s="15">
        <f t="shared" si="29"/>
        <v>0</v>
      </c>
      <c r="AP19" s="15">
        <f t="shared" si="11"/>
        <v>0</v>
      </c>
      <c r="AQ19" s="10"/>
      <c r="AR19" s="25">
        <f t="shared" si="43"/>
        <v>45</v>
      </c>
      <c r="AS19" s="15">
        <f t="shared" si="30"/>
        <v>612.90000000000236</v>
      </c>
      <c r="AT19" s="15">
        <f t="shared" si="13"/>
        <v>1552.5</v>
      </c>
      <c r="AU19" s="41">
        <f t="shared" si="44"/>
        <v>0.32846715328467152</v>
      </c>
      <c r="AV19" s="36">
        <f t="shared" si="45"/>
        <v>9.8540145985401448</v>
      </c>
      <c r="AW19" s="116">
        <f>E19</f>
        <v>34.5</v>
      </c>
      <c r="AX19" s="25">
        <v>8</v>
      </c>
      <c r="AY19" s="15">
        <f>AX19*E19</f>
        <v>276</v>
      </c>
      <c r="AZ19" s="25"/>
      <c r="BA19" s="116">
        <f>AZ19*E19</f>
        <v>0</v>
      </c>
      <c r="BB19" s="36">
        <f t="shared" si="46"/>
        <v>24.355555555555558</v>
      </c>
      <c r="BC19" s="46">
        <v>16</v>
      </c>
      <c r="BD19" s="36">
        <f t="shared" si="47"/>
        <v>3.4793650793650799</v>
      </c>
      <c r="BE19" s="51">
        <f t="shared" si="48"/>
        <v>0.81185185185185194</v>
      </c>
      <c r="BF19" s="34">
        <f t="shared" si="31"/>
        <v>43627.355555555558</v>
      </c>
    </row>
    <row r="20" spans="1:64" ht="15" x14ac:dyDescent="0.25">
      <c r="A20" s="105">
        <v>6953156273092</v>
      </c>
      <c r="B20" s="16">
        <v>734921</v>
      </c>
      <c r="C20" s="17" t="s">
        <v>52</v>
      </c>
      <c r="D20" s="53">
        <v>13.949999999999998</v>
      </c>
      <c r="E20" s="53">
        <v>34.5</v>
      </c>
      <c r="F20" s="53">
        <v>69</v>
      </c>
      <c r="G20" s="25">
        <v>0</v>
      </c>
      <c r="H20" s="15">
        <f t="shared" si="19"/>
        <v>0</v>
      </c>
      <c r="I20" s="15">
        <f t="shared" si="0"/>
        <v>0</v>
      </c>
      <c r="J20" s="25">
        <v>4</v>
      </c>
      <c r="K20" s="15">
        <f t="shared" si="20"/>
        <v>55.79999999999999</v>
      </c>
      <c r="L20" s="15">
        <f t="shared" si="1"/>
        <v>138</v>
      </c>
      <c r="M20" s="25">
        <v>7</v>
      </c>
      <c r="N20" s="15">
        <f t="shared" si="21"/>
        <v>97.649999999999977</v>
      </c>
      <c r="O20" s="15">
        <f t="shared" si="2"/>
        <v>241.5</v>
      </c>
      <c r="P20" s="25">
        <v>4</v>
      </c>
      <c r="Q20" s="15">
        <f t="shared" si="22"/>
        <v>55.79999999999999</v>
      </c>
      <c r="R20" s="15">
        <f t="shared" si="3"/>
        <v>138</v>
      </c>
      <c r="S20" s="25">
        <v>6</v>
      </c>
      <c r="T20" s="15">
        <f t="shared" si="32"/>
        <v>83.699999999999989</v>
      </c>
      <c r="U20" s="15">
        <f t="shared" si="4"/>
        <v>207</v>
      </c>
      <c r="V20" s="25">
        <v>0</v>
      </c>
      <c r="W20" s="15">
        <f t="shared" si="23"/>
        <v>0</v>
      </c>
      <c r="X20" s="15">
        <f t="shared" si="5"/>
        <v>0</v>
      </c>
      <c r="Y20" s="25"/>
      <c r="Z20" s="15">
        <f t="shared" si="38"/>
        <v>0</v>
      </c>
      <c r="AA20" s="15">
        <f t="shared" si="6"/>
        <v>0</v>
      </c>
      <c r="AB20" s="25"/>
      <c r="AC20" s="15">
        <f t="shared" si="39"/>
        <v>0</v>
      </c>
      <c r="AD20" s="15">
        <f t="shared" si="7"/>
        <v>0</v>
      </c>
      <c r="AE20" s="25"/>
      <c r="AF20" s="15">
        <f t="shared" si="40"/>
        <v>0</v>
      </c>
      <c r="AG20" s="15">
        <f t="shared" si="8"/>
        <v>0</v>
      </c>
      <c r="AH20" s="25"/>
      <c r="AI20" s="15">
        <f t="shared" si="41"/>
        <v>0</v>
      </c>
      <c r="AJ20" s="15">
        <f t="shared" si="9"/>
        <v>0</v>
      </c>
      <c r="AK20" s="25"/>
      <c r="AL20" s="15">
        <f t="shared" si="42"/>
        <v>0</v>
      </c>
      <c r="AM20" s="15">
        <f t="shared" si="10"/>
        <v>0</v>
      </c>
      <c r="AN20" s="25"/>
      <c r="AO20" s="15">
        <f t="shared" si="29"/>
        <v>0</v>
      </c>
      <c r="AP20" s="15">
        <f t="shared" si="11"/>
        <v>0</v>
      </c>
      <c r="AQ20" s="10"/>
      <c r="AR20" s="25">
        <f t="shared" si="43"/>
        <v>21</v>
      </c>
      <c r="AS20" s="15">
        <f t="shared" si="30"/>
        <v>292.94999999999993</v>
      </c>
      <c r="AT20" s="15">
        <f t="shared" si="13"/>
        <v>724.5</v>
      </c>
      <c r="AU20" s="41">
        <f t="shared" si="44"/>
        <v>0.15328467153284672</v>
      </c>
      <c r="AV20" s="36">
        <f t="shared" si="45"/>
        <v>4.5985401459854014</v>
      </c>
      <c r="AW20" s="116">
        <f>E20</f>
        <v>34.5</v>
      </c>
      <c r="AX20" s="25">
        <v>3</v>
      </c>
      <c r="AY20" s="15">
        <f>AX20*E20</f>
        <v>103.5</v>
      </c>
      <c r="AZ20" s="25"/>
      <c r="BA20" s="116">
        <f>AZ20*E20</f>
        <v>0</v>
      </c>
      <c r="BB20" s="36">
        <f t="shared" si="46"/>
        <v>19.571428571428569</v>
      </c>
      <c r="BC20" s="46">
        <v>17</v>
      </c>
      <c r="BD20" s="36">
        <f t="shared" si="47"/>
        <v>2.7959183673469385</v>
      </c>
      <c r="BE20" s="51">
        <f t="shared" si="48"/>
        <v>0.65238095238095228</v>
      </c>
      <c r="BF20" s="34">
        <f t="shared" si="31"/>
        <v>43622.571428571428</v>
      </c>
    </row>
    <row r="21" spans="1:64" ht="15" x14ac:dyDescent="0.25">
      <c r="A21" s="105">
        <v>6953156273108</v>
      </c>
      <c r="B21" s="16">
        <v>734922</v>
      </c>
      <c r="C21" s="17" t="s">
        <v>53</v>
      </c>
      <c r="D21" s="53">
        <v>13.950000000000014</v>
      </c>
      <c r="E21" s="53">
        <v>34.5</v>
      </c>
      <c r="F21" s="53">
        <v>69</v>
      </c>
      <c r="G21" s="25">
        <v>0</v>
      </c>
      <c r="H21" s="15">
        <f t="shared" si="19"/>
        <v>0</v>
      </c>
      <c r="I21" s="15">
        <f t="shared" si="0"/>
        <v>0</v>
      </c>
      <c r="J21" s="25">
        <v>12</v>
      </c>
      <c r="K21" s="15">
        <f t="shared" si="20"/>
        <v>167.40000000000015</v>
      </c>
      <c r="L21" s="15">
        <f t="shared" si="1"/>
        <v>414</v>
      </c>
      <c r="M21" s="25">
        <v>5</v>
      </c>
      <c r="N21" s="15">
        <f t="shared" si="21"/>
        <v>69.750000000000071</v>
      </c>
      <c r="O21" s="15">
        <f t="shared" si="2"/>
        <v>172.5</v>
      </c>
      <c r="P21" s="25">
        <v>12</v>
      </c>
      <c r="Q21" s="15">
        <f t="shared" si="22"/>
        <v>167.40000000000015</v>
      </c>
      <c r="R21" s="15">
        <f t="shared" si="3"/>
        <v>414</v>
      </c>
      <c r="S21" s="25">
        <v>3</v>
      </c>
      <c r="T21" s="15">
        <f t="shared" si="32"/>
        <v>41.850000000000037</v>
      </c>
      <c r="U21" s="15">
        <f t="shared" si="4"/>
        <v>103.5</v>
      </c>
      <c r="V21" s="25">
        <v>0</v>
      </c>
      <c r="W21" s="15">
        <f t="shared" si="23"/>
        <v>0</v>
      </c>
      <c r="X21" s="15">
        <f t="shared" si="5"/>
        <v>0</v>
      </c>
      <c r="Y21" s="25"/>
      <c r="Z21" s="15">
        <f t="shared" si="38"/>
        <v>0</v>
      </c>
      <c r="AA21" s="15">
        <f t="shared" si="6"/>
        <v>0</v>
      </c>
      <c r="AB21" s="25"/>
      <c r="AC21" s="15">
        <f t="shared" si="39"/>
        <v>0</v>
      </c>
      <c r="AD21" s="15">
        <f t="shared" si="7"/>
        <v>0</v>
      </c>
      <c r="AE21" s="25"/>
      <c r="AF21" s="15">
        <f t="shared" si="40"/>
        <v>0</v>
      </c>
      <c r="AG21" s="15">
        <f t="shared" si="8"/>
        <v>0</v>
      </c>
      <c r="AH21" s="25"/>
      <c r="AI21" s="15">
        <f t="shared" si="41"/>
        <v>0</v>
      </c>
      <c r="AJ21" s="15">
        <f t="shared" si="9"/>
        <v>0</v>
      </c>
      <c r="AK21" s="25"/>
      <c r="AL21" s="15">
        <f t="shared" si="42"/>
        <v>0</v>
      </c>
      <c r="AM21" s="15">
        <f t="shared" si="10"/>
        <v>0</v>
      </c>
      <c r="AN21" s="25"/>
      <c r="AO21" s="15">
        <f t="shared" si="29"/>
        <v>0</v>
      </c>
      <c r="AP21" s="15">
        <f t="shared" si="11"/>
        <v>0</v>
      </c>
      <c r="AQ21" s="10"/>
      <c r="AR21" s="25">
        <f t="shared" si="43"/>
        <v>32</v>
      </c>
      <c r="AS21" s="15">
        <f t="shared" si="30"/>
        <v>446.40000000000043</v>
      </c>
      <c r="AT21" s="15">
        <f t="shared" si="13"/>
        <v>1104</v>
      </c>
      <c r="AU21" s="41">
        <f t="shared" si="44"/>
        <v>0.23357664233576642</v>
      </c>
      <c r="AV21" s="36">
        <f t="shared" si="45"/>
        <v>7.0072992700729921</v>
      </c>
      <c r="AW21" s="116">
        <f>E21</f>
        <v>34.5</v>
      </c>
      <c r="AX21" s="25">
        <v>7</v>
      </c>
      <c r="AY21" s="15">
        <f>AX21*E21</f>
        <v>241.5</v>
      </c>
      <c r="AZ21" s="25"/>
      <c r="BA21" s="116">
        <f>AZ21*E21</f>
        <v>0</v>
      </c>
      <c r="BB21" s="36">
        <f t="shared" si="46"/>
        <v>29.96875</v>
      </c>
      <c r="BC21" s="46">
        <v>18</v>
      </c>
      <c r="BD21" s="36">
        <f t="shared" si="47"/>
        <v>4.28125</v>
      </c>
      <c r="BE21" s="51">
        <f t="shared" si="48"/>
        <v>0.99895833333333328</v>
      </c>
      <c r="BF21" s="34">
        <f t="shared" si="31"/>
        <v>43632.96875</v>
      </c>
    </row>
    <row r="22" spans="1:64" ht="15" x14ac:dyDescent="0.25">
      <c r="A22" s="105">
        <v>6953156253063</v>
      </c>
      <c r="B22" s="16">
        <v>734927</v>
      </c>
      <c r="C22" s="17" t="s">
        <v>54</v>
      </c>
      <c r="D22" s="53">
        <v>11.760000000000007</v>
      </c>
      <c r="E22" s="53">
        <v>24.5</v>
      </c>
      <c r="F22" s="53">
        <v>49</v>
      </c>
      <c r="G22" s="25">
        <v>0</v>
      </c>
      <c r="H22" s="15">
        <f t="shared" si="19"/>
        <v>0</v>
      </c>
      <c r="I22" s="15">
        <f t="shared" si="0"/>
        <v>0</v>
      </c>
      <c r="J22" s="25">
        <v>8</v>
      </c>
      <c r="K22" s="15">
        <f t="shared" si="20"/>
        <v>94.080000000000055</v>
      </c>
      <c r="L22" s="15">
        <f t="shared" si="1"/>
        <v>196</v>
      </c>
      <c r="M22" s="25">
        <v>8</v>
      </c>
      <c r="N22" s="15">
        <f t="shared" si="21"/>
        <v>94.080000000000055</v>
      </c>
      <c r="O22" s="15">
        <f t="shared" si="2"/>
        <v>196</v>
      </c>
      <c r="P22" s="25">
        <v>13</v>
      </c>
      <c r="Q22" s="15">
        <f t="shared" si="22"/>
        <v>152.88000000000008</v>
      </c>
      <c r="R22" s="15">
        <f t="shared" si="3"/>
        <v>318.5</v>
      </c>
      <c r="S22" s="25">
        <v>4</v>
      </c>
      <c r="T22" s="15">
        <f t="shared" si="32"/>
        <v>47.040000000000028</v>
      </c>
      <c r="U22" s="15">
        <f t="shared" si="4"/>
        <v>98</v>
      </c>
      <c r="V22" s="25">
        <v>2</v>
      </c>
      <c r="W22" s="15">
        <f t="shared" si="23"/>
        <v>23.520000000000014</v>
      </c>
      <c r="X22" s="15">
        <f t="shared" si="5"/>
        <v>49</v>
      </c>
      <c r="Y22" s="25"/>
      <c r="Z22" s="15">
        <f t="shared" si="38"/>
        <v>0</v>
      </c>
      <c r="AA22" s="15">
        <f t="shared" si="6"/>
        <v>0</v>
      </c>
      <c r="AB22" s="25"/>
      <c r="AC22" s="15">
        <f t="shared" si="39"/>
        <v>0</v>
      </c>
      <c r="AD22" s="15">
        <f t="shared" si="7"/>
        <v>0</v>
      </c>
      <c r="AE22" s="25"/>
      <c r="AF22" s="15">
        <f t="shared" si="40"/>
        <v>0</v>
      </c>
      <c r="AG22" s="15">
        <f t="shared" si="8"/>
        <v>0</v>
      </c>
      <c r="AH22" s="25"/>
      <c r="AI22" s="15">
        <f t="shared" si="41"/>
        <v>0</v>
      </c>
      <c r="AJ22" s="15">
        <f t="shared" si="9"/>
        <v>0</v>
      </c>
      <c r="AK22" s="25"/>
      <c r="AL22" s="15">
        <f t="shared" si="42"/>
        <v>0</v>
      </c>
      <c r="AM22" s="15">
        <f t="shared" si="10"/>
        <v>0</v>
      </c>
      <c r="AN22" s="25"/>
      <c r="AO22" s="15">
        <f t="shared" si="29"/>
        <v>0</v>
      </c>
      <c r="AP22" s="15">
        <f t="shared" si="11"/>
        <v>0</v>
      </c>
      <c r="AQ22" s="10"/>
      <c r="AR22" s="25">
        <f t="shared" si="43"/>
        <v>35</v>
      </c>
      <c r="AS22" s="15">
        <f t="shared" si="30"/>
        <v>411.60000000000025</v>
      </c>
      <c r="AT22" s="15">
        <f t="shared" si="13"/>
        <v>857.5</v>
      </c>
      <c r="AU22" s="41">
        <f t="shared" si="44"/>
        <v>0.25547445255474455</v>
      </c>
      <c r="AV22" s="36">
        <f t="shared" si="45"/>
        <v>7.6642335766423368</v>
      </c>
      <c r="AW22" s="116">
        <f>E22</f>
        <v>24.5</v>
      </c>
      <c r="AX22" s="25">
        <v>6</v>
      </c>
      <c r="AY22" s="15">
        <f>AX22*E22</f>
        <v>147</v>
      </c>
      <c r="AZ22" s="25"/>
      <c r="BA22" s="116">
        <f>AZ22*E22</f>
        <v>0</v>
      </c>
      <c r="BB22" s="36">
        <f t="shared" si="46"/>
        <v>23.485714285714284</v>
      </c>
      <c r="BC22" s="46">
        <v>19</v>
      </c>
      <c r="BD22" s="36">
        <f t="shared" si="47"/>
        <v>3.3551020408163263</v>
      </c>
      <c r="BE22" s="51">
        <f t="shared" si="48"/>
        <v>0.78285714285714281</v>
      </c>
      <c r="BF22" s="34">
        <f t="shared" si="31"/>
        <v>43626.485714285714</v>
      </c>
    </row>
    <row r="23" spans="1:64" ht="15" x14ac:dyDescent="0.25">
      <c r="A23" s="105">
        <v>6953156253070</v>
      </c>
      <c r="B23" s="16">
        <v>734928</v>
      </c>
      <c r="C23" s="17" t="s">
        <v>55</v>
      </c>
      <c r="D23" s="53">
        <v>11.76</v>
      </c>
      <c r="E23" s="53">
        <v>24.5</v>
      </c>
      <c r="F23" s="53">
        <v>49</v>
      </c>
      <c r="G23" s="25">
        <v>0</v>
      </c>
      <c r="H23" s="15">
        <f t="shared" si="19"/>
        <v>0</v>
      </c>
      <c r="I23" s="15">
        <f t="shared" si="0"/>
        <v>0</v>
      </c>
      <c r="J23" s="25">
        <v>8</v>
      </c>
      <c r="K23" s="15">
        <f t="shared" si="20"/>
        <v>94.08</v>
      </c>
      <c r="L23" s="15">
        <f t="shared" si="1"/>
        <v>196</v>
      </c>
      <c r="M23" s="25">
        <v>5</v>
      </c>
      <c r="N23" s="15">
        <f t="shared" si="21"/>
        <v>58.8</v>
      </c>
      <c r="O23" s="15">
        <f t="shared" si="2"/>
        <v>122.5</v>
      </c>
      <c r="P23" s="25">
        <v>7</v>
      </c>
      <c r="Q23" s="15">
        <f t="shared" si="22"/>
        <v>82.32</v>
      </c>
      <c r="R23" s="15">
        <f t="shared" si="3"/>
        <v>171.5</v>
      </c>
      <c r="S23" s="25">
        <v>3</v>
      </c>
      <c r="T23" s="15">
        <f t="shared" si="32"/>
        <v>35.28</v>
      </c>
      <c r="U23" s="15">
        <f t="shared" si="4"/>
        <v>73.5</v>
      </c>
      <c r="V23" s="25">
        <v>2</v>
      </c>
      <c r="W23" s="15">
        <f t="shared" si="23"/>
        <v>23.52</v>
      </c>
      <c r="X23" s="15">
        <f t="shared" si="5"/>
        <v>49</v>
      </c>
      <c r="Y23" s="25"/>
      <c r="Z23" s="15">
        <f t="shared" si="38"/>
        <v>0</v>
      </c>
      <c r="AA23" s="15">
        <f t="shared" si="6"/>
        <v>0</v>
      </c>
      <c r="AB23" s="25"/>
      <c r="AC23" s="15">
        <f t="shared" si="39"/>
        <v>0</v>
      </c>
      <c r="AD23" s="15">
        <f t="shared" si="7"/>
        <v>0</v>
      </c>
      <c r="AE23" s="25"/>
      <c r="AF23" s="15">
        <f t="shared" si="40"/>
        <v>0</v>
      </c>
      <c r="AG23" s="15">
        <f t="shared" si="8"/>
        <v>0</v>
      </c>
      <c r="AH23" s="25"/>
      <c r="AI23" s="15">
        <f t="shared" si="41"/>
        <v>0</v>
      </c>
      <c r="AJ23" s="15">
        <f t="shared" si="9"/>
        <v>0</v>
      </c>
      <c r="AK23" s="25"/>
      <c r="AL23" s="15">
        <f t="shared" si="42"/>
        <v>0</v>
      </c>
      <c r="AM23" s="15">
        <f t="shared" si="10"/>
        <v>0</v>
      </c>
      <c r="AN23" s="25"/>
      <c r="AO23" s="15">
        <f t="shared" si="29"/>
        <v>0</v>
      </c>
      <c r="AP23" s="15">
        <f t="shared" si="11"/>
        <v>0</v>
      </c>
      <c r="AQ23" s="10"/>
      <c r="AR23" s="25">
        <f t="shared" si="43"/>
        <v>25</v>
      </c>
      <c r="AS23" s="15">
        <f t="shared" si="30"/>
        <v>294</v>
      </c>
      <c r="AT23" s="15">
        <f t="shared" si="13"/>
        <v>612.5</v>
      </c>
      <c r="AU23" s="41">
        <f t="shared" si="44"/>
        <v>0.18248175182481752</v>
      </c>
      <c r="AV23" s="36">
        <f t="shared" si="45"/>
        <v>5.4744525547445253</v>
      </c>
      <c r="AW23" s="116">
        <f>E23</f>
        <v>24.5</v>
      </c>
      <c r="AX23" s="25">
        <v>6</v>
      </c>
      <c r="AY23" s="15">
        <f>AX23*E23</f>
        <v>147</v>
      </c>
      <c r="AZ23" s="25"/>
      <c r="BA23" s="116">
        <f>AZ23*E23</f>
        <v>0</v>
      </c>
      <c r="BB23" s="36">
        <f t="shared" si="46"/>
        <v>32.880000000000003</v>
      </c>
      <c r="BC23" s="46">
        <v>20</v>
      </c>
      <c r="BD23" s="36">
        <f t="shared" si="47"/>
        <v>4.6971428571428575</v>
      </c>
      <c r="BE23" s="51">
        <f t="shared" si="48"/>
        <v>1.0960000000000001</v>
      </c>
      <c r="BF23" s="34">
        <f t="shared" si="31"/>
        <v>43635.88</v>
      </c>
    </row>
    <row r="24" spans="1:64" ht="15" x14ac:dyDescent="0.25">
      <c r="A24" s="105">
        <v>6953156281691</v>
      </c>
      <c r="B24" s="16">
        <v>734941</v>
      </c>
      <c r="C24" s="17" t="s">
        <v>56</v>
      </c>
      <c r="D24" s="53">
        <v>22.190000000000005</v>
      </c>
      <c r="E24" s="53">
        <v>44.5</v>
      </c>
      <c r="F24" s="53">
        <v>89</v>
      </c>
      <c r="G24" s="25">
        <v>0</v>
      </c>
      <c r="H24" s="15">
        <f t="shared" si="19"/>
        <v>0</v>
      </c>
      <c r="I24" s="15">
        <f t="shared" si="0"/>
        <v>0</v>
      </c>
      <c r="J24" s="25">
        <v>2</v>
      </c>
      <c r="K24" s="15">
        <f t="shared" si="20"/>
        <v>44.38000000000001</v>
      </c>
      <c r="L24" s="15">
        <f t="shared" si="1"/>
        <v>89</v>
      </c>
      <c r="M24" s="25">
        <v>4</v>
      </c>
      <c r="N24" s="15">
        <f t="shared" si="21"/>
        <v>88.760000000000019</v>
      </c>
      <c r="O24" s="15">
        <f t="shared" si="2"/>
        <v>178</v>
      </c>
      <c r="P24" s="25">
        <v>5</v>
      </c>
      <c r="Q24" s="15">
        <f t="shared" si="22"/>
        <v>110.95000000000002</v>
      </c>
      <c r="R24" s="15">
        <f t="shared" si="3"/>
        <v>222.5</v>
      </c>
      <c r="S24" s="25">
        <v>1</v>
      </c>
      <c r="T24" s="15">
        <f t="shared" si="32"/>
        <v>22.190000000000005</v>
      </c>
      <c r="U24" s="15">
        <f t="shared" si="4"/>
        <v>44.5</v>
      </c>
      <c r="V24" s="25">
        <v>0</v>
      </c>
      <c r="W24" s="15">
        <f t="shared" si="23"/>
        <v>0</v>
      </c>
      <c r="X24" s="15">
        <f t="shared" si="5"/>
        <v>0</v>
      </c>
      <c r="Y24" s="25"/>
      <c r="Z24" s="15">
        <f t="shared" si="38"/>
        <v>0</v>
      </c>
      <c r="AA24" s="15">
        <f t="shared" si="6"/>
        <v>0</v>
      </c>
      <c r="AB24" s="25"/>
      <c r="AC24" s="15">
        <f t="shared" si="39"/>
        <v>0</v>
      </c>
      <c r="AD24" s="15">
        <f t="shared" si="7"/>
        <v>0</v>
      </c>
      <c r="AE24" s="25"/>
      <c r="AF24" s="15">
        <f t="shared" si="40"/>
        <v>0</v>
      </c>
      <c r="AG24" s="15">
        <f t="shared" si="8"/>
        <v>0</v>
      </c>
      <c r="AH24" s="25"/>
      <c r="AI24" s="15">
        <f t="shared" si="41"/>
        <v>0</v>
      </c>
      <c r="AJ24" s="15">
        <f t="shared" si="9"/>
        <v>0</v>
      </c>
      <c r="AK24" s="25"/>
      <c r="AL24" s="15">
        <f t="shared" si="42"/>
        <v>0</v>
      </c>
      <c r="AM24" s="15">
        <f t="shared" si="10"/>
        <v>0</v>
      </c>
      <c r="AN24" s="25"/>
      <c r="AO24" s="15">
        <f t="shared" si="29"/>
        <v>0</v>
      </c>
      <c r="AP24" s="15">
        <f t="shared" si="11"/>
        <v>0</v>
      </c>
      <c r="AQ24" s="10"/>
      <c r="AR24" s="25">
        <f t="shared" si="43"/>
        <v>12</v>
      </c>
      <c r="AS24" s="15">
        <f t="shared" si="30"/>
        <v>266.28000000000009</v>
      </c>
      <c r="AT24" s="15">
        <f t="shared" si="13"/>
        <v>534</v>
      </c>
      <c r="AU24" s="41">
        <f t="shared" si="44"/>
        <v>8.7591240875912413E-2</v>
      </c>
      <c r="AV24" s="36">
        <f t="shared" si="45"/>
        <v>2.6277372262773726</v>
      </c>
      <c r="AW24" s="116">
        <f>E24</f>
        <v>44.5</v>
      </c>
      <c r="AX24" s="25">
        <v>6</v>
      </c>
      <c r="AY24" s="15">
        <f>AX24*E24</f>
        <v>267</v>
      </c>
      <c r="AZ24" s="25"/>
      <c r="BA24" s="116">
        <f>AZ24*E24</f>
        <v>0</v>
      </c>
      <c r="BB24" s="36">
        <f t="shared" si="46"/>
        <v>68.5</v>
      </c>
      <c r="BC24" s="46">
        <v>21</v>
      </c>
      <c r="BD24" s="36">
        <f t="shared" si="47"/>
        <v>9.7857142857142865</v>
      </c>
      <c r="BE24" s="51">
        <f t="shared" si="48"/>
        <v>2.2833333333333332</v>
      </c>
      <c r="BF24" s="34">
        <f t="shared" si="31"/>
        <v>43671.5</v>
      </c>
    </row>
    <row r="25" spans="1:64" ht="15" x14ac:dyDescent="0.25">
      <c r="A25" s="105">
        <v>6953156281370</v>
      </c>
      <c r="B25" s="16">
        <v>734942</v>
      </c>
      <c r="C25" s="17" t="s">
        <v>57</v>
      </c>
      <c r="D25" s="53">
        <v>7.4611494252873589</v>
      </c>
      <c r="E25" s="53">
        <v>24.5</v>
      </c>
      <c r="F25" s="53">
        <v>49</v>
      </c>
      <c r="G25" s="25">
        <v>0</v>
      </c>
      <c r="H25" s="15">
        <f t="shared" si="19"/>
        <v>0</v>
      </c>
      <c r="I25" s="15">
        <f t="shared" si="0"/>
        <v>0</v>
      </c>
      <c r="J25" s="25">
        <v>8</v>
      </c>
      <c r="K25" s="15">
        <f t="shared" si="20"/>
        <v>59.689195402298871</v>
      </c>
      <c r="L25" s="15">
        <f t="shared" si="1"/>
        <v>196</v>
      </c>
      <c r="M25" s="25">
        <v>1</v>
      </c>
      <c r="N25" s="15">
        <f t="shared" si="21"/>
        <v>7.4611494252873589</v>
      </c>
      <c r="O25" s="15">
        <f t="shared" si="2"/>
        <v>24.5</v>
      </c>
      <c r="P25" s="25">
        <v>4</v>
      </c>
      <c r="Q25" s="15">
        <f t="shared" si="22"/>
        <v>29.844597701149436</v>
      </c>
      <c r="R25" s="15">
        <f t="shared" si="3"/>
        <v>98</v>
      </c>
      <c r="S25" s="25">
        <v>2</v>
      </c>
      <c r="T25" s="15">
        <f t="shared" si="32"/>
        <v>14.922298850574718</v>
      </c>
      <c r="U25" s="15">
        <f t="shared" si="4"/>
        <v>49</v>
      </c>
      <c r="V25" s="25">
        <v>0</v>
      </c>
      <c r="W25" s="15">
        <f t="shared" si="23"/>
        <v>0</v>
      </c>
      <c r="X25" s="15">
        <f t="shared" si="5"/>
        <v>0</v>
      </c>
      <c r="Y25" s="25"/>
      <c r="Z25" s="15">
        <f t="shared" si="38"/>
        <v>0</v>
      </c>
      <c r="AA25" s="15">
        <f t="shared" si="6"/>
        <v>0</v>
      </c>
      <c r="AB25" s="25"/>
      <c r="AC25" s="15">
        <f t="shared" si="39"/>
        <v>0</v>
      </c>
      <c r="AD25" s="15">
        <f t="shared" si="7"/>
        <v>0</v>
      </c>
      <c r="AE25" s="25"/>
      <c r="AF25" s="15">
        <f t="shared" si="40"/>
        <v>0</v>
      </c>
      <c r="AG25" s="15">
        <f t="shared" si="8"/>
        <v>0</v>
      </c>
      <c r="AH25" s="25"/>
      <c r="AI25" s="15">
        <f t="shared" si="41"/>
        <v>0</v>
      </c>
      <c r="AJ25" s="15">
        <f t="shared" si="9"/>
        <v>0</v>
      </c>
      <c r="AK25" s="25"/>
      <c r="AL25" s="15">
        <f t="shared" si="42"/>
        <v>0</v>
      </c>
      <c r="AM25" s="15">
        <f t="shared" si="10"/>
        <v>0</v>
      </c>
      <c r="AN25" s="25"/>
      <c r="AO25" s="15">
        <f t="shared" si="29"/>
        <v>0</v>
      </c>
      <c r="AP25" s="15">
        <f t="shared" si="11"/>
        <v>0</v>
      </c>
      <c r="AQ25" s="10"/>
      <c r="AR25" s="25">
        <f t="shared" si="43"/>
        <v>15</v>
      </c>
      <c r="AS25" s="15">
        <f t="shared" si="30"/>
        <v>111.91724137931038</v>
      </c>
      <c r="AT25" s="15">
        <f t="shared" si="13"/>
        <v>367.5</v>
      </c>
      <c r="AU25" s="41">
        <f t="shared" si="44"/>
        <v>0.10948905109489052</v>
      </c>
      <c r="AV25" s="36">
        <f t="shared" si="45"/>
        <v>3.2846715328467155</v>
      </c>
      <c r="AW25" s="116">
        <f>E25</f>
        <v>24.5</v>
      </c>
      <c r="AX25" s="25">
        <v>18</v>
      </c>
      <c r="AY25" s="15">
        <f>AX25*E25</f>
        <v>441</v>
      </c>
      <c r="AZ25" s="25"/>
      <c r="BA25" s="116">
        <f>AZ25*E25</f>
        <v>0</v>
      </c>
      <c r="BB25" s="36">
        <f t="shared" si="46"/>
        <v>164.4</v>
      </c>
      <c r="BC25" s="46">
        <v>22</v>
      </c>
      <c r="BD25" s="36">
        <f t="shared" si="47"/>
        <v>23.485714285714288</v>
      </c>
      <c r="BE25" s="51">
        <f t="shared" si="48"/>
        <v>5.48</v>
      </c>
      <c r="BF25" s="34">
        <f t="shared" si="31"/>
        <v>43767.4</v>
      </c>
    </row>
    <row r="26" spans="1:64" ht="15" x14ac:dyDescent="0.25">
      <c r="A26" s="105">
        <v>6953156281363</v>
      </c>
      <c r="B26" s="16">
        <v>734943</v>
      </c>
      <c r="C26" s="17" t="s">
        <v>58</v>
      </c>
      <c r="D26" s="53">
        <v>7.6100000000000083</v>
      </c>
      <c r="E26" s="53">
        <v>24.5</v>
      </c>
      <c r="F26" s="53">
        <v>49</v>
      </c>
      <c r="G26" s="25">
        <v>0</v>
      </c>
      <c r="H26" s="15">
        <f t="shared" si="19"/>
        <v>0</v>
      </c>
      <c r="I26" s="15">
        <f t="shared" si="0"/>
        <v>0</v>
      </c>
      <c r="J26" s="25">
        <v>8</v>
      </c>
      <c r="K26" s="15">
        <f t="shared" si="20"/>
        <v>60.880000000000067</v>
      </c>
      <c r="L26" s="15">
        <f t="shared" si="1"/>
        <v>196</v>
      </c>
      <c r="M26" s="25">
        <v>7</v>
      </c>
      <c r="N26" s="15">
        <f t="shared" si="21"/>
        <v>53.27000000000006</v>
      </c>
      <c r="O26" s="15">
        <f t="shared" si="2"/>
        <v>171.5</v>
      </c>
      <c r="P26" s="25">
        <v>7</v>
      </c>
      <c r="Q26" s="15">
        <f t="shared" si="22"/>
        <v>53.27000000000006</v>
      </c>
      <c r="R26" s="15">
        <f t="shared" si="3"/>
        <v>171.5</v>
      </c>
      <c r="S26" s="25">
        <v>10</v>
      </c>
      <c r="T26" s="15">
        <f t="shared" si="32"/>
        <v>76.10000000000008</v>
      </c>
      <c r="U26" s="15">
        <f t="shared" si="4"/>
        <v>245</v>
      </c>
      <c r="V26" s="25">
        <v>0</v>
      </c>
      <c r="W26" s="15">
        <f t="shared" si="23"/>
        <v>0</v>
      </c>
      <c r="X26" s="15">
        <f t="shared" si="5"/>
        <v>0</v>
      </c>
      <c r="Y26" s="25"/>
      <c r="Z26" s="15">
        <f t="shared" si="38"/>
        <v>0</v>
      </c>
      <c r="AA26" s="15">
        <f t="shared" si="6"/>
        <v>0</v>
      </c>
      <c r="AB26" s="25"/>
      <c r="AC26" s="15">
        <f t="shared" si="39"/>
        <v>0</v>
      </c>
      <c r="AD26" s="15">
        <f t="shared" si="7"/>
        <v>0</v>
      </c>
      <c r="AE26" s="25"/>
      <c r="AF26" s="15">
        <f t="shared" si="40"/>
        <v>0</v>
      </c>
      <c r="AG26" s="15">
        <f t="shared" si="8"/>
        <v>0</v>
      </c>
      <c r="AH26" s="25"/>
      <c r="AI26" s="15">
        <f t="shared" si="41"/>
        <v>0</v>
      </c>
      <c r="AJ26" s="15">
        <f t="shared" si="9"/>
        <v>0</v>
      </c>
      <c r="AK26" s="25"/>
      <c r="AL26" s="15">
        <f t="shared" si="42"/>
        <v>0</v>
      </c>
      <c r="AM26" s="15">
        <f t="shared" si="10"/>
        <v>0</v>
      </c>
      <c r="AN26" s="25"/>
      <c r="AO26" s="15">
        <f t="shared" si="29"/>
        <v>0</v>
      </c>
      <c r="AP26" s="15">
        <f t="shared" si="11"/>
        <v>0</v>
      </c>
      <c r="AQ26" s="10"/>
      <c r="AR26" s="25">
        <f t="shared" si="43"/>
        <v>32</v>
      </c>
      <c r="AS26" s="15">
        <f t="shared" si="30"/>
        <v>243.52000000000027</v>
      </c>
      <c r="AT26" s="15">
        <f t="shared" si="13"/>
        <v>784</v>
      </c>
      <c r="AU26" s="41">
        <f t="shared" si="44"/>
        <v>0.23357664233576642</v>
      </c>
      <c r="AV26" s="36">
        <f t="shared" si="45"/>
        <v>7.0072992700729921</v>
      </c>
      <c r="AW26" s="116">
        <f>E26</f>
        <v>24.5</v>
      </c>
      <c r="AX26" s="25">
        <v>5</v>
      </c>
      <c r="AY26" s="15">
        <f>AX26*E26</f>
        <v>122.5</v>
      </c>
      <c r="AZ26" s="25"/>
      <c r="BA26" s="116">
        <f>AZ26*E26</f>
        <v>0</v>
      </c>
      <c r="BB26" s="36">
        <f t="shared" si="46"/>
        <v>21.40625</v>
      </c>
      <c r="BC26" s="46">
        <v>23</v>
      </c>
      <c r="BD26" s="36">
        <f t="shared" si="47"/>
        <v>3.0580357142857144</v>
      </c>
      <c r="BE26" s="51">
        <f t="shared" si="48"/>
        <v>0.71354166666666663</v>
      </c>
      <c r="BF26" s="34">
        <f t="shared" si="31"/>
        <v>43624.40625</v>
      </c>
    </row>
    <row r="27" spans="1:64" ht="15" x14ac:dyDescent="0.25">
      <c r="A27" s="105">
        <v>6953156281387</v>
      </c>
      <c r="B27" s="16">
        <v>734944</v>
      </c>
      <c r="C27" s="17" t="s">
        <v>59</v>
      </c>
      <c r="D27" s="53">
        <v>7.6100000000000083</v>
      </c>
      <c r="E27" s="53">
        <v>24.5</v>
      </c>
      <c r="F27" s="53">
        <v>49</v>
      </c>
      <c r="G27" s="25">
        <v>0</v>
      </c>
      <c r="H27" s="15">
        <f t="shared" si="19"/>
        <v>0</v>
      </c>
      <c r="I27" s="15">
        <f t="shared" si="0"/>
        <v>0</v>
      </c>
      <c r="J27" s="25">
        <v>8</v>
      </c>
      <c r="K27" s="15">
        <f t="shared" si="20"/>
        <v>60.880000000000067</v>
      </c>
      <c r="L27" s="15">
        <f t="shared" si="1"/>
        <v>196</v>
      </c>
      <c r="M27" s="25">
        <v>2</v>
      </c>
      <c r="N27" s="15">
        <f t="shared" si="21"/>
        <v>15.220000000000017</v>
      </c>
      <c r="O27" s="15">
        <f t="shared" si="2"/>
        <v>49</v>
      </c>
      <c r="P27" s="25">
        <v>5</v>
      </c>
      <c r="Q27" s="15">
        <f t="shared" si="22"/>
        <v>38.05000000000004</v>
      </c>
      <c r="R27" s="15">
        <f t="shared" si="3"/>
        <v>122.5</v>
      </c>
      <c r="S27" s="25">
        <v>4</v>
      </c>
      <c r="T27" s="15">
        <f t="shared" si="32"/>
        <v>30.440000000000033</v>
      </c>
      <c r="U27" s="15">
        <f t="shared" si="4"/>
        <v>98</v>
      </c>
      <c r="V27" s="25">
        <v>1</v>
      </c>
      <c r="W27" s="15">
        <f t="shared" si="23"/>
        <v>7.6100000000000083</v>
      </c>
      <c r="X27" s="15">
        <f t="shared" si="5"/>
        <v>24.5</v>
      </c>
      <c r="Y27" s="25"/>
      <c r="Z27" s="15">
        <f t="shared" si="38"/>
        <v>0</v>
      </c>
      <c r="AA27" s="15">
        <f t="shared" si="6"/>
        <v>0</v>
      </c>
      <c r="AB27" s="25"/>
      <c r="AC27" s="15">
        <f t="shared" si="39"/>
        <v>0</v>
      </c>
      <c r="AD27" s="15">
        <f t="shared" si="7"/>
        <v>0</v>
      </c>
      <c r="AE27" s="25"/>
      <c r="AF27" s="15">
        <f t="shared" si="40"/>
        <v>0</v>
      </c>
      <c r="AG27" s="15">
        <f t="shared" si="8"/>
        <v>0</v>
      </c>
      <c r="AH27" s="25"/>
      <c r="AI27" s="15">
        <f t="shared" si="41"/>
        <v>0</v>
      </c>
      <c r="AJ27" s="15">
        <f t="shared" si="9"/>
        <v>0</v>
      </c>
      <c r="AK27" s="25"/>
      <c r="AL27" s="15">
        <f t="shared" si="42"/>
        <v>0</v>
      </c>
      <c r="AM27" s="15">
        <f t="shared" si="10"/>
        <v>0</v>
      </c>
      <c r="AN27" s="25"/>
      <c r="AO27" s="15">
        <f t="shared" si="29"/>
        <v>0</v>
      </c>
      <c r="AP27" s="15">
        <f t="shared" si="11"/>
        <v>0</v>
      </c>
      <c r="AQ27" s="10"/>
      <c r="AR27" s="25">
        <f t="shared" si="43"/>
        <v>20</v>
      </c>
      <c r="AS27" s="15">
        <f t="shared" si="30"/>
        <v>152.20000000000016</v>
      </c>
      <c r="AT27" s="15">
        <f t="shared" si="13"/>
        <v>490</v>
      </c>
      <c r="AU27" s="41">
        <f t="shared" si="44"/>
        <v>0.145985401459854</v>
      </c>
      <c r="AV27" s="36">
        <f t="shared" si="45"/>
        <v>4.3795620437956204</v>
      </c>
      <c r="AW27" s="116">
        <f>E27</f>
        <v>24.5</v>
      </c>
      <c r="AX27" s="25">
        <v>23</v>
      </c>
      <c r="AY27" s="15">
        <f>AX27*E27</f>
        <v>563.5</v>
      </c>
      <c r="AZ27" s="25"/>
      <c r="BA27" s="116">
        <f>AZ27*E27</f>
        <v>0</v>
      </c>
      <c r="BB27" s="36">
        <f t="shared" si="46"/>
        <v>157.55000000000001</v>
      </c>
      <c r="BC27" s="46">
        <v>24</v>
      </c>
      <c r="BD27" s="36">
        <f t="shared" si="47"/>
        <v>22.50714285714286</v>
      </c>
      <c r="BE27" s="51">
        <f t="shared" si="48"/>
        <v>5.2516666666666669</v>
      </c>
      <c r="BF27" s="34">
        <f t="shared" si="31"/>
        <v>43760.55</v>
      </c>
    </row>
    <row r="28" spans="1:64" s="42" customFormat="1" ht="15" x14ac:dyDescent="0.25">
      <c r="A28" s="105">
        <v>6953156276673</v>
      </c>
      <c r="B28" s="16">
        <v>734948</v>
      </c>
      <c r="C28" s="26" t="s">
        <v>60</v>
      </c>
      <c r="D28" s="53">
        <v>24.140000000000008</v>
      </c>
      <c r="E28" s="53">
        <v>54.5</v>
      </c>
      <c r="F28" s="53">
        <v>109</v>
      </c>
      <c r="G28" s="25">
        <v>0</v>
      </c>
      <c r="H28" s="15">
        <f t="shared" ref="H28:H42" si="49">G28*$D28</f>
        <v>0</v>
      </c>
      <c r="I28" s="15">
        <f t="shared" si="0"/>
        <v>0</v>
      </c>
      <c r="J28" s="25">
        <v>0</v>
      </c>
      <c r="K28" s="15">
        <f t="shared" si="20"/>
        <v>0</v>
      </c>
      <c r="L28" s="15">
        <f t="shared" si="1"/>
        <v>0</v>
      </c>
      <c r="M28" s="25">
        <v>0</v>
      </c>
      <c r="N28" s="15">
        <f t="shared" si="21"/>
        <v>0</v>
      </c>
      <c r="O28" s="15">
        <f t="shared" si="2"/>
        <v>0</v>
      </c>
      <c r="P28" s="25">
        <v>0</v>
      </c>
      <c r="Q28" s="15">
        <f t="shared" si="22"/>
        <v>0</v>
      </c>
      <c r="R28" s="15">
        <f t="shared" si="3"/>
        <v>0</v>
      </c>
      <c r="S28" s="25">
        <v>0</v>
      </c>
      <c r="T28" s="15">
        <f t="shared" si="32"/>
        <v>0</v>
      </c>
      <c r="U28" s="15">
        <f t="shared" si="4"/>
        <v>0</v>
      </c>
      <c r="V28" s="25">
        <v>0</v>
      </c>
      <c r="W28" s="15">
        <f t="shared" si="23"/>
        <v>0</v>
      </c>
      <c r="X28" s="15">
        <f t="shared" si="5"/>
        <v>0</v>
      </c>
      <c r="Y28" s="25"/>
      <c r="Z28" s="15">
        <f t="shared" ref="Z28:Z43" si="50">Y28*$D28</f>
        <v>0</v>
      </c>
      <c r="AA28" s="15">
        <f t="shared" si="6"/>
        <v>0</v>
      </c>
      <c r="AB28" s="25"/>
      <c r="AC28" s="15">
        <f t="shared" ref="AC28:AC43" si="51">AB28*$D28</f>
        <v>0</v>
      </c>
      <c r="AD28" s="15">
        <f t="shared" si="7"/>
        <v>0</v>
      </c>
      <c r="AE28" s="25"/>
      <c r="AF28" s="15">
        <f t="shared" ref="AF28:AF43" si="52">AE28*$D28</f>
        <v>0</v>
      </c>
      <c r="AG28" s="15">
        <f t="shared" si="8"/>
        <v>0</v>
      </c>
      <c r="AH28" s="25"/>
      <c r="AI28" s="15">
        <f t="shared" ref="AI28:AI43" si="53">AH28*$D28</f>
        <v>0</v>
      </c>
      <c r="AJ28" s="15">
        <f t="shared" si="9"/>
        <v>0</v>
      </c>
      <c r="AK28" s="25"/>
      <c r="AL28" s="15">
        <f t="shared" ref="AL28:AL43" si="54">AK28*$D28</f>
        <v>0</v>
      </c>
      <c r="AM28" s="15">
        <f t="shared" si="10"/>
        <v>0</v>
      </c>
      <c r="AN28" s="25"/>
      <c r="AO28" s="15">
        <f t="shared" si="29"/>
        <v>0</v>
      </c>
      <c r="AP28" s="15">
        <f t="shared" si="11"/>
        <v>0</v>
      </c>
      <c r="AQ28" s="10"/>
      <c r="AR28" s="25">
        <f t="shared" ref="AR28:AR43" si="55">G28+J28+M28+P28+S28+V28+Y28+AB28+AE28+AH28+AK28+AN28</f>
        <v>0</v>
      </c>
      <c r="AS28" s="15">
        <f t="shared" si="30"/>
        <v>0</v>
      </c>
      <c r="AT28" s="15">
        <f t="shared" si="13"/>
        <v>0</v>
      </c>
      <c r="AU28" s="41">
        <f t="shared" ref="AU28:AU43" si="56">AR28/BH$2</f>
        <v>0</v>
      </c>
      <c r="AV28" s="36">
        <f t="shared" ref="AV28:AV43" si="57">AU28*30</f>
        <v>0</v>
      </c>
      <c r="AW28" s="116">
        <f>E28</f>
        <v>54.5</v>
      </c>
      <c r="AX28" s="25">
        <v>0</v>
      </c>
      <c r="AY28" s="15">
        <f>AX28*E28</f>
        <v>0</v>
      </c>
      <c r="AZ28" s="25"/>
      <c r="BA28" s="116">
        <f>AZ28*E28</f>
        <v>0</v>
      </c>
      <c r="BB28" s="36" t="str">
        <f t="shared" ref="BB28:BB43" si="58">IFERROR(AX28/AU28, "-")</f>
        <v>-</v>
      </c>
      <c r="BC28" s="46">
        <v>25</v>
      </c>
      <c r="BD28" s="36" t="str">
        <f t="shared" ref="BD28:BD43" si="59">IFERROR(BB28/7,"-")</f>
        <v>-</v>
      </c>
      <c r="BE28" s="51" t="str">
        <f t="shared" ref="BE28:BE43" si="60">IFERROR(BB28/30,"-")</f>
        <v>-</v>
      </c>
      <c r="BF28" s="34" t="str">
        <f t="shared" si="31"/>
        <v>-</v>
      </c>
      <c r="BG28" s="1"/>
      <c r="BH28" s="1"/>
      <c r="BI28" s="1"/>
      <c r="BJ28" s="1"/>
      <c r="BK28" s="1"/>
      <c r="BL28" s="1"/>
    </row>
    <row r="29" spans="1:64" s="42" customFormat="1" ht="15" x14ac:dyDescent="0.25">
      <c r="A29" s="105">
        <v>6953156284647</v>
      </c>
      <c r="B29" s="16">
        <v>738078</v>
      </c>
      <c r="C29" s="17" t="s">
        <v>61</v>
      </c>
      <c r="D29" s="53">
        <v>9.509999999999998</v>
      </c>
      <c r="E29" s="53">
        <v>24.5</v>
      </c>
      <c r="F29" s="53">
        <v>49</v>
      </c>
      <c r="G29" s="25">
        <v>0</v>
      </c>
      <c r="H29" s="15">
        <f t="shared" si="49"/>
        <v>0</v>
      </c>
      <c r="I29" s="15">
        <f t="shared" si="0"/>
        <v>0</v>
      </c>
      <c r="J29" s="25">
        <v>11</v>
      </c>
      <c r="K29" s="15">
        <f t="shared" si="20"/>
        <v>104.60999999999999</v>
      </c>
      <c r="L29" s="15">
        <f t="shared" si="1"/>
        <v>269.5</v>
      </c>
      <c r="M29" s="25">
        <v>16</v>
      </c>
      <c r="N29" s="15">
        <f t="shared" si="21"/>
        <v>152.15999999999997</v>
      </c>
      <c r="O29" s="15">
        <f t="shared" si="2"/>
        <v>392</v>
      </c>
      <c r="P29" s="25">
        <v>10</v>
      </c>
      <c r="Q29" s="15">
        <f t="shared" si="22"/>
        <v>95.09999999999998</v>
      </c>
      <c r="R29" s="15">
        <f t="shared" si="3"/>
        <v>245</v>
      </c>
      <c r="S29" s="25">
        <v>20</v>
      </c>
      <c r="T29" s="15">
        <f t="shared" si="32"/>
        <v>190.19999999999996</v>
      </c>
      <c r="U29" s="15">
        <f t="shared" si="4"/>
        <v>490</v>
      </c>
      <c r="V29" s="25">
        <v>8</v>
      </c>
      <c r="W29" s="15">
        <f t="shared" si="23"/>
        <v>76.079999999999984</v>
      </c>
      <c r="X29" s="15">
        <f t="shared" si="5"/>
        <v>196</v>
      </c>
      <c r="Y29" s="25"/>
      <c r="Z29" s="15">
        <f t="shared" si="50"/>
        <v>0</v>
      </c>
      <c r="AA29" s="15">
        <f t="shared" si="6"/>
        <v>0</v>
      </c>
      <c r="AB29" s="25"/>
      <c r="AC29" s="15">
        <f t="shared" si="51"/>
        <v>0</v>
      </c>
      <c r="AD29" s="15">
        <f t="shared" si="7"/>
        <v>0</v>
      </c>
      <c r="AE29" s="25"/>
      <c r="AF29" s="15">
        <f t="shared" si="52"/>
        <v>0</v>
      </c>
      <c r="AG29" s="15">
        <f t="shared" si="8"/>
        <v>0</v>
      </c>
      <c r="AH29" s="25"/>
      <c r="AI29" s="15">
        <f t="shared" si="53"/>
        <v>0</v>
      </c>
      <c r="AJ29" s="15">
        <f t="shared" si="9"/>
        <v>0</v>
      </c>
      <c r="AK29" s="25"/>
      <c r="AL29" s="15">
        <f t="shared" si="54"/>
        <v>0</v>
      </c>
      <c r="AM29" s="15">
        <f t="shared" si="10"/>
        <v>0</v>
      </c>
      <c r="AN29" s="25"/>
      <c r="AO29" s="15">
        <f t="shared" si="29"/>
        <v>0</v>
      </c>
      <c r="AP29" s="15">
        <f t="shared" si="11"/>
        <v>0</v>
      </c>
      <c r="AQ29" s="10"/>
      <c r="AR29" s="25">
        <f t="shared" si="55"/>
        <v>65</v>
      </c>
      <c r="AS29" s="15">
        <f t="shared" si="30"/>
        <v>618.14999999999986</v>
      </c>
      <c r="AT29" s="15">
        <f t="shared" si="13"/>
        <v>1592.5</v>
      </c>
      <c r="AU29" s="41">
        <f t="shared" si="56"/>
        <v>0.47445255474452552</v>
      </c>
      <c r="AV29" s="36">
        <f t="shared" si="57"/>
        <v>14.233576642335766</v>
      </c>
      <c r="AW29" s="116">
        <f>E29</f>
        <v>24.5</v>
      </c>
      <c r="AX29" s="25">
        <v>47</v>
      </c>
      <c r="AY29" s="15">
        <f>AX29*E29</f>
        <v>1151.5</v>
      </c>
      <c r="AZ29" s="25"/>
      <c r="BA29" s="116">
        <f>AZ29*E29</f>
        <v>0</v>
      </c>
      <c r="BB29" s="36">
        <f t="shared" si="58"/>
        <v>99.061538461538461</v>
      </c>
      <c r="BC29" s="46">
        <v>26</v>
      </c>
      <c r="BD29" s="36">
        <f t="shared" si="59"/>
        <v>14.151648351648351</v>
      </c>
      <c r="BE29" s="51">
        <f t="shared" si="60"/>
        <v>3.302051282051282</v>
      </c>
      <c r="BF29" s="34">
        <f t="shared" si="31"/>
        <v>43702.061538461538</v>
      </c>
      <c r="BG29" s="1"/>
      <c r="BH29" s="1"/>
      <c r="BI29" s="1"/>
      <c r="BJ29" s="1"/>
      <c r="BK29" s="1"/>
      <c r="BL29" s="1"/>
    </row>
    <row r="30" spans="1:64" s="42" customFormat="1" ht="15" x14ac:dyDescent="0.25">
      <c r="A30" s="105">
        <v>6953156282940</v>
      </c>
      <c r="B30" s="16">
        <v>739727</v>
      </c>
      <c r="C30" s="17" t="s">
        <v>62</v>
      </c>
      <c r="D30" s="53">
        <v>17.329999999999998</v>
      </c>
      <c r="E30" s="53">
        <v>49.5</v>
      </c>
      <c r="F30" s="53">
        <v>99</v>
      </c>
      <c r="G30" s="25">
        <v>0</v>
      </c>
      <c r="H30" s="15">
        <f t="shared" si="49"/>
        <v>0</v>
      </c>
      <c r="I30" s="15">
        <f t="shared" si="0"/>
        <v>0</v>
      </c>
      <c r="J30" s="25">
        <v>10</v>
      </c>
      <c r="K30" s="15">
        <f t="shared" si="20"/>
        <v>173.29999999999998</v>
      </c>
      <c r="L30" s="15">
        <f t="shared" si="1"/>
        <v>495</v>
      </c>
      <c r="M30" s="25">
        <v>17</v>
      </c>
      <c r="N30" s="15">
        <f t="shared" si="21"/>
        <v>294.60999999999996</v>
      </c>
      <c r="O30" s="15">
        <f t="shared" si="2"/>
        <v>841.5</v>
      </c>
      <c r="P30" s="25">
        <v>17</v>
      </c>
      <c r="Q30" s="15">
        <f t="shared" si="22"/>
        <v>294.60999999999996</v>
      </c>
      <c r="R30" s="15">
        <f t="shared" si="3"/>
        <v>841.5</v>
      </c>
      <c r="S30" s="25">
        <v>6</v>
      </c>
      <c r="T30" s="15">
        <f t="shared" si="32"/>
        <v>103.97999999999999</v>
      </c>
      <c r="U30" s="15">
        <f t="shared" si="4"/>
        <v>297</v>
      </c>
      <c r="V30" s="25">
        <v>1</v>
      </c>
      <c r="W30" s="15">
        <f t="shared" si="23"/>
        <v>17.329999999999998</v>
      </c>
      <c r="X30" s="15">
        <f t="shared" si="5"/>
        <v>49.5</v>
      </c>
      <c r="Y30" s="25"/>
      <c r="Z30" s="15">
        <f t="shared" si="50"/>
        <v>0</v>
      </c>
      <c r="AA30" s="15">
        <f t="shared" si="6"/>
        <v>0</v>
      </c>
      <c r="AB30" s="25"/>
      <c r="AC30" s="15">
        <f t="shared" si="51"/>
        <v>0</v>
      </c>
      <c r="AD30" s="15">
        <f t="shared" si="7"/>
        <v>0</v>
      </c>
      <c r="AE30" s="25"/>
      <c r="AF30" s="15">
        <f t="shared" si="52"/>
        <v>0</v>
      </c>
      <c r="AG30" s="15">
        <f t="shared" si="8"/>
        <v>0</v>
      </c>
      <c r="AH30" s="25"/>
      <c r="AI30" s="15">
        <f t="shared" si="53"/>
        <v>0</v>
      </c>
      <c r="AJ30" s="15">
        <f t="shared" si="9"/>
        <v>0</v>
      </c>
      <c r="AK30" s="25"/>
      <c r="AL30" s="15">
        <f t="shared" si="54"/>
        <v>0</v>
      </c>
      <c r="AM30" s="15">
        <f t="shared" si="10"/>
        <v>0</v>
      </c>
      <c r="AN30" s="25"/>
      <c r="AO30" s="15">
        <f t="shared" si="29"/>
        <v>0</v>
      </c>
      <c r="AP30" s="15">
        <f t="shared" si="11"/>
        <v>0</v>
      </c>
      <c r="AQ30" s="10"/>
      <c r="AR30" s="25">
        <f t="shared" si="55"/>
        <v>51</v>
      </c>
      <c r="AS30" s="15">
        <f t="shared" si="30"/>
        <v>883.82999999999993</v>
      </c>
      <c r="AT30" s="15">
        <f t="shared" si="13"/>
        <v>2524.5</v>
      </c>
      <c r="AU30" s="41">
        <f t="shared" si="56"/>
        <v>0.37226277372262773</v>
      </c>
      <c r="AV30" s="36">
        <f t="shared" si="57"/>
        <v>11.167883211678832</v>
      </c>
      <c r="AW30" s="116">
        <f>E30</f>
        <v>49.5</v>
      </c>
      <c r="AX30" s="25">
        <v>29</v>
      </c>
      <c r="AY30" s="15">
        <f>AX30*E30</f>
        <v>1435.5</v>
      </c>
      <c r="AZ30" s="25"/>
      <c r="BA30" s="116">
        <f>AZ30*E30</f>
        <v>0</v>
      </c>
      <c r="BB30" s="36">
        <f t="shared" si="58"/>
        <v>77.901960784313729</v>
      </c>
      <c r="BC30" s="46">
        <v>27</v>
      </c>
      <c r="BD30" s="36">
        <f t="shared" si="59"/>
        <v>11.128851540616248</v>
      </c>
      <c r="BE30" s="51">
        <f t="shared" si="60"/>
        <v>2.596732026143791</v>
      </c>
      <c r="BF30" s="34">
        <f t="shared" si="31"/>
        <v>43680.901960784315</v>
      </c>
      <c r="BG30" s="1"/>
      <c r="BH30" s="1"/>
      <c r="BI30" s="1"/>
      <c r="BJ30" s="1"/>
      <c r="BK30" s="1"/>
      <c r="BL30" s="1"/>
    </row>
    <row r="31" spans="1:64" s="42" customFormat="1" ht="15" x14ac:dyDescent="0.25">
      <c r="A31" s="105">
        <v>6953156282957</v>
      </c>
      <c r="B31" s="16">
        <v>739728</v>
      </c>
      <c r="C31" s="17" t="s">
        <v>63</v>
      </c>
      <c r="D31" s="53">
        <v>17.329999999999998</v>
      </c>
      <c r="E31" s="53">
        <v>49.5</v>
      </c>
      <c r="F31" s="53">
        <v>99</v>
      </c>
      <c r="G31" s="25">
        <v>0</v>
      </c>
      <c r="H31" s="15">
        <f t="shared" si="49"/>
        <v>0</v>
      </c>
      <c r="I31" s="15">
        <f t="shared" si="0"/>
        <v>0</v>
      </c>
      <c r="J31" s="25">
        <v>6</v>
      </c>
      <c r="K31" s="15">
        <f t="shared" si="20"/>
        <v>103.97999999999999</v>
      </c>
      <c r="L31" s="15">
        <f t="shared" si="1"/>
        <v>297</v>
      </c>
      <c r="M31" s="25">
        <v>8</v>
      </c>
      <c r="N31" s="15">
        <f t="shared" si="21"/>
        <v>138.63999999999999</v>
      </c>
      <c r="O31" s="15">
        <f t="shared" si="2"/>
        <v>396</v>
      </c>
      <c r="P31" s="25">
        <v>6</v>
      </c>
      <c r="Q31" s="15">
        <f t="shared" si="22"/>
        <v>103.97999999999999</v>
      </c>
      <c r="R31" s="15">
        <f t="shared" si="3"/>
        <v>297</v>
      </c>
      <c r="S31" s="25">
        <v>2</v>
      </c>
      <c r="T31" s="15">
        <f t="shared" si="32"/>
        <v>34.659999999999997</v>
      </c>
      <c r="U31" s="15">
        <f t="shared" si="4"/>
        <v>99</v>
      </c>
      <c r="V31" s="25">
        <v>1</v>
      </c>
      <c r="W31" s="15">
        <f t="shared" si="23"/>
        <v>17.329999999999998</v>
      </c>
      <c r="X31" s="15">
        <f t="shared" si="5"/>
        <v>49.5</v>
      </c>
      <c r="Y31" s="25"/>
      <c r="Z31" s="15">
        <f t="shared" si="50"/>
        <v>0</v>
      </c>
      <c r="AA31" s="15">
        <f t="shared" si="6"/>
        <v>0</v>
      </c>
      <c r="AB31" s="25"/>
      <c r="AC31" s="15">
        <f t="shared" si="51"/>
        <v>0</v>
      </c>
      <c r="AD31" s="15">
        <f t="shared" si="7"/>
        <v>0</v>
      </c>
      <c r="AE31" s="25"/>
      <c r="AF31" s="15">
        <f t="shared" si="52"/>
        <v>0</v>
      </c>
      <c r="AG31" s="15">
        <f t="shared" si="8"/>
        <v>0</v>
      </c>
      <c r="AH31" s="25"/>
      <c r="AI31" s="15">
        <f t="shared" si="53"/>
        <v>0</v>
      </c>
      <c r="AJ31" s="15">
        <f t="shared" si="9"/>
        <v>0</v>
      </c>
      <c r="AK31" s="25"/>
      <c r="AL31" s="15">
        <f t="shared" si="54"/>
        <v>0</v>
      </c>
      <c r="AM31" s="15">
        <f t="shared" si="10"/>
        <v>0</v>
      </c>
      <c r="AN31" s="25"/>
      <c r="AO31" s="15">
        <f t="shared" si="29"/>
        <v>0</v>
      </c>
      <c r="AP31" s="15">
        <f t="shared" si="11"/>
        <v>0</v>
      </c>
      <c r="AQ31" s="10"/>
      <c r="AR31" s="25">
        <f t="shared" si="55"/>
        <v>23</v>
      </c>
      <c r="AS31" s="15">
        <f t="shared" si="30"/>
        <v>398.59</v>
      </c>
      <c r="AT31" s="15">
        <f t="shared" si="13"/>
        <v>1138.5</v>
      </c>
      <c r="AU31" s="41">
        <f t="shared" si="56"/>
        <v>0.16788321167883211</v>
      </c>
      <c r="AV31" s="36">
        <f t="shared" si="57"/>
        <v>5.0364963503649633</v>
      </c>
      <c r="AW31" s="116">
        <f>E31</f>
        <v>49.5</v>
      </c>
      <c r="AX31" s="25">
        <v>21</v>
      </c>
      <c r="AY31" s="15">
        <f>AX31*E31</f>
        <v>1039.5</v>
      </c>
      <c r="AZ31" s="25"/>
      <c r="BA31" s="116">
        <f>AZ31*E31</f>
        <v>0</v>
      </c>
      <c r="BB31" s="36">
        <f t="shared" si="58"/>
        <v>125.08695652173914</v>
      </c>
      <c r="BC31" s="46">
        <v>28</v>
      </c>
      <c r="BD31" s="36">
        <f t="shared" si="59"/>
        <v>17.869565217391305</v>
      </c>
      <c r="BE31" s="51">
        <f t="shared" si="60"/>
        <v>4.1695652173913045</v>
      </c>
      <c r="BF31" s="34">
        <f t="shared" si="31"/>
        <v>43728.086956521736</v>
      </c>
      <c r="BG31" s="1"/>
      <c r="BH31" s="1"/>
      <c r="BI31" s="1"/>
      <c r="BJ31" s="1"/>
      <c r="BK31" s="1"/>
      <c r="BL31" s="1"/>
    </row>
    <row r="32" spans="1:64" ht="15" x14ac:dyDescent="0.25">
      <c r="A32" s="105">
        <v>6953156284630</v>
      </c>
      <c r="B32" s="16">
        <v>742248</v>
      </c>
      <c r="C32" s="17" t="s">
        <v>64</v>
      </c>
      <c r="D32" s="53">
        <v>9.3133662145499425</v>
      </c>
      <c r="E32" s="53">
        <v>24.5</v>
      </c>
      <c r="F32" s="53">
        <v>49</v>
      </c>
      <c r="G32" s="25">
        <v>0</v>
      </c>
      <c r="H32" s="15">
        <f t="shared" si="49"/>
        <v>0</v>
      </c>
      <c r="I32" s="15">
        <f t="shared" si="0"/>
        <v>0</v>
      </c>
      <c r="J32" s="25">
        <v>17</v>
      </c>
      <c r="K32" s="15">
        <f t="shared" si="20"/>
        <v>158.32722564734902</v>
      </c>
      <c r="L32" s="15">
        <f t="shared" si="1"/>
        <v>416.5</v>
      </c>
      <c r="M32" s="25">
        <v>26</v>
      </c>
      <c r="N32" s="15">
        <f t="shared" si="21"/>
        <v>242.14752157829849</v>
      </c>
      <c r="O32" s="15">
        <f t="shared" si="2"/>
        <v>637</v>
      </c>
      <c r="P32" s="25">
        <v>14</v>
      </c>
      <c r="Q32" s="15">
        <f t="shared" si="22"/>
        <v>130.38712700369919</v>
      </c>
      <c r="R32" s="15">
        <f t="shared" si="3"/>
        <v>343</v>
      </c>
      <c r="S32" s="25">
        <v>19</v>
      </c>
      <c r="T32" s="15">
        <f t="shared" si="32"/>
        <v>176.95395807644891</v>
      </c>
      <c r="U32" s="15">
        <f t="shared" si="4"/>
        <v>465.5</v>
      </c>
      <c r="V32" s="25">
        <v>5</v>
      </c>
      <c r="W32" s="15">
        <f t="shared" si="23"/>
        <v>46.566831072749714</v>
      </c>
      <c r="X32" s="15">
        <f t="shared" si="5"/>
        <v>122.5</v>
      </c>
      <c r="Y32" s="25"/>
      <c r="Z32" s="15">
        <f t="shared" si="50"/>
        <v>0</v>
      </c>
      <c r="AA32" s="15">
        <f t="shared" si="6"/>
        <v>0</v>
      </c>
      <c r="AB32" s="25"/>
      <c r="AC32" s="15">
        <f t="shared" si="51"/>
        <v>0</v>
      </c>
      <c r="AD32" s="15">
        <f t="shared" si="7"/>
        <v>0</v>
      </c>
      <c r="AE32" s="25"/>
      <c r="AF32" s="15">
        <f t="shared" si="52"/>
        <v>0</v>
      </c>
      <c r="AG32" s="15">
        <f t="shared" si="8"/>
        <v>0</v>
      </c>
      <c r="AH32" s="25"/>
      <c r="AI32" s="15">
        <f t="shared" si="53"/>
        <v>0</v>
      </c>
      <c r="AJ32" s="15">
        <f t="shared" si="9"/>
        <v>0</v>
      </c>
      <c r="AK32" s="25"/>
      <c r="AL32" s="15">
        <f t="shared" si="54"/>
        <v>0</v>
      </c>
      <c r="AM32" s="15">
        <f t="shared" si="10"/>
        <v>0</v>
      </c>
      <c r="AN32" s="25"/>
      <c r="AO32" s="15">
        <f t="shared" si="29"/>
        <v>0</v>
      </c>
      <c r="AP32" s="15">
        <f t="shared" si="11"/>
        <v>0</v>
      </c>
      <c r="AQ32" s="10"/>
      <c r="AR32" s="25">
        <f t="shared" si="55"/>
        <v>81</v>
      </c>
      <c r="AS32" s="15">
        <f t="shared" si="30"/>
        <v>754.38266337854532</v>
      </c>
      <c r="AT32" s="15">
        <f t="shared" si="13"/>
        <v>1984.5</v>
      </c>
      <c r="AU32" s="41">
        <f t="shared" si="56"/>
        <v>0.59124087591240881</v>
      </c>
      <c r="AV32" s="36">
        <f t="shared" si="57"/>
        <v>17.737226277372265</v>
      </c>
      <c r="AW32" s="116">
        <f>E32</f>
        <v>24.5</v>
      </c>
      <c r="AX32" s="25">
        <v>41</v>
      </c>
      <c r="AY32" s="15">
        <f>AX32*E32</f>
        <v>1004.5</v>
      </c>
      <c r="AZ32" s="25"/>
      <c r="BA32" s="116">
        <f>AZ32*E32</f>
        <v>0</v>
      </c>
      <c r="BB32" s="36">
        <f t="shared" si="58"/>
        <v>69.34567901234567</v>
      </c>
      <c r="BC32" s="46">
        <v>29</v>
      </c>
      <c r="BD32" s="36">
        <f t="shared" si="59"/>
        <v>9.9065255731922388</v>
      </c>
      <c r="BE32" s="51">
        <f t="shared" si="60"/>
        <v>2.3115226337448558</v>
      </c>
      <c r="BF32" s="34">
        <f t="shared" si="31"/>
        <v>43672.345679012345</v>
      </c>
    </row>
    <row r="33" spans="1:64" s="42" customFormat="1" ht="15" x14ac:dyDescent="0.25">
      <c r="A33" s="105">
        <v>6953156286603</v>
      </c>
      <c r="B33" s="16">
        <v>742249</v>
      </c>
      <c r="C33" s="17" t="s">
        <v>65</v>
      </c>
      <c r="D33" s="53">
        <v>21.039999999999992</v>
      </c>
      <c r="E33" s="53">
        <v>49.5</v>
      </c>
      <c r="F33" s="53">
        <v>99</v>
      </c>
      <c r="G33" s="25">
        <v>0</v>
      </c>
      <c r="H33" s="15">
        <f t="shared" si="49"/>
        <v>0</v>
      </c>
      <c r="I33" s="15">
        <f t="shared" si="0"/>
        <v>0</v>
      </c>
      <c r="J33" s="25">
        <v>4</v>
      </c>
      <c r="K33" s="15">
        <f t="shared" si="20"/>
        <v>84.159999999999968</v>
      </c>
      <c r="L33" s="15">
        <f t="shared" si="1"/>
        <v>198</v>
      </c>
      <c r="M33" s="25">
        <v>7</v>
      </c>
      <c r="N33" s="15">
        <f t="shared" si="21"/>
        <v>147.27999999999994</v>
      </c>
      <c r="O33" s="15">
        <f t="shared" si="2"/>
        <v>346.5</v>
      </c>
      <c r="P33" s="25">
        <v>5</v>
      </c>
      <c r="Q33" s="15">
        <f t="shared" si="22"/>
        <v>105.19999999999996</v>
      </c>
      <c r="R33" s="15">
        <f t="shared" si="3"/>
        <v>247.5</v>
      </c>
      <c r="S33" s="25">
        <v>9</v>
      </c>
      <c r="T33" s="15">
        <f t="shared" si="32"/>
        <v>189.35999999999993</v>
      </c>
      <c r="U33" s="15">
        <f t="shared" si="4"/>
        <v>445.5</v>
      </c>
      <c r="V33" s="25">
        <v>1</v>
      </c>
      <c r="W33" s="15">
        <f t="shared" si="23"/>
        <v>21.039999999999992</v>
      </c>
      <c r="X33" s="15">
        <f t="shared" si="5"/>
        <v>49.5</v>
      </c>
      <c r="Y33" s="25"/>
      <c r="Z33" s="15">
        <f t="shared" si="50"/>
        <v>0</v>
      </c>
      <c r="AA33" s="15">
        <f t="shared" si="6"/>
        <v>0</v>
      </c>
      <c r="AB33" s="25"/>
      <c r="AC33" s="15">
        <f t="shared" si="51"/>
        <v>0</v>
      </c>
      <c r="AD33" s="15">
        <f t="shared" si="7"/>
        <v>0</v>
      </c>
      <c r="AE33" s="25"/>
      <c r="AF33" s="15">
        <f t="shared" si="52"/>
        <v>0</v>
      </c>
      <c r="AG33" s="15">
        <f t="shared" si="8"/>
        <v>0</v>
      </c>
      <c r="AH33" s="25"/>
      <c r="AI33" s="15">
        <f t="shared" si="53"/>
        <v>0</v>
      </c>
      <c r="AJ33" s="15">
        <f t="shared" si="9"/>
        <v>0</v>
      </c>
      <c r="AK33" s="25"/>
      <c r="AL33" s="15">
        <f t="shared" si="54"/>
        <v>0</v>
      </c>
      <c r="AM33" s="15">
        <f t="shared" si="10"/>
        <v>0</v>
      </c>
      <c r="AN33" s="25"/>
      <c r="AO33" s="15">
        <f t="shared" si="29"/>
        <v>0</v>
      </c>
      <c r="AP33" s="15">
        <f t="shared" si="11"/>
        <v>0</v>
      </c>
      <c r="AQ33" s="10"/>
      <c r="AR33" s="25">
        <f t="shared" si="55"/>
        <v>26</v>
      </c>
      <c r="AS33" s="15">
        <f t="shared" si="30"/>
        <v>547.03999999999974</v>
      </c>
      <c r="AT33" s="15">
        <f t="shared" si="13"/>
        <v>1287</v>
      </c>
      <c r="AU33" s="41">
        <f t="shared" si="56"/>
        <v>0.18978102189781021</v>
      </c>
      <c r="AV33" s="36">
        <f t="shared" si="57"/>
        <v>5.6934306569343063</v>
      </c>
      <c r="AW33" s="116">
        <f>E33</f>
        <v>49.5</v>
      </c>
      <c r="AX33" s="25">
        <v>15</v>
      </c>
      <c r="AY33" s="15">
        <f>AX33*E33</f>
        <v>742.5</v>
      </c>
      <c r="AZ33" s="25"/>
      <c r="BA33" s="116">
        <f>AZ33*E33</f>
        <v>0</v>
      </c>
      <c r="BB33" s="36">
        <f t="shared" si="58"/>
        <v>79.038461538461547</v>
      </c>
      <c r="BC33" s="46">
        <v>30</v>
      </c>
      <c r="BD33" s="36">
        <f t="shared" si="59"/>
        <v>11.291208791208792</v>
      </c>
      <c r="BE33" s="51">
        <f t="shared" si="60"/>
        <v>2.634615384615385</v>
      </c>
      <c r="BF33" s="34">
        <f t="shared" si="31"/>
        <v>43682.038461538461</v>
      </c>
      <c r="BG33" s="1"/>
      <c r="BH33" s="1"/>
      <c r="BI33" s="1"/>
      <c r="BJ33" s="1"/>
      <c r="BK33" s="1"/>
      <c r="BL33" s="1"/>
    </row>
    <row r="34" spans="1:64" s="104" customFormat="1" ht="15" x14ac:dyDescent="0.25">
      <c r="A34" s="102">
        <v>6953156279650</v>
      </c>
      <c r="B34" s="93">
        <v>742292</v>
      </c>
      <c r="C34" s="94" t="s">
        <v>66</v>
      </c>
      <c r="D34" s="95">
        <v>14.434906542056074</v>
      </c>
      <c r="E34" s="95">
        <v>39.5</v>
      </c>
      <c r="F34" s="95">
        <v>79</v>
      </c>
      <c r="G34" s="96">
        <v>0</v>
      </c>
      <c r="H34" s="97">
        <f t="shared" si="49"/>
        <v>0</v>
      </c>
      <c r="I34" s="97">
        <f t="shared" si="0"/>
        <v>0</v>
      </c>
      <c r="J34" s="96">
        <v>8</v>
      </c>
      <c r="K34" s="97">
        <f t="shared" si="20"/>
        <v>115.4792523364486</v>
      </c>
      <c r="L34" s="97">
        <f t="shared" si="1"/>
        <v>316</v>
      </c>
      <c r="M34" s="96">
        <v>2</v>
      </c>
      <c r="N34" s="97">
        <f t="shared" si="21"/>
        <v>28.869813084112149</v>
      </c>
      <c r="O34" s="97">
        <f t="shared" si="2"/>
        <v>79</v>
      </c>
      <c r="P34" s="96">
        <v>0</v>
      </c>
      <c r="Q34" s="97">
        <f t="shared" si="22"/>
        <v>0</v>
      </c>
      <c r="R34" s="97">
        <f t="shared" si="3"/>
        <v>0</v>
      </c>
      <c r="S34" s="96">
        <v>3</v>
      </c>
      <c r="T34" s="97">
        <f t="shared" si="32"/>
        <v>43.304719626168222</v>
      </c>
      <c r="U34" s="97">
        <f t="shared" si="4"/>
        <v>118.5</v>
      </c>
      <c r="V34" s="96">
        <v>0</v>
      </c>
      <c r="W34" s="97">
        <f t="shared" si="23"/>
        <v>0</v>
      </c>
      <c r="X34" s="97">
        <f t="shared" si="5"/>
        <v>0</v>
      </c>
      <c r="Y34" s="96"/>
      <c r="Z34" s="97">
        <f t="shared" si="50"/>
        <v>0</v>
      </c>
      <c r="AA34" s="97">
        <f t="shared" si="6"/>
        <v>0</v>
      </c>
      <c r="AB34" s="96"/>
      <c r="AC34" s="97">
        <f t="shared" si="51"/>
        <v>0</v>
      </c>
      <c r="AD34" s="97">
        <f t="shared" si="7"/>
        <v>0</v>
      </c>
      <c r="AE34" s="96"/>
      <c r="AF34" s="97">
        <f t="shared" si="52"/>
        <v>0</v>
      </c>
      <c r="AG34" s="97">
        <f t="shared" si="8"/>
        <v>0</v>
      </c>
      <c r="AH34" s="96"/>
      <c r="AI34" s="97">
        <f t="shared" si="53"/>
        <v>0</v>
      </c>
      <c r="AJ34" s="97">
        <f t="shared" si="9"/>
        <v>0</v>
      </c>
      <c r="AK34" s="96"/>
      <c r="AL34" s="97">
        <f t="shared" si="54"/>
        <v>0</v>
      </c>
      <c r="AM34" s="97">
        <f t="shared" si="10"/>
        <v>0</v>
      </c>
      <c r="AN34" s="96"/>
      <c r="AO34" s="97">
        <f t="shared" si="29"/>
        <v>0</v>
      </c>
      <c r="AP34" s="97">
        <f t="shared" si="11"/>
        <v>0</v>
      </c>
      <c r="AQ34" s="98"/>
      <c r="AR34" s="96">
        <f t="shared" si="55"/>
        <v>13</v>
      </c>
      <c r="AS34" s="97">
        <f t="shared" si="30"/>
        <v>187.65378504672896</v>
      </c>
      <c r="AT34" s="97">
        <f t="shared" si="13"/>
        <v>513.5</v>
      </c>
      <c r="AU34" s="99">
        <f t="shared" si="56"/>
        <v>9.4890510948905105E-2</v>
      </c>
      <c r="AV34" s="100">
        <f t="shared" si="57"/>
        <v>2.8467153284671531</v>
      </c>
      <c r="AW34" s="116">
        <f>E34</f>
        <v>39.5</v>
      </c>
      <c r="AX34" s="96">
        <v>24</v>
      </c>
      <c r="AY34" s="97">
        <f>AX34*E34</f>
        <v>948</v>
      </c>
      <c r="AZ34" s="96"/>
      <c r="BA34" s="97">
        <f>AZ34*E34</f>
        <v>0</v>
      </c>
      <c r="BB34" s="100">
        <f t="shared" si="58"/>
        <v>252.92307692307693</v>
      </c>
      <c r="BC34" s="46">
        <v>31</v>
      </c>
      <c r="BD34" s="100">
        <f t="shared" si="59"/>
        <v>36.131868131868131</v>
      </c>
      <c r="BE34" s="102">
        <f t="shared" si="60"/>
        <v>8.430769230769231</v>
      </c>
      <c r="BF34" s="34">
        <f t="shared" si="31"/>
        <v>43855.923076923078</v>
      </c>
      <c r="BG34" s="103"/>
      <c r="BH34" s="103"/>
    </row>
    <row r="35" spans="1:64" s="104" customFormat="1" ht="15" x14ac:dyDescent="0.25">
      <c r="A35" s="102">
        <v>6953156279667</v>
      </c>
      <c r="B35" s="93">
        <v>742293</v>
      </c>
      <c r="C35" s="94" t="s">
        <v>67</v>
      </c>
      <c r="D35" s="95">
        <v>16.32</v>
      </c>
      <c r="E35" s="95">
        <v>49.5</v>
      </c>
      <c r="F35" s="95">
        <v>99</v>
      </c>
      <c r="G35" s="96">
        <v>0</v>
      </c>
      <c r="H35" s="97">
        <f t="shared" si="49"/>
        <v>0</v>
      </c>
      <c r="I35" s="97">
        <f t="shared" si="0"/>
        <v>0</v>
      </c>
      <c r="J35" s="96">
        <v>1</v>
      </c>
      <c r="K35" s="97">
        <f t="shared" si="20"/>
        <v>16.32</v>
      </c>
      <c r="L35" s="97">
        <f t="shared" si="1"/>
        <v>49.5</v>
      </c>
      <c r="M35" s="96">
        <v>0</v>
      </c>
      <c r="N35" s="97">
        <f t="shared" si="21"/>
        <v>0</v>
      </c>
      <c r="O35" s="97">
        <f t="shared" si="2"/>
        <v>0</v>
      </c>
      <c r="P35" s="96">
        <v>1</v>
      </c>
      <c r="Q35" s="97">
        <f t="shared" si="22"/>
        <v>16.32</v>
      </c>
      <c r="R35" s="97">
        <f t="shared" si="3"/>
        <v>49.5</v>
      </c>
      <c r="S35" s="96">
        <v>1</v>
      </c>
      <c r="T35" s="97">
        <f t="shared" si="32"/>
        <v>16.32</v>
      </c>
      <c r="U35" s="97">
        <f t="shared" si="4"/>
        <v>49.5</v>
      </c>
      <c r="V35" s="96">
        <v>0</v>
      </c>
      <c r="W35" s="97">
        <f t="shared" si="23"/>
        <v>0</v>
      </c>
      <c r="X35" s="97">
        <f t="shared" si="5"/>
        <v>0</v>
      </c>
      <c r="Y35" s="96"/>
      <c r="Z35" s="97">
        <f t="shared" si="50"/>
        <v>0</v>
      </c>
      <c r="AA35" s="97">
        <f t="shared" si="6"/>
        <v>0</v>
      </c>
      <c r="AB35" s="96"/>
      <c r="AC35" s="97">
        <f t="shared" si="51"/>
        <v>0</v>
      </c>
      <c r="AD35" s="97">
        <f t="shared" si="7"/>
        <v>0</v>
      </c>
      <c r="AE35" s="96"/>
      <c r="AF35" s="97">
        <f t="shared" si="52"/>
        <v>0</v>
      </c>
      <c r="AG35" s="97">
        <f t="shared" si="8"/>
        <v>0</v>
      </c>
      <c r="AH35" s="96"/>
      <c r="AI35" s="97">
        <f t="shared" si="53"/>
        <v>0</v>
      </c>
      <c r="AJ35" s="97">
        <f t="shared" si="9"/>
        <v>0</v>
      </c>
      <c r="AK35" s="96"/>
      <c r="AL35" s="97">
        <f t="shared" si="54"/>
        <v>0</v>
      </c>
      <c r="AM35" s="97">
        <f t="shared" si="10"/>
        <v>0</v>
      </c>
      <c r="AN35" s="96"/>
      <c r="AO35" s="97">
        <f t="shared" si="29"/>
        <v>0</v>
      </c>
      <c r="AP35" s="97">
        <f t="shared" si="11"/>
        <v>0</v>
      </c>
      <c r="AQ35" s="98"/>
      <c r="AR35" s="96">
        <f t="shared" si="55"/>
        <v>3</v>
      </c>
      <c r="AS35" s="97">
        <f t="shared" si="30"/>
        <v>48.96</v>
      </c>
      <c r="AT35" s="97">
        <f t="shared" si="13"/>
        <v>148.5</v>
      </c>
      <c r="AU35" s="99">
        <f t="shared" si="56"/>
        <v>2.1897810218978103E-2</v>
      </c>
      <c r="AV35" s="100">
        <f t="shared" si="57"/>
        <v>0.65693430656934315</v>
      </c>
      <c r="AW35" s="116">
        <f>E35</f>
        <v>49.5</v>
      </c>
      <c r="AX35" s="96">
        <v>15</v>
      </c>
      <c r="AY35" s="97">
        <f>AX35*E35</f>
        <v>742.5</v>
      </c>
      <c r="AZ35" s="96"/>
      <c r="BA35" s="97">
        <f>AZ35*E35</f>
        <v>0</v>
      </c>
      <c r="BB35" s="100">
        <f t="shared" si="58"/>
        <v>685</v>
      </c>
      <c r="BC35" s="46">
        <v>32</v>
      </c>
      <c r="BD35" s="100">
        <f t="shared" si="59"/>
        <v>97.857142857142861</v>
      </c>
      <c r="BE35" s="102">
        <f t="shared" si="60"/>
        <v>22.833333333333332</v>
      </c>
      <c r="BF35" s="34">
        <f t="shared" si="31"/>
        <v>44288</v>
      </c>
      <c r="BG35" s="103"/>
      <c r="BH35" s="103"/>
    </row>
    <row r="36" spans="1:64" s="104" customFormat="1" ht="15" x14ac:dyDescent="0.25">
      <c r="A36" s="102">
        <v>6953156282100</v>
      </c>
      <c r="B36" s="93">
        <v>742294</v>
      </c>
      <c r="C36" s="94" t="s">
        <v>68</v>
      </c>
      <c r="D36" s="95">
        <v>38.140000000000015</v>
      </c>
      <c r="E36" s="95">
        <v>79.5</v>
      </c>
      <c r="F36" s="95">
        <v>159</v>
      </c>
      <c r="G36" s="96">
        <v>0</v>
      </c>
      <c r="H36" s="97">
        <f t="shared" si="49"/>
        <v>0</v>
      </c>
      <c r="I36" s="97">
        <f t="shared" si="0"/>
        <v>0</v>
      </c>
      <c r="J36" s="96">
        <v>4</v>
      </c>
      <c r="K36" s="97">
        <f t="shared" si="20"/>
        <v>152.56000000000006</v>
      </c>
      <c r="L36" s="97">
        <f t="shared" si="1"/>
        <v>318</v>
      </c>
      <c r="M36" s="96">
        <v>0</v>
      </c>
      <c r="N36" s="97">
        <f t="shared" si="21"/>
        <v>0</v>
      </c>
      <c r="O36" s="97">
        <f t="shared" si="2"/>
        <v>0</v>
      </c>
      <c r="P36" s="96">
        <v>3</v>
      </c>
      <c r="Q36" s="97">
        <f t="shared" si="22"/>
        <v>114.42000000000004</v>
      </c>
      <c r="R36" s="97">
        <f t="shared" si="3"/>
        <v>238.5</v>
      </c>
      <c r="S36" s="96">
        <v>0</v>
      </c>
      <c r="T36" s="97">
        <f t="shared" si="32"/>
        <v>0</v>
      </c>
      <c r="U36" s="97">
        <f t="shared" si="4"/>
        <v>0</v>
      </c>
      <c r="V36" s="96">
        <v>0</v>
      </c>
      <c r="W36" s="97">
        <f t="shared" si="23"/>
        <v>0</v>
      </c>
      <c r="X36" s="97">
        <f t="shared" si="5"/>
        <v>0</v>
      </c>
      <c r="Y36" s="96"/>
      <c r="Z36" s="97">
        <f t="shared" si="50"/>
        <v>0</v>
      </c>
      <c r="AA36" s="97">
        <f t="shared" si="6"/>
        <v>0</v>
      </c>
      <c r="AB36" s="96"/>
      <c r="AC36" s="97">
        <f t="shared" si="51"/>
        <v>0</v>
      </c>
      <c r="AD36" s="97">
        <f t="shared" si="7"/>
        <v>0</v>
      </c>
      <c r="AE36" s="96"/>
      <c r="AF36" s="97">
        <f t="shared" si="52"/>
        <v>0</v>
      </c>
      <c r="AG36" s="97">
        <f t="shared" si="8"/>
        <v>0</v>
      </c>
      <c r="AH36" s="96"/>
      <c r="AI36" s="97">
        <f t="shared" si="53"/>
        <v>0</v>
      </c>
      <c r="AJ36" s="97">
        <f t="shared" si="9"/>
        <v>0</v>
      </c>
      <c r="AK36" s="96"/>
      <c r="AL36" s="97">
        <f t="shared" si="54"/>
        <v>0</v>
      </c>
      <c r="AM36" s="97">
        <f t="shared" si="10"/>
        <v>0</v>
      </c>
      <c r="AN36" s="96"/>
      <c r="AO36" s="97">
        <f t="shared" si="29"/>
        <v>0</v>
      </c>
      <c r="AP36" s="97">
        <f t="shared" si="11"/>
        <v>0</v>
      </c>
      <c r="AQ36" s="98"/>
      <c r="AR36" s="96">
        <f t="shared" si="55"/>
        <v>7</v>
      </c>
      <c r="AS36" s="97">
        <f t="shared" si="30"/>
        <v>266.98000000000013</v>
      </c>
      <c r="AT36" s="97">
        <f t="shared" si="13"/>
        <v>556.5</v>
      </c>
      <c r="AU36" s="99">
        <f t="shared" si="56"/>
        <v>5.1094890510948905E-2</v>
      </c>
      <c r="AV36" s="100">
        <f t="shared" si="57"/>
        <v>1.5328467153284671</v>
      </c>
      <c r="AW36" s="116">
        <f>E36</f>
        <v>79.5</v>
      </c>
      <c r="AX36" s="96">
        <v>21</v>
      </c>
      <c r="AY36" s="97">
        <f>AX36*E36</f>
        <v>1669.5</v>
      </c>
      <c r="AZ36" s="96"/>
      <c r="BA36" s="97">
        <f>AZ36*E36</f>
        <v>0</v>
      </c>
      <c r="BB36" s="100">
        <f t="shared" si="58"/>
        <v>411</v>
      </c>
      <c r="BC36" s="46">
        <v>33</v>
      </c>
      <c r="BD36" s="100">
        <f t="shared" si="59"/>
        <v>58.714285714285715</v>
      </c>
      <c r="BE36" s="102">
        <f t="shared" si="60"/>
        <v>13.7</v>
      </c>
      <c r="BF36" s="34">
        <f t="shared" si="31"/>
        <v>44014</v>
      </c>
      <c r="BG36" s="103"/>
      <c r="BH36" s="103"/>
    </row>
    <row r="37" spans="1:64" s="104" customFormat="1" ht="15" x14ac:dyDescent="0.25">
      <c r="A37" s="102">
        <v>6953156279148</v>
      </c>
      <c r="B37" s="93">
        <v>742296</v>
      </c>
      <c r="C37" s="94" t="s">
        <v>69</v>
      </c>
      <c r="D37" s="95">
        <v>17.770731707317079</v>
      </c>
      <c r="E37" s="95">
        <v>39.5</v>
      </c>
      <c r="F37" s="95">
        <v>79</v>
      </c>
      <c r="G37" s="96">
        <v>0</v>
      </c>
      <c r="H37" s="97">
        <f t="shared" si="49"/>
        <v>0</v>
      </c>
      <c r="I37" s="97">
        <f t="shared" ref="I37:I68" si="61">G37*$E37</f>
        <v>0</v>
      </c>
      <c r="J37" s="96">
        <v>4</v>
      </c>
      <c r="K37" s="97">
        <f t="shared" si="20"/>
        <v>71.082926829268317</v>
      </c>
      <c r="L37" s="97">
        <f t="shared" ref="L37:L68" si="62">J37*$E37</f>
        <v>158</v>
      </c>
      <c r="M37" s="96">
        <v>4</v>
      </c>
      <c r="N37" s="97">
        <f t="shared" si="21"/>
        <v>71.082926829268317</v>
      </c>
      <c r="O37" s="97">
        <f t="shared" ref="O37:O68" si="63">M37*$E37</f>
        <v>158</v>
      </c>
      <c r="P37" s="96">
        <v>7</v>
      </c>
      <c r="Q37" s="97">
        <f t="shared" si="22"/>
        <v>124.39512195121955</v>
      </c>
      <c r="R37" s="97">
        <f t="shared" ref="R37:R68" si="64">P37*$E37</f>
        <v>276.5</v>
      </c>
      <c r="S37" s="96">
        <v>1</v>
      </c>
      <c r="T37" s="97">
        <f t="shared" si="32"/>
        <v>17.770731707317079</v>
      </c>
      <c r="U37" s="97">
        <f t="shared" ref="U37:U68" si="65">S37*$E37</f>
        <v>39.5</v>
      </c>
      <c r="V37" s="96">
        <v>0</v>
      </c>
      <c r="W37" s="97">
        <f t="shared" si="23"/>
        <v>0</v>
      </c>
      <c r="X37" s="97">
        <f t="shared" ref="X37:X68" si="66">V37*$E37</f>
        <v>0</v>
      </c>
      <c r="Y37" s="96"/>
      <c r="Z37" s="97">
        <f t="shared" si="50"/>
        <v>0</v>
      </c>
      <c r="AA37" s="97">
        <f t="shared" ref="AA37:AA68" si="67">Y37*$E37</f>
        <v>0</v>
      </c>
      <c r="AB37" s="96"/>
      <c r="AC37" s="97">
        <f t="shared" si="51"/>
        <v>0</v>
      </c>
      <c r="AD37" s="97">
        <f t="shared" ref="AD37:AD68" si="68">AB37*$E37</f>
        <v>0</v>
      </c>
      <c r="AE37" s="96"/>
      <c r="AF37" s="97">
        <f t="shared" si="52"/>
        <v>0</v>
      </c>
      <c r="AG37" s="97">
        <f t="shared" ref="AG37:AG68" si="69">AE37*$E37</f>
        <v>0</v>
      </c>
      <c r="AH37" s="96"/>
      <c r="AI37" s="97">
        <f t="shared" si="53"/>
        <v>0</v>
      </c>
      <c r="AJ37" s="97">
        <f t="shared" ref="AJ37:AJ68" si="70">AH37*$E37</f>
        <v>0</v>
      </c>
      <c r="AK37" s="96"/>
      <c r="AL37" s="97">
        <f t="shared" si="54"/>
        <v>0</v>
      </c>
      <c r="AM37" s="97">
        <f t="shared" ref="AM37:AM68" si="71">AK37*$E37</f>
        <v>0</v>
      </c>
      <c r="AN37" s="96"/>
      <c r="AO37" s="97">
        <f t="shared" si="29"/>
        <v>0</v>
      </c>
      <c r="AP37" s="97">
        <f t="shared" ref="AP37:AP68" si="72">AN37*$E37</f>
        <v>0</v>
      </c>
      <c r="AQ37" s="98"/>
      <c r="AR37" s="96">
        <f t="shared" si="55"/>
        <v>16</v>
      </c>
      <c r="AS37" s="97">
        <f t="shared" si="30"/>
        <v>284.33170731707327</v>
      </c>
      <c r="AT37" s="97">
        <f t="shared" ref="AT37:AT68" si="73">AR37*$E37</f>
        <v>632</v>
      </c>
      <c r="AU37" s="99">
        <f t="shared" si="56"/>
        <v>0.11678832116788321</v>
      </c>
      <c r="AV37" s="100">
        <f t="shared" si="57"/>
        <v>3.5036496350364961</v>
      </c>
      <c r="AW37" s="116">
        <f>E37</f>
        <v>39.5</v>
      </c>
      <c r="AX37" s="96">
        <v>6</v>
      </c>
      <c r="AY37" s="97">
        <f>AX37*E37</f>
        <v>237</v>
      </c>
      <c r="AZ37" s="96"/>
      <c r="BA37" s="97">
        <f>AZ37*E37</f>
        <v>0</v>
      </c>
      <c r="BB37" s="100">
        <f t="shared" si="58"/>
        <v>51.375</v>
      </c>
      <c r="BC37" s="46">
        <v>34</v>
      </c>
      <c r="BD37" s="100">
        <f t="shared" si="59"/>
        <v>7.3392857142857144</v>
      </c>
      <c r="BE37" s="102">
        <f t="shared" si="60"/>
        <v>1.7124999999999999</v>
      </c>
      <c r="BF37" s="34">
        <f t="shared" si="31"/>
        <v>43654.375</v>
      </c>
      <c r="BG37" s="103"/>
      <c r="BH37" s="103"/>
    </row>
    <row r="38" spans="1:64" s="104" customFormat="1" ht="15" x14ac:dyDescent="0.25">
      <c r="A38" s="102">
        <v>6953156270640</v>
      </c>
      <c r="B38" s="93">
        <v>742298</v>
      </c>
      <c r="C38" s="94" t="s">
        <v>70</v>
      </c>
      <c r="D38" s="95">
        <v>46.776027397260265</v>
      </c>
      <c r="E38" s="95">
        <v>94.5</v>
      </c>
      <c r="F38" s="95">
        <v>189</v>
      </c>
      <c r="G38" s="96">
        <v>0</v>
      </c>
      <c r="H38" s="97">
        <f t="shared" si="49"/>
        <v>0</v>
      </c>
      <c r="I38" s="97">
        <f t="shared" si="61"/>
        <v>0</v>
      </c>
      <c r="J38" s="96">
        <v>16</v>
      </c>
      <c r="K38" s="97">
        <f t="shared" si="20"/>
        <v>748.41643835616424</v>
      </c>
      <c r="L38" s="97">
        <f t="shared" si="62"/>
        <v>1512</v>
      </c>
      <c r="M38" s="96">
        <v>7</v>
      </c>
      <c r="N38" s="97">
        <f t="shared" si="21"/>
        <v>327.43219178082188</v>
      </c>
      <c r="O38" s="97">
        <f t="shared" si="63"/>
        <v>661.5</v>
      </c>
      <c r="P38" s="96">
        <v>15</v>
      </c>
      <c r="Q38" s="97">
        <f t="shared" si="22"/>
        <v>701.640410958904</v>
      </c>
      <c r="R38" s="97">
        <f t="shared" si="64"/>
        <v>1417.5</v>
      </c>
      <c r="S38" s="96">
        <v>6</v>
      </c>
      <c r="T38" s="97">
        <f t="shared" si="32"/>
        <v>280.65616438356159</v>
      </c>
      <c r="U38" s="97">
        <f t="shared" si="65"/>
        <v>567</v>
      </c>
      <c r="V38" s="96">
        <v>2</v>
      </c>
      <c r="W38" s="97">
        <f t="shared" si="23"/>
        <v>93.552054794520529</v>
      </c>
      <c r="X38" s="97">
        <f t="shared" si="66"/>
        <v>189</v>
      </c>
      <c r="Y38" s="96"/>
      <c r="Z38" s="97">
        <f t="shared" si="50"/>
        <v>0</v>
      </c>
      <c r="AA38" s="97">
        <f t="shared" si="67"/>
        <v>0</v>
      </c>
      <c r="AB38" s="96"/>
      <c r="AC38" s="97">
        <f t="shared" si="51"/>
        <v>0</v>
      </c>
      <c r="AD38" s="97">
        <f t="shared" si="68"/>
        <v>0</v>
      </c>
      <c r="AE38" s="96"/>
      <c r="AF38" s="97">
        <f t="shared" si="52"/>
        <v>0</v>
      </c>
      <c r="AG38" s="97">
        <f t="shared" si="69"/>
        <v>0</v>
      </c>
      <c r="AH38" s="96"/>
      <c r="AI38" s="97">
        <f t="shared" si="53"/>
        <v>0</v>
      </c>
      <c r="AJ38" s="97">
        <f t="shared" si="70"/>
        <v>0</v>
      </c>
      <c r="AK38" s="96"/>
      <c r="AL38" s="97">
        <f t="shared" si="54"/>
        <v>0</v>
      </c>
      <c r="AM38" s="97">
        <f t="shared" si="71"/>
        <v>0</v>
      </c>
      <c r="AN38" s="96"/>
      <c r="AO38" s="97">
        <f t="shared" si="29"/>
        <v>0</v>
      </c>
      <c r="AP38" s="97">
        <f t="shared" si="72"/>
        <v>0</v>
      </c>
      <c r="AQ38" s="98"/>
      <c r="AR38" s="96">
        <f t="shared" si="55"/>
        <v>46</v>
      </c>
      <c r="AS38" s="97">
        <f t="shared" si="30"/>
        <v>2151.697260273972</v>
      </c>
      <c r="AT38" s="97">
        <f t="shared" si="73"/>
        <v>4347</v>
      </c>
      <c r="AU38" s="99">
        <f t="shared" si="56"/>
        <v>0.33576642335766421</v>
      </c>
      <c r="AV38" s="100">
        <f t="shared" si="57"/>
        <v>10.072992700729927</v>
      </c>
      <c r="AW38" s="116">
        <f>E38</f>
        <v>94.5</v>
      </c>
      <c r="AX38" s="96">
        <v>13</v>
      </c>
      <c r="AY38" s="97">
        <f>AX38*E38</f>
        <v>1228.5</v>
      </c>
      <c r="AZ38" s="96"/>
      <c r="BA38" s="97">
        <f>AZ38*E38</f>
        <v>0</v>
      </c>
      <c r="BB38" s="100">
        <f t="shared" si="58"/>
        <v>38.717391304347828</v>
      </c>
      <c r="BC38" s="46">
        <v>35</v>
      </c>
      <c r="BD38" s="100">
        <f t="shared" si="59"/>
        <v>5.5310559006211184</v>
      </c>
      <c r="BE38" s="102">
        <f t="shared" si="60"/>
        <v>1.2905797101449277</v>
      </c>
      <c r="BF38" s="34">
        <f t="shared" si="31"/>
        <v>43641.717391304344</v>
      </c>
      <c r="BG38" s="103"/>
      <c r="BH38" s="103"/>
    </row>
    <row r="39" spans="1:64" s="104" customFormat="1" ht="15" x14ac:dyDescent="0.25">
      <c r="A39" s="102">
        <v>6953156284401</v>
      </c>
      <c r="B39" s="93">
        <v>742300</v>
      </c>
      <c r="C39" s="94" t="s">
        <v>71</v>
      </c>
      <c r="D39" s="95">
        <v>14.474971098265899</v>
      </c>
      <c r="E39" s="95">
        <v>29.5</v>
      </c>
      <c r="F39" s="95">
        <v>59</v>
      </c>
      <c r="G39" s="96">
        <v>0</v>
      </c>
      <c r="H39" s="97">
        <f t="shared" si="49"/>
        <v>0</v>
      </c>
      <c r="I39" s="97">
        <f t="shared" si="61"/>
        <v>0</v>
      </c>
      <c r="J39" s="96">
        <v>14</v>
      </c>
      <c r="K39" s="97">
        <f t="shared" si="20"/>
        <v>202.64959537572258</v>
      </c>
      <c r="L39" s="97">
        <f t="shared" si="62"/>
        <v>413</v>
      </c>
      <c r="M39" s="96">
        <v>15</v>
      </c>
      <c r="N39" s="97">
        <f t="shared" si="21"/>
        <v>217.12456647398847</v>
      </c>
      <c r="O39" s="97">
        <f t="shared" si="63"/>
        <v>442.5</v>
      </c>
      <c r="P39" s="96">
        <v>15</v>
      </c>
      <c r="Q39" s="97">
        <f t="shared" si="22"/>
        <v>217.12456647398847</v>
      </c>
      <c r="R39" s="97">
        <f t="shared" si="64"/>
        <v>442.5</v>
      </c>
      <c r="S39" s="96">
        <v>13</v>
      </c>
      <c r="T39" s="97">
        <f t="shared" si="32"/>
        <v>188.17462427745667</v>
      </c>
      <c r="U39" s="97">
        <f t="shared" si="65"/>
        <v>383.5</v>
      </c>
      <c r="V39" s="96">
        <v>1</v>
      </c>
      <c r="W39" s="97">
        <f t="shared" si="23"/>
        <v>14.474971098265899</v>
      </c>
      <c r="X39" s="97">
        <f t="shared" si="66"/>
        <v>29.5</v>
      </c>
      <c r="Y39" s="96"/>
      <c r="Z39" s="97">
        <f t="shared" si="50"/>
        <v>0</v>
      </c>
      <c r="AA39" s="97">
        <f t="shared" si="67"/>
        <v>0</v>
      </c>
      <c r="AB39" s="96"/>
      <c r="AC39" s="97">
        <f t="shared" si="51"/>
        <v>0</v>
      </c>
      <c r="AD39" s="97">
        <f t="shared" si="68"/>
        <v>0</v>
      </c>
      <c r="AE39" s="96"/>
      <c r="AF39" s="97">
        <f t="shared" si="52"/>
        <v>0</v>
      </c>
      <c r="AG39" s="97">
        <f t="shared" si="69"/>
        <v>0</v>
      </c>
      <c r="AH39" s="96"/>
      <c r="AI39" s="97">
        <f t="shared" si="53"/>
        <v>0</v>
      </c>
      <c r="AJ39" s="97">
        <f t="shared" si="70"/>
        <v>0</v>
      </c>
      <c r="AK39" s="96"/>
      <c r="AL39" s="97">
        <f t="shared" si="54"/>
        <v>0</v>
      </c>
      <c r="AM39" s="97">
        <f t="shared" si="71"/>
        <v>0</v>
      </c>
      <c r="AN39" s="96"/>
      <c r="AO39" s="97">
        <f t="shared" si="29"/>
        <v>0</v>
      </c>
      <c r="AP39" s="97">
        <f t="shared" si="72"/>
        <v>0</v>
      </c>
      <c r="AQ39" s="98"/>
      <c r="AR39" s="96">
        <f t="shared" si="55"/>
        <v>58</v>
      </c>
      <c r="AS39" s="97">
        <f t="shared" si="30"/>
        <v>839.5483236994221</v>
      </c>
      <c r="AT39" s="97">
        <f t="shared" si="73"/>
        <v>1711</v>
      </c>
      <c r="AU39" s="99">
        <f t="shared" si="56"/>
        <v>0.42335766423357662</v>
      </c>
      <c r="AV39" s="100">
        <f t="shared" si="57"/>
        <v>12.700729927007298</v>
      </c>
      <c r="AW39" s="116">
        <f>E39</f>
        <v>29.5</v>
      </c>
      <c r="AX39" s="96">
        <v>20</v>
      </c>
      <c r="AY39" s="97">
        <f>AX39*E39</f>
        <v>590</v>
      </c>
      <c r="AZ39" s="96"/>
      <c r="BA39" s="97">
        <f>AZ39*E39</f>
        <v>0</v>
      </c>
      <c r="BB39" s="100">
        <f t="shared" si="58"/>
        <v>47.241379310344833</v>
      </c>
      <c r="BC39" s="46">
        <v>36</v>
      </c>
      <c r="BD39" s="100">
        <f t="shared" si="59"/>
        <v>6.7487684729064048</v>
      </c>
      <c r="BE39" s="102">
        <f t="shared" si="60"/>
        <v>1.5747126436781611</v>
      </c>
      <c r="BF39" s="34">
        <f t="shared" si="31"/>
        <v>43650.241379310348</v>
      </c>
      <c r="BG39" s="103"/>
      <c r="BH39" s="103"/>
    </row>
    <row r="40" spans="1:64" s="104" customFormat="1" ht="15" x14ac:dyDescent="0.25">
      <c r="A40" s="102">
        <v>6953156282247</v>
      </c>
      <c r="B40" s="93">
        <v>743939</v>
      </c>
      <c r="C40" s="94" t="s">
        <v>72</v>
      </c>
      <c r="D40" s="95">
        <v>76</v>
      </c>
      <c r="E40" s="95">
        <v>144.5</v>
      </c>
      <c r="F40" s="95">
        <v>289</v>
      </c>
      <c r="G40" s="96">
        <v>0</v>
      </c>
      <c r="H40" s="97">
        <f t="shared" si="49"/>
        <v>0</v>
      </c>
      <c r="I40" s="97">
        <f t="shared" si="61"/>
        <v>0</v>
      </c>
      <c r="J40" s="96">
        <v>3</v>
      </c>
      <c r="K40" s="97">
        <f t="shared" si="20"/>
        <v>228</v>
      </c>
      <c r="L40" s="97">
        <f t="shared" si="62"/>
        <v>433.5</v>
      </c>
      <c r="M40" s="96">
        <v>6</v>
      </c>
      <c r="N40" s="97">
        <f t="shared" si="21"/>
        <v>456</v>
      </c>
      <c r="O40" s="97">
        <f t="shared" si="63"/>
        <v>867</v>
      </c>
      <c r="P40" s="96">
        <v>0</v>
      </c>
      <c r="Q40" s="97">
        <f t="shared" si="22"/>
        <v>0</v>
      </c>
      <c r="R40" s="97">
        <f t="shared" si="64"/>
        <v>0</v>
      </c>
      <c r="S40" s="96">
        <v>1</v>
      </c>
      <c r="T40" s="97">
        <f t="shared" si="32"/>
        <v>76</v>
      </c>
      <c r="U40" s="97">
        <f t="shared" si="65"/>
        <v>144.5</v>
      </c>
      <c r="V40" s="96">
        <v>1</v>
      </c>
      <c r="W40" s="97">
        <f t="shared" si="23"/>
        <v>76</v>
      </c>
      <c r="X40" s="97">
        <f t="shared" si="66"/>
        <v>144.5</v>
      </c>
      <c r="Y40" s="96"/>
      <c r="Z40" s="97">
        <f t="shared" si="50"/>
        <v>0</v>
      </c>
      <c r="AA40" s="97">
        <f t="shared" si="67"/>
        <v>0</v>
      </c>
      <c r="AB40" s="96"/>
      <c r="AC40" s="97">
        <f t="shared" si="51"/>
        <v>0</v>
      </c>
      <c r="AD40" s="97">
        <f t="shared" si="68"/>
        <v>0</v>
      </c>
      <c r="AE40" s="96"/>
      <c r="AF40" s="97">
        <f t="shared" si="52"/>
        <v>0</v>
      </c>
      <c r="AG40" s="97">
        <f t="shared" si="69"/>
        <v>0</v>
      </c>
      <c r="AH40" s="96"/>
      <c r="AI40" s="97">
        <f t="shared" si="53"/>
        <v>0</v>
      </c>
      <c r="AJ40" s="97">
        <f t="shared" si="70"/>
        <v>0</v>
      </c>
      <c r="AK40" s="96"/>
      <c r="AL40" s="97">
        <f t="shared" si="54"/>
        <v>0</v>
      </c>
      <c r="AM40" s="97">
        <f t="shared" si="71"/>
        <v>0</v>
      </c>
      <c r="AN40" s="96"/>
      <c r="AO40" s="97">
        <f t="shared" si="29"/>
        <v>0</v>
      </c>
      <c r="AP40" s="97">
        <f t="shared" si="72"/>
        <v>0</v>
      </c>
      <c r="AQ40" s="98"/>
      <c r="AR40" s="96">
        <f t="shared" si="55"/>
        <v>11</v>
      </c>
      <c r="AS40" s="97">
        <f t="shared" si="30"/>
        <v>836</v>
      </c>
      <c r="AT40" s="97">
        <f t="shared" si="73"/>
        <v>1589.5</v>
      </c>
      <c r="AU40" s="99">
        <f t="shared" si="56"/>
        <v>8.0291970802919707E-2</v>
      </c>
      <c r="AV40" s="100">
        <f t="shared" si="57"/>
        <v>2.4087591240875912</v>
      </c>
      <c r="AW40" s="116">
        <f>E40</f>
        <v>144.5</v>
      </c>
      <c r="AX40" s="96">
        <v>11</v>
      </c>
      <c r="AY40" s="97">
        <f>AX40*E40</f>
        <v>1589.5</v>
      </c>
      <c r="AZ40" s="96"/>
      <c r="BA40" s="97">
        <f>AZ40*E40</f>
        <v>0</v>
      </c>
      <c r="BB40" s="100">
        <f t="shared" si="58"/>
        <v>137</v>
      </c>
      <c r="BC40" s="46">
        <v>37</v>
      </c>
      <c r="BD40" s="100">
        <f t="shared" si="59"/>
        <v>19.571428571428573</v>
      </c>
      <c r="BE40" s="102">
        <f t="shared" si="60"/>
        <v>4.5666666666666664</v>
      </c>
      <c r="BF40" s="34">
        <f t="shared" si="31"/>
        <v>43740</v>
      </c>
      <c r="BG40" s="103"/>
      <c r="BH40" s="103"/>
    </row>
    <row r="41" spans="1:64" s="104" customFormat="1" ht="15" x14ac:dyDescent="0.25">
      <c r="A41" s="102">
        <v>6953156284821</v>
      </c>
      <c r="B41" s="93">
        <v>743955</v>
      </c>
      <c r="C41" s="94" t="s">
        <v>73</v>
      </c>
      <c r="D41" s="95">
        <v>12.379999999999997</v>
      </c>
      <c r="E41" s="95">
        <v>34.5</v>
      </c>
      <c r="F41" s="95">
        <v>69</v>
      </c>
      <c r="G41" s="96">
        <v>0</v>
      </c>
      <c r="H41" s="97">
        <f t="shared" si="49"/>
        <v>0</v>
      </c>
      <c r="I41" s="97">
        <f t="shared" si="61"/>
        <v>0</v>
      </c>
      <c r="J41" s="96">
        <v>1</v>
      </c>
      <c r="K41" s="97">
        <f t="shared" si="20"/>
        <v>12.379999999999997</v>
      </c>
      <c r="L41" s="97">
        <f t="shared" si="62"/>
        <v>34.5</v>
      </c>
      <c r="M41" s="96">
        <v>2</v>
      </c>
      <c r="N41" s="97">
        <f t="shared" si="21"/>
        <v>24.759999999999994</v>
      </c>
      <c r="O41" s="97">
        <f t="shared" si="63"/>
        <v>69</v>
      </c>
      <c r="P41" s="96">
        <v>4</v>
      </c>
      <c r="Q41" s="97">
        <f t="shared" si="22"/>
        <v>49.519999999999989</v>
      </c>
      <c r="R41" s="97">
        <f t="shared" si="64"/>
        <v>138</v>
      </c>
      <c r="S41" s="96">
        <v>4</v>
      </c>
      <c r="T41" s="97">
        <f t="shared" si="32"/>
        <v>49.519999999999989</v>
      </c>
      <c r="U41" s="97">
        <f t="shared" si="65"/>
        <v>138</v>
      </c>
      <c r="V41" s="96">
        <v>5</v>
      </c>
      <c r="W41" s="97">
        <f t="shared" si="23"/>
        <v>61.899999999999984</v>
      </c>
      <c r="X41" s="97">
        <f t="shared" si="66"/>
        <v>172.5</v>
      </c>
      <c r="Y41" s="96"/>
      <c r="Z41" s="97">
        <f t="shared" si="50"/>
        <v>0</v>
      </c>
      <c r="AA41" s="97">
        <f t="shared" si="67"/>
        <v>0</v>
      </c>
      <c r="AB41" s="96"/>
      <c r="AC41" s="97">
        <f t="shared" si="51"/>
        <v>0</v>
      </c>
      <c r="AD41" s="97">
        <f t="shared" si="68"/>
        <v>0</v>
      </c>
      <c r="AE41" s="96"/>
      <c r="AF41" s="97">
        <f t="shared" si="52"/>
        <v>0</v>
      </c>
      <c r="AG41" s="97">
        <f t="shared" si="69"/>
        <v>0</v>
      </c>
      <c r="AH41" s="96"/>
      <c r="AI41" s="97">
        <f t="shared" si="53"/>
        <v>0</v>
      </c>
      <c r="AJ41" s="97">
        <f t="shared" si="70"/>
        <v>0</v>
      </c>
      <c r="AK41" s="96"/>
      <c r="AL41" s="97">
        <f t="shared" si="54"/>
        <v>0</v>
      </c>
      <c r="AM41" s="97">
        <f t="shared" si="71"/>
        <v>0</v>
      </c>
      <c r="AN41" s="96"/>
      <c r="AO41" s="97">
        <f t="shared" si="29"/>
        <v>0</v>
      </c>
      <c r="AP41" s="97">
        <f t="shared" si="72"/>
        <v>0</v>
      </c>
      <c r="AQ41" s="98"/>
      <c r="AR41" s="96">
        <f t="shared" si="55"/>
        <v>16</v>
      </c>
      <c r="AS41" s="97">
        <f t="shared" si="30"/>
        <v>198.07999999999996</v>
      </c>
      <c r="AT41" s="97">
        <f t="shared" si="73"/>
        <v>552</v>
      </c>
      <c r="AU41" s="99">
        <f t="shared" si="56"/>
        <v>0.11678832116788321</v>
      </c>
      <c r="AV41" s="100">
        <f t="shared" si="57"/>
        <v>3.5036496350364961</v>
      </c>
      <c r="AW41" s="116">
        <f>E41</f>
        <v>34.5</v>
      </c>
      <c r="AX41" s="96">
        <v>10</v>
      </c>
      <c r="AY41" s="97">
        <f>AX41*E41</f>
        <v>345</v>
      </c>
      <c r="AZ41" s="96"/>
      <c r="BA41" s="97">
        <f>AZ41*E41</f>
        <v>0</v>
      </c>
      <c r="BB41" s="100">
        <f t="shared" si="58"/>
        <v>85.625</v>
      </c>
      <c r="BC41" s="46">
        <v>38</v>
      </c>
      <c r="BD41" s="100">
        <f t="shared" si="59"/>
        <v>12.232142857142858</v>
      </c>
      <c r="BE41" s="102">
        <f t="shared" si="60"/>
        <v>2.8541666666666665</v>
      </c>
      <c r="BF41" s="34">
        <f t="shared" si="31"/>
        <v>43688.625</v>
      </c>
      <c r="BG41" s="103"/>
      <c r="BH41" s="103"/>
    </row>
    <row r="42" spans="1:64" s="104" customFormat="1" ht="15" x14ac:dyDescent="0.25">
      <c r="A42" s="102">
        <v>6953156284838</v>
      </c>
      <c r="B42" s="93">
        <v>743956</v>
      </c>
      <c r="C42" s="94" t="s">
        <v>74</v>
      </c>
      <c r="D42" s="95">
        <v>12.679999999999998</v>
      </c>
      <c r="E42" s="95">
        <v>34.5</v>
      </c>
      <c r="F42" s="95">
        <v>69</v>
      </c>
      <c r="G42" s="96">
        <v>0</v>
      </c>
      <c r="H42" s="97">
        <f t="shared" si="49"/>
        <v>0</v>
      </c>
      <c r="I42" s="97">
        <f t="shared" si="61"/>
        <v>0</v>
      </c>
      <c r="J42" s="96">
        <v>12</v>
      </c>
      <c r="K42" s="97">
        <f t="shared" si="20"/>
        <v>152.15999999999997</v>
      </c>
      <c r="L42" s="97">
        <f t="shared" si="62"/>
        <v>414</v>
      </c>
      <c r="M42" s="96">
        <v>4</v>
      </c>
      <c r="N42" s="97">
        <f t="shared" si="21"/>
        <v>50.719999999999992</v>
      </c>
      <c r="O42" s="97">
        <f t="shared" si="63"/>
        <v>138</v>
      </c>
      <c r="P42" s="96">
        <v>14</v>
      </c>
      <c r="Q42" s="97">
        <f t="shared" si="22"/>
        <v>177.51999999999998</v>
      </c>
      <c r="R42" s="97">
        <f t="shared" si="64"/>
        <v>483</v>
      </c>
      <c r="S42" s="96">
        <v>6</v>
      </c>
      <c r="T42" s="97">
        <f t="shared" si="32"/>
        <v>76.079999999999984</v>
      </c>
      <c r="U42" s="97">
        <f t="shared" si="65"/>
        <v>207</v>
      </c>
      <c r="V42" s="96">
        <v>0</v>
      </c>
      <c r="W42" s="97">
        <f t="shared" si="23"/>
        <v>0</v>
      </c>
      <c r="X42" s="97">
        <f t="shared" si="66"/>
        <v>0</v>
      </c>
      <c r="Y42" s="96"/>
      <c r="Z42" s="97">
        <f t="shared" si="50"/>
        <v>0</v>
      </c>
      <c r="AA42" s="97">
        <f t="shared" si="67"/>
        <v>0</v>
      </c>
      <c r="AB42" s="96"/>
      <c r="AC42" s="97">
        <f t="shared" si="51"/>
        <v>0</v>
      </c>
      <c r="AD42" s="97">
        <f t="shared" si="68"/>
        <v>0</v>
      </c>
      <c r="AE42" s="96"/>
      <c r="AF42" s="97">
        <f t="shared" si="52"/>
        <v>0</v>
      </c>
      <c r="AG42" s="97">
        <f t="shared" si="69"/>
        <v>0</v>
      </c>
      <c r="AH42" s="96"/>
      <c r="AI42" s="97">
        <f t="shared" si="53"/>
        <v>0</v>
      </c>
      <c r="AJ42" s="97">
        <f t="shared" si="70"/>
        <v>0</v>
      </c>
      <c r="AK42" s="96"/>
      <c r="AL42" s="97">
        <f t="shared" si="54"/>
        <v>0</v>
      </c>
      <c r="AM42" s="97">
        <f t="shared" si="71"/>
        <v>0</v>
      </c>
      <c r="AN42" s="96"/>
      <c r="AO42" s="97">
        <f t="shared" si="29"/>
        <v>0</v>
      </c>
      <c r="AP42" s="97">
        <f t="shared" si="72"/>
        <v>0</v>
      </c>
      <c r="AQ42" s="98"/>
      <c r="AR42" s="96">
        <f t="shared" si="55"/>
        <v>36</v>
      </c>
      <c r="AS42" s="97">
        <f t="shared" si="30"/>
        <v>456.4799999999999</v>
      </c>
      <c r="AT42" s="97">
        <f t="shared" si="73"/>
        <v>1242</v>
      </c>
      <c r="AU42" s="99">
        <f t="shared" si="56"/>
        <v>0.26277372262773724</v>
      </c>
      <c r="AV42" s="100">
        <f t="shared" si="57"/>
        <v>7.8832116788321169</v>
      </c>
      <c r="AW42" s="116">
        <f>E42</f>
        <v>34.5</v>
      </c>
      <c r="AX42" s="96">
        <v>4</v>
      </c>
      <c r="AY42" s="97">
        <f>AX42*E42</f>
        <v>138</v>
      </c>
      <c r="AZ42" s="96"/>
      <c r="BA42" s="97">
        <f>AZ42*E42</f>
        <v>0</v>
      </c>
      <c r="BB42" s="100">
        <f t="shared" si="58"/>
        <v>15.222222222222221</v>
      </c>
      <c r="BC42" s="46">
        <v>39</v>
      </c>
      <c r="BD42" s="100">
        <f t="shared" si="59"/>
        <v>2.1746031746031744</v>
      </c>
      <c r="BE42" s="102">
        <f t="shared" si="60"/>
        <v>0.50740740740740742</v>
      </c>
      <c r="BF42" s="34">
        <f t="shared" si="31"/>
        <v>43618.222222222219</v>
      </c>
      <c r="BG42" s="103"/>
      <c r="BH42" s="103"/>
    </row>
    <row r="43" spans="1:64" ht="15" x14ac:dyDescent="0.25">
      <c r="A43" s="105">
        <v>6953156279025</v>
      </c>
      <c r="B43" s="16">
        <v>743968</v>
      </c>
      <c r="C43" s="17" t="s">
        <v>75</v>
      </c>
      <c r="D43" s="53">
        <v>5.2599999999999989</v>
      </c>
      <c r="E43" s="53">
        <v>24.5</v>
      </c>
      <c r="F43" s="53">
        <v>49</v>
      </c>
      <c r="G43" s="25">
        <v>0</v>
      </c>
      <c r="H43" s="15">
        <f t="shared" si="19"/>
        <v>0</v>
      </c>
      <c r="I43" s="15">
        <f t="shared" si="61"/>
        <v>0</v>
      </c>
      <c r="J43" s="25">
        <v>11</v>
      </c>
      <c r="K43" s="15">
        <f t="shared" si="20"/>
        <v>57.859999999999985</v>
      </c>
      <c r="L43" s="15">
        <f t="shared" si="62"/>
        <v>269.5</v>
      </c>
      <c r="M43" s="25">
        <v>12</v>
      </c>
      <c r="N43" s="15">
        <f t="shared" si="21"/>
        <v>63.11999999999999</v>
      </c>
      <c r="O43" s="15">
        <f t="shared" si="63"/>
        <v>294</v>
      </c>
      <c r="P43" s="25">
        <v>12</v>
      </c>
      <c r="Q43" s="15">
        <f t="shared" si="22"/>
        <v>63.11999999999999</v>
      </c>
      <c r="R43" s="15">
        <f t="shared" si="64"/>
        <v>294</v>
      </c>
      <c r="S43" s="25">
        <v>13</v>
      </c>
      <c r="T43" s="15">
        <f t="shared" si="32"/>
        <v>68.379999999999981</v>
      </c>
      <c r="U43" s="15">
        <f t="shared" si="65"/>
        <v>318.5</v>
      </c>
      <c r="V43" s="25">
        <v>0</v>
      </c>
      <c r="W43" s="15">
        <f t="shared" si="23"/>
        <v>0</v>
      </c>
      <c r="X43" s="15">
        <f t="shared" si="66"/>
        <v>0</v>
      </c>
      <c r="Y43" s="25"/>
      <c r="Z43" s="15">
        <f t="shared" si="50"/>
        <v>0</v>
      </c>
      <c r="AA43" s="15">
        <f t="shared" si="67"/>
        <v>0</v>
      </c>
      <c r="AB43" s="25"/>
      <c r="AC43" s="15">
        <f t="shared" si="51"/>
        <v>0</v>
      </c>
      <c r="AD43" s="15">
        <f t="shared" si="68"/>
        <v>0</v>
      </c>
      <c r="AE43" s="25"/>
      <c r="AF43" s="15">
        <f t="shared" si="52"/>
        <v>0</v>
      </c>
      <c r="AG43" s="15">
        <f t="shared" si="69"/>
        <v>0</v>
      </c>
      <c r="AH43" s="25"/>
      <c r="AI43" s="15">
        <f t="shared" si="53"/>
        <v>0</v>
      </c>
      <c r="AJ43" s="15">
        <f t="shared" si="70"/>
        <v>0</v>
      </c>
      <c r="AK43" s="25"/>
      <c r="AL43" s="15">
        <f t="shared" si="54"/>
        <v>0</v>
      </c>
      <c r="AM43" s="15">
        <f t="shared" si="71"/>
        <v>0</v>
      </c>
      <c r="AN43" s="25"/>
      <c r="AO43" s="15">
        <f t="shared" si="29"/>
        <v>0</v>
      </c>
      <c r="AP43" s="15">
        <f t="shared" si="72"/>
        <v>0</v>
      </c>
      <c r="AQ43" s="10"/>
      <c r="AR43" s="25">
        <f t="shared" si="55"/>
        <v>48</v>
      </c>
      <c r="AS43" s="15">
        <f t="shared" si="30"/>
        <v>252.47999999999996</v>
      </c>
      <c r="AT43" s="15">
        <f t="shared" si="73"/>
        <v>1176</v>
      </c>
      <c r="AU43" s="41">
        <f t="shared" si="56"/>
        <v>0.35036496350364965</v>
      </c>
      <c r="AV43" s="36">
        <f t="shared" si="57"/>
        <v>10.51094890510949</v>
      </c>
      <c r="AW43" s="116">
        <f>E43</f>
        <v>24.5</v>
      </c>
      <c r="AX43" s="25">
        <v>45</v>
      </c>
      <c r="AY43" s="15">
        <f>AX43*E43</f>
        <v>1102.5</v>
      </c>
      <c r="AZ43" s="25"/>
      <c r="BA43" s="116">
        <f>AZ43*E43</f>
        <v>0</v>
      </c>
      <c r="BB43" s="36">
        <f t="shared" si="58"/>
        <v>128.4375</v>
      </c>
      <c r="BC43" s="46">
        <v>40</v>
      </c>
      <c r="BD43" s="36">
        <f t="shared" si="59"/>
        <v>18.348214285714285</v>
      </c>
      <c r="BE43" s="51">
        <f t="shared" si="60"/>
        <v>4.28125</v>
      </c>
      <c r="BF43" s="34">
        <f t="shared" si="31"/>
        <v>43731.4375</v>
      </c>
    </row>
    <row r="44" spans="1:64" s="42" customFormat="1" ht="15" x14ac:dyDescent="0.25">
      <c r="A44" s="105">
        <v>6953156279018</v>
      </c>
      <c r="B44" s="16">
        <v>743975</v>
      </c>
      <c r="C44" s="26" t="s">
        <v>76</v>
      </c>
      <c r="D44" s="53">
        <v>5.259999999999998</v>
      </c>
      <c r="E44" s="53">
        <v>24.5</v>
      </c>
      <c r="F44" s="53">
        <v>49</v>
      </c>
      <c r="G44" s="25">
        <v>0</v>
      </c>
      <c r="H44" s="15">
        <f t="shared" si="19"/>
        <v>0</v>
      </c>
      <c r="I44" s="15">
        <f t="shared" si="61"/>
        <v>0</v>
      </c>
      <c r="J44" s="25">
        <v>10</v>
      </c>
      <c r="K44" s="15">
        <f t="shared" si="20"/>
        <v>52.59999999999998</v>
      </c>
      <c r="L44" s="15">
        <f t="shared" si="62"/>
        <v>245</v>
      </c>
      <c r="M44" s="25">
        <v>6</v>
      </c>
      <c r="N44" s="15">
        <f t="shared" si="21"/>
        <v>31.559999999999988</v>
      </c>
      <c r="O44" s="15">
        <f t="shared" si="63"/>
        <v>147</v>
      </c>
      <c r="P44" s="25">
        <v>5</v>
      </c>
      <c r="Q44" s="15">
        <f t="shared" si="22"/>
        <v>26.29999999999999</v>
      </c>
      <c r="R44" s="15">
        <f t="shared" si="64"/>
        <v>122.5</v>
      </c>
      <c r="S44" s="25">
        <v>5</v>
      </c>
      <c r="T44" s="15">
        <f t="shared" si="32"/>
        <v>26.29999999999999</v>
      </c>
      <c r="U44" s="15">
        <f t="shared" si="65"/>
        <v>122.5</v>
      </c>
      <c r="V44" s="25">
        <v>2</v>
      </c>
      <c r="W44" s="15">
        <f t="shared" si="23"/>
        <v>10.519999999999996</v>
      </c>
      <c r="X44" s="15">
        <f t="shared" si="66"/>
        <v>49</v>
      </c>
      <c r="Y44" s="25"/>
      <c r="Z44" s="15">
        <f t="shared" ref="Z44:Z78" si="74">Y44*$D44</f>
        <v>0</v>
      </c>
      <c r="AA44" s="15">
        <f t="shared" si="67"/>
        <v>0</v>
      </c>
      <c r="AB44" s="25"/>
      <c r="AC44" s="15">
        <f t="shared" ref="AC44:AC78" si="75">AB44*$D44</f>
        <v>0</v>
      </c>
      <c r="AD44" s="15">
        <f t="shared" si="68"/>
        <v>0</v>
      </c>
      <c r="AE44" s="25"/>
      <c r="AF44" s="15">
        <f t="shared" ref="AF44:AF78" si="76">AE44*$D44</f>
        <v>0</v>
      </c>
      <c r="AG44" s="15">
        <f t="shared" si="69"/>
        <v>0</v>
      </c>
      <c r="AH44" s="25"/>
      <c r="AI44" s="15">
        <f t="shared" ref="AI44:AI78" si="77">AH44*$D44</f>
        <v>0</v>
      </c>
      <c r="AJ44" s="15">
        <f t="shared" si="70"/>
        <v>0</v>
      </c>
      <c r="AK44" s="25"/>
      <c r="AL44" s="15">
        <f t="shared" ref="AL44:AL78" si="78">AK44*$D44</f>
        <v>0</v>
      </c>
      <c r="AM44" s="15">
        <f t="shared" si="71"/>
        <v>0</v>
      </c>
      <c r="AN44" s="25"/>
      <c r="AO44" s="15">
        <f t="shared" si="29"/>
        <v>0</v>
      </c>
      <c r="AP44" s="15">
        <f t="shared" si="72"/>
        <v>0</v>
      </c>
      <c r="AQ44" s="10"/>
      <c r="AR44" s="25">
        <f t="shared" ref="AR44:AR78" si="79">G44+J44+M44+P44+S44+V44+Y44+AB44+AE44+AH44+AK44+AN44</f>
        <v>28</v>
      </c>
      <c r="AS44" s="15">
        <f t="shared" si="30"/>
        <v>147.27999999999994</v>
      </c>
      <c r="AT44" s="15">
        <f t="shared" si="73"/>
        <v>686</v>
      </c>
      <c r="AU44" s="41">
        <f t="shared" ref="AU44:AU78" si="80">AR44/BH$2</f>
        <v>0.20437956204379562</v>
      </c>
      <c r="AV44" s="36">
        <f t="shared" ref="AV44:AV78" si="81">AU44*30</f>
        <v>6.1313868613138682</v>
      </c>
      <c r="AW44" s="116">
        <f>E44</f>
        <v>24.5</v>
      </c>
      <c r="AX44" s="25">
        <v>14</v>
      </c>
      <c r="AY44" s="15">
        <f>AX44*E44</f>
        <v>343</v>
      </c>
      <c r="AZ44" s="25"/>
      <c r="BA44" s="116">
        <f>AZ44*E44</f>
        <v>0</v>
      </c>
      <c r="BB44" s="36">
        <f t="shared" ref="BB44:BB78" si="82">IFERROR(AX44/AU44, "-")</f>
        <v>68.5</v>
      </c>
      <c r="BC44" s="46">
        <v>41</v>
      </c>
      <c r="BD44" s="36">
        <f t="shared" ref="BD44:BD78" si="83">IFERROR(BB44/7,"-")</f>
        <v>9.7857142857142865</v>
      </c>
      <c r="BE44" s="51">
        <f>IFERROR(BB44/30,"-")</f>
        <v>2.2833333333333332</v>
      </c>
      <c r="BF44" s="34">
        <f t="shared" si="31"/>
        <v>43671.5</v>
      </c>
      <c r="BG44" s="1"/>
      <c r="BH44" s="1"/>
      <c r="BI44" s="1"/>
      <c r="BJ44" s="1"/>
      <c r="BK44" s="1"/>
      <c r="BL44" s="1"/>
    </row>
    <row r="45" spans="1:64" s="42" customFormat="1" ht="15" x14ac:dyDescent="0.25">
      <c r="A45" s="16"/>
      <c r="B45" s="16">
        <v>758117</v>
      </c>
      <c r="C45" s="17" t="s">
        <v>78</v>
      </c>
      <c r="D45" s="53"/>
      <c r="E45" s="53">
        <v>49.5</v>
      </c>
      <c r="F45" s="53">
        <v>99</v>
      </c>
      <c r="G45" s="25"/>
      <c r="H45" s="15">
        <f t="shared" si="19"/>
        <v>0</v>
      </c>
      <c r="I45" s="15">
        <f t="shared" si="61"/>
        <v>0</v>
      </c>
      <c r="J45" s="25"/>
      <c r="K45" s="15">
        <f t="shared" si="20"/>
        <v>0</v>
      </c>
      <c r="L45" s="15">
        <f t="shared" si="62"/>
        <v>0</v>
      </c>
      <c r="M45" s="25"/>
      <c r="N45" s="15">
        <f t="shared" si="21"/>
        <v>0</v>
      </c>
      <c r="O45" s="15">
        <f t="shared" si="63"/>
        <v>0</v>
      </c>
      <c r="P45" s="25"/>
      <c r="Q45" s="15">
        <f t="shared" si="22"/>
        <v>0</v>
      </c>
      <c r="R45" s="15">
        <f t="shared" si="64"/>
        <v>0</v>
      </c>
      <c r="S45" s="25">
        <v>0</v>
      </c>
      <c r="T45" s="15">
        <f t="shared" si="32"/>
        <v>0</v>
      </c>
      <c r="U45" s="15">
        <f t="shared" si="65"/>
        <v>0</v>
      </c>
      <c r="V45" s="25">
        <v>0</v>
      </c>
      <c r="W45" s="15">
        <f t="shared" si="23"/>
        <v>0</v>
      </c>
      <c r="X45" s="15">
        <f t="shared" si="66"/>
        <v>0</v>
      </c>
      <c r="Y45" s="25"/>
      <c r="Z45" s="15">
        <f t="shared" si="74"/>
        <v>0</v>
      </c>
      <c r="AA45" s="15">
        <f t="shared" si="67"/>
        <v>0</v>
      </c>
      <c r="AB45" s="25"/>
      <c r="AC45" s="15">
        <f t="shared" si="75"/>
        <v>0</v>
      </c>
      <c r="AD45" s="15">
        <f t="shared" si="68"/>
        <v>0</v>
      </c>
      <c r="AE45" s="25"/>
      <c r="AF45" s="15">
        <f t="shared" si="76"/>
        <v>0</v>
      </c>
      <c r="AG45" s="15">
        <f t="shared" si="69"/>
        <v>0</v>
      </c>
      <c r="AH45" s="25"/>
      <c r="AI45" s="15">
        <f t="shared" si="77"/>
        <v>0</v>
      </c>
      <c r="AJ45" s="15">
        <f t="shared" si="70"/>
        <v>0</v>
      </c>
      <c r="AK45" s="25"/>
      <c r="AL45" s="15">
        <f t="shared" si="78"/>
        <v>0</v>
      </c>
      <c r="AM45" s="15">
        <f t="shared" si="71"/>
        <v>0</v>
      </c>
      <c r="AN45" s="25"/>
      <c r="AO45" s="15">
        <f t="shared" si="29"/>
        <v>0</v>
      </c>
      <c r="AP45" s="15">
        <f t="shared" si="72"/>
        <v>0</v>
      </c>
      <c r="AQ45" s="10"/>
      <c r="AR45" s="25">
        <f t="shared" si="79"/>
        <v>0</v>
      </c>
      <c r="AS45" s="15">
        <f t="shared" si="30"/>
        <v>0</v>
      </c>
      <c r="AT45" s="15">
        <f t="shared" si="73"/>
        <v>0</v>
      </c>
      <c r="AU45" s="41">
        <f t="shared" si="80"/>
        <v>0</v>
      </c>
      <c r="AV45" s="36">
        <f t="shared" si="81"/>
        <v>0</v>
      </c>
      <c r="AW45" s="116">
        <f>E45</f>
        <v>49.5</v>
      </c>
      <c r="AX45" s="25">
        <v>0</v>
      </c>
      <c r="AY45" s="15">
        <f>AX45*E45</f>
        <v>0</v>
      </c>
      <c r="AZ45" s="25">
        <v>40</v>
      </c>
      <c r="BA45" s="116">
        <f>AZ45*E45</f>
        <v>1980</v>
      </c>
      <c r="BB45" s="36" t="str">
        <f t="shared" si="82"/>
        <v>-</v>
      </c>
      <c r="BC45" s="46">
        <v>52</v>
      </c>
      <c r="BD45" s="36" t="str">
        <f t="shared" si="83"/>
        <v>-</v>
      </c>
      <c r="BE45" s="51" t="str">
        <f t="shared" ref="BE45:BE78" si="84">IFERROR(BB45/30,"-")</f>
        <v>-</v>
      </c>
      <c r="BF45" s="34" t="str">
        <f t="shared" si="31"/>
        <v>-</v>
      </c>
      <c r="BG45" s="1"/>
      <c r="BH45" s="1"/>
      <c r="BI45" s="1"/>
      <c r="BJ45" s="1"/>
      <c r="BK45" s="1"/>
      <c r="BL45" s="1"/>
    </row>
    <row r="46" spans="1:64" s="42" customFormat="1" ht="15" x14ac:dyDescent="0.25">
      <c r="A46" s="16"/>
      <c r="B46" s="16">
        <v>758119</v>
      </c>
      <c r="C46" s="17" t="s">
        <v>79</v>
      </c>
      <c r="D46" s="53"/>
      <c r="E46" s="53">
        <v>49.5</v>
      </c>
      <c r="F46" s="53">
        <v>99</v>
      </c>
      <c r="G46" s="25"/>
      <c r="H46" s="15">
        <f t="shared" si="19"/>
        <v>0</v>
      </c>
      <c r="I46" s="15">
        <f t="shared" si="61"/>
        <v>0</v>
      </c>
      <c r="J46" s="25"/>
      <c r="K46" s="15">
        <f t="shared" si="20"/>
        <v>0</v>
      </c>
      <c r="L46" s="15">
        <f t="shared" si="62"/>
        <v>0</v>
      </c>
      <c r="M46" s="25"/>
      <c r="N46" s="15">
        <f t="shared" si="21"/>
        <v>0</v>
      </c>
      <c r="O46" s="15">
        <f t="shared" si="63"/>
        <v>0</v>
      </c>
      <c r="P46" s="25"/>
      <c r="Q46" s="15">
        <f t="shared" si="22"/>
        <v>0</v>
      </c>
      <c r="R46" s="15">
        <f t="shared" si="64"/>
        <v>0</v>
      </c>
      <c r="S46" s="25">
        <v>0</v>
      </c>
      <c r="T46" s="15">
        <f t="shared" si="32"/>
        <v>0</v>
      </c>
      <c r="U46" s="15">
        <f t="shared" si="65"/>
        <v>0</v>
      </c>
      <c r="V46" s="25">
        <v>1</v>
      </c>
      <c r="W46" s="15">
        <f t="shared" si="23"/>
        <v>0</v>
      </c>
      <c r="X46" s="15">
        <f t="shared" si="66"/>
        <v>49.5</v>
      </c>
      <c r="Y46" s="25"/>
      <c r="Z46" s="15">
        <f t="shared" si="74"/>
        <v>0</v>
      </c>
      <c r="AA46" s="15">
        <f t="shared" si="67"/>
        <v>0</v>
      </c>
      <c r="AB46" s="25"/>
      <c r="AC46" s="15">
        <f t="shared" si="75"/>
        <v>0</v>
      </c>
      <c r="AD46" s="15">
        <f t="shared" si="68"/>
        <v>0</v>
      </c>
      <c r="AE46" s="25"/>
      <c r="AF46" s="15">
        <f t="shared" si="76"/>
        <v>0</v>
      </c>
      <c r="AG46" s="15">
        <f t="shared" si="69"/>
        <v>0</v>
      </c>
      <c r="AH46" s="25"/>
      <c r="AI46" s="15">
        <f t="shared" si="77"/>
        <v>0</v>
      </c>
      <c r="AJ46" s="15">
        <f t="shared" si="70"/>
        <v>0</v>
      </c>
      <c r="AK46" s="25"/>
      <c r="AL46" s="15">
        <f t="shared" si="78"/>
        <v>0</v>
      </c>
      <c r="AM46" s="15">
        <f t="shared" si="71"/>
        <v>0</v>
      </c>
      <c r="AN46" s="25"/>
      <c r="AO46" s="15">
        <f t="shared" si="29"/>
        <v>0</v>
      </c>
      <c r="AP46" s="15">
        <f t="shared" si="72"/>
        <v>0</v>
      </c>
      <c r="AQ46" s="10"/>
      <c r="AR46" s="25">
        <f t="shared" si="79"/>
        <v>1</v>
      </c>
      <c r="AS46" s="15">
        <f t="shared" si="30"/>
        <v>0</v>
      </c>
      <c r="AT46" s="15">
        <f t="shared" si="73"/>
        <v>49.5</v>
      </c>
      <c r="AU46" s="41">
        <f t="shared" si="80"/>
        <v>7.2992700729927005E-3</v>
      </c>
      <c r="AV46" s="36">
        <f t="shared" si="81"/>
        <v>0.218978102189781</v>
      </c>
      <c r="AW46" s="116">
        <f>E46</f>
        <v>49.5</v>
      </c>
      <c r="AX46" s="25">
        <v>0</v>
      </c>
      <c r="AY46" s="15">
        <f>AX46*E46</f>
        <v>0</v>
      </c>
      <c r="AZ46" s="25">
        <v>40</v>
      </c>
      <c r="BA46" s="116">
        <f>AZ46*E46</f>
        <v>1980</v>
      </c>
      <c r="BB46" s="36">
        <f t="shared" si="82"/>
        <v>0</v>
      </c>
      <c r="BC46" s="46">
        <v>53</v>
      </c>
      <c r="BD46" s="36">
        <f t="shared" si="83"/>
        <v>0</v>
      </c>
      <c r="BE46" s="51">
        <f t="shared" si="84"/>
        <v>0</v>
      </c>
      <c r="BF46" s="34">
        <f t="shared" si="31"/>
        <v>43603</v>
      </c>
      <c r="BG46" s="1"/>
      <c r="BH46" s="1"/>
      <c r="BI46" s="1"/>
      <c r="BJ46" s="1"/>
      <c r="BK46" s="1"/>
      <c r="BL46" s="1"/>
    </row>
    <row r="47" spans="1:64" s="42" customFormat="1" ht="15" x14ac:dyDescent="0.25">
      <c r="A47" s="16"/>
      <c r="B47" s="16">
        <v>758121</v>
      </c>
      <c r="C47" s="17" t="s">
        <v>80</v>
      </c>
      <c r="D47" s="53"/>
      <c r="E47" s="53">
        <v>34.5</v>
      </c>
      <c r="F47" s="53">
        <v>69</v>
      </c>
      <c r="G47" s="25"/>
      <c r="H47" s="15">
        <f t="shared" si="19"/>
        <v>0</v>
      </c>
      <c r="I47" s="15">
        <f t="shared" si="61"/>
        <v>0</v>
      </c>
      <c r="J47" s="25"/>
      <c r="K47" s="15">
        <f t="shared" si="20"/>
        <v>0</v>
      </c>
      <c r="L47" s="15">
        <f t="shared" si="62"/>
        <v>0</v>
      </c>
      <c r="M47" s="25"/>
      <c r="N47" s="15">
        <f t="shared" si="21"/>
        <v>0</v>
      </c>
      <c r="O47" s="15">
        <f t="shared" si="63"/>
        <v>0</v>
      </c>
      <c r="P47" s="25"/>
      <c r="Q47" s="15">
        <f t="shared" si="22"/>
        <v>0</v>
      </c>
      <c r="R47" s="15">
        <f t="shared" si="64"/>
        <v>0</v>
      </c>
      <c r="S47" s="25">
        <v>0</v>
      </c>
      <c r="T47" s="15">
        <f t="shared" si="32"/>
        <v>0</v>
      </c>
      <c r="U47" s="15">
        <f t="shared" si="65"/>
        <v>0</v>
      </c>
      <c r="V47" s="25">
        <v>0</v>
      </c>
      <c r="W47" s="15">
        <f t="shared" si="23"/>
        <v>0</v>
      </c>
      <c r="X47" s="15">
        <f t="shared" si="66"/>
        <v>0</v>
      </c>
      <c r="Y47" s="25"/>
      <c r="Z47" s="15">
        <f t="shared" si="74"/>
        <v>0</v>
      </c>
      <c r="AA47" s="15">
        <f t="shared" si="67"/>
        <v>0</v>
      </c>
      <c r="AB47" s="25"/>
      <c r="AC47" s="15">
        <f t="shared" si="75"/>
        <v>0</v>
      </c>
      <c r="AD47" s="15">
        <f t="shared" si="68"/>
        <v>0</v>
      </c>
      <c r="AE47" s="25"/>
      <c r="AF47" s="15">
        <f t="shared" si="76"/>
        <v>0</v>
      </c>
      <c r="AG47" s="15">
        <f t="shared" si="69"/>
        <v>0</v>
      </c>
      <c r="AH47" s="25"/>
      <c r="AI47" s="15">
        <f t="shared" si="77"/>
        <v>0</v>
      </c>
      <c r="AJ47" s="15">
        <f t="shared" si="70"/>
        <v>0</v>
      </c>
      <c r="AK47" s="25"/>
      <c r="AL47" s="15">
        <f t="shared" si="78"/>
        <v>0</v>
      </c>
      <c r="AM47" s="15">
        <f t="shared" si="71"/>
        <v>0</v>
      </c>
      <c r="AN47" s="25"/>
      <c r="AO47" s="15">
        <f t="shared" si="29"/>
        <v>0</v>
      </c>
      <c r="AP47" s="15">
        <f t="shared" si="72"/>
        <v>0</v>
      </c>
      <c r="AQ47" s="10"/>
      <c r="AR47" s="25">
        <f t="shared" si="79"/>
        <v>0</v>
      </c>
      <c r="AS47" s="15">
        <f t="shared" si="30"/>
        <v>0</v>
      </c>
      <c r="AT47" s="15">
        <f t="shared" si="73"/>
        <v>0</v>
      </c>
      <c r="AU47" s="41">
        <f t="shared" si="80"/>
        <v>0</v>
      </c>
      <c r="AV47" s="36">
        <f t="shared" si="81"/>
        <v>0</v>
      </c>
      <c r="AW47" s="116">
        <f>E47</f>
        <v>34.5</v>
      </c>
      <c r="AX47" s="25">
        <v>0</v>
      </c>
      <c r="AY47" s="15">
        <f>AX47*E47</f>
        <v>0</v>
      </c>
      <c r="AZ47" s="25">
        <v>40</v>
      </c>
      <c r="BA47" s="116">
        <f>AZ47*E47</f>
        <v>1380</v>
      </c>
      <c r="BB47" s="36" t="str">
        <f t="shared" si="82"/>
        <v>-</v>
      </c>
      <c r="BC47" s="46">
        <v>54</v>
      </c>
      <c r="BD47" s="36" t="str">
        <f t="shared" si="83"/>
        <v>-</v>
      </c>
      <c r="BE47" s="51" t="str">
        <f t="shared" si="84"/>
        <v>-</v>
      </c>
      <c r="BF47" s="34" t="str">
        <f t="shared" si="31"/>
        <v>-</v>
      </c>
      <c r="BG47" s="1"/>
      <c r="BH47" s="1"/>
      <c r="BI47" s="1"/>
      <c r="BJ47" s="1"/>
      <c r="BK47" s="1"/>
      <c r="BL47" s="1"/>
    </row>
    <row r="48" spans="1:64" s="42" customFormat="1" ht="15" x14ac:dyDescent="0.25">
      <c r="A48" s="16"/>
      <c r="B48" s="16">
        <v>758124</v>
      </c>
      <c r="C48" s="17" t="s">
        <v>81</v>
      </c>
      <c r="D48" s="53"/>
      <c r="E48" s="53">
        <v>34.5</v>
      </c>
      <c r="F48" s="53">
        <v>69</v>
      </c>
      <c r="G48" s="25"/>
      <c r="H48" s="15">
        <f t="shared" si="19"/>
        <v>0</v>
      </c>
      <c r="I48" s="15">
        <f t="shared" si="61"/>
        <v>0</v>
      </c>
      <c r="J48" s="25"/>
      <c r="K48" s="15">
        <f t="shared" si="20"/>
        <v>0</v>
      </c>
      <c r="L48" s="15">
        <f t="shared" si="62"/>
        <v>0</v>
      </c>
      <c r="M48" s="25"/>
      <c r="N48" s="15">
        <f t="shared" si="21"/>
        <v>0</v>
      </c>
      <c r="O48" s="15">
        <f t="shared" si="63"/>
        <v>0</v>
      </c>
      <c r="P48" s="25"/>
      <c r="Q48" s="15">
        <f t="shared" si="22"/>
        <v>0</v>
      </c>
      <c r="R48" s="15">
        <f t="shared" si="64"/>
        <v>0</v>
      </c>
      <c r="S48" s="25">
        <v>0</v>
      </c>
      <c r="T48" s="15">
        <f t="shared" si="32"/>
        <v>0</v>
      </c>
      <c r="U48" s="15">
        <f t="shared" si="65"/>
        <v>0</v>
      </c>
      <c r="V48" s="25">
        <v>0</v>
      </c>
      <c r="W48" s="15">
        <f t="shared" si="23"/>
        <v>0</v>
      </c>
      <c r="X48" s="15">
        <f t="shared" si="66"/>
        <v>0</v>
      </c>
      <c r="Y48" s="25"/>
      <c r="Z48" s="15">
        <f t="shared" si="74"/>
        <v>0</v>
      </c>
      <c r="AA48" s="15">
        <f t="shared" si="67"/>
        <v>0</v>
      </c>
      <c r="AB48" s="25"/>
      <c r="AC48" s="15">
        <f t="shared" si="75"/>
        <v>0</v>
      </c>
      <c r="AD48" s="15">
        <f t="shared" si="68"/>
        <v>0</v>
      </c>
      <c r="AE48" s="25"/>
      <c r="AF48" s="15">
        <f t="shared" si="76"/>
        <v>0</v>
      </c>
      <c r="AG48" s="15">
        <f t="shared" si="69"/>
        <v>0</v>
      </c>
      <c r="AH48" s="25"/>
      <c r="AI48" s="15">
        <f t="shared" si="77"/>
        <v>0</v>
      </c>
      <c r="AJ48" s="15">
        <f t="shared" si="70"/>
        <v>0</v>
      </c>
      <c r="AK48" s="25"/>
      <c r="AL48" s="15">
        <f t="shared" si="78"/>
        <v>0</v>
      </c>
      <c r="AM48" s="15">
        <f t="shared" si="71"/>
        <v>0</v>
      </c>
      <c r="AN48" s="25"/>
      <c r="AO48" s="15">
        <f t="shared" si="29"/>
        <v>0</v>
      </c>
      <c r="AP48" s="15">
        <f t="shared" si="72"/>
        <v>0</v>
      </c>
      <c r="AQ48" s="10"/>
      <c r="AR48" s="25">
        <f t="shared" si="79"/>
        <v>0</v>
      </c>
      <c r="AS48" s="15">
        <f t="shared" si="30"/>
        <v>0</v>
      </c>
      <c r="AT48" s="15">
        <f t="shared" si="73"/>
        <v>0</v>
      </c>
      <c r="AU48" s="41">
        <f t="shared" si="80"/>
        <v>0</v>
      </c>
      <c r="AV48" s="36">
        <f t="shared" si="81"/>
        <v>0</v>
      </c>
      <c r="AW48" s="116">
        <f>E48</f>
        <v>34.5</v>
      </c>
      <c r="AX48" s="25">
        <v>0</v>
      </c>
      <c r="AY48" s="15">
        <f>AX48*E48</f>
        <v>0</v>
      </c>
      <c r="AZ48" s="25">
        <v>40</v>
      </c>
      <c r="BA48" s="116">
        <f>AZ48*E48</f>
        <v>1380</v>
      </c>
      <c r="BB48" s="36" t="str">
        <f t="shared" si="82"/>
        <v>-</v>
      </c>
      <c r="BC48" s="46">
        <v>55</v>
      </c>
      <c r="BD48" s="36" t="str">
        <f t="shared" si="83"/>
        <v>-</v>
      </c>
      <c r="BE48" s="51" t="str">
        <f t="shared" si="84"/>
        <v>-</v>
      </c>
      <c r="BF48" s="34" t="str">
        <f t="shared" si="31"/>
        <v>-</v>
      </c>
      <c r="BG48" s="1"/>
      <c r="BH48" s="1"/>
      <c r="BI48" s="1"/>
      <c r="BJ48" s="1"/>
      <c r="BK48" s="1"/>
      <c r="BL48" s="1"/>
    </row>
    <row r="49" spans="1:64" s="42" customFormat="1" ht="15" x14ac:dyDescent="0.25">
      <c r="A49" s="16"/>
      <c r="B49" s="16">
        <v>758125</v>
      </c>
      <c r="C49" s="17" t="s">
        <v>82</v>
      </c>
      <c r="D49" s="53"/>
      <c r="E49" s="53">
        <v>79.5</v>
      </c>
      <c r="F49" s="53">
        <v>159</v>
      </c>
      <c r="G49" s="25"/>
      <c r="H49" s="15">
        <f t="shared" si="19"/>
        <v>0</v>
      </c>
      <c r="I49" s="15">
        <f t="shared" si="61"/>
        <v>0</v>
      </c>
      <c r="J49" s="25"/>
      <c r="K49" s="15">
        <f t="shared" si="20"/>
        <v>0</v>
      </c>
      <c r="L49" s="15">
        <f t="shared" si="62"/>
        <v>0</v>
      </c>
      <c r="M49" s="25"/>
      <c r="N49" s="15">
        <f t="shared" si="21"/>
        <v>0</v>
      </c>
      <c r="O49" s="15">
        <f t="shared" si="63"/>
        <v>0</v>
      </c>
      <c r="P49" s="25"/>
      <c r="Q49" s="15">
        <f t="shared" si="22"/>
        <v>0</v>
      </c>
      <c r="R49" s="15">
        <f t="shared" si="64"/>
        <v>0</v>
      </c>
      <c r="S49" s="25">
        <v>0</v>
      </c>
      <c r="T49" s="15">
        <f t="shared" si="32"/>
        <v>0</v>
      </c>
      <c r="U49" s="15">
        <f t="shared" si="65"/>
        <v>0</v>
      </c>
      <c r="V49" s="25">
        <v>0</v>
      </c>
      <c r="W49" s="15">
        <f t="shared" si="23"/>
        <v>0</v>
      </c>
      <c r="X49" s="15">
        <f t="shared" si="66"/>
        <v>0</v>
      </c>
      <c r="Y49" s="25"/>
      <c r="Z49" s="15">
        <f t="shared" si="74"/>
        <v>0</v>
      </c>
      <c r="AA49" s="15">
        <f t="shared" si="67"/>
        <v>0</v>
      </c>
      <c r="AB49" s="25"/>
      <c r="AC49" s="15">
        <f t="shared" si="75"/>
        <v>0</v>
      </c>
      <c r="AD49" s="15">
        <f t="shared" si="68"/>
        <v>0</v>
      </c>
      <c r="AE49" s="25"/>
      <c r="AF49" s="15">
        <f t="shared" si="76"/>
        <v>0</v>
      </c>
      <c r="AG49" s="15">
        <f t="shared" si="69"/>
        <v>0</v>
      </c>
      <c r="AH49" s="25"/>
      <c r="AI49" s="15">
        <f t="shared" si="77"/>
        <v>0</v>
      </c>
      <c r="AJ49" s="15">
        <f t="shared" si="70"/>
        <v>0</v>
      </c>
      <c r="AK49" s="25"/>
      <c r="AL49" s="15">
        <f t="shared" si="78"/>
        <v>0</v>
      </c>
      <c r="AM49" s="15">
        <f t="shared" si="71"/>
        <v>0</v>
      </c>
      <c r="AN49" s="25"/>
      <c r="AO49" s="15">
        <f t="shared" si="29"/>
        <v>0</v>
      </c>
      <c r="AP49" s="15">
        <f t="shared" si="72"/>
        <v>0</v>
      </c>
      <c r="AQ49" s="10"/>
      <c r="AR49" s="25">
        <f t="shared" si="79"/>
        <v>0</v>
      </c>
      <c r="AS49" s="15">
        <f t="shared" si="30"/>
        <v>0</v>
      </c>
      <c r="AT49" s="15">
        <f t="shared" si="73"/>
        <v>0</v>
      </c>
      <c r="AU49" s="41">
        <f t="shared" si="80"/>
        <v>0</v>
      </c>
      <c r="AV49" s="36">
        <f t="shared" si="81"/>
        <v>0</v>
      </c>
      <c r="AW49" s="116">
        <f>E49</f>
        <v>79.5</v>
      </c>
      <c r="AX49" s="25">
        <v>0</v>
      </c>
      <c r="AY49" s="15">
        <f>AX49*E49</f>
        <v>0</v>
      </c>
      <c r="AZ49" s="25">
        <v>40</v>
      </c>
      <c r="BA49" s="116">
        <f>AZ49*E49</f>
        <v>3180</v>
      </c>
      <c r="BB49" s="36" t="str">
        <f t="shared" si="82"/>
        <v>-</v>
      </c>
      <c r="BC49" s="46">
        <v>56</v>
      </c>
      <c r="BD49" s="36" t="str">
        <f t="shared" si="83"/>
        <v>-</v>
      </c>
      <c r="BE49" s="51" t="str">
        <f t="shared" si="84"/>
        <v>-</v>
      </c>
      <c r="BF49" s="34" t="str">
        <f t="shared" si="31"/>
        <v>-</v>
      </c>
      <c r="BG49" s="1"/>
      <c r="BH49" s="1"/>
      <c r="BI49" s="1"/>
      <c r="BJ49" s="1"/>
      <c r="BK49" s="1"/>
      <c r="BL49" s="1"/>
    </row>
    <row r="50" spans="1:64" s="104" customFormat="1" ht="15" x14ac:dyDescent="0.25">
      <c r="A50" s="93"/>
      <c r="B50" s="93">
        <v>758126</v>
      </c>
      <c r="C50" s="94" t="s">
        <v>83</v>
      </c>
      <c r="D50" s="95"/>
      <c r="E50" s="95">
        <v>34.5</v>
      </c>
      <c r="F50" s="95">
        <v>69</v>
      </c>
      <c r="G50" s="96"/>
      <c r="H50" s="97">
        <f t="shared" si="19"/>
        <v>0</v>
      </c>
      <c r="I50" s="97">
        <f t="shared" si="61"/>
        <v>0</v>
      </c>
      <c r="J50" s="96"/>
      <c r="K50" s="97">
        <f t="shared" si="20"/>
        <v>0</v>
      </c>
      <c r="L50" s="97">
        <f t="shared" si="62"/>
        <v>0</v>
      </c>
      <c r="M50" s="96"/>
      <c r="N50" s="97">
        <f t="shared" si="21"/>
        <v>0</v>
      </c>
      <c r="O50" s="97">
        <f t="shared" si="63"/>
        <v>0</v>
      </c>
      <c r="P50" s="96"/>
      <c r="Q50" s="97">
        <f t="shared" si="22"/>
        <v>0</v>
      </c>
      <c r="R50" s="97">
        <f t="shared" si="64"/>
        <v>0</v>
      </c>
      <c r="S50" s="96">
        <v>0</v>
      </c>
      <c r="T50" s="97">
        <f t="shared" si="32"/>
        <v>0</v>
      </c>
      <c r="U50" s="97">
        <f t="shared" si="65"/>
        <v>0</v>
      </c>
      <c r="V50" s="96">
        <v>0</v>
      </c>
      <c r="W50" s="97">
        <f t="shared" si="23"/>
        <v>0</v>
      </c>
      <c r="X50" s="97">
        <f t="shared" si="66"/>
        <v>0</v>
      </c>
      <c r="Y50" s="96"/>
      <c r="Z50" s="97">
        <f t="shared" si="74"/>
        <v>0</v>
      </c>
      <c r="AA50" s="97">
        <f t="shared" si="67"/>
        <v>0</v>
      </c>
      <c r="AB50" s="96"/>
      <c r="AC50" s="97">
        <f t="shared" si="75"/>
        <v>0</v>
      </c>
      <c r="AD50" s="97">
        <f t="shared" si="68"/>
        <v>0</v>
      </c>
      <c r="AE50" s="96"/>
      <c r="AF50" s="97">
        <f t="shared" si="76"/>
        <v>0</v>
      </c>
      <c r="AG50" s="97">
        <f t="shared" si="69"/>
        <v>0</v>
      </c>
      <c r="AH50" s="96"/>
      <c r="AI50" s="97">
        <f t="shared" si="77"/>
        <v>0</v>
      </c>
      <c r="AJ50" s="97">
        <f t="shared" si="70"/>
        <v>0</v>
      </c>
      <c r="AK50" s="96"/>
      <c r="AL50" s="97">
        <f t="shared" si="78"/>
        <v>0</v>
      </c>
      <c r="AM50" s="97">
        <f t="shared" si="71"/>
        <v>0</v>
      </c>
      <c r="AN50" s="96"/>
      <c r="AO50" s="97">
        <f t="shared" si="29"/>
        <v>0</v>
      </c>
      <c r="AP50" s="97">
        <f t="shared" si="72"/>
        <v>0</v>
      </c>
      <c r="AQ50" s="98"/>
      <c r="AR50" s="96">
        <f t="shared" si="79"/>
        <v>0</v>
      </c>
      <c r="AS50" s="97">
        <f t="shared" si="30"/>
        <v>0</v>
      </c>
      <c r="AT50" s="97">
        <f t="shared" si="73"/>
        <v>0</v>
      </c>
      <c r="AU50" s="99">
        <f t="shared" si="80"/>
        <v>0</v>
      </c>
      <c r="AV50" s="100">
        <f t="shared" si="81"/>
        <v>0</v>
      </c>
      <c r="AW50" s="116">
        <f>E50</f>
        <v>34.5</v>
      </c>
      <c r="AX50" s="96">
        <v>0</v>
      </c>
      <c r="AY50" s="97">
        <f>AX50*E50</f>
        <v>0</v>
      </c>
      <c r="AZ50" s="96">
        <v>0</v>
      </c>
      <c r="BA50" s="97">
        <f>AZ50*E50</f>
        <v>0</v>
      </c>
      <c r="BB50" s="100" t="str">
        <f t="shared" si="82"/>
        <v>-</v>
      </c>
      <c r="BC50" s="101">
        <v>57</v>
      </c>
      <c r="BD50" s="100" t="str">
        <f t="shared" si="83"/>
        <v>-</v>
      </c>
      <c r="BE50" s="102" t="str">
        <f t="shared" si="84"/>
        <v>-</v>
      </c>
      <c r="BF50" s="34" t="str">
        <f t="shared" si="31"/>
        <v>-</v>
      </c>
      <c r="BG50" s="103"/>
      <c r="BH50" s="103"/>
    </row>
    <row r="51" spans="1:64" s="104" customFormat="1" ht="15" x14ac:dyDescent="0.25">
      <c r="A51" s="93"/>
      <c r="B51" s="93">
        <v>758127</v>
      </c>
      <c r="C51" s="94" t="s">
        <v>84</v>
      </c>
      <c r="D51" s="95"/>
      <c r="E51" s="95">
        <v>34.5</v>
      </c>
      <c r="F51" s="95">
        <v>69</v>
      </c>
      <c r="G51" s="96"/>
      <c r="H51" s="97">
        <f t="shared" si="19"/>
        <v>0</v>
      </c>
      <c r="I51" s="97">
        <f t="shared" si="61"/>
        <v>0</v>
      </c>
      <c r="J51" s="96"/>
      <c r="K51" s="97">
        <f t="shared" si="20"/>
        <v>0</v>
      </c>
      <c r="L51" s="97">
        <f t="shared" si="62"/>
        <v>0</v>
      </c>
      <c r="M51" s="96"/>
      <c r="N51" s="97">
        <f t="shared" si="21"/>
        <v>0</v>
      </c>
      <c r="O51" s="97">
        <f t="shared" si="63"/>
        <v>0</v>
      </c>
      <c r="P51" s="96"/>
      <c r="Q51" s="97">
        <f t="shared" si="22"/>
        <v>0</v>
      </c>
      <c r="R51" s="97">
        <f t="shared" si="64"/>
        <v>0</v>
      </c>
      <c r="S51" s="96">
        <v>0</v>
      </c>
      <c r="T51" s="97">
        <f t="shared" si="32"/>
        <v>0</v>
      </c>
      <c r="U51" s="97">
        <f t="shared" si="65"/>
        <v>0</v>
      </c>
      <c r="V51" s="96">
        <v>0</v>
      </c>
      <c r="W51" s="97">
        <f t="shared" si="23"/>
        <v>0</v>
      </c>
      <c r="X51" s="97">
        <f t="shared" si="66"/>
        <v>0</v>
      </c>
      <c r="Y51" s="96"/>
      <c r="Z51" s="97">
        <f t="shared" si="74"/>
        <v>0</v>
      </c>
      <c r="AA51" s="97">
        <f t="shared" si="67"/>
        <v>0</v>
      </c>
      <c r="AB51" s="96"/>
      <c r="AC51" s="97">
        <f t="shared" si="75"/>
        <v>0</v>
      </c>
      <c r="AD51" s="97">
        <f t="shared" si="68"/>
        <v>0</v>
      </c>
      <c r="AE51" s="96"/>
      <c r="AF51" s="97">
        <f t="shared" si="76"/>
        <v>0</v>
      </c>
      <c r="AG51" s="97">
        <f t="shared" si="69"/>
        <v>0</v>
      </c>
      <c r="AH51" s="96"/>
      <c r="AI51" s="97">
        <f t="shared" si="77"/>
        <v>0</v>
      </c>
      <c r="AJ51" s="97">
        <f t="shared" si="70"/>
        <v>0</v>
      </c>
      <c r="AK51" s="96"/>
      <c r="AL51" s="97">
        <f t="shared" si="78"/>
        <v>0</v>
      </c>
      <c r="AM51" s="97">
        <f t="shared" si="71"/>
        <v>0</v>
      </c>
      <c r="AN51" s="96"/>
      <c r="AO51" s="97">
        <f t="shared" si="29"/>
        <v>0</v>
      </c>
      <c r="AP51" s="97">
        <f t="shared" si="72"/>
        <v>0</v>
      </c>
      <c r="AQ51" s="98"/>
      <c r="AR51" s="96">
        <f t="shared" si="79"/>
        <v>0</v>
      </c>
      <c r="AS51" s="97">
        <f t="shared" si="30"/>
        <v>0</v>
      </c>
      <c r="AT51" s="97">
        <f t="shared" si="73"/>
        <v>0</v>
      </c>
      <c r="AU51" s="99">
        <f t="shared" si="80"/>
        <v>0</v>
      </c>
      <c r="AV51" s="100">
        <f t="shared" si="81"/>
        <v>0</v>
      </c>
      <c r="AW51" s="116">
        <f>E51</f>
        <v>34.5</v>
      </c>
      <c r="AX51" s="96">
        <v>0</v>
      </c>
      <c r="AY51" s="97">
        <f>AX51*E51</f>
        <v>0</v>
      </c>
      <c r="AZ51" s="96">
        <v>0</v>
      </c>
      <c r="BA51" s="97">
        <f>AZ51*E51</f>
        <v>0</v>
      </c>
      <c r="BB51" s="100" t="str">
        <f t="shared" si="82"/>
        <v>-</v>
      </c>
      <c r="BC51" s="101">
        <v>58</v>
      </c>
      <c r="BD51" s="100" t="str">
        <f t="shared" si="83"/>
        <v>-</v>
      </c>
      <c r="BE51" s="102" t="str">
        <f t="shared" si="84"/>
        <v>-</v>
      </c>
      <c r="BF51" s="34" t="str">
        <f t="shared" si="31"/>
        <v>-</v>
      </c>
      <c r="BG51" s="103"/>
      <c r="BH51" s="103"/>
    </row>
    <row r="52" spans="1:64" s="104" customFormat="1" ht="15" x14ac:dyDescent="0.25">
      <c r="A52" s="93"/>
      <c r="B52" s="93">
        <v>758128</v>
      </c>
      <c r="C52" s="94" t="s">
        <v>85</v>
      </c>
      <c r="D52" s="95"/>
      <c r="E52" s="95">
        <v>104.5</v>
      </c>
      <c r="F52" s="95">
        <v>209</v>
      </c>
      <c r="G52" s="96"/>
      <c r="H52" s="97">
        <f t="shared" si="19"/>
        <v>0</v>
      </c>
      <c r="I52" s="97">
        <f t="shared" si="61"/>
        <v>0</v>
      </c>
      <c r="J52" s="96"/>
      <c r="K52" s="97">
        <f t="shared" si="20"/>
        <v>0</v>
      </c>
      <c r="L52" s="97">
        <f t="shared" si="62"/>
        <v>0</v>
      </c>
      <c r="M52" s="96"/>
      <c r="N52" s="97">
        <f t="shared" si="21"/>
        <v>0</v>
      </c>
      <c r="O52" s="97">
        <f t="shared" si="63"/>
        <v>0</v>
      </c>
      <c r="P52" s="96"/>
      <c r="Q52" s="97">
        <f t="shared" si="22"/>
        <v>0</v>
      </c>
      <c r="R52" s="97">
        <f t="shared" si="64"/>
        <v>0</v>
      </c>
      <c r="S52" s="96">
        <v>0</v>
      </c>
      <c r="T52" s="97">
        <f t="shared" si="32"/>
        <v>0</v>
      </c>
      <c r="U52" s="97">
        <f t="shared" si="65"/>
        <v>0</v>
      </c>
      <c r="V52" s="96">
        <v>0</v>
      </c>
      <c r="W52" s="97">
        <f t="shared" si="23"/>
        <v>0</v>
      </c>
      <c r="X52" s="97">
        <f t="shared" si="66"/>
        <v>0</v>
      </c>
      <c r="Y52" s="96"/>
      <c r="Z52" s="97">
        <f t="shared" si="74"/>
        <v>0</v>
      </c>
      <c r="AA52" s="97">
        <f t="shared" si="67"/>
        <v>0</v>
      </c>
      <c r="AB52" s="96"/>
      <c r="AC52" s="97">
        <f t="shared" si="75"/>
        <v>0</v>
      </c>
      <c r="AD52" s="97">
        <f t="shared" si="68"/>
        <v>0</v>
      </c>
      <c r="AE52" s="96"/>
      <c r="AF52" s="97">
        <f t="shared" si="76"/>
        <v>0</v>
      </c>
      <c r="AG52" s="97">
        <f t="shared" si="69"/>
        <v>0</v>
      </c>
      <c r="AH52" s="96"/>
      <c r="AI52" s="97">
        <f t="shared" si="77"/>
        <v>0</v>
      </c>
      <c r="AJ52" s="97">
        <f t="shared" si="70"/>
        <v>0</v>
      </c>
      <c r="AK52" s="96"/>
      <c r="AL52" s="97">
        <f t="shared" si="78"/>
        <v>0</v>
      </c>
      <c r="AM52" s="97">
        <f t="shared" si="71"/>
        <v>0</v>
      </c>
      <c r="AN52" s="96"/>
      <c r="AO52" s="97">
        <f t="shared" si="29"/>
        <v>0</v>
      </c>
      <c r="AP52" s="97">
        <f t="shared" si="72"/>
        <v>0</v>
      </c>
      <c r="AQ52" s="98"/>
      <c r="AR52" s="96">
        <f t="shared" si="79"/>
        <v>0</v>
      </c>
      <c r="AS52" s="97">
        <f t="shared" si="30"/>
        <v>0</v>
      </c>
      <c r="AT52" s="97">
        <f t="shared" si="73"/>
        <v>0</v>
      </c>
      <c r="AU52" s="99">
        <f t="shared" si="80"/>
        <v>0</v>
      </c>
      <c r="AV52" s="100">
        <f t="shared" si="81"/>
        <v>0</v>
      </c>
      <c r="AW52" s="116">
        <f>E52</f>
        <v>104.5</v>
      </c>
      <c r="AX52" s="96">
        <v>0</v>
      </c>
      <c r="AY52" s="97">
        <f>AX52*E52</f>
        <v>0</v>
      </c>
      <c r="AZ52" s="96">
        <v>0</v>
      </c>
      <c r="BA52" s="97">
        <f>AZ52*E52</f>
        <v>0</v>
      </c>
      <c r="BB52" s="100" t="str">
        <f t="shared" si="82"/>
        <v>-</v>
      </c>
      <c r="BC52" s="101">
        <v>59</v>
      </c>
      <c r="BD52" s="100" t="str">
        <f t="shared" si="83"/>
        <v>-</v>
      </c>
      <c r="BE52" s="102" t="str">
        <f t="shared" si="84"/>
        <v>-</v>
      </c>
      <c r="BF52" s="34" t="str">
        <f t="shared" si="31"/>
        <v>-</v>
      </c>
      <c r="BG52" s="103"/>
      <c r="BH52" s="103"/>
    </row>
    <row r="53" spans="1:64" s="104" customFormat="1" ht="15" x14ac:dyDescent="0.25">
      <c r="A53" s="93"/>
      <c r="B53" s="93">
        <v>758226</v>
      </c>
      <c r="C53" s="94" t="s">
        <v>86</v>
      </c>
      <c r="D53" s="95"/>
      <c r="E53" s="95">
        <v>54.5</v>
      </c>
      <c r="F53" s="95">
        <v>109</v>
      </c>
      <c r="G53" s="96"/>
      <c r="H53" s="97">
        <f t="shared" si="19"/>
        <v>0</v>
      </c>
      <c r="I53" s="97">
        <f t="shared" si="61"/>
        <v>0</v>
      </c>
      <c r="J53" s="96"/>
      <c r="K53" s="97">
        <f t="shared" si="20"/>
        <v>0</v>
      </c>
      <c r="L53" s="97">
        <f t="shared" si="62"/>
        <v>0</v>
      </c>
      <c r="M53" s="96"/>
      <c r="N53" s="97">
        <f t="shared" si="21"/>
        <v>0</v>
      </c>
      <c r="O53" s="97">
        <f t="shared" si="63"/>
        <v>0</v>
      </c>
      <c r="P53" s="96"/>
      <c r="Q53" s="97">
        <f t="shared" si="22"/>
        <v>0</v>
      </c>
      <c r="R53" s="97">
        <f t="shared" si="64"/>
        <v>0</v>
      </c>
      <c r="S53" s="96">
        <v>0</v>
      </c>
      <c r="T53" s="97">
        <f t="shared" si="32"/>
        <v>0</v>
      </c>
      <c r="U53" s="97">
        <f t="shared" si="65"/>
        <v>0</v>
      </c>
      <c r="V53" s="96">
        <v>0</v>
      </c>
      <c r="W53" s="97">
        <f t="shared" si="23"/>
        <v>0</v>
      </c>
      <c r="X53" s="97">
        <f t="shared" si="66"/>
        <v>0</v>
      </c>
      <c r="Y53" s="96"/>
      <c r="Z53" s="97">
        <f t="shared" si="74"/>
        <v>0</v>
      </c>
      <c r="AA53" s="97">
        <f t="shared" si="67"/>
        <v>0</v>
      </c>
      <c r="AB53" s="96"/>
      <c r="AC53" s="97">
        <f t="shared" si="75"/>
        <v>0</v>
      </c>
      <c r="AD53" s="97">
        <f t="shared" si="68"/>
        <v>0</v>
      </c>
      <c r="AE53" s="96"/>
      <c r="AF53" s="97">
        <f t="shared" si="76"/>
        <v>0</v>
      </c>
      <c r="AG53" s="97">
        <f t="shared" si="69"/>
        <v>0</v>
      </c>
      <c r="AH53" s="96"/>
      <c r="AI53" s="97">
        <f t="shared" si="77"/>
        <v>0</v>
      </c>
      <c r="AJ53" s="97">
        <f t="shared" si="70"/>
        <v>0</v>
      </c>
      <c r="AK53" s="96"/>
      <c r="AL53" s="97">
        <f t="shared" si="78"/>
        <v>0</v>
      </c>
      <c r="AM53" s="97">
        <f t="shared" si="71"/>
        <v>0</v>
      </c>
      <c r="AN53" s="96"/>
      <c r="AO53" s="97">
        <f t="shared" si="29"/>
        <v>0</v>
      </c>
      <c r="AP53" s="97">
        <f t="shared" si="72"/>
        <v>0</v>
      </c>
      <c r="AQ53" s="98"/>
      <c r="AR53" s="96">
        <f t="shared" si="79"/>
        <v>0</v>
      </c>
      <c r="AS53" s="97">
        <f t="shared" si="30"/>
        <v>0</v>
      </c>
      <c r="AT53" s="97">
        <f t="shared" si="73"/>
        <v>0</v>
      </c>
      <c r="AU53" s="99">
        <f t="shared" si="80"/>
        <v>0</v>
      </c>
      <c r="AV53" s="100">
        <f t="shared" si="81"/>
        <v>0</v>
      </c>
      <c r="AW53" s="116">
        <f>E53</f>
        <v>54.5</v>
      </c>
      <c r="AX53" s="96">
        <v>0</v>
      </c>
      <c r="AY53" s="97">
        <f>AX53*E53</f>
        <v>0</v>
      </c>
      <c r="AZ53" s="96">
        <v>0</v>
      </c>
      <c r="BA53" s="97">
        <f>AZ53*E53</f>
        <v>0</v>
      </c>
      <c r="BB53" s="100" t="str">
        <f t="shared" si="82"/>
        <v>-</v>
      </c>
      <c r="BC53" s="101">
        <v>60</v>
      </c>
      <c r="BD53" s="100" t="str">
        <f t="shared" si="83"/>
        <v>-</v>
      </c>
      <c r="BE53" s="102" t="str">
        <f t="shared" si="84"/>
        <v>-</v>
      </c>
      <c r="BF53" s="34" t="str">
        <f t="shared" si="31"/>
        <v>-</v>
      </c>
      <c r="BG53" s="103"/>
      <c r="BH53" s="103"/>
    </row>
    <row r="54" spans="1:64" s="104" customFormat="1" ht="15" x14ac:dyDescent="0.25">
      <c r="A54" s="93"/>
      <c r="B54" s="93">
        <v>758227</v>
      </c>
      <c r="C54" s="94" t="s">
        <v>87</v>
      </c>
      <c r="D54" s="95"/>
      <c r="E54" s="95">
        <v>54.5</v>
      </c>
      <c r="F54" s="95">
        <v>109</v>
      </c>
      <c r="G54" s="96"/>
      <c r="H54" s="97">
        <f t="shared" si="19"/>
        <v>0</v>
      </c>
      <c r="I54" s="97">
        <f t="shared" si="61"/>
        <v>0</v>
      </c>
      <c r="J54" s="96"/>
      <c r="K54" s="97">
        <f t="shared" si="20"/>
        <v>0</v>
      </c>
      <c r="L54" s="97">
        <f t="shared" si="62"/>
        <v>0</v>
      </c>
      <c r="M54" s="96"/>
      <c r="N54" s="97">
        <f t="shared" si="21"/>
        <v>0</v>
      </c>
      <c r="O54" s="97">
        <f t="shared" si="63"/>
        <v>0</v>
      </c>
      <c r="P54" s="96"/>
      <c r="Q54" s="97">
        <f t="shared" si="22"/>
        <v>0</v>
      </c>
      <c r="R54" s="97">
        <f t="shared" si="64"/>
        <v>0</v>
      </c>
      <c r="S54" s="96">
        <v>0</v>
      </c>
      <c r="T54" s="97">
        <f t="shared" si="32"/>
        <v>0</v>
      </c>
      <c r="U54" s="97">
        <f t="shared" si="65"/>
        <v>0</v>
      </c>
      <c r="V54" s="96">
        <v>0</v>
      </c>
      <c r="W54" s="97">
        <f t="shared" si="23"/>
        <v>0</v>
      </c>
      <c r="X54" s="97">
        <f t="shared" si="66"/>
        <v>0</v>
      </c>
      <c r="Y54" s="96"/>
      <c r="Z54" s="97">
        <f t="shared" si="74"/>
        <v>0</v>
      </c>
      <c r="AA54" s="97">
        <f t="shared" si="67"/>
        <v>0</v>
      </c>
      <c r="AB54" s="96"/>
      <c r="AC54" s="97">
        <f t="shared" si="75"/>
        <v>0</v>
      </c>
      <c r="AD54" s="97">
        <f t="shared" si="68"/>
        <v>0</v>
      </c>
      <c r="AE54" s="96"/>
      <c r="AF54" s="97">
        <f t="shared" si="76"/>
        <v>0</v>
      </c>
      <c r="AG54" s="97">
        <f t="shared" si="69"/>
        <v>0</v>
      </c>
      <c r="AH54" s="96"/>
      <c r="AI54" s="97">
        <f t="shared" si="77"/>
        <v>0</v>
      </c>
      <c r="AJ54" s="97">
        <f t="shared" si="70"/>
        <v>0</v>
      </c>
      <c r="AK54" s="96"/>
      <c r="AL54" s="97">
        <f t="shared" si="78"/>
        <v>0</v>
      </c>
      <c r="AM54" s="97">
        <f t="shared" si="71"/>
        <v>0</v>
      </c>
      <c r="AN54" s="96"/>
      <c r="AO54" s="97">
        <f t="shared" si="29"/>
        <v>0</v>
      </c>
      <c r="AP54" s="97">
        <f t="shared" si="72"/>
        <v>0</v>
      </c>
      <c r="AQ54" s="98"/>
      <c r="AR54" s="96">
        <f t="shared" si="79"/>
        <v>0</v>
      </c>
      <c r="AS54" s="97">
        <f t="shared" si="30"/>
        <v>0</v>
      </c>
      <c r="AT54" s="97">
        <f t="shared" si="73"/>
        <v>0</v>
      </c>
      <c r="AU54" s="99">
        <f t="shared" si="80"/>
        <v>0</v>
      </c>
      <c r="AV54" s="100">
        <f t="shared" si="81"/>
        <v>0</v>
      </c>
      <c r="AW54" s="116">
        <f>E54</f>
        <v>54.5</v>
      </c>
      <c r="AX54" s="96">
        <v>0</v>
      </c>
      <c r="AY54" s="97">
        <f>AX54*E54</f>
        <v>0</v>
      </c>
      <c r="AZ54" s="96">
        <v>0</v>
      </c>
      <c r="BA54" s="97">
        <f>AZ54*E54</f>
        <v>0</v>
      </c>
      <c r="BB54" s="100" t="str">
        <f t="shared" si="82"/>
        <v>-</v>
      </c>
      <c r="BC54" s="101">
        <v>61</v>
      </c>
      <c r="BD54" s="100" t="str">
        <f t="shared" si="83"/>
        <v>-</v>
      </c>
      <c r="BE54" s="102" t="str">
        <f t="shared" si="84"/>
        <v>-</v>
      </c>
      <c r="BF54" s="34" t="str">
        <f t="shared" si="31"/>
        <v>-</v>
      </c>
      <c r="BG54" s="103"/>
      <c r="BH54" s="103"/>
    </row>
    <row r="55" spans="1:64" s="104" customFormat="1" ht="15" x14ac:dyDescent="0.25">
      <c r="A55" s="93"/>
      <c r="B55" s="93">
        <v>758228</v>
      </c>
      <c r="C55" s="94" t="s">
        <v>88</v>
      </c>
      <c r="D55" s="95"/>
      <c r="E55" s="95">
        <v>39.5</v>
      </c>
      <c r="F55" s="95">
        <v>79</v>
      </c>
      <c r="G55" s="96"/>
      <c r="H55" s="97">
        <f t="shared" si="19"/>
        <v>0</v>
      </c>
      <c r="I55" s="97">
        <f t="shared" si="61"/>
        <v>0</v>
      </c>
      <c r="J55" s="96"/>
      <c r="K55" s="97">
        <f t="shared" si="20"/>
        <v>0</v>
      </c>
      <c r="L55" s="97">
        <f t="shared" si="62"/>
        <v>0</v>
      </c>
      <c r="M55" s="96"/>
      <c r="N55" s="97">
        <f t="shared" si="21"/>
        <v>0</v>
      </c>
      <c r="O55" s="97">
        <f t="shared" si="63"/>
        <v>0</v>
      </c>
      <c r="P55" s="96"/>
      <c r="Q55" s="97">
        <f t="shared" si="22"/>
        <v>0</v>
      </c>
      <c r="R55" s="97">
        <f t="shared" si="64"/>
        <v>0</v>
      </c>
      <c r="S55" s="96">
        <v>0</v>
      </c>
      <c r="T55" s="97">
        <f t="shared" si="32"/>
        <v>0</v>
      </c>
      <c r="U55" s="97">
        <f t="shared" si="65"/>
        <v>0</v>
      </c>
      <c r="V55" s="96">
        <v>0</v>
      </c>
      <c r="W55" s="97">
        <f t="shared" si="23"/>
        <v>0</v>
      </c>
      <c r="X55" s="97">
        <f t="shared" si="66"/>
        <v>0</v>
      </c>
      <c r="Y55" s="96"/>
      <c r="Z55" s="97">
        <f t="shared" si="74"/>
        <v>0</v>
      </c>
      <c r="AA55" s="97">
        <f t="shared" si="67"/>
        <v>0</v>
      </c>
      <c r="AB55" s="96"/>
      <c r="AC55" s="97">
        <f t="shared" si="75"/>
        <v>0</v>
      </c>
      <c r="AD55" s="97">
        <f t="shared" si="68"/>
        <v>0</v>
      </c>
      <c r="AE55" s="96"/>
      <c r="AF55" s="97">
        <f t="shared" si="76"/>
        <v>0</v>
      </c>
      <c r="AG55" s="97">
        <f t="shared" si="69"/>
        <v>0</v>
      </c>
      <c r="AH55" s="96"/>
      <c r="AI55" s="97">
        <f t="shared" si="77"/>
        <v>0</v>
      </c>
      <c r="AJ55" s="97">
        <f t="shared" si="70"/>
        <v>0</v>
      </c>
      <c r="AK55" s="96"/>
      <c r="AL55" s="97">
        <f t="shared" si="78"/>
        <v>0</v>
      </c>
      <c r="AM55" s="97">
        <f t="shared" si="71"/>
        <v>0</v>
      </c>
      <c r="AN55" s="96"/>
      <c r="AO55" s="97">
        <f t="shared" si="29"/>
        <v>0</v>
      </c>
      <c r="AP55" s="97">
        <f t="shared" si="72"/>
        <v>0</v>
      </c>
      <c r="AQ55" s="98"/>
      <c r="AR55" s="96">
        <f t="shared" si="79"/>
        <v>0</v>
      </c>
      <c r="AS55" s="97">
        <f t="shared" si="30"/>
        <v>0</v>
      </c>
      <c r="AT55" s="97">
        <f t="shared" si="73"/>
        <v>0</v>
      </c>
      <c r="AU55" s="99">
        <f t="shared" si="80"/>
        <v>0</v>
      </c>
      <c r="AV55" s="100">
        <f t="shared" si="81"/>
        <v>0</v>
      </c>
      <c r="AW55" s="116">
        <f>E55</f>
        <v>39.5</v>
      </c>
      <c r="AX55" s="96">
        <v>0</v>
      </c>
      <c r="AY55" s="97">
        <f>AX55*E55</f>
        <v>0</v>
      </c>
      <c r="AZ55" s="96">
        <v>0</v>
      </c>
      <c r="BA55" s="97">
        <f>AZ55*E55</f>
        <v>0</v>
      </c>
      <c r="BB55" s="100" t="str">
        <f t="shared" si="82"/>
        <v>-</v>
      </c>
      <c r="BC55" s="101">
        <v>62</v>
      </c>
      <c r="BD55" s="100" t="str">
        <f t="shared" si="83"/>
        <v>-</v>
      </c>
      <c r="BE55" s="102" t="str">
        <f t="shared" si="84"/>
        <v>-</v>
      </c>
      <c r="BF55" s="34" t="str">
        <f t="shared" si="31"/>
        <v>-</v>
      </c>
      <c r="BG55" s="103"/>
      <c r="BH55" s="103"/>
    </row>
    <row r="56" spans="1:64" s="104" customFormat="1" ht="15" x14ac:dyDescent="0.25">
      <c r="A56" s="93"/>
      <c r="B56" s="93">
        <v>758229</v>
      </c>
      <c r="C56" s="94" t="s">
        <v>89</v>
      </c>
      <c r="D56" s="95"/>
      <c r="E56" s="95">
        <v>39.5</v>
      </c>
      <c r="F56" s="95">
        <v>79</v>
      </c>
      <c r="G56" s="96"/>
      <c r="H56" s="97">
        <f t="shared" si="19"/>
        <v>0</v>
      </c>
      <c r="I56" s="97">
        <f t="shared" si="61"/>
        <v>0</v>
      </c>
      <c r="J56" s="96"/>
      <c r="K56" s="97">
        <f t="shared" si="20"/>
        <v>0</v>
      </c>
      <c r="L56" s="97">
        <f t="shared" si="62"/>
        <v>0</v>
      </c>
      <c r="M56" s="96"/>
      <c r="N56" s="97">
        <f t="shared" si="21"/>
        <v>0</v>
      </c>
      <c r="O56" s="97">
        <f t="shared" si="63"/>
        <v>0</v>
      </c>
      <c r="P56" s="96"/>
      <c r="Q56" s="97">
        <f t="shared" si="22"/>
        <v>0</v>
      </c>
      <c r="R56" s="97">
        <f t="shared" si="64"/>
        <v>0</v>
      </c>
      <c r="S56" s="96">
        <v>0</v>
      </c>
      <c r="T56" s="97">
        <f t="shared" si="32"/>
        <v>0</v>
      </c>
      <c r="U56" s="97">
        <f t="shared" si="65"/>
        <v>0</v>
      </c>
      <c r="V56" s="96">
        <v>0</v>
      </c>
      <c r="W56" s="97">
        <f t="shared" si="23"/>
        <v>0</v>
      </c>
      <c r="X56" s="97">
        <f t="shared" si="66"/>
        <v>0</v>
      </c>
      <c r="Y56" s="96"/>
      <c r="Z56" s="97">
        <f t="shared" si="74"/>
        <v>0</v>
      </c>
      <c r="AA56" s="97">
        <f t="shared" si="67"/>
        <v>0</v>
      </c>
      <c r="AB56" s="96"/>
      <c r="AC56" s="97">
        <f t="shared" si="75"/>
        <v>0</v>
      </c>
      <c r="AD56" s="97">
        <f t="shared" si="68"/>
        <v>0</v>
      </c>
      <c r="AE56" s="96"/>
      <c r="AF56" s="97">
        <f t="shared" si="76"/>
        <v>0</v>
      </c>
      <c r="AG56" s="97">
        <f t="shared" si="69"/>
        <v>0</v>
      </c>
      <c r="AH56" s="96"/>
      <c r="AI56" s="97">
        <f t="shared" si="77"/>
        <v>0</v>
      </c>
      <c r="AJ56" s="97">
        <f t="shared" si="70"/>
        <v>0</v>
      </c>
      <c r="AK56" s="96"/>
      <c r="AL56" s="97">
        <f t="shared" si="78"/>
        <v>0</v>
      </c>
      <c r="AM56" s="97">
        <f t="shared" si="71"/>
        <v>0</v>
      </c>
      <c r="AN56" s="96"/>
      <c r="AO56" s="97">
        <f t="shared" si="29"/>
        <v>0</v>
      </c>
      <c r="AP56" s="97">
        <f t="shared" si="72"/>
        <v>0</v>
      </c>
      <c r="AQ56" s="98"/>
      <c r="AR56" s="96">
        <f t="shared" si="79"/>
        <v>0</v>
      </c>
      <c r="AS56" s="97">
        <f t="shared" si="30"/>
        <v>0</v>
      </c>
      <c r="AT56" s="97">
        <f t="shared" si="73"/>
        <v>0</v>
      </c>
      <c r="AU56" s="99">
        <f t="shared" si="80"/>
        <v>0</v>
      </c>
      <c r="AV56" s="100">
        <f t="shared" si="81"/>
        <v>0</v>
      </c>
      <c r="AW56" s="116">
        <f>E56</f>
        <v>39.5</v>
      </c>
      <c r="AX56" s="96">
        <v>0</v>
      </c>
      <c r="AY56" s="97">
        <f>AX56*E56</f>
        <v>0</v>
      </c>
      <c r="AZ56" s="96">
        <v>0</v>
      </c>
      <c r="BA56" s="97">
        <f>AZ56*E56</f>
        <v>0</v>
      </c>
      <c r="BB56" s="100" t="str">
        <f t="shared" si="82"/>
        <v>-</v>
      </c>
      <c r="BC56" s="101">
        <v>63</v>
      </c>
      <c r="BD56" s="100" t="str">
        <f t="shared" si="83"/>
        <v>-</v>
      </c>
      <c r="BE56" s="102" t="str">
        <f t="shared" si="84"/>
        <v>-</v>
      </c>
      <c r="BF56" s="34" t="str">
        <f t="shared" si="31"/>
        <v>-</v>
      </c>
      <c r="BG56" s="103"/>
      <c r="BH56" s="103"/>
    </row>
    <row r="57" spans="1:64" s="104" customFormat="1" ht="15" x14ac:dyDescent="0.25">
      <c r="A57" s="93"/>
      <c r="B57" s="93">
        <v>758230</v>
      </c>
      <c r="C57" s="94" t="s">
        <v>90</v>
      </c>
      <c r="D57" s="95"/>
      <c r="E57" s="95">
        <v>39.5</v>
      </c>
      <c r="F57" s="95">
        <v>79</v>
      </c>
      <c r="G57" s="96"/>
      <c r="H57" s="97">
        <f t="shared" si="19"/>
        <v>0</v>
      </c>
      <c r="I57" s="97">
        <f t="shared" si="61"/>
        <v>0</v>
      </c>
      <c r="J57" s="96"/>
      <c r="K57" s="97">
        <f t="shared" si="20"/>
        <v>0</v>
      </c>
      <c r="L57" s="97">
        <f t="shared" si="62"/>
        <v>0</v>
      </c>
      <c r="M57" s="96"/>
      <c r="N57" s="97">
        <f t="shared" si="21"/>
        <v>0</v>
      </c>
      <c r="O57" s="97">
        <f t="shared" si="63"/>
        <v>0</v>
      </c>
      <c r="P57" s="96"/>
      <c r="Q57" s="97">
        <f t="shared" si="22"/>
        <v>0</v>
      </c>
      <c r="R57" s="97">
        <f t="shared" si="64"/>
        <v>0</v>
      </c>
      <c r="S57" s="96">
        <v>0</v>
      </c>
      <c r="T57" s="97">
        <f t="shared" si="32"/>
        <v>0</v>
      </c>
      <c r="U57" s="97">
        <f t="shared" si="65"/>
        <v>0</v>
      </c>
      <c r="V57" s="96">
        <v>0</v>
      </c>
      <c r="W57" s="97">
        <f t="shared" si="23"/>
        <v>0</v>
      </c>
      <c r="X57" s="97">
        <f t="shared" si="66"/>
        <v>0</v>
      </c>
      <c r="Y57" s="96"/>
      <c r="Z57" s="97">
        <f t="shared" si="74"/>
        <v>0</v>
      </c>
      <c r="AA57" s="97">
        <f t="shared" si="67"/>
        <v>0</v>
      </c>
      <c r="AB57" s="96"/>
      <c r="AC57" s="97">
        <f t="shared" si="75"/>
        <v>0</v>
      </c>
      <c r="AD57" s="97">
        <f t="shared" si="68"/>
        <v>0</v>
      </c>
      <c r="AE57" s="96"/>
      <c r="AF57" s="97">
        <f t="shared" si="76"/>
        <v>0</v>
      </c>
      <c r="AG57" s="97">
        <f t="shared" si="69"/>
        <v>0</v>
      </c>
      <c r="AH57" s="96"/>
      <c r="AI57" s="97">
        <f t="shared" si="77"/>
        <v>0</v>
      </c>
      <c r="AJ57" s="97">
        <f t="shared" si="70"/>
        <v>0</v>
      </c>
      <c r="AK57" s="96"/>
      <c r="AL57" s="97">
        <f t="shared" si="78"/>
        <v>0</v>
      </c>
      <c r="AM57" s="97">
        <f t="shared" si="71"/>
        <v>0</v>
      </c>
      <c r="AN57" s="96"/>
      <c r="AO57" s="97">
        <f t="shared" si="29"/>
        <v>0</v>
      </c>
      <c r="AP57" s="97">
        <f t="shared" si="72"/>
        <v>0</v>
      </c>
      <c r="AQ57" s="98"/>
      <c r="AR57" s="96">
        <f t="shared" si="79"/>
        <v>0</v>
      </c>
      <c r="AS57" s="97">
        <f t="shared" si="30"/>
        <v>0</v>
      </c>
      <c r="AT57" s="97">
        <f t="shared" si="73"/>
        <v>0</v>
      </c>
      <c r="AU57" s="99">
        <f t="shared" si="80"/>
        <v>0</v>
      </c>
      <c r="AV57" s="100">
        <f t="shared" si="81"/>
        <v>0</v>
      </c>
      <c r="AW57" s="116">
        <f>E57</f>
        <v>39.5</v>
      </c>
      <c r="AX57" s="96">
        <v>0</v>
      </c>
      <c r="AY57" s="97">
        <f>AX57*E57</f>
        <v>0</v>
      </c>
      <c r="AZ57" s="96">
        <v>0</v>
      </c>
      <c r="BA57" s="97">
        <f>AZ57*E57</f>
        <v>0</v>
      </c>
      <c r="BB57" s="100" t="str">
        <f t="shared" si="82"/>
        <v>-</v>
      </c>
      <c r="BC57" s="101">
        <v>64</v>
      </c>
      <c r="BD57" s="100" t="str">
        <f t="shared" si="83"/>
        <v>-</v>
      </c>
      <c r="BE57" s="102" t="str">
        <f t="shared" si="84"/>
        <v>-</v>
      </c>
      <c r="BF57" s="34" t="str">
        <f t="shared" si="31"/>
        <v>-</v>
      </c>
      <c r="BG57" s="103"/>
      <c r="BH57" s="103"/>
    </row>
    <row r="58" spans="1:64" s="104" customFormat="1" ht="15" x14ac:dyDescent="0.25">
      <c r="A58" s="93"/>
      <c r="B58" s="93">
        <v>758231</v>
      </c>
      <c r="C58" s="94" t="s">
        <v>91</v>
      </c>
      <c r="D58" s="95"/>
      <c r="E58" s="95">
        <v>34.5</v>
      </c>
      <c r="F58" s="95">
        <v>69</v>
      </c>
      <c r="G58" s="96"/>
      <c r="H58" s="97">
        <f t="shared" si="19"/>
        <v>0</v>
      </c>
      <c r="I58" s="97">
        <f t="shared" si="61"/>
        <v>0</v>
      </c>
      <c r="J58" s="96"/>
      <c r="K58" s="97">
        <f t="shared" si="20"/>
        <v>0</v>
      </c>
      <c r="L58" s="97">
        <f t="shared" si="62"/>
        <v>0</v>
      </c>
      <c r="M58" s="96"/>
      <c r="N58" s="97">
        <f t="shared" si="21"/>
        <v>0</v>
      </c>
      <c r="O58" s="97">
        <f t="shared" si="63"/>
        <v>0</v>
      </c>
      <c r="P58" s="96"/>
      <c r="Q58" s="97">
        <f t="shared" si="22"/>
        <v>0</v>
      </c>
      <c r="R58" s="97">
        <f t="shared" si="64"/>
        <v>0</v>
      </c>
      <c r="S58" s="96">
        <v>0</v>
      </c>
      <c r="T58" s="97">
        <f t="shared" si="32"/>
        <v>0</v>
      </c>
      <c r="U58" s="97">
        <f t="shared" si="65"/>
        <v>0</v>
      </c>
      <c r="V58" s="96">
        <v>5</v>
      </c>
      <c r="W58" s="97">
        <f t="shared" si="23"/>
        <v>0</v>
      </c>
      <c r="X58" s="97">
        <f t="shared" si="66"/>
        <v>172.5</v>
      </c>
      <c r="Y58" s="96"/>
      <c r="Z58" s="97">
        <f t="shared" si="74"/>
        <v>0</v>
      </c>
      <c r="AA58" s="97">
        <f t="shared" si="67"/>
        <v>0</v>
      </c>
      <c r="AB58" s="96"/>
      <c r="AC58" s="97">
        <f t="shared" si="75"/>
        <v>0</v>
      </c>
      <c r="AD58" s="97">
        <f t="shared" si="68"/>
        <v>0</v>
      </c>
      <c r="AE58" s="96"/>
      <c r="AF58" s="97">
        <f t="shared" si="76"/>
        <v>0</v>
      </c>
      <c r="AG58" s="97">
        <f t="shared" si="69"/>
        <v>0</v>
      </c>
      <c r="AH58" s="96"/>
      <c r="AI58" s="97">
        <f t="shared" si="77"/>
        <v>0</v>
      </c>
      <c r="AJ58" s="97">
        <f t="shared" si="70"/>
        <v>0</v>
      </c>
      <c r="AK58" s="96"/>
      <c r="AL58" s="97">
        <f t="shared" si="78"/>
        <v>0</v>
      </c>
      <c r="AM58" s="97">
        <f t="shared" si="71"/>
        <v>0</v>
      </c>
      <c r="AN58" s="96"/>
      <c r="AO58" s="97">
        <f t="shared" si="29"/>
        <v>0</v>
      </c>
      <c r="AP58" s="97">
        <f t="shared" si="72"/>
        <v>0</v>
      </c>
      <c r="AQ58" s="98"/>
      <c r="AR58" s="96">
        <f t="shared" si="79"/>
        <v>5</v>
      </c>
      <c r="AS58" s="97">
        <f t="shared" si="30"/>
        <v>0</v>
      </c>
      <c r="AT58" s="97">
        <f t="shared" si="73"/>
        <v>172.5</v>
      </c>
      <c r="AU58" s="99">
        <f t="shared" si="80"/>
        <v>3.6496350364963501E-2</v>
      </c>
      <c r="AV58" s="100">
        <f t="shared" si="81"/>
        <v>1.0948905109489051</v>
      </c>
      <c r="AW58" s="116">
        <f>E58</f>
        <v>34.5</v>
      </c>
      <c r="AX58" s="96">
        <v>0</v>
      </c>
      <c r="AY58" s="97">
        <f>AX58*E58</f>
        <v>0</v>
      </c>
      <c r="AZ58" s="96">
        <v>0</v>
      </c>
      <c r="BA58" s="97">
        <f>AZ58*E58</f>
        <v>0</v>
      </c>
      <c r="BB58" s="100">
        <f t="shared" si="82"/>
        <v>0</v>
      </c>
      <c r="BC58" s="101">
        <v>65</v>
      </c>
      <c r="BD58" s="100">
        <f t="shared" si="83"/>
        <v>0</v>
      </c>
      <c r="BE58" s="102">
        <f t="shared" si="84"/>
        <v>0</v>
      </c>
      <c r="BF58" s="34">
        <f t="shared" si="31"/>
        <v>43603</v>
      </c>
      <c r="BG58" s="103"/>
      <c r="BH58" s="103"/>
    </row>
    <row r="59" spans="1:64" s="104" customFormat="1" ht="15" x14ac:dyDescent="0.25">
      <c r="A59" s="93"/>
      <c r="B59" s="93">
        <v>758233</v>
      </c>
      <c r="C59" s="94" t="s">
        <v>92</v>
      </c>
      <c r="D59" s="95"/>
      <c r="E59" s="95">
        <v>45</v>
      </c>
      <c r="F59" s="95">
        <v>89</v>
      </c>
      <c r="G59" s="96"/>
      <c r="H59" s="97">
        <f t="shared" si="19"/>
        <v>0</v>
      </c>
      <c r="I59" s="97">
        <f t="shared" si="61"/>
        <v>0</v>
      </c>
      <c r="J59" s="96"/>
      <c r="K59" s="97">
        <f t="shared" si="20"/>
        <v>0</v>
      </c>
      <c r="L59" s="97">
        <f t="shared" si="62"/>
        <v>0</v>
      </c>
      <c r="M59" s="96"/>
      <c r="N59" s="97">
        <f t="shared" si="21"/>
        <v>0</v>
      </c>
      <c r="O59" s="97">
        <f t="shared" si="63"/>
        <v>0</v>
      </c>
      <c r="P59" s="96"/>
      <c r="Q59" s="97">
        <f t="shared" si="22"/>
        <v>0</v>
      </c>
      <c r="R59" s="97">
        <f t="shared" si="64"/>
        <v>0</v>
      </c>
      <c r="S59" s="96">
        <v>0</v>
      </c>
      <c r="T59" s="97">
        <f t="shared" si="32"/>
        <v>0</v>
      </c>
      <c r="U59" s="97">
        <f t="shared" si="65"/>
        <v>0</v>
      </c>
      <c r="V59" s="96">
        <v>0</v>
      </c>
      <c r="W59" s="97">
        <f t="shared" si="23"/>
        <v>0</v>
      </c>
      <c r="X59" s="97">
        <f t="shared" si="66"/>
        <v>0</v>
      </c>
      <c r="Y59" s="96"/>
      <c r="Z59" s="97">
        <f t="shared" si="74"/>
        <v>0</v>
      </c>
      <c r="AA59" s="97">
        <f t="shared" si="67"/>
        <v>0</v>
      </c>
      <c r="AB59" s="96"/>
      <c r="AC59" s="97">
        <f t="shared" si="75"/>
        <v>0</v>
      </c>
      <c r="AD59" s="97">
        <f t="shared" si="68"/>
        <v>0</v>
      </c>
      <c r="AE59" s="96"/>
      <c r="AF59" s="97">
        <f t="shared" si="76"/>
        <v>0</v>
      </c>
      <c r="AG59" s="97">
        <f t="shared" si="69"/>
        <v>0</v>
      </c>
      <c r="AH59" s="96"/>
      <c r="AI59" s="97">
        <f t="shared" si="77"/>
        <v>0</v>
      </c>
      <c r="AJ59" s="97">
        <f t="shared" si="70"/>
        <v>0</v>
      </c>
      <c r="AK59" s="96"/>
      <c r="AL59" s="97">
        <f t="shared" si="78"/>
        <v>0</v>
      </c>
      <c r="AM59" s="97">
        <f t="shared" si="71"/>
        <v>0</v>
      </c>
      <c r="AN59" s="96"/>
      <c r="AO59" s="97">
        <f t="shared" si="29"/>
        <v>0</v>
      </c>
      <c r="AP59" s="97">
        <f t="shared" si="72"/>
        <v>0</v>
      </c>
      <c r="AQ59" s="98"/>
      <c r="AR59" s="96">
        <f t="shared" si="79"/>
        <v>0</v>
      </c>
      <c r="AS59" s="97">
        <f t="shared" si="30"/>
        <v>0</v>
      </c>
      <c r="AT59" s="97">
        <f t="shared" si="73"/>
        <v>0</v>
      </c>
      <c r="AU59" s="99">
        <f t="shared" si="80"/>
        <v>0</v>
      </c>
      <c r="AV59" s="100">
        <f t="shared" si="81"/>
        <v>0</v>
      </c>
      <c r="AW59" s="116">
        <f>E59</f>
        <v>45</v>
      </c>
      <c r="AX59" s="96">
        <v>0</v>
      </c>
      <c r="AY59" s="97">
        <f>AX59*E59</f>
        <v>0</v>
      </c>
      <c r="AZ59" s="96">
        <v>0</v>
      </c>
      <c r="BA59" s="97">
        <f>AZ59*E59</f>
        <v>0</v>
      </c>
      <c r="BB59" s="100" t="str">
        <f t="shared" si="82"/>
        <v>-</v>
      </c>
      <c r="BC59" s="101">
        <v>66</v>
      </c>
      <c r="BD59" s="100" t="str">
        <f t="shared" si="83"/>
        <v>-</v>
      </c>
      <c r="BE59" s="102" t="str">
        <f t="shared" si="84"/>
        <v>-</v>
      </c>
      <c r="BF59" s="34" t="str">
        <f t="shared" si="31"/>
        <v>-</v>
      </c>
      <c r="BG59" s="103"/>
      <c r="BH59" s="103"/>
    </row>
    <row r="60" spans="1:64" s="104" customFormat="1" ht="15" x14ac:dyDescent="0.25">
      <c r="A60" s="93"/>
      <c r="B60" s="93">
        <v>758235</v>
      </c>
      <c r="C60" s="94" t="s">
        <v>93</v>
      </c>
      <c r="D60" s="95"/>
      <c r="E60" s="95">
        <v>50</v>
      </c>
      <c r="F60" s="95">
        <v>99</v>
      </c>
      <c r="G60" s="96"/>
      <c r="H60" s="97">
        <f t="shared" si="19"/>
        <v>0</v>
      </c>
      <c r="I60" s="97">
        <f t="shared" si="61"/>
        <v>0</v>
      </c>
      <c r="J60" s="96"/>
      <c r="K60" s="97">
        <f t="shared" si="20"/>
        <v>0</v>
      </c>
      <c r="L60" s="97">
        <f t="shared" si="62"/>
        <v>0</v>
      </c>
      <c r="M60" s="96"/>
      <c r="N60" s="97">
        <f t="shared" si="21"/>
        <v>0</v>
      </c>
      <c r="O60" s="97">
        <f t="shared" si="63"/>
        <v>0</v>
      </c>
      <c r="P60" s="96"/>
      <c r="Q60" s="97">
        <f t="shared" si="22"/>
        <v>0</v>
      </c>
      <c r="R60" s="97">
        <f t="shared" si="64"/>
        <v>0</v>
      </c>
      <c r="S60" s="96">
        <v>0</v>
      </c>
      <c r="T60" s="97">
        <f t="shared" si="32"/>
        <v>0</v>
      </c>
      <c r="U60" s="97">
        <f t="shared" si="65"/>
        <v>0</v>
      </c>
      <c r="V60" s="96">
        <v>0</v>
      </c>
      <c r="W60" s="97">
        <f t="shared" si="23"/>
        <v>0</v>
      </c>
      <c r="X60" s="97">
        <f t="shared" si="66"/>
        <v>0</v>
      </c>
      <c r="Y60" s="96"/>
      <c r="Z60" s="97">
        <f t="shared" si="74"/>
        <v>0</v>
      </c>
      <c r="AA60" s="97">
        <f t="shared" si="67"/>
        <v>0</v>
      </c>
      <c r="AB60" s="96"/>
      <c r="AC60" s="97">
        <f t="shared" si="75"/>
        <v>0</v>
      </c>
      <c r="AD60" s="97">
        <f t="shared" si="68"/>
        <v>0</v>
      </c>
      <c r="AE60" s="96"/>
      <c r="AF60" s="97">
        <f t="shared" si="76"/>
        <v>0</v>
      </c>
      <c r="AG60" s="97">
        <f t="shared" si="69"/>
        <v>0</v>
      </c>
      <c r="AH60" s="96"/>
      <c r="AI60" s="97">
        <f t="shared" si="77"/>
        <v>0</v>
      </c>
      <c r="AJ60" s="97">
        <f t="shared" si="70"/>
        <v>0</v>
      </c>
      <c r="AK60" s="96"/>
      <c r="AL60" s="97">
        <f t="shared" si="78"/>
        <v>0</v>
      </c>
      <c r="AM60" s="97">
        <f t="shared" si="71"/>
        <v>0</v>
      </c>
      <c r="AN60" s="96"/>
      <c r="AO60" s="97">
        <f t="shared" si="29"/>
        <v>0</v>
      </c>
      <c r="AP60" s="97">
        <f t="shared" si="72"/>
        <v>0</v>
      </c>
      <c r="AQ60" s="98"/>
      <c r="AR60" s="96">
        <f t="shared" si="79"/>
        <v>0</v>
      </c>
      <c r="AS60" s="97">
        <f t="shared" si="30"/>
        <v>0</v>
      </c>
      <c r="AT60" s="97">
        <f t="shared" si="73"/>
        <v>0</v>
      </c>
      <c r="AU60" s="99">
        <f t="shared" si="80"/>
        <v>0</v>
      </c>
      <c r="AV60" s="100">
        <f t="shared" si="81"/>
        <v>0</v>
      </c>
      <c r="AW60" s="116">
        <f>E60</f>
        <v>50</v>
      </c>
      <c r="AX60" s="96">
        <v>0</v>
      </c>
      <c r="AY60" s="97">
        <f>AX60*E60</f>
        <v>0</v>
      </c>
      <c r="AZ60" s="96">
        <v>0</v>
      </c>
      <c r="BA60" s="97">
        <f>AZ60*E60</f>
        <v>0</v>
      </c>
      <c r="BB60" s="100" t="str">
        <f t="shared" si="82"/>
        <v>-</v>
      </c>
      <c r="BC60" s="101">
        <v>67</v>
      </c>
      <c r="BD60" s="100" t="str">
        <f t="shared" si="83"/>
        <v>-</v>
      </c>
      <c r="BE60" s="102" t="str">
        <f t="shared" si="84"/>
        <v>-</v>
      </c>
      <c r="BF60" s="34" t="str">
        <f t="shared" si="31"/>
        <v>-</v>
      </c>
      <c r="BG60" s="103"/>
      <c r="BH60" s="103"/>
    </row>
    <row r="61" spans="1:64" s="104" customFormat="1" ht="15" x14ac:dyDescent="0.25">
      <c r="A61" s="93"/>
      <c r="B61" s="93">
        <v>758236</v>
      </c>
      <c r="C61" s="94" t="s">
        <v>94</v>
      </c>
      <c r="D61" s="95"/>
      <c r="E61" s="95">
        <v>50</v>
      </c>
      <c r="F61" s="95">
        <v>99</v>
      </c>
      <c r="G61" s="96"/>
      <c r="H61" s="97">
        <f t="shared" si="19"/>
        <v>0</v>
      </c>
      <c r="I61" s="97">
        <f t="shared" si="61"/>
        <v>0</v>
      </c>
      <c r="J61" s="96"/>
      <c r="K61" s="97">
        <f t="shared" si="20"/>
        <v>0</v>
      </c>
      <c r="L61" s="97">
        <f t="shared" si="62"/>
        <v>0</v>
      </c>
      <c r="M61" s="96"/>
      <c r="N61" s="97">
        <f t="shared" si="21"/>
        <v>0</v>
      </c>
      <c r="O61" s="97">
        <f t="shared" si="63"/>
        <v>0</v>
      </c>
      <c r="P61" s="96"/>
      <c r="Q61" s="97">
        <f t="shared" si="22"/>
        <v>0</v>
      </c>
      <c r="R61" s="97">
        <f t="shared" si="64"/>
        <v>0</v>
      </c>
      <c r="S61" s="96">
        <v>0</v>
      </c>
      <c r="T61" s="97">
        <f t="shared" si="32"/>
        <v>0</v>
      </c>
      <c r="U61" s="97">
        <f t="shared" si="65"/>
        <v>0</v>
      </c>
      <c r="V61" s="96">
        <v>0</v>
      </c>
      <c r="W61" s="97">
        <f t="shared" si="23"/>
        <v>0</v>
      </c>
      <c r="X61" s="97">
        <f t="shared" si="66"/>
        <v>0</v>
      </c>
      <c r="Y61" s="96"/>
      <c r="Z61" s="97">
        <f t="shared" si="74"/>
        <v>0</v>
      </c>
      <c r="AA61" s="97">
        <f t="shared" si="67"/>
        <v>0</v>
      </c>
      <c r="AB61" s="96"/>
      <c r="AC61" s="97">
        <f t="shared" si="75"/>
        <v>0</v>
      </c>
      <c r="AD61" s="97">
        <f t="shared" si="68"/>
        <v>0</v>
      </c>
      <c r="AE61" s="96"/>
      <c r="AF61" s="97">
        <f t="shared" si="76"/>
        <v>0</v>
      </c>
      <c r="AG61" s="97">
        <f t="shared" si="69"/>
        <v>0</v>
      </c>
      <c r="AH61" s="96"/>
      <c r="AI61" s="97">
        <f t="shared" si="77"/>
        <v>0</v>
      </c>
      <c r="AJ61" s="97">
        <f t="shared" si="70"/>
        <v>0</v>
      </c>
      <c r="AK61" s="96"/>
      <c r="AL61" s="97">
        <f t="shared" si="78"/>
        <v>0</v>
      </c>
      <c r="AM61" s="97">
        <f t="shared" si="71"/>
        <v>0</v>
      </c>
      <c r="AN61" s="96"/>
      <c r="AO61" s="97">
        <f t="shared" si="29"/>
        <v>0</v>
      </c>
      <c r="AP61" s="97">
        <f t="shared" si="72"/>
        <v>0</v>
      </c>
      <c r="AQ61" s="98"/>
      <c r="AR61" s="96">
        <f t="shared" si="79"/>
        <v>0</v>
      </c>
      <c r="AS61" s="97">
        <f t="shared" si="30"/>
        <v>0</v>
      </c>
      <c r="AT61" s="97">
        <f t="shared" si="73"/>
        <v>0</v>
      </c>
      <c r="AU61" s="99">
        <f t="shared" si="80"/>
        <v>0</v>
      </c>
      <c r="AV61" s="100">
        <f t="shared" si="81"/>
        <v>0</v>
      </c>
      <c r="AW61" s="116">
        <f>E61</f>
        <v>50</v>
      </c>
      <c r="AX61" s="96">
        <v>0</v>
      </c>
      <c r="AY61" s="97">
        <f>AX61*E61</f>
        <v>0</v>
      </c>
      <c r="AZ61" s="96">
        <v>0</v>
      </c>
      <c r="BA61" s="97">
        <f>AZ61*E61</f>
        <v>0</v>
      </c>
      <c r="BB61" s="100" t="str">
        <f t="shared" si="82"/>
        <v>-</v>
      </c>
      <c r="BC61" s="101">
        <v>68</v>
      </c>
      <c r="BD61" s="100" t="str">
        <f t="shared" si="83"/>
        <v>-</v>
      </c>
      <c r="BE61" s="102" t="str">
        <f t="shared" si="84"/>
        <v>-</v>
      </c>
      <c r="BF61" s="34" t="str">
        <f t="shared" si="31"/>
        <v>-</v>
      </c>
      <c r="BG61" s="103"/>
      <c r="BH61" s="103"/>
    </row>
    <row r="62" spans="1:64" s="104" customFormat="1" ht="15" x14ac:dyDescent="0.25">
      <c r="A62" s="93"/>
      <c r="B62" s="93">
        <v>758241</v>
      </c>
      <c r="C62" s="94" t="s">
        <v>95</v>
      </c>
      <c r="D62" s="95"/>
      <c r="E62" s="95">
        <v>120</v>
      </c>
      <c r="F62" s="95">
        <v>239</v>
      </c>
      <c r="G62" s="96"/>
      <c r="H62" s="97">
        <f t="shared" si="19"/>
        <v>0</v>
      </c>
      <c r="I62" s="97">
        <f t="shared" si="61"/>
        <v>0</v>
      </c>
      <c r="J62" s="96"/>
      <c r="K62" s="97">
        <f t="shared" si="20"/>
        <v>0</v>
      </c>
      <c r="L62" s="97">
        <f t="shared" si="62"/>
        <v>0</v>
      </c>
      <c r="M62" s="96"/>
      <c r="N62" s="97">
        <f t="shared" si="21"/>
        <v>0</v>
      </c>
      <c r="O62" s="97">
        <f t="shared" si="63"/>
        <v>0</v>
      </c>
      <c r="P62" s="96"/>
      <c r="Q62" s="97">
        <f t="shared" si="22"/>
        <v>0</v>
      </c>
      <c r="R62" s="97">
        <f t="shared" si="64"/>
        <v>0</v>
      </c>
      <c r="S62" s="96">
        <v>0</v>
      </c>
      <c r="T62" s="97">
        <f t="shared" si="32"/>
        <v>0</v>
      </c>
      <c r="U62" s="97">
        <f t="shared" si="65"/>
        <v>0</v>
      </c>
      <c r="V62" s="96">
        <v>0</v>
      </c>
      <c r="W62" s="97">
        <f t="shared" si="23"/>
        <v>0</v>
      </c>
      <c r="X62" s="97">
        <f t="shared" si="66"/>
        <v>0</v>
      </c>
      <c r="Y62" s="96"/>
      <c r="Z62" s="97">
        <f t="shared" si="74"/>
        <v>0</v>
      </c>
      <c r="AA62" s="97">
        <f t="shared" si="67"/>
        <v>0</v>
      </c>
      <c r="AB62" s="96"/>
      <c r="AC62" s="97">
        <f t="shared" si="75"/>
        <v>0</v>
      </c>
      <c r="AD62" s="97">
        <f t="shared" si="68"/>
        <v>0</v>
      </c>
      <c r="AE62" s="96"/>
      <c r="AF62" s="97">
        <f t="shared" si="76"/>
        <v>0</v>
      </c>
      <c r="AG62" s="97">
        <f t="shared" si="69"/>
        <v>0</v>
      </c>
      <c r="AH62" s="96"/>
      <c r="AI62" s="97">
        <f t="shared" si="77"/>
        <v>0</v>
      </c>
      <c r="AJ62" s="97">
        <f t="shared" si="70"/>
        <v>0</v>
      </c>
      <c r="AK62" s="96"/>
      <c r="AL62" s="97">
        <f t="shared" si="78"/>
        <v>0</v>
      </c>
      <c r="AM62" s="97">
        <f t="shared" si="71"/>
        <v>0</v>
      </c>
      <c r="AN62" s="96"/>
      <c r="AO62" s="97">
        <f t="shared" si="29"/>
        <v>0</v>
      </c>
      <c r="AP62" s="97">
        <f t="shared" si="72"/>
        <v>0</v>
      </c>
      <c r="AQ62" s="98"/>
      <c r="AR62" s="96">
        <f t="shared" si="79"/>
        <v>0</v>
      </c>
      <c r="AS62" s="97">
        <f t="shared" si="30"/>
        <v>0</v>
      </c>
      <c r="AT62" s="97">
        <f t="shared" si="73"/>
        <v>0</v>
      </c>
      <c r="AU62" s="99">
        <f t="shared" si="80"/>
        <v>0</v>
      </c>
      <c r="AV62" s="100">
        <f t="shared" si="81"/>
        <v>0</v>
      </c>
      <c r="AW62" s="116">
        <f>E62</f>
        <v>120</v>
      </c>
      <c r="AX62" s="96">
        <v>0</v>
      </c>
      <c r="AY62" s="97">
        <f>AX62*E62</f>
        <v>0</v>
      </c>
      <c r="AZ62" s="96">
        <v>0</v>
      </c>
      <c r="BA62" s="97">
        <f>AZ62*E62</f>
        <v>0</v>
      </c>
      <c r="BB62" s="100" t="str">
        <f t="shared" si="82"/>
        <v>-</v>
      </c>
      <c r="BC62" s="101">
        <v>69</v>
      </c>
      <c r="BD62" s="100" t="str">
        <f t="shared" si="83"/>
        <v>-</v>
      </c>
      <c r="BE62" s="102" t="str">
        <f t="shared" si="84"/>
        <v>-</v>
      </c>
      <c r="BF62" s="34" t="str">
        <f t="shared" si="31"/>
        <v>-</v>
      </c>
      <c r="BG62" s="103"/>
      <c r="BH62" s="103"/>
    </row>
    <row r="63" spans="1:64" s="104" customFormat="1" ht="15" x14ac:dyDescent="0.25">
      <c r="A63" s="93"/>
      <c r="B63" s="93">
        <v>758244</v>
      </c>
      <c r="C63" s="94" t="s">
        <v>96</v>
      </c>
      <c r="D63" s="95"/>
      <c r="E63" s="95">
        <v>50</v>
      </c>
      <c r="F63" s="95">
        <v>99</v>
      </c>
      <c r="G63" s="96"/>
      <c r="H63" s="97">
        <f t="shared" si="19"/>
        <v>0</v>
      </c>
      <c r="I63" s="97">
        <f t="shared" si="61"/>
        <v>0</v>
      </c>
      <c r="J63" s="96"/>
      <c r="K63" s="97">
        <f t="shared" si="20"/>
        <v>0</v>
      </c>
      <c r="L63" s="97">
        <f t="shared" si="62"/>
        <v>0</v>
      </c>
      <c r="M63" s="96"/>
      <c r="N63" s="97">
        <f t="shared" si="21"/>
        <v>0</v>
      </c>
      <c r="O63" s="97">
        <f t="shared" si="63"/>
        <v>0</v>
      </c>
      <c r="P63" s="96"/>
      <c r="Q63" s="97">
        <f t="shared" si="22"/>
        <v>0</v>
      </c>
      <c r="R63" s="97">
        <f t="shared" si="64"/>
        <v>0</v>
      </c>
      <c r="S63" s="96">
        <v>0</v>
      </c>
      <c r="T63" s="97">
        <f t="shared" si="32"/>
        <v>0</v>
      </c>
      <c r="U63" s="97">
        <f t="shared" si="65"/>
        <v>0</v>
      </c>
      <c r="V63" s="96">
        <v>0</v>
      </c>
      <c r="W63" s="97">
        <f t="shared" si="23"/>
        <v>0</v>
      </c>
      <c r="X63" s="97">
        <f t="shared" si="66"/>
        <v>0</v>
      </c>
      <c r="Y63" s="96"/>
      <c r="Z63" s="97">
        <f t="shared" si="74"/>
        <v>0</v>
      </c>
      <c r="AA63" s="97">
        <f t="shared" si="67"/>
        <v>0</v>
      </c>
      <c r="AB63" s="96"/>
      <c r="AC63" s="97">
        <f t="shared" si="75"/>
        <v>0</v>
      </c>
      <c r="AD63" s="97">
        <f t="shared" si="68"/>
        <v>0</v>
      </c>
      <c r="AE63" s="96"/>
      <c r="AF63" s="97">
        <f t="shared" si="76"/>
        <v>0</v>
      </c>
      <c r="AG63" s="97">
        <f t="shared" si="69"/>
        <v>0</v>
      </c>
      <c r="AH63" s="96"/>
      <c r="AI63" s="97">
        <f t="shared" si="77"/>
        <v>0</v>
      </c>
      <c r="AJ63" s="97">
        <f t="shared" si="70"/>
        <v>0</v>
      </c>
      <c r="AK63" s="96"/>
      <c r="AL63" s="97">
        <f t="shared" si="78"/>
        <v>0</v>
      </c>
      <c r="AM63" s="97">
        <f t="shared" si="71"/>
        <v>0</v>
      </c>
      <c r="AN63" s="96"/>
      <c r="AO63" s="97">
        <f t="shared" si="29"/>
        <v>0</v>
      </c>
      <c r="AP63" s="97">
        <f t="shared" si="72"/>
        <v>0</v>
      </c>
      <c r="AQ63" s="98"/>
      <c r="AR63" s="96">
        <f t="shared" si="79"/>
        <v>0</v>
      </c>
      <c r="AS63" s="97">
        <f t="shared" si="30"/>
        <v>0</v>
      </c>
      <c r="AT63" s="97">
        <f t="shared" si="73"/>
        <v>0</v>
      </c>
      <c r="AU63" s="99">
        <f t="shared" si="80"/>
        <v>0</v>
      </c>
      <c r="AV63" s="100">
        <f t="shared" si="81"/>
        <v>0</v>
      </c>
      <c r="AW63" s="116">
        <f>E63</f>
        <v>50</v>
      </c>
      <c r="AX63" s="96">
        <v>0</v>
      </c>
      <c r="AY63" s="97">
        <f>AX63*E63</f>
        <v>0</v>
      </c>
      <c r="AZ63" s="96">
        <v>0</v>
      </c>
      <c r="BA63" s="97">
        <f>AZ63*E63</f>
        <v>0</v>
      </c>
      <c r="BB63" s="100" t="str">
        <f t="shared" si="82"/>
        <v>-</v>
      </c>
      <c r="BC63" s="101">
        <v>70</v>
      </c>
      <c r="BD63" s="100" t="str">
        <f t="shared" si="83"/>
        <v>-</v>
      </c>
      <c r="BE63" s="102" t="str">
        <f t="shared" si="84"/>
        <v>-</v>
      </c>
      <c r="BF63" s="34" t="str">
        <f t="shared" si="31"/>
        <v>-</v>
      </c>
      <c r="BG63" s="103"/>
      <c r="BH63" s="103"/>
    </row>
    <row r="64" spans="1:64" s="104" customFormat="1" ht="15" x14ac:dyDescent="0.25">
      <c r="A64" s="93"/>
      <c r="B64" s="93">
        <v>758245</v>
      </c>
      <c r="C64" s="94" t="s">
        <v>97</v>
      </c>
      <c r="D64" s="95"/>
      <c r="E64" s="95">
        <v>50</v>
      </c>
      <c r="F64" s="95">
        <v>99</v>
      </c>
      <c r="G64" s="96"/>
      <c r="H64" s="97">
        <f t="shared" si="19"/>
        <v>0</v>
      </c>
      <c r="I64" s="97">
        <f t="shared" si="61"/>
        <v>0</v>
      </c>
      <c r="J64" s="96"/>
      <c r="K64" s="97">
        <f t="shared" si="20"/>
        <v>0</v>
      </c>
      <c r="L64" s="97">
        <f t="shared" si="62"/>
        <v>0</v>
      </c>
      <c r="M64" s="96"/>
      <c r="N64" s="97">
        <f t="shared" si="21"/>
        <v>0</v>
      </c>
      <c r="O64" s="97">
        <f t="shared" si="63"/>
        <v>0</v>
      </c>
      <c r="P64" s="96"/>
      <c r="Q64" s="97">
        <f t="shared" si="22"/>
        <v>0</v>
      </c>
      <c r="R64" s="97">
        <f t="shared" si="64"/>
        <v>0</v>
      </c>
      <c r="S64" s="96">
        <v>0</v>
      </c>
      <c r="T64" s="97">
        <f t="shared" si="32"/>
        <v>0</v>
      </c>
      <c r="U64" s="97">
        <f t="shared" si="65"/>
        <v>0</v>
      </c>
      <c r="V64" s="96">
        <v>0</v>
      </c>
      <c r="W64" s="97">
        <f t="shared" si="23"/>
        <v>0</v>
      </c>
      <c r="X64" s="97">
        <f t="shared" si="66"/>
        <v>0</v>
      </c>
      <c r="Y64" s="96"/>
      <c r="Z64" s="97">
        <f t="shared" si="74"/>
        <v>0</v>
      </c>
      <c r="AA64" s="97">
        <f t="shared" si="67"/>
        <v>0</v>
      </c>
      <c r="AB64" s="96"/>
      <c r="AC64" s="97">
        <f t="shared" si="75"/>
        <v>0</v>
      </c>
      <c r="AD64" s="97">
        <f t="shared" si="68"/>
        <v>0</v>
      </c>
      <c r="AE64" s="96"/>
      <c r="AF64" s="97">
        <f t="shared" si="76"/>
        <v>0</v>
      </c>
      <c r="AG64" s="97">
        <f t="shared" si="69"/>
        <v>0</v>
      </c>
      <c r="AH64" s="96"/>
      <c r="AI64" s="97">
        <f t="shared" si="77"/>
        <v>0</v>
      </c>
      <c r="AJ64" s="97">
        <f t="shared" si="70"/>
        <v>0</v>
      </c>
      <c r="AK64" s="96"/>
      <c r="AL64" s="97">
        <f t="shared" si="78"/>
        <v>0</v>
      </c>
      <c r="AM64" s="97">
        <f t="shared" si="71"/>
        <v>0</v>
      </c>
      <c r="AN64" s="96"/>
      <c r="AO64" s="97">
        <f t="shared" si="29"/>
        <v>0</v>
      </c>
      <c r="AP64" s="97">
        <f t="shared" si="72"/>
        <v>0</v>
      </c>
      <c r="AQ64" s="98"/>
      <c r="AR64" s="96">
        <f t="shared" si="79"/>
        <v>0</v>
      </c>
      <c r="AS64" s="97">
        <f t="shared" si="30"/>
        <v>0</v>
      </c>
      <c r="AT64" s="97">
        <f t="shared" si="73"/>
        <v>0</v>
      </c>
      <c r="AU64" s="99">
        <f t="shared" si="80"/>
        <v>0</v>
      </c>
      <c r="AV64" s="100">
        <f t="shared" si="81"/>
        <v>0</v>
      </c>
      <c r="AW64" s="116">
        <f>E64</f>
        <v>50</v>
      </c>
      <c r="AX64" s="96">
        <v>0</v>
      </c>
      <c r="AY64" s="97">
        <f>AX64*E64</f>
        <v>0</v>
      </c>
      <c r="AZ64" s="96">
        <v>0</v>
      </c>
      <c r="BA64" s="97">
        <f>AZ64*E64</f>
        <v>0</v>
      </c>
      <c r="BB64" s="100" t="str">
        <f t="shared" si="82"/>
        <v>-</v>
      </c>
      <c r="BC64" s="101">
        <v>71</v>
      </c>
      <c r="BD64" s="100" t="str">
        <f t="shared" si="83"/>
        <v>-</v>
      </c>
      <c r="BE64" s="102" t="str">
        <f t="shared" si="84"/>
        <v>-</v>
      </c>
      <c r="BF64" s="34" t="str">
        <f t="shared" si="31"/>
        <v>-</v>
      </c>
      <c r="BG64" s="103"/>
      <c r="BH64" s="103"/>
    </row>
    <row r="65" spans="1:64" s="104" customFormat="1" ht="15" x14ac:dyDescent="0.25">
      <c r="A65" s="93"/>
      <c r="B65" s="93">
        <v>762676</v>
      </c>
      <c r="C65" s="94" t="s">
        <v>98</v>
      </c>
      <c r="D65" s="95"/>
      <c r="E65" s="95">
        <v>135</v>
      </c>
      <c r="F65" s="95">
        <v>269</v>
      </c>
      <c r="G65" s="96"/>
      <c r="H65" s="97">
        <f t="shared" si="19"/>
        <v>0</v>
      </c>
      <c r="I65" s="97">
        <f t="shared" si="61"/>
        <v>0</v>
      </c>
      <c r="J65" s="96"/>
      <c r="K65" s="97">
        <f t="shared" si="20"/>
        <v>0</v>
      </c>
      <c r="L65" s="97">
        <f t="shared" si="62"/>
        <v>0</v>
      </c>
      <c r="M65" s="96"/>
      <c r="N65" s="97">
        <f t="shared" si="21"/>
        <v>0</v>
      </c>
      <c r="O65" s="97">
        <f t="shared" si="63"/>
        <v>0</v>
      </c>
      <c r="P65" s="96"/>
      <c r="Q65" s="97">
        <f t="shared" si="22"/>
        <v>0</v>
      </c>
      <c r="R65" s="97">
        <f t="shared" si="64"/>
        <v>0</v>
      </c>
      <c r="S65" s="96">
        <v>0</v>
      </c>
      <c r="T65" s="97">
        <f t="shared" si="32"/>
        <v>0</v>
      </c>
      <c r="U65" s="97">
        <f t="shared" si="65"/>
        <v>0</v>
      </c>
      <c r="V65" s="96">
        <v>0</v>
      </c>
      <c r="W65" s="97">
        <f t="shared" si="23"/>
        <v>0</v>
      </c>
      <c r="X65" s="97">
        <f t="shared" si="66"/>
        <v>0</v>
      </c>
      <c r="Y65" s="96"/>
      <c r="Z65" s="97">
        <f t="shared" si="74"/>
        <v>0</v>
      </c>
      <c r="AA65" s="97">
        <f t="shared" si="67"/>
        <v>0</v>
      </c>
      <c r="AB65" s="96"/>
      <c r="AC65" s="97">
        <f t="shared" si="75"/>
        <v>0</v>
      </c>
      <c r="AD65" s="97">
        <f t="shared" si="68"/>
        <v>0</v>
      </c>
      <c r="AE65" s="96"/>
      <c r="AF65" s="97">
        <f t="shared" si="76"/>
        <v>0</v>
      </c>
      <c r="AG65" s="97">
        <f t="shared" si="69"/>
        <v>0</v>
      </c>
      <c r="AH65" s="96"/>
      <c r="AI65" s="97">
        <f t="shared" si="77"/>
        <v>0</v>
      </c>
      <c r="AJ65" s="97">
        <f t="shared" si="70"/>
        <v>0</v>
      </c>
      <c r="AK65" s="96"/>
      <c r="AL65" s="97">
        <f t="shared" si="78"/>
        <v>0</v>
      </c>
      <c r="AM65" s="97">
        <f t="shared" si="71"/>
        <v>0</v>
      </c>
      <c r="AN65" s="96"/>
      <c r="AO65" s="97">
        <f t="shared" si="29"/>
        <v>0</v>
      </c>
      <c r="AP65" s="97">
        <f t="shared" si="72"/>
        <v>0</v>
      </c>
      <c r="AQ65" s="98"/>
      <c r="AR65" s="96">
        <f t="shared" si="79"/>
        <v>0</v>
      </c>
      <c r="AS65" s="97">
        <f t="shared" si="30"/>
        <v>0</v>
      </c>
      <c r="AT65" s="97">
        <f t="shared" si="73"/>
        <v>0</v>
      </c>
      <c r="AU65" s="99">
        <f t="shared" si="80"/>
        <v>0</v>
      </c>
      <c r="AV65" s="100">
        <f t="shared" si="81"/>
        <v>0</v>
      </c>
      <c r="AW65" s="116">
        <f>E65</f>
        <v>135</v>
      </c>
      <c r="AX65" s="96">
        <v>0</v>
      </c>
      <c r="AY65" s="97">
        <f>AX65*E65</f>
        <v>0</v>
      </c>
      <c r="AZ65" s="96">
        <v>0</v>
      </c>
      <c r="BA65" s="97">
        <f>AZ65*E65</f>
        <v>0</v>
      </c>
      <c r="BB65" s="100" t="str">
        <f t="shared" si="82"/>
        <v>-</v>
      </c>
      <c r="BC65" s="101">
        <v>72</v>
      </c>
      <c r="BD65" s="100" t="str">
        <f t="shared" si="83"/>
        <v>-</v>
      </c>
      <c r="BE65" s="102" t="str">
        <f t="shared" si="84"/>
        <v>-</v>
      </c>
      <c r="BF65" s="34" t="str">
        <f t="shared" si="31"/>
        <v>-</v>
      </c>
      <c r="BG65" s="103"/>
      <c r="BH65" s="103"/>
    </row>
    <row r="66" spans="1:64" s="104" customFormat="1" ht="15" x14ac:dyDescent="0.25">
      <c r="A66" s="93"/>
      <c r="B66" s="93">
        <v>762677</v>
      </c>
      <c r="C66" s="94" t="s">
        <v>99</v>
      </c>
      <c r="D66" s="95"/>
      <c r="E66" s="95">
        <v>50</v>
      </c>
      <c r="F66" s="95">
        <v>99</v>
      </c>
      <c r="G66" s="96"/>
      <c r="H66" s="97">
        <f t="shared" ref="H66:H79" si="85">G66*$D66</f>
        <v>0</v>
      </c>
      <c r="I66" s="97">
        <f t="shared" si="61"/>
        <v>0</v>
      </c>
      <c r="J66" s="96"/>
      <c r="K66" s="97">
        <f t="shared" ref="K66:K79" si="86">J66*$D66</f>
        <v>0</v>
      </c>
      <c r="L66" s="97">
        <f t="shared" si="62"/>
        <v>0</v>
      </c>
      <c r="M66" s="96"/>
      <c r="N66" s="97">
        <f t="shared" ref="N66:N79" si="87">M66*$D66</f>
        <v>0</v>
      </c>
      <c r="O66" s="97">
        <f t="shared" si="63"/>
        <v>0</v>
      </c>
      <c r="P66" s="96"/>
      <c r="Q66" s="97">
        <f t="shared" ref="Q66:Q79" si="88">P66*$D66</f>
        <v>0</v>
      </c>
      <c r="R66" s="97">
        <f t="shared" si="64"/>
        <v>0</v>
      </c>
      <c r="S66" s="96">
        <v>0</v>
      </c>
      <c r="T66" s="97">
        <f t="shared" ref="T66:T79" si="89">S66*$D66</f>
        <v>0</v>
      </c>
      <c r="U66" s="97">
        <f t="shared" si="65"/>
        <v>0</v>
      </c>
      <c r="V66" s="96">
        <v>0</v>
      </c>
      <c r="W66" s="97">
        <f t="shared" ref="W66:W79" si="90">V66*$D66</f>
        <v>0</v>
      </c>
      <c r="X66" s="97">
        <f t="shared" si="66"/>
        <v>0</v>
      </c>
      <c r="Y66" s="96"/>
      <c r="Z66" s="97">
        <f t="shared" si="74"/>
        <v>0</v>
      </c>
      <c r="AA66" s="97">
        <f t="shared" si="67"/>
        <v>0</v>
      </c>
      <c r="AB66" s="96"/>
      <c r="AC66" s="97">
        <f t="shared" si="75"/>
        <v>0</v>
      </c>
      <c r="AD66" s="97">
        <f t="shared" si="68"/>
        <v>0</v>
      </c>
      <c r="AE66" s="96"/>
      <c r="AF66" s="97">
        <f t="shared" si="76"/>
        <v>0</v>
      </c>
      <c r="AG66" s="97">
        <f t="shared" si="69"/>
        <v>0</v>
      </c>
      <c r="AH66" s="96"/>
      <c r="AI66" s="97">
        <f t="shared" si="77"/>
        <v>0</v>
      </c>
      <c r="AJ66" s="97">
        <f t="shared" si="70"/>
        <v>0</v>
      </c>
      <c r="AK66" s="96"/>
      <c r="AL66" s="97">
        <f t="shared" si="78"/>
        <v>0</v>
      </c>
      <c r="AM66" s="97">
        <f t="shared" si="71"/>
        <v>0</v>
      </c>
      <c r="AN66" s="96"/>
      <c r="AO66" s="97">
        <f t="shared" si="29"/>
        <v>0</v>
      </c>
      <c r="AP66" s="97">
        <f t="shared" si="72"/>
        <v>0</v>
      </c>
      <c r="AQ66" s="98"/>
      <c r="AR66" s="96">
        <f t="shared" si="79"/>
        <v>0</v>
      </c>
      <c r="AS66" s="97">
        <f t="shared" ref="AS66:AS79" si="91">AR66*$D66</f>
        <v>0</v>
      </c>
      <c r="AT66" s="97">
        <f t="shared" si="73"/>
        <v>0</v>
      </c>
      <c r="AU66" s="99">
        <f t="shared" si="80"/>
        <v>0</v>
      </c>
      <c r="AV66" s="100">
        <f t="shared" si="81"/>
        <v>0</v>
      </c>
      <c r="AW66" s="116">
        <f>E66</f>
        <v>50</v>
      </c>
      <c r="AX66" s="96">
        <v>0</v>
      </c>
      <c r="AY66" s="97">
        <f>AX66*E66</f>
        <v>0</v>
      </c>
      <c r="AZ66" s="96">
        <v>0</v>
      </c>
      <c r="BA66" s="97">
        <f>AZ66*E66</f>
        <v>0</v>
      </c>
      <c r="BB66" s="100" t="str">
        <f t="shared" si="82"/>
        <v>-</v>
      </c>
      <c r="BC66" s="101">
        <v>73</v>
      </c>
      <c r="BD66" s="100" t="str">
        <f t="shared" si="83"/>
        <v>-</v>
      </c>
      <c r="BE66" s="102" t="str">
        <f t="shared" si="84"/>
        <v>-</v>
      </c>
      <c r="BF66" s="34" t="str">
        <f t="shared" si="31"/>
        <v>-</v>
      </c>
      <c r="BG66" s="103"/>
      <c r="BH66" s="103"/>
    </row>
    <row r="67" spans="1:64" s="104" customFormat="1" ht="15" x14ac:dyDescent="0.25">
      <c r="A67" s="93"/>
      <c r="B67" s="93">
        <v>762678</v>
      </c>
      <c r="C67" s="94" t="s">
        <v>100</v>
      </c>
      <c r="D67" s="95"/>
      <c r="E67" s="95">
        <v>45</v>
      </c>
      <c r="F67" s="95">
        <v>89</v>
      </c>
      <c r="G67" s="96"/>
      <c r="H67" s="97">
        <f t="shared" si="85"/>
        <v>0</v>
      </c>
      <c r="I67" s="97">
        <f t="shared" si="61"/>
        <v>0</v>
      </c>
      <c r="J67" s="96"/>
      <c r="K67" s="97">
        <f t="shared" si="86"/>
        <v>0</v>
      </c>
      <c r="L67" s="97">
        <f t="shared" si="62"/>
        <v>0</v>
      </c>
      <c r="M67" s="96"/>
      <c r="N67" s="97">
        <f t="shared" si="87"/>
        <v>0</v>
      </c>
      <c r="O67" s="97">
        <f t="shared" si="63"/>
        <v>0</v>
      </c>
      <c r="P67" s="96"/>
      <c r="Q67" s="97">
        <f t="shared" si="88"/>
        <v>0</v>
      </c>
      <c r="R67" s="97">
        <f t="shared" si="64"/>
        <v>0</v>
      </c>
      <c r="S67" s="96">
        <v>0</v>
      </c>
      <c r="T67" s="97">
        <f t="shared" si="89"/>
        <v>0</v>
      </c>
      <c r="U67" s="97">
        <f t="shared" si="65"/>
        <v>0</v>
      </c>
      <c r="V67" s="96">
        <v>0</v>
      </c>
      <c r="W67" s="97">
        <f t="shared" si="90"/>
        <v>0</v>
      </c>
      <c r="X67" s="97">
        <f t="shared" si="66"/>
        <v>0</v>
      </c>
      <c r="Y67" s="96"/>
      <c r="Z67" s="97">
        <f t="shared" si="74"/>
        <v>0</v>
      </c>
      <c r="AA67" s="97">
        <f t="shared" si="67"/>
        <v>0</v>
      </c>
      <c r="AB67" s="96"/>
      <c r="AC67" s="97">
        <f t="shared" si="75"/>
        <v>0</v>
      </c>
      <c r="AD67" s="97">
        <f t="shared" si="68"/>
        <v>0</v>
      </c>
      <c r="AE67" s="96"/>
      <c r="AF67" s="97">
        <f t="shared" si="76"/>
        <v>0</v>
      </c>
      <c r="AG67" s="97">
        <f t="shared" si="69"/>
        <v>0</v>
      </c>
      <c r="AH67" s="96"/>
      <c r="AI67" s="97">
        <f t="shared" si="77"/>
        <v>0</v>
      </c>
      <c r="AJ67" s="97">
        <f t="shared" si="70"/>
        <v>0</v>
      </c>
      <c r="AK67" s="96"/>
      <c r="AL67" s="97">
        <f t="shared" si="78"/>
        <v>0</v>
      </c>
      <c r="AM67" s="97">
        <f t="shared" si="71"/>
        <v>0</v>
      </c>
      <c r="AN67" s="96"/>
      <c r="AO67" s="97">
        <f t="shared" si="29"/>
        <v>0</v>
      </c>
      <c r="AP67" s="97">
        <f t="shared" si="72"/>
        <v>0</v>
      </c>
      <c r="AQ67" s="98"/>
      <c r="AR67" s="96">
        <f t="shared" si="79"/>
        <v>0</v>
      </c>
      <c r="AS67" s="97">
        <f t="shared" si="91"/>
        <v>0</v>
      </c>
      <c r="AT67" s="97">
        <f t="shared" si="73"/>
        <v>0</v>
      </c>
      <c r="AU67" s="99">
        <f t="shared" si="80"/>
        <v>0</v>
      </c>
      <c r="AV67" s="100">
        <f t="shared" si="81"/>
        <v>0</v>
      </c>
      <c r="AW67" s="116">
        <f>E67</f>
        <v>45</v>
      </c>
      <c r="AX67" s="96">
        <v>0</v>
      </c>
      <c r="AY67" s="97">
        <f>AX67*E67</f>
        <v>0</v>
      </c>
      <c r="AZ67" s="96">
        <v>0</v>
      </c>
      <c r="BA67" s="97">
        <f>AZ67*E67</f>
        <v>0</v>
      </c>
      <c r="BB67" s="100" t="str">
        <f t="shared" si="82"/>
        <v>-</v>
      </c>
      <c r="BC67" s="101">
        <v>74</v>
      </c>
      <c r="BD67" s="100" t="str">
        <f t="shared" si="83"/>
        <v>-</v>
      </c>
      <c r="BE67" s="102" t="str">
        <f t="shared" si="84"/>
        <v>-</v>
      </c>
      <c r="BF67" s="34" t="str">
        <f t="shared" si="31"/>
        <v>-</v>
      </c>
      <c r="BG67" s="103"/>
      <c r="BH67" s="103"/>
    </row>
    <row r="68" spans="1:64" s="104" customFormat="1" ht="15" x14ac:dyDescent="0.25">
      <c r="A68" s="93"/>
      <c r="B68" s="93">
        <v>762679</v>
      </c>
      <c r="C68" s="94" t="s">
        <v>101</v>
      </c>
      <c r="D68" s="95"/>
      <c r="E68" s="95">
        <v>45</v>
      </c>
      <c r="F68" s="95">
        <v>89</v>
      </c>
      <c r="G68" s="96"/>
      <c r="H68" s="97">
        <f t="shared" si="85"/>
        <v>0</v>
      </c>
      <c r="I68" s="97">
        <f t="shared" si="61"/>
        <v>0</v>
      </c>
      <c r="J68" s="96"/>
      <c r="K68" s="97">
        <f t="shared" si="86"/>
        <v>0</v>
      </c>
      <c r="L68" s="97">
        <f t="shared" si="62"/>
        <v>0</v>
      </c>
      <c r="M68" s="96"/>
      <c r="N68" s="97">
        <f t="shared" si="87"/>
        <v>0</v>
      </c>
      <c r="O68" s="97">
        <f t="shared" si="63"/>
        <v>0</v>
      </c>
      <c r="P68" s="96"/>
      <c r="Q68" s="97">
        <f t="shared" si="88"/>
        <v>0</v>
      </c>
      <c r="R68" s="97">
        <f t="shared" si="64"/>
        <v>0</v>
      </c>
      <c r="S68" s="96">
        <v>0</v>
      </c>
      <c r="T68" s="97">
        <f t="shared" si="89"/>
        <v>0</v>
      </c>
      <c r="U68" s="97">
        <f t="shared" si="65"/>
        <v>0</v>
      </c>
      <c r="V68" s="96">
        <v>2</v>
      </c>
      <c r="W68" s="97">
        <f t="shared" si="90"/>
        <v>0</v>
      </c>
      <c r="X68" s="97">
        <f t="shared" si="66"/>
        <v>90</v>
      </c>
      <c r="Y68" s="96"/>
      <c r="Z68" s="97">
        <f t="shared" si="74"/>
        <v>0</v>
      </c>
      <c r="AA68" s="97">
        <f t="shared" si="67"/>
        <v>0</v>
      </c>
      <c r="AB68" s="96"/>
      <c r="AC68" s="97">
        <f t="shared" si="75"/>
        <v>0</v>
      </c>
      <c r="AD68" s="97">
        <f t="shared" si="68"/>
        <v>0</v>
      </c>
      <c r="AE68" s="96"/>
      <c r="AF68" s="97">
        <f t="shared" si="76"/>
        <v>0</v>
      </c>
      <c r="AG68" s="97">
        <f t="shared" si="69"/>
        <v>0</v>
      </c>
      <c r="AH68" s="96"/>
      <c r="AI68" s="97">
        <f t="shared" si="77"/>
        <v>0</v>
      </c>
      <c r="AJ68" s="97">
        <f t="shared" si="70"/>
        <v>0</v>
      </c>
      <c r="AK68" s="96"/>
      <c r="AL68" s="97">
        <f t="shared" si="78"/>
        <v>0</v>
      </c>
      <c r="AM68" s="97">
        <f t="shared" si="71"/>
        <v>0</v>
      </c>
      <c r="AN68" s="96"/>
      <c r="AO68" s="97">
        <f t="shared" si="29"/>
        <v>0</v>
      </c>
      <c r="AP68" s="97">
        <f t="shared" si="72"/>
        <v>0</v>
      </c>
      <c r="AQ68" s="98"/>
      <c r="AR68" s="96">
        <f t="shared" si="79"/>
        <v>2</v>
      </c>
      <c r="AS68" s="97">
        <f t="shared" si="91"/>
        <v>0</v>
      </c>
      <c r="AT68" s="97">
        <f t="shared" si="73"/>
        <v>90</v>
      </c>
      <c r="AU68" s="99">
        <f t="shared" si="80"/>
        <v>1.4598540145985401E-2</v>
      </c>
      <c r="AV68" s="100">
        <f t="shared" si="81"/>
        <v>0.43795620437956201</v>
      </c>
      <c r="AW68" s="116">
        <f>E68</f>
        <v>45</v>
      </c>
      <c r="AX68" s="96">
        <v>0</v>
      </c>
      <c r="AY68" s="97">
        <f>AX68*E68</f>
        <v>0</v>
      </c>
      <c r="AZ68" s="96">
        <v>0</v>
      </c>
      <c r="BA68" s="97">
        <f>AZ68*E68</f>
        <v>0</v>
      </c>
      <c r="BB68" s="100">
        <f t="shared" si="82"/>
        <v>0</v>
      </c>
      <c r="BC68" s="101">
        <v>75</v>
      </c>
      <c r="BD68" s="100">
        <f t="shared" si="83"/>
        <v>0</v>
      </c>
      <c r="BE68" s="102">
        <f t="shared" si="84"/>
        <v>0</v>
      </c>
      <c r="BF68" s="34">
        <f t="shared" si="31"/>
        <v>43603</v>
      </c>
      <c r="BG68" s="103"/>
      <c r="BH68" s="103"/>
    </row>
    <row r="69" spans="1:64" s="104" customFormat="1" ht="15" x14ac:dyDescent="0.25">
      <c r="A69" s="93"/>
      <c r="B69" s="93">
        <v>762680</v>
      </c>
      <c r="C69" s="94" t="s">
        <v>102</v>
      </c>
      <c r="D69" s="95"/>
      <c r="E69" s="95">
        <v>45</v>
      </c>
      <c r="F69" s="95">
        <v>89</v>
      </c>
      <c r="G69" s="96"/>
      <c r="H69" s="97">
        <f t="shared" si="85"/>
        <v>0</v>
      </c>
      <c r="I69" s="97">
        <f t="shared" ref="I69:I79" si="92">G69*$E69</f>
        <v>0</v>
      </c>
      <c r="J69" s="96"/>
      <c r="K69" s="97">
        <f t="shared" si="86"/>
        <v>0</v>
      </c>
      <c r="L69" s="97">
        <f t="shared" ref="L69:L79" si="93">J69*$E69</f>
        <v>0</v>
      </c>
      <c r="M69" s="96"/>
      <c r="N69" s="97">
        <f t="shared" si="87"/>
        <v>0</v>
      </c>
      <c r="O69" s="97">
        <f t="shared" ref="O69:O79" si="94">M69*$E69</f>
        <v>0</v>
      </c>
      <c r="P69" s="96"/>
      <c r="Q69" s="97">
        <f t="shared" si="88"/>
        <v>0</v>
      </c>
      <c r="R69" s="97">
        <f t="shared" ref="R69:R79" si="95">P69*$E69</f>
        <v>0</v>
      </c>
      <c r="S69" s="96">
        <v>0</v>
      </c>
      <c r="T69" s="97">
        <f t="shared" si="89"/>
        <v>0</v>
      </c>
      <c r="U69" s="97">
        <f t="shared" ref="U69:U79" si="96">S69*$E69</f>
        <v>0</v>
      </c>
      <c r="V69" s="96">
        <v>0</v>
      </c>
      <c r="W69" s="97">
        <f t="shared" si="90"/>
        <v>0</v>
      </c>
      <c r="X69" s="97">
        <f t="shared" ref="X69:X79" si="97">V69*$E69</f>
        <v>0</v>
      </c>
      <c r="Y69" s="96"/>
      <c r="Z69" s="97">
        <f t="shared" si="74"/>
        <v>0</v>
      </c>
      <c r="AA69" s="97">
        <f t="shared" ref="AA69:AA79" si="98">Y69*$E69</f>
        <v>0</v>
      </c>
      <c r="AB69" s="96"/>
      <c r="AC69" s="97">
        <f t="shared" si="75"/>
        <v>0</v>
      </c>
      <c r="AD69" s="97">
        <f t="shared" ref="AD69:AD79" si="99">AB69*$E69</f>
        <v>0</v>
      </c>
      <c r="AE69" s="96"/>
      <c r="AF69" s="97">
        <f t="shared" si="76"/>
        <v>0</v>
      </c>
      <c r="AG69" s="97">
        <f t="shared" ref="AG69:AG79" si="100">AE69*$E69</f>
        <v>0</v>
      </c>
      <c r="AH69" s="96"/>
      <c r="AI69" s="97">
        <f t="shared" si="77"/>
        <v>0</v>
      </c>
      <c r="AJ69" s="97">
        <f t="shared" ref="AJ69:AJ79" si="101">AH69*$E69</f>
        <v>0</v>
      </c>
      <c r="AK69" s="96"/>
      <c r="AL69" s="97">
        <f t="shared" si="78"/>
        <v>0</v>
      </c>
      <c r="AM69" s="97">
        <f t="shared" ref="AM69:AM79" si="102">AK69*$E69</f>
        <v>0</v>
      </c>
      <c r="AN69" s="96"/>
      <c r="AO69" s="97">
        <f t="shared" si="29"/>
        <v>0</v>
      </c>
      <c r="AP69" s="97">
        <f t="shared" ref="AP69:AP79" si="103">AN69*$E69</f>
        <v>0</v>
      </c>
      <c r="AQ69" s="98"/>
      <c r="AR69" s="96">
        <f t="shared" si="79"/>
        <v>0</v>
      </c>
      <c r="AS69" s="97">
        <f t="shared" si="91"/>
        <v>0</v>
      </c>
      <c r="AT69" s="97">
        <f t="shared" ref="AT69:AT79" si="104">AR69*$E69</f>
        <v>0</v>
      </c>
      <c r="AU69" s="99">
        <f t="shared" si="80"/>
        <v>0</v>
      </c>
      <c r="AV69" s="100">
        <f t="shared" si="81"/>
        <v>0</v>
      </c>
      <c r="AW69" s="116">
        <f>E69</f>
        <v>45</v>
      </c>
      <c r="AX69" s="96">
        <v>0</v>
      </c>
      <c r="AY69" s="97">
        <f>AX69*E69</f>
        <v>0</v>
      </c>
      <c r="AZ69" s="96">
        <v>0</v>
      </c>
      <c r="BA69" s="97">
        <f>AZ69*E69</f>
        <v>0</v>
      </c>
      <c r="BB69" s="100" t="str">
        <f t="shared" si="82"/>
        <v>-</v>
      </c>
      <c r="BC69" s="101">
        <v>76</v>
      </c>
      <c r="BD69" s="100" t="str">
        <f t="shared" si="83"/>
        <v>-</v>
      </c>
      <c r="BE69" s="102" t="str">
        <f t="shared" si="84"/>
        <v>-</v>
      </c>
      <c r="BF69" s="34" t="str">
        <f t="shared" si="31"/>
        <v>-</v>
      </c>
      <c r="BG69" s="103"/>
      <c r="BH69" s="103"/>
    </row>
    <row r="70" spans="1:64" s="104" customFormat="1" ht="15" x14ac:dyDescent="0.25">
      <c r="A70" s="93"/>
      <c r="B70" s="93">
        <v>762681</v>
      </c>
      <c r="C70" s="94" t="s">
        <v>103</v>
      </c>
      <c r="D70" s="95"/>
      <c r="E70" s="95">
        <v>35</v>
      </c>
      <c r="F70" s="95">
        <v>69</v>
      </c>
      <c r="G70" s="96"/>
      <c r="H70" s="97">
        <f t="shared" si="85"/>
        <v>0</v>
      </c>
      <c r="I70" s="97">
        <f t="shared" si="92"/>
        <v>0</v>
      </c>
      <c r="J70" s="96"/>
      <c r="K70" s="97">
        <f t="shared" si="86"/>
        <v>0</v>
      </c>
      <c r="L70" s="97">
        <f t="shared" si="93"/>
        <v>0</v>
      </c>
      <c r="M70" s="96"/>
      <c r="N70" s="97">
        <f t="shared" si="87"/>
        <v>0</v>
      </c>
      <c r="O70" s="97">
        <f t="shared" si="94"/>
        <v>0</v>
      </c>
      <c r="P70" s="96"/>
      <c r="Q70" s="97">
        <f t="shared" si="88"/>
        <v>0</v>
      </c>
      <c r="R70" s="97">
        <f t="shared" si="95"/>
        <v>0</v>
      </c>
      <c r="S70" s="96">
        <v>0</v>
      </c>
      <c r="T70" s="97">
        <f t="shared" si="89"/>
        <v>0</v>
      </c>
      <c r="U70" s="97">
        <f t="shared" si="96"/>
        <v>0</v>
      </c>
      <c r="V70" s="96">
        <v>3</v>
      </c>
      <c r="W70" s="97">
        <f t="shared" si="90"/>
        <v>0</v>
      </c>
      <c r="X70" s="97">
        <f t="shared" si="97"/>
        <v>105</v>
      </c>
      <c r="Y70" s="96"/>
      <c r="Z70" s="97">
        <f t="shared" si="74"/>
        <v>0</v>
      </c>
      <c r="AA70" s="97">
        <f t="shared" si="98"/>
        <v>0</v>
      </c>
      <c r="AB70" s="96"/>
      <c r="AC70" s="97">
        <f t="shared" si="75"/>
        <v>0</v>
      </c>
      <c r="AD70" s="97">
        <f t="shared" si="99"/>
        <v>0</v>
      </c>
      <c r="AE70" s="96"/>
      <c r="AF70" s="97">
        <f t="shared" si="76"/>
        <v>0</v>
      </c>
      <c r="AG70" s="97">
        <f t="shared" si="100"/>
        <v>0</v>
      </c>
      <c r="AH70" s="96"/>
      <c r="AI70" s="97">
        <f t="shared" si="77"/>
        <v>0</v>
      </c>
      <c r="AJ70" s="97">
        <f t="shared" si="101"/>
        <v>0</v>
      </c>
      <c r="AK70" s="96"/>
      <c r="AL70" s="97">
        <f t="shared" si="78"/>
        <v>0</v>
      </c>
      <c r="AM70" s="97">
        <f t="shared" si="102"/>
        <v>0</v>
      </c>
      <c r="AN70" s="96"/>
      <c r="AO70" s="97">
        <f t="shared" ref="AO70:AO79" si="105">AN70*$D70</f>
        <v>0</v>
      </c>
      <c r="AP70" s="97">
        <f t="shared" si="103"/>
        <v>0</v>
      </c>
      <c r="AQ70" s="98"/>
      <c r="AR70" s="96">
        <f t="shared" si="79"/>
        <v>3</v>
      </c>
      <c r="AS70" s="97">
        <f t="shared" si="91"/>
        <v>0</v>
      </c>
      <c r="AT70" s="97">
        <f t="shared" si="104"/>
        <v>105</v>
      </c>
      <c r="AU70" s="99">
        <f t="shared" si="80"/>
        <v>2.1897810218978103E-2</v>
      </c>
      <c r="AV70" s="100">
        <f t="shared" si="81"/>
        <v>0.65693430656934315</v>
      </c>
      <c r="AW70" s="116">
        <f>E70</f>
        <v>35</v>
      </c>
      <c r="AX70" s="96">
        <v>0</v>
      </c>
      <c r="AY70" s="97">
        <f>AX70*E70</f>
        <v>0</v>
      </c>
      <c r="AZ70" s="96">
        <v>0</v>
      </c>
      <c r="BA70" s="97">
        <f>AZ70*E70</f>
        <v>0</v>
      </c>
      <c r="BB70" s="100">
        <f t="shared" si="82"/>
        <v>0</v>
      </c>
      <c r="BC70" s="101">
        <v>77</v>
      </c>
      <c r="BD70" s="100">
        <f t="shared" si="83"/>
        <v>0</v>
      </c>
      <c r="BE70" s="102">
        <f t="shared" si="84"/>
        <v>0</v>
      </c>
      <c r="BF70" s="34">
        <f t="shared" ref="BF70:BF79" si="106">IFERROR(BF$2+BB70,"-")</f>
        <v>43603</v>
      </c>
      <c r="BG70" s="103"/>
      <c r="BH70" s="103"/>
    </row>
    <row r="71" spans="1:64" s="104" customFormat="1" ht="15" x14ac:dyDescent="0.25">
      <c r="A71" s="93"/>
      <c r="B71" s="93">
        <v>762682</v>
      </c>
      <c r="C71" s="94" t="s">
        <v>104</v>
      </c>
      <c r="D71" s="95"/>
      <c r="E71" s="95">
        <v>35</v>
      </c>
      <c r="F71" s="95">
        <v>69</v>
      </c>
      <c r="G71" s="96"/>
      <c r="H71" s="97">
        <f t="shared" si="85"/>
        <v>0</v>
      </c>
      <c r="I71" s="97">
        <f t="shared" si="92"/>
        <v>0</v>
      </c>
      <c r="J71" s="96"/>
      <c r="K71" s="97">
        <f t="shared" si="86"/>
        <v>0</v>
      </c>
      <c r="L71" s="97">
        <f t="shared" si="93"/>
        <v>0</v>
      </c>
      <c r="M71" s="96"/>
      <c r="N71" s="97">
        <f t="shared" si="87"/>
        <v>0</v>
      </c>
      <c r="O71" s="97">
        <f t="shared" si="94"/>
        <v>0</v>
      </c>
      <c r="P71" s="96"/>
      <c r="Q71" s="97">
        <f t="shared" si="88"/>
        <v>0</v>
      </c>
      <c r="R71" s="97">
        <f t="shared" si="95"/>
        <v>0</v>
      </c>
      <c r="S71" s="96">
        <v>0</v>
      </c>
      <c r="T71" s="97">
        <f t="shared" si="89"/>
        <v>0</v>
      </c>
      <c r="U71" s="97">
        <f t="shared" si="96"/>
        <v>0</v>
      </c>
      <c r="V71" s="96">
        <v>1</v>
      </c>
      <c r="W71" s="97">
        <f t="shared" si="90"/>
        <v>0</v>
      </c>
      <c r="X71" s="97">
        <f t="shared" si="97"/>
        <v>35</v>
      </c>
      <c r="Y71" s="96"/>
      <c r="Z71" s="97">
        <f t="shared" si="74"/>
        <v>0</v>
      </c>
      <c r="AA71" s="97">
        <f t="shared" si="98"/>
        <v>0</v>
      </c>
      <c r="AB71" s="96"/>
      <c r="AC71" s="97">
        <f t="shared" si="75"/>
        <v>0</v>
      </c>
      <c r="AD71" s="97">
        <f t="shared" si="99"/>
        <v>0</v>
      </c>
      <c r="AE71" s="96"/>
      <c r="AF71" s="97">
        <f t="shared" si="76"/>
        <v>0</v>
      </c>
      <c r="AG71" s="97">
        <f t="shared" si="100"/>
        <v>0</v>
      </c>
      <c r="AH71" s="96"/>
      <c r="AI71" s="97">
        <f t="shared" si="77"/>
        <v>0</v>
      </c>
      <c r="AJ71" s="97">
        <f t="shared" si="101"/>
        <v>0</v>
      </c>
      <c r="AK71" s="96"/>
      <c r="AL71" s="97">
        <f t="shared" si="78"/>
        <v>0</v>
      </c>
      <c r="AM71" s="97">
        <f t="shared" si="102"/>
        <v>0</v>
      </c>
      <c r="AN71" s="96"/>
      <c r="AO71" s="97">
        <f t="shared" si="105"/>
        <v>0</v>
      </c>
      <c r="AP71" s="97">
        <f t="shared" si="103"/>
        <v>0</v>
      </c>
      <c r="AQ71" s="98"/>
      <c r="AR71" s="96">
        <f t="shared" si="79"/>
        <v>1</v>
      </c>
      <c r="AS71" s="97">
        <f t="shared" si="91"/>
        <v>0</v>
      </c>
      <c r="AT71" s="97">
        <f t="shared" si="104"/>
        <v>35</v>
      </c>
      <c r="AU71" s="99">
        <f t="shared" si="80"/>
        <v>7.2992700729927005E-3</v>
      </c>
      <c r="AV71" s="100">
        <f t="shared" si="81"/>
        <v>0.218978102189781</v>
      </c>
      <c r="AW71" s="116">
        <f>E71</f>
        <v>35</v>
      </c>
      <c r="AX71" s="96">
        <v>0</v>
      </c>
      <c r="AY71" s="97">
        <f>AX71*E71</f>
        <v>0</v>
      </c>
      <c r="AZ71" s="96">
        <v>0</v>
      </c>
      <c r="BA71" s="97">
        <f>AZ71*E71</f>
        <v>0</v>
      </c>
      <c r="BB71" s="100">
        <f t="shared" si="82"/>
        <v>0</v>
      </c>
      <c r="BC71" s="101">
        <v>78</v>
      </c>
      <c r="BD71" s="100">
        <f t="shared" si="83"/>
        <v>0</v>
      </c>
      <c r="BE71" s="102">
        <f t="shared" si="84"/>
        <v>0</v>
      </c>
      <c r="BF71" s="34">
        <f t="shared" si="106"/>
        <v>43603</v>
      </c>
      <c r="BG71" s="103"/>
      <c r="BH71" s="103"/>
    </row>
    <row r="72" spans="1:64" s="104" customFormat="1" ht="15" x14ac:dyDescent="0.25">
      <c r="A72" s="93"/>
      <c r="B72" s="93">
        <v>762683</v>
      </c>
      <c r="C72" s="94" t="s">
        <v>105</v>
      </c>
      <c r="D72" s="95"/>
      <c r="E72" s="95">
        <v>50</v>
      </c>
      <c r="F72" s="95">
        <v>99</v>
      </c>
      <c r="G72" s="96"/>
      <c r="H72" s="97">
        <f t="shared" si="85"/>
        <v>0</v>
      </c>
      <c r="I72" s="97">
        <f t="shared" si="92"/>
        <v>0</v>
      </c>
      <c r="J72" s="96"/>
      <c r="K72" s="97">
        <f t="shared" si="86"/>
        <v>0</v>
      </c>
      <c r="L72" s="97">
        <f t="shared" si="93"/>
        <v>0</v>
      </c>
      <c r="M72" s="96"/>
      <c r="N72" s="97">
        <f t="shared" si="87"/>
        <v>0</v>
      </c>
      <c r="O72" s="97">
        <f t="shared" si="94"/>
        <v>0</v>
      </c>
      <c r="P72" s="96"/>
      <c r="Q72" s="97">
        <f t="shared" si="88"/>
        <v>0</v>
      </c>
      <c r="R72" s="97">
        <f t="shared" si="95"/>
        <v>0</v>
      </c>
      <c r="S72" s="96">
        <v>0</v>
      </c>
      <c r="T72" s="97">
        <f t="shared" si="89"/>
        <v>0</v>
      </c>
      <c r="U72" s="97">
        <f t="shared" si="96"/>
        <v>0</v>
      </c>
      <c r="V72" s="96">
        <v>0</v>
      </c>
      <c r="W72" s="97">
        <f t="shared" si="90"/>
        <v>0</v>
      </c>
      <c r="X72" s="97">
        <f t="shared" si="97"/>
        <v>0</v>
      </c>
      <c r="Y72" s="96"/>
      <c r="Z72" s="97">
        <f t="shared" si="74"/>
        <v>0</v>
      </c>
      <c r="AA72" s="97">
        <f t="shared" si="98"/>
        <v>0</v>
      </c>
      <c r="AB72" s="96"/>
      <c r="AC72" s="97">
        <f t="shared" si="75"/>
        <v>0</v>
      </c>
      <c r="AD72" s="97">
        <f t="shared" si="99"/>
        <v>0</v>
      </c>
      <c r="AE72" s="96"/>
      <c r="AF72" s="97">
        <f t="shared" si="76"/>
        <v>0</v>
      </c>
      <c r="AG72" s="97">
        <f t="shared" si="100"/>
        <v>0</v>
      </c>
      <c r="AH72" s="96"/>
      <c r="AI72" s="97">
        <f t="shared" si="77"/>
        <v>0</v>
      </c>
      <c r="AJ72" s="97">
        <f t="shared" si="101"/>
        <v>0</v>
      </c>
      <c r="AK72" s="96"/>
      <c r="AL72" s="97">
        <f t="shared" si="78"/>
        <v>0</v>
      </c>
      <c r="AM72" s="97">
        <f t="shared" si="102"/>
        <v>0</v>
      </c>
      <c r="AN72" s="96"/>
      <c r="AO72" s="97">
        <f t="shared" si="105"/>
        <v>0</v>
      </c>
      <c r="AP72" s="97">
        <f t="shared" si="103"/>
        <v>0</v>
      </c>
      <c r="AQ72" s="98"/>
      <c r="AR72" s="96">
        <f t="shared" si="79"/>
        <v>0</v>
      </c>
      <c r="AS72" s="97">
        <f t="shared" si="91"/>
        <v>0</v>
      </c>
      <c r="AT72" s="97">
        <f t="shared" si="104"/>
        <v>0</v>
      </c>
      <c r="AU72" s="99">
        <f t="shared" si="80"/>
        <v>0</v>
      </c>
      <c r="AV72" s="100">
        <f t="shared" si="81"/>
        <v>0</v>
      </c>
      <c r="AW72" s="116">
        <f>E72</f>
        <v>50</v>
      </c>
      <c r="AX72" s="96">
        <v>0</v>
      </c>
      <c r="AY72" s="97">
        <f>AX72*E72</f>
        <v>0</v>
      </c>
      <c r="AZ72" s="96">
        <v>0</v>
      </c>
      <c r="BA72" s="97">
        <f>AZ72*E72</f>
        <v>0</v>
      </c>
      <c r="BB72" s="100" t="str">
        <f t="shared" si="82"/>
        <v>-</v>
      </c>
      <c r="BC72" s="101">
        <v>79</v>
      </c>
      <c r="BD72" s="100" t="str">
        <f t="shared" si="83"/>
        <v>-</v>
      </c>
      <c r="BE72" s="102" t="str">
        <f t="shared" si="84"/>
        <v>-</v>
      </c>
      <c r="BF72" s="34" t="str">
        <f t="shared" si="106"/>
        <v>-</v>
      </c>
      <c r="BG72" s="103"/>
      <c r="BH72" s="103"/>
    </row>
    <row r="73" spans="1:64" s="104" customFormat="1" ht="15" x14ac:dyDescent="0.25">
      <c r="A73" s="93"/>
      <c r="B73" s="93"/>
      <c r="C73" s="94"/>
      <c r="D73" s="95"/>
      <c r="E73" s="95"/>
      <c r="F73" s="95"/>
      <c r="G73" s="96"/>
      <c r="H73" s="97">
        <f t="shared" si="85"/>
        <v>0</v>
      </c>
      <c r="I73" s="97">
        <f t="shared" si="92"/>
        <v>0</v>
      </c>
      <c r="J73" s="96"/>
      <c r="K73" s="97">
        <f t="shared" si="86"/>
        <v>0</v>
      </c>
      <c r="L73" s="97">
        <f t="shared" si="93"/>
        <v>0</v>
      </c>
      <c r="M73" s="96"/>
      <c r="N73" s="97">
        <f t="shared" si="87"/>
        <v>0</v>
      </c>
      <c r="O73" s="97">
        <f t="shared" si="94"/>
        <v>0</v>
      </c>
      <c r="P73" s="96"/>
      <c r="Q73" s="97">
        <f t="shared" si="88"/>
        <v>0</v>
      </c>
      <c r="R73" s="97">
        <f t="shared" si="95"/>
        <v>0</v>
      </c>
      <c r="S73" s="96"/>
      <c r="T73" s="97">
        <f t="shared" si="89"/>
        <v>0</v>
      </c>
      <c r="U73" s="97">
        <f t="shared" si="96"/>
        <v>0</v>
      </c>
      <c r="V73" s="96"/>
      <c r="W73" s="97">
        <f t="shared" si="90"/>
        <v>0</v>
      </c>
      <c r="X73" s="97">
        <f t="shared" si="97"/>
        <v>0</v>
      </c>
      <c r="Y73" s="96"/>
      <c r="Z73" s="97">
        <f t="shared" si="74"/>
        <v>0</v>
      </c>
      <c r="AA73" s="97">
        <f t="shared" si="98"/>
        <v>0</v>
      </c>
      <c r="AB73" s="96"/>
      <c r="AC73" s="97">
        <f t="shared" si="75"/>
        <v>0</v>
      </c>
      <c r="AD73" s="97">
        <f t="shared" si="99"/>
        <v>0</v>
      </c>
      <c r="AE73" s="96"/>
      <c r="AF73" s="97">
        <f t="shared" si="76"/>
        <v>0</v>
      </c>
      <c r="AG73" s="97">
        <f t="shared" si="100"/>
        <v>0</v>
      </c>
      <c r="AH73" s="96"/>
      <c r="AI73" s="97">
        <f t="shared" si="77"/>
        <v>0</v>
      </c>
      <c r="AJ73" s="97">
        <f t="shared" si="101"/>
        <v>0</v>
      </c>
      <c r="AK73" s="96"/>
      <c r="AL73" s="97">
        <f t="shared" si="78"/>
        <v>0</v>
      </c>
      <c r="AM73" s="97">
        <f t="shared" si="102"/>
        <v>0</v>
      </c>
      <c r="AN73" s="96"/>
      <c r="AO73" s="97">
        <f t="shared" si="105"/>
        <v>0</v>
      </c>
      <c r="AP73" s="97">
        <f t="shared" si="103"/>
        <v>0</v>
      </c>
      <c r="AQ73" s="98"/>
      <c r="AR73" s="96">
        <f t="shared" si="79"/>
        <v>0</v>
      </c>
      <c r="AS73" s="97">
        <f t="shared" si="91"/>
        <v>0</v>
      </c>
      <c r="AT73" s="97">
        <f t="shared" si="104"/>
        <v>0</v>
      </c>
      <c r="AU73" s="99">
        <f t="shared" si="80"/>
        <v>0</v>
      </c>
      <c r="AV73" s="100">
        <f t="shared" si="81"/>
        <v>0</v>
      </c>
      <c r="AW73" s="116">
        <f>E73</f>
        <v>0</v>
      </c>
      <c r="AX73" s="96"/>
      <c r="AY73" s="97">
        <f>AX73*E73</f>
        <v>0</v>
      </c>
      <c r="AZ73" s="96">
        <v>0</v>
      </c>
      <c r="BA73" s="97">
        <f>AZ73*E73</f>
        <v>0</v>
      </c>
      <c r="BB73" s="100" t="str">
        <f t="shared" si="82"/>
        <v>-</v>
      </c>
      <c r="BC73" s="101">
        <v>80</v>
      </c>
      <c r="BD73" s="100" t="str">
        <f t="shared" si="83"/>
        <v>-</v>
      </c>
      <c r="BE73" s="102" t="str">
        <f t="shared" si="84"/>
        <v>-</v>
      </c>
      <c r="BF73" s="34" t="str">
        <f t="shared" si="106"/>
        <v>-</v>
      </c>
      <c r="BG73" s="103"/>
      <c r="BH73" s="103"/>
    </row>
    <row r="74" spans="1:64" s="104" customFormat="1" ht="15" x14ac:dyDescent="0.25">
      <c r="A74" s="93"/>
      <c r="B74" s="93"/>
      <c r="C74" s="94"/>
      <c r="D74" s="95"/>
      <c r="E74" s="95"/>
      <c r="F74" s="95"/>
      <c r="G74" s="96"/>
      <c r="H74" s="97">
        <f t="shared" si="85"/>
        <v>0</v>
      </c>
      <c r="I74" s="97">
        <f t="shared" si="92"/>
        <v>0</v>
      </c>
      <c r="J74" s="96"/>
      <c r="K74" s="97">
        <f t="shared" si="86"/>
        <v>0</v>
      </c>
      <c r="L74" s="97">
        <f t="shared" si="93"/>
        <v>0</v>
      </c>
      <c r="M74" s="96"/>
      <c r="N74" s="97">
        <f t="shared" si="87"/>
        <v>0</v>
      </c>
      <c r="O74" s="97">
        <f t="shared" si="94"/>
        <v>0</v>
      </c>
      <c r="P74" s="96"/>
      <c r="Q74" s="97">
        <f t="shared" si="88"/>
        <v>0</v>
      </c>
      <c r="R74" s="97">
        <f t="shared" si="95"/>
        <v>0</v>
      </c>
      <c r="S74" s="96"/>
      <c r="T74" s="97">
        <f t="shared" si="89"/>
        <v>0</v>
      </c>
      <c r="U74" s="97">
        <f t="shared" si="96"/>
        <v>0</v>
      </c>
      <c r="V74" s="96"/>
      <c r="W74" s="97">
        <f t="shared" si="90"/>
        <v>0</v>
      </c>
      <c r="X74" s="97">
        <f t="shared" si="97"/>
        <v>0</v>
      </c>
      <c r="Y74" s="96"/>
      <c r="Z74" s="97">
        <f t="shared" si="74"/>
        <v>0</v>
      </c>
      <c r="AA74" s="97">
        <f t="shared" si="98"/>
        <v>0</v>
      </c>
      <c r="AB74" s="96"/>
      <c r="AC74" s="97">
        <f t="shared" si="75"/>
        <v>0</v>
      </c>
      <c r="AD74" s="97">
        <f t="shared" si="99"/>
        <v>0</v>
      </c>
      <c r="AE74" s="96"/>
      <c r="AF74" s="97">
        <f t="shared" si="76"/>
        <v>0</v>
      </c>
      <c r="AG74" s="97">
        <f t="shared" si="100"/>
        <v>0</v>
      </c>
      <c r="AH74" s="96"/>
      <c r="AI74" s="97">
        <f t="shared" si="77"/>
        <v>0</v>
      </c>
      <c r="AJ74" s="97">
        <f t="shared" si="101"/>
        <v>0</v>
      </c>
      <c r="AK74" s="96"/>
      <c r="AL74" s="97">
        <f t="shared" si="78"/>
        <v>0</v>
      </c>
      <c r="AM74" s="97">
        <f t="shared" si="102"/>
        <v>0</v>
      </c>
      <c r="AN74" s="96"/>
      <c r="AO74" s="97">
        <f t="shared" si="105"/>
        <v>0</v>
      </c>
      <c r="AP74" s="97">
        <f t="shared" si="103"/>
        <v>0</v>
      </c>
      <c r="AQ74" s="98"/>
      <c r="AR74" s="96">
        <f t="shared" si="79"/>
        <v>0</v>
      </c>
      <c r="AS74" s="97">
        <f t="shared" si="91"/>
        <v>0</v>
      </c>
      <c r="AT74" s="97">
        <f t="shared" si="104"/>
        <v>0</v>
      </c>
      <c r="AU74" s="99">
        <f t="shared" si="80"/>
        <v>0</v>
      </c>
      <c r="AV74" s="100">
        <f t="shared" si="81"/>
        <v>0</v>
      </c>
      <c r="AW74" s="116">
        <f>E74</f>
        <v>0</v>
      </c>
      <c r="AX74" s="96"/>
      <c r="AY74" s="97">
        <f>AX74*E74</f>
        <v>0</v>
      </c>
      <c r="AZ74" s="96">
        <v>0</v>
      </c>
      <c r="BA74" s="97">
        <f>AZ74*E74</f>
        <v>0</v>
      </c>
      <c r="BB74" s="100" t="str">
        <f t="shared" si="82"/>
        <v>-</v>
      </c>
      <c r="BC74" s="101">
        <v>81</v>
      </c>
      <c r="BD74" s="100" t="str">
        <f t="shared" si="83"/>
        <v>-</v>
      </c>
      <c r="BE74" s="102" t="str">
        <f t="shared" si="84"/>
        <v>-</v>
      </c>
      <c r="BF74" s="34" t="str">
        <f t="shared" si="106"/>
        <v>-</v>
      </c>
      <c r="BG74" s="103"/>
      <c r="BH74" s="103"/>
    </row>
    <row r="75" spans="1:64" s="104" customFormat="1" ht="15" x14ac:dyDescent="0.25">
      <c r="A75" s="93"/>
      <c r="B75" s="93"/>
      <c r="C75" s="94"/>
      <c r="D75" s="95"/>
      <c r="E75" s="95"/>
      <c r="F75" s="95"/>
      <c r="G75" s="96"/>
      <c r="H75" s="97">
        <f t="shared" si="85"/>
        <v>0</v>
      </c>
      <c r="I75" s="97">
        <f t="shared" si="92"/>
        <v>0</v>
      </c>
      <c r="J75" s="96"/>
      <c r="K75" s="97">
        <f t="shared" si="86"/>
        <v>0</v>
      </c>
      <c r="L75" s="97">
        <f t="shared" si="93"/>
        <v>0</v>
      </c>
      <c r="M75" s="96"/>
      <c r="N75" s="97">
        <f t="shared" si="87"/>
        <v>0</v>
      </c>
      <c r="O75" s="97">
        <f t="shared" si="94"/>
        <v>0</v>
      </c>
      <c r="P75" s="96"/>
      <c r="Q75" s="97">
        <f t="shared" si="88"/>
        <v>0</v>
      </c>
      <c r="R75" s="97">
        <f t="shared" si="95"/>
        <v>0</v>
      </c>
      <c r="S75" s="96"/>
      <c r="T75" s="97">
        <f t="shared" si="89"/>
        <v>0</v>
      </c>
      <c r="U75" s="97">
        <f t="shared" si="96"/>
        <v>0</v>
      </c>
      <c r="V75" s="96"/>
      <c r="W75" s="97">
        <f t="shared" si="90"/>
        <v>0</v>
      </c>
      <c r="X75" s="97">
        <f t="shared" si="97"/>
        <v>0</v>
      </c>
      <c r="Y75" s="96"/>
      <c r="Z75" s="97">
        <f t="shared" si="74"/>
        <v>0</v>
      </c>
      <c r="AA75" s="97">
        <f t="shared" si="98"/>
        <v>0</v>
      </c>
      <c r="AB75" s="96"/>
      <c r="AC75" s="97">
        <f t="shared" si="75"/>
        <v>0</v>
      </c>
      <c r="AD75" s="97">
        <f t="shared" si="99"/>
        <v>0</v>
      </c>
      <c r="AE75" s="96"/>
      <c r="AF75" s="97">
        <f t="shared" si="76"/>
        <v>0</v>
      </c>
      <c r="AG75" s="97">
        <f t="shared" si="100"/>
        <v>0</v>
      </c>
      <c r="AH75" s="96"/>
      <c r="AI75" s="97">
        <f t="shared" si="77"/>
        <v>0</v>
      </c>
      <c r="AJ75" s="97">
        <f t="shared" si="101"/>
        <v>0</v>
      </c>
      <c r="AK75" s="96"/>
      <c r="AL75" s="97">
        <f t="shared" si="78"/>
        <v>0</v>
      </c>
      <c r="AM75" s="97">
        <f t="shared" si="102"/>
        <v>0</v>
      </c>
      <c r="AN75" s="96"/>
      <c r="AO75" s="97">
        <f t="shared" si="105"/>
        <v>0</v>
      </c>
      <c r="AP75" s="97">
        <f t="shared" si="103"/>
        <v>0</v>
      </c>
      <c r="AQ75" s="98"/>
      <c r="AR75" s="96">
        <f t="shared" si="79"/>
        <v>0</v>
      </c>
      <c r="AS75" s="97">
        <f t="shared" si="91"/>
        <v>0</v>
      </c>
      <c r="AT75" s="97">
        <f t="shared" si="104"/>
        <v>0</v>
      </c>
      <c r="AU75" s="99">
        <f t="shared" si="80"/>
        <v>0</v>
      </c>
      <c r="AV75" s="100">
        <f t="shared" si="81"/>
        <v>0</v>
      </c>
      <c r="AW75" s="116">
        <f>E75</f>
        <v>0</v>
      </c>
      <c r="AX75" s="96"/>
      <c r="AY75" s="97">
        <f>AX75*E75</f>
        <v>0</v>
      </c>
      <c r="AZ75" s="96">
        <v>0</v>
      </c>
      <c r="BA75" s="97">
        <f>AZ75*E75</f>
        <v>0</v>
      </c>
      <c r="BB75" s="100" t="str">
        <f t="shared" si="82"/>
        <v>-</v>
      </c>
      <c r="BC75" s="101">
        <v>82</v>
      </c>
      <c r="BD75" s="100" t="str">
        <f t="shared" si="83"/>
        <v>-</v>
      </c>
      <c r="BE75" s="102" t="str">
        <f t="shared" si="84"/>
        <v>-</v>
      </c>
      <c r="BF75" s="34" t="str">
        <f t="shared" si="106"/>
        <v>-</v>
      </c>
      <c r="BG75" s="103"/>
      <c r="BH75" s="103"/>
    </row>
    <row r="76" spans="1:64" s="104" customFormat="1" ht="15" x14ac:dyDescent="0.25">
      <c r="A76" s="93"/>
      <c r="B76" s="93"/>
      <c r="C76" s="94"/>
      <c r="D76" s="95"/>
      <c r="E76" s="95"/>
      <c r="F76" s="95"/>
      <c r="G76" s="96"/>
      <c r="H76" s="97">
        <f t="shared" si="85"/>
        <v>0</v>
      </c>
      <c r="I76" s="97">
        <f t="shared" si="92"/>
        <v>0</v>
      </c>
      <c r="J76" s="96"/>
      <c r="K76" s="97">
        <f t="shared" si="86"/>
        <v>0</v>
      </c>
      <c r="L76" s="97">
        <f t="shared" si="93"/>
        <v>0</v>
      </c>
      <c r="M76" s="96"/>
      <c r="N76" s="97">
        <f t="shared" si="87"/>
        <v>0</v>
      </c>
      <c r="O76" s="97">
        <f t="shared" si="94"/>
        <v>0</v>
      </c>
      <c r="P76" s="96"/>
      <c r="Q76" s="97">
        <f t="shared" si="88"/>
        <v>0</v>
      </c>
      <c r="R76" s="97">
        <f t="shared" si="95"/>
        <v>0</v>
      </c>
      <c r="S76" s="96"/>
      <c r="T76" s="97">
        <f t="shared" si="89"/>
        <v>0</v>
      </c>
      <c r="U76" s="97">
        <f t="shared" si="96"/>
        <v>0</v>
      </c>
      <c r="V76" s="96"/>
      <c r="W76" s="97">
        <f t="shared" si="90"/>
        <v>0</v>
      </c>
      <c r="X76" s="97">
        <f t="shared" si="97"/>
        <v>0</v>
      </c>
      <c r="Y76" s="96"/>
      <c r="Z76" s="97">
        <f t="shared" si="74"/>
        <v>0</v>
      </c>
      <c r="AA76" s="97">
        <f t="shared" si="98"/>
        <v>0</v>
      </c>
      <c r="AB76" s="96"/>
      <c r="AC76" s="97">
        <f t="shared" si="75"/>
        <v>0</v>
      </c>
      <c r="AD76" s="97">
        <f t="shared" si="99"/>
        <v>0</v>
      </c>
      <c r="AE76" s="96"/>
      <c r="AF76" s="97">
        <f t="shared" si="76"/>
        <v>0</v>
      </c>
      <c r="AG76" s="97">
        <f t="shared" si="100"/>
        <v>0</v>
      </c>
      <c r="AH76" s="96"/>
      <c r="AI76" s="97">
        <f t="shared" si="77"/>
        <v>0</v>
      </c>
      <c r="AJ76" s="97">
        <f t="shared" si="101"/>
        <v>0</v>
      </c>
      <c r="AK76" s="96"/>
      <c r="AL76" s="97">
        <f t="shared" si="78"/>
        <v>0</v>
      </c>
      <c r="AM76" s="97">
        <f t="shared" si="102"/>
        <v>0</v>
      </c>
      <c r="AN76" s="96"/>
      <c r="AO76" s="97">
        <f t="shared" si="105"/>
        <v>0</v>
      </c>
      <c r="AP76" s="97">
        <f t="shared" si="103"/>
        <v>0</v>
      </c>
      <c r="AQ76" s="98"/>
      <c r="AR76" s="96">
        <f t="shared" si="79"/>
        <v>0</v>
      </c>
      <c r="AS76" s="97">
        <f t="shared" si="91"/>
        <v>0</v>
      </c>
      <c r="AT76" s="97">
        <f t="shared" si="104"/>
        <v>0</v>
      </c>
      <c r="AU76" s="99">
        <f t="shared" si="80"/>
        <v>0</v>
      </c>
      <c r="AV76" s="100">
        <f t="shared" si="81"/>
        <v>0</v>
      </c>
      <c r="AW76" s="116">
        <f>E76</f>
        <v>0</v>
      </c>
      <c r="AX76" s="96"/>
      <c r="AY76" s="97">
        <f>AX76*E76</f>
        <v>0</v>
      </c>
      <c r="AZ76" s="96">
        <v>0</v>
      </c>
      <c r="BA76" s="97">
        <f>AZ76*E76</f>
        <v>0</v>
      </c>
      <c r="BB76" s="100" t="str">
        <f t="shared" si="82"/>
        <v>-</v>
      </c>
      <c r="BC76" s="101">
        <v>83</v>
      </c>
      <c r="BD76" s="100" t="str">
        <f t="shared" si="83"/>
        <v>-</v>
      </c>
      <c r="BE76" s="102" t="str">
        <f t="shared" si="84"/>
        <v>-</v>
      </c>
      <c r="BF76" s="34" t="str">
        <f t="shared" si="106"/>
        <v>-</v>
      </c>
      <c r="BG76" s="103"/>
      <c r="BH76" s="103"/>
    </row>
    <row r="77" spans="1:64" s="104" customFormat="1" ht="15" x14ac:dyDescent="0.25">
      <c r="A77" s="93"/>
      <c r="B77" s="93"/>
      <c r="C77" s="94"/>
      <c r="D77" s="95"/>
      <c r="E77" s="95"/>
      <c r="F77" s="95"/>
      <c r="G77" s="96"/>
      <c r="H77" s="97">
        <f t="shared" si="85"/>
        <v>0</v>
      </c>
      <c r="I77" s="97">
        <f t="shared" si="92"/>
        <v>0</v>
      </c>
      <c r="J77" s="96"/>
      <c r="K77" s="97">
        <f t="shared" si="86"/>
        <v>0</v>
      </c>
      <c r="L77" s="97">
        <f t="shared" si="93"/>
        <v>0</v>
      </c>
      <c r="M77" s="96"/>
      <c r="N77" s="97">
        <f t="shared" si="87"/>
        <v>0</v>
      </c>
      <c r="O77" s="97">
        <f t="shared" si="94"/>
        <v>0</v>
      </c>
      <c r="P77" s="96"/>
      <c r="Q77" s="97">
        <f t="shared" si="88"/>
        <v>0</v>
      </c>
      <c r="R77" s="97">
        <f t="shared" si="95"/>
        <v>0</v>
      </c>
      <c r="S77" s="96"/>
      <c r="T77" s="97">
        <f t="shared" si="89"/>
        <v>0</v>
      </c>
      <c r="U77" s="97">
        <f t="shared" si="96"/>
        <v>0</v>
      </c>
      <c r="V77" s="96"/>
      <c r="W77" s="97">
        <f t="shared" si="90"/>
        <v>0</v>
      </c>
      <c r="X77" s="97">
        <f t="shared" si="97"/>
        <v>0</v>
      </c>
      <c r="Y77" s="96"/>
      <c r="Z77" s="97">
        <f t="shared" si="74"/>
        <v>0</v>
      </c>
      <c r="AA77" s="97">
        <f t="shared" si="98"/>
        <v>0</v>
      </c>
      <c r="AB77" s="96"/>
      <c r="AC77" s="97">
        <f t="shared" si="75"/>
        <v>0</v>
      </c>
      <c r="AD77" s="97">
        <f t="shared" si="99"/>
        <v>0</v>
      </c>
      <c r="AE77" s="96"/>
      <c r="AF77" s="97">
        <f t="shared" si="76"/>
        <v>0</v>
      </c>
      <c r="AG77" s="97">
        <f t="shared" si="100"/>
        <v>0</v>
      </c>
      <c r="AH77" s="96"/>
      <c r="AI77" s="97">
        <f t="shared" si="77"/>
        <v>0</v>
      </c>
      <c r="AJ77" s="97">
        <f t="shared" si="101"/>
        <v>0</v>
      </c>
      <c r="AK77" s="96"/>
      <c r="AL77" s="97">
        <f t="shared" si="78"/>
        <v>0</v>
      </c>
      <c r="AM77" s="97">
        <f t="shared" si="102"/>
        <v>0</v>
      </c>
      <c r="AN77" s="96"/>
      <c r="AO77" s="97">
        <f t="shared" si="105"/>
        <v>0</v>
      </c>
      <c r="AP77" s="97">
        <f t="shared" si="103"/>
        <v>0</v>
      </c>
      <c r="AQ77" s="98"/>
      <c r="AR77" s="96">
        <f t="shared" si="79"/>
        <v>0</v>
      </c>
      <c r="AS77" s="97">
        <f t="shared" si="91"/>
        <v>0</v>
      </c>
      <c r="AT77" s="97">
        <f t="shared" si="104"/>
        <v>0</v>
      </c>
      <c r="AU77" s="99">
        <f t="shared" si="80"/>
        <v>0</v>
      </c>
      <c r="AV77" s="100">
        <f t="shared" si="81"/>
        <v>0</v>
      </c>
      <c r="AW77" s="116">
        <f>E77</f>
        <v>0</v>
      </c>
      <c r="AX77" s="96"/>
      <c r="AY77" s="97">
        <f>AX77*E77</f>
        <v>0</v>
      </c>
      <c r="AZ77" s="96">
        <v>0</v>
      </c>
      <c r="BA77" s="97">
        <f>AZ77*E77</f>
        <v>0</v>
      </c>
      <c r="BB77" s="100" t="str">
        <f t="shared" si="82"/>
        <v>-</v>
      </c>
      <c r="BC77" s="101">
        <v>84</v>
      </c>
      <c r="BD77" s="100" t="str">
        <f t="shared" si="83"/>
        <v>-</v>
      </c>
      <c r="BE77" s="102" t="str">
        <f t="shared" si="84"/>
        <v>-</v>
      </c>
      <c r="BF77" s="34" t="str">
        <f t="shared" si="106"/>
        <v>-</v>
      </c>
      <c r="BG77" s="103"/>
      <c r="BH77" s="103"/>
    </row>
    <row r="78" spans="1:64" s="104" customFormat="1" ht="15" x14ac:dyDescent="0.25">
      <c r="A78" s="93"/>
      <c r="B78" s="93"/>
      <c r="C78" s="94"/>
      <c r="D78" s="95"/>
      <c r="E78" s="95"/>
      <c r="F78" s="95"/>
      <c r="G78" s="96"/>
      <c r="H78" s="97">
        <f t="shared" si="85"/>
        <v>0</v>
      </c>
      <c r="I78" s="97">
        <f t="shared" si="92"/>
        <v>0</v>
      </c>
      <c r="J78" s="96"/>
      <c r="K78" s="97">
        <f t="shared" si="86"/>
        <v>0</v>
      </c>
      <c r="L78" s="97">
        <f t="shared" si="93"/>
        <v>0</v>
      </c>
      <c r="M78" s="96"/>
      <c r="N78" s="97">
        <f t="shared" si="87"/>
        <v>0</v>
      </c>
      <c r="O78" s="97">
        <f t="shared" si="94"/>
        <v>0</v>
      </c>
      <c r="P78" s="96"/>
      <c r="Q78" s="97">
        <f t="shared" si="88"/>
        <v>0</v>
      </c>
      <c r="R78" s="97">
        <f t="shared" si="95"/>
        <v>0</v>
      </c>
      <c r="S78" s="96"/>
      <c r="T78" s="97">
        <f t="shared" si="89"/>
        <v>0</v>
      </c>
      <c r="U78" s="97">
        <f t="shared" si="96"/>
        <v>0</v>
      </c>
      <c r="V78" s="96"/>
      <c r="W78" s="97">
        <f t="shared" si="90"/>
        <v>0</v>
      </c>
      <c r="X78" s="97">
        <f t="shared" si="97"/>
        <v>0</v>
      </c>
      <c r="Y78" s="96"/>
      <c r="Z78" s="97">
        <f t="shared" si="74"/>
        <v>0</v>
      </c>
      <c r="AA78" s="97">
        <f t="shared" si="98"/>
        <v>0</v>
      </c>
      <c r="AB78" s="96"/>
      <c r="AC78" s="97">
        <f t="shared" si="75"/>
        <v>0</v>
      </c>
      <c r="AD78" s="97">
        <f t="shared" si="99"/>
        <v>0</v>
      </c>
      <c r="AE78" s="96"/>
      <c r="AF78" s="97">
        <f t="shared" si="76"/>
        <v>0</v>
      </c>
      <c r="AG78" s="97">
        <f t="shared" si="100"/>
        <v>0</v>
      </c>
      <c r="AH78" s="96"/>
      <c r="AI78" s="97">
        <f t="shared" si="77"/>
        <v>0</v>
      </c>
      <c r="AJ78" s="97">
        <f t="shared" si="101"/>
        <v>0</v>
      </c>
      <c r="AK78" s="96"/>
      <c r="AL78" s="97">
        <f t="shared" si="78"/>
        <v>0</v>
      </c>
      <c r="AM78" s="97">
        <f t="shared" si="102"/>
        <v>0</v>
      </c>
      <c r="AN78" s="96"/>
      <c r="AO78" s="97">
        <f t="shared" si="105"/>
        <v>0</v>
      </c>
      <c r="AP78" s="97">
        <f t="shared" si="103"/>
        <v>0</v>
      </c>
      <c r="AQ78" s="98"/>
      <c r="AR78" s="96">
        <f t="shared" si="79"/>
        <v>0</v>
      </c>
      <c r="AS78" s="97">
        <f t="shared" si="91"/>
        <v>0</v>
      </c>
      <c r="AT78" s="97">
        <f t="shared" si="104"/>
        <v>0</v>
      </c>
      <c r="AU78" s="99">
        <f t="shared" si="80"/>
        <v>0</v>
      </c>
      <c r="AV78" s="100">
        <f t="shared" si="81"/>
        <v>0</v>
      </c>
      <c r="AW78" s="116">
        <f>E78</f>
        <v>0</v>
      </c>
      <c r="AX78" s="96"/>
      <c r="AY78" s="97">
        <f>AX78*E78</f>
        <v>0</v>
      </c>
      <c r="AZ78" s="96">
        <v>0</v>
      </c>
      <c r="BA78" s="97">
        <f>AZ78*E78</f>
        <v>0</v>
      </c>
      <c r="BB78" s="100" t="str">
        <f t="shared" si="82"/>
        <v>-</v>
      </c>
      <c r="BC78" s="101">
        <v>85</v>
      </c>
      <c r="BD78" s="100" t="str">
        <f t="shared" si="83"/>
        <v>-</v>
      </c>
      <c r="BE78" s="102" t="str">
        <f t="shared" si="84"/>
        <v>-</v>
      </c>
      <c r="BF78" s="34" t="str">
        <f t="shared" si="106"/>
        <v>-</v>
      </c>
      <c r="BG78" s="103"/>
      <c r="BH78" s="103"/>
    </row>
    <row r="79" spans="1:64" s="42" customFormat="1" ht="15" x14ac:dyDescent="0.25">
      <c r="A79" s="16"/>
      <c r="B79" s="16"/>
      <c r="C79" s="26"/>
      <c r="D79" s="53"/>
      <c r="E79" s="53"/>
      <c r="F79" s="53"/>
      <c r="G79" s="25"/>
      <c r="H79" s="15">
        <f t="shared" si="85"/>
        <v>0</v>
      </c>
      <c r="I79" s="15">
        <f t="shared" si="92"/>
        <v>0</v>
      </c>
      <c r="J79" s="25"/>
      <c r="K79" s="15">
        <f t="shared" si="86"/>
        <v>0</v>
      </c>
      <c r="L79" s="15">
        <f t="shared" si="93"/>
        <v>0</v>
      </c>
      <c r="M79" s="25"/>
      <c r="N79" s="15">
        <f t="shared" si="87"/>
        <v>0</v>
      </c>
      <c r="O79" s="15">
        <f t="shared" si="94"/>
        <v>0</v>
      </c>
      <c r="P79" s="25"/>
      <c r="Q79" s="15">
        <f t="shared" si="88"/>
        <v>0</v>
      </c>
      <c r="R79" s="15">
        <f t="shared" si="95"/>
        <v>0</v>
      </c>
      <c r="S79" s="25"/>
      <c r="T79" s="15">
        <f t="shared" si="89"/>
        <v>0</v>
      </c>
      <c r="U79" s="15">
        <f t="shared" si="96"/>
        <v>0</v>
      </c>
      <c r="V79" s="25"/>
      <c r="W79" s="15">
        <f t="shared" si="90"/>
        <v>0</v>
      </c>
      <c r="X79" s="15">
        <f t="shared" si="97"/>
        <v>0</v>
      </c>
      <c r="Y79" s="25"/>
      <c r="Z79" s="15">
        <f t="shared" ref="Z79" si="107">Y79*$D79</f>
        <v>0</v>
      </c>
      <c r="AA79" s="15">
        <f t="shared" si="98"/>
        <v>0</v>
      </c>
      <c r="AB79" s="25"/>
      <c r="AC79" s="15">
        <f t="shared" ref="AC79" si="108">AB79*$D79</f>
        <v>0</v>
      </c>
      <c r="AD79" s="15">
        <f t="shared" si="99"/>
        <v>0</v>
      </c>
      <c r="AE79" s="25"/>
      <c r="AF79" s="15">
        <f t="shared" ref="AF79" si="109">AE79*$D79</f>
        <v>0</v>
      </c>
      <c r="AG79" s="15">
        <f t="shared" si="100"/>
        <v>0</v>
      </c>
      <c r="AH79" s="25"/>
      <c r="AI79" s="15">
        <f t="shared" ref="AI79" si="110">AH79*$D79</f>
        <v>0</v>
      </c>
      <c r="AJ79" s="15">
        <f t="shared" si="101"/>
        <v>0</v>
      </c>
      <c r="AK79" s="25"/>
      <c r="AL79" s="15">
        <f t="shared" ref="AL79" si="111">AK79*$D79</f>
        <v>0</v>
      </c>
      <c r="AM79" s="15">
        <f t="shared" si="102"/>
        <v>0</v>
      </c>
      <c r="AN79" s="25"/>
      <c r="AO79" s="15">
        <f t="shared" si="105"/>
        <v>0</v>
      </c>
      <c r="AP79" s="15">
        <f t="shared" si="103"/>
        <v>0</v>
      </c>
      <c r="AQ79" s="10"/>
      <c r="AR79" s="25">
        <f t="shared" ref="AR79" si="112">G79+J79+M79+P79+S79+V79+Y79+AB79+AE79+AH79+AK79+AN79</f>
        <v>0</v>
      </c>
      <c r="AS79" s="15">
        <f t="shared" si="91"/>
        <v>0</v>
      </c>
      <c r="AT79" s="15">
        <f t="shared" si="104"/>
        <v>0</v>
      </c>
      <c r="AU79" s="41">
        <f t="shared" ref="AU79" si="113">AR79/BH$2</f>
        <v>0</v>
      </c>
      <c r="AV79" s="36">
        <f t="shared" ref="AV79" si="114">AU79*30</f>
        <v>0</v>
      </c>
      <c r="AW79" s="116">
        <f>E79</f>
        <v>0</v>
      </c>
      <c r="AX79" s="25"/>
      <c r="AY79" s="15">
        <f>AX79*E79</f>
        <v>0</v>
      </c>
      <c r="AZ79" s="25">
        <v>20</v>
      </c>
      <c r="BA79" s="116">
        <f>AZ79*E79</f>
        <v>0</v>
      </c>
      <c r="BB79" s="36" t="str">
        <f t="shared" ref="BB79" si="115">IFERROR(AX79/AU79, "-")</f>
        <v>-</v>
      </c>
      <c r="BC79" s="46">
        <v>87</v>
      </c>
      <c r="BD79" s="36" t="str">
        <f t="shared" ref="BD79" si="116">IFERROR(BB79/7,"-")</f>
        <v>-</v>
      </c>
      <c r="BE79" s="51" t="str">
        <f t="shared" ref="BE79" si="117">IFERROR(BB79/30,"-")</f>
        <v>-</v>
      </c>
      <c r="BF79" s="34" t="str">
        <f t="shared" si="106"/>
        <v>-</v>
      </c>
      <c r="BG79" s="1"/>
      <c r="BH79" s="1"/>
      <c r="BI79" s="1"/>
      <c r="BJ79" s="1"/>
      <c r="BK79" s="1"/>
      <c r="BL79" s="1"/>
    </row>
    <row r="80" spans="1:64" x14ac:dyDescent="0.2">
      <c r="A80" s="10"/>
      <c r="BC80" s="46">
        <v>88</v>
      </c>
      <c r="BE80" s="52"/>
    </row>
    <row r="81" spans="1:65" x14ac:dyDescent="0.2">
      <c r="A81" s="7"/>
      <c r="B81" s="8"/>
      <c r="C81" s="12" t="s">
        <v>4</v>
      </c>
      <c r="D81" s="9"/>
      <c r="E81" s="9"/>
      <c r="F81" s="9"/>
      <c r="G81" s="24">
        <f>SUM(G5:G44)</f>
        <v>0</v>
      </c>
      <c r="H81" s="24">
        <f t="shared" ref="H81:BA81" si="118">SUM(H5:H44)</f>
        <v>0</v>
      </c>
      <c r="I81" s="24">
        <f t="shared" si="118"/>
        <v>0</v>
      </c>
      <c r="J81" s="24">
        <f t="shared" si="118"/>
        <v>299</v>
      </c>
      <c r="K81" s="24">
        <f t="shared" si="118"/>
        <v>4903.9979967791114</v>
      </c>
      <c r="L81" s="24">
        <f t="shared" si="118"/>
        <v>11715.5</v>
      </c>
      <c r="M81" s="24">
        <f t="shared" si="118"/>
        <v>278</v>
      </c>
      <c r="N81" s="24">
        <f t="shared" si="118"/>
        <v>5315.2741868708899</v>
      </c>
      <c r="O81" s="24">
        <f t="shared" si="118"/>
        <v>12291</v>
      </c>
      <c r="P81" s="24">
        <f t="shared" si="118"/>
        <v>272</v>
      </c>
      <c r="Q81" s="24">
        <f t="shared" si="118"/>
        <v>4699.3304966553314</v>
      </c>
      <c r="R81" s="24">
        <f t="shared" si="118"/>
        <v>11134</v>
      </c>
      <c r="S81" s="24">
        <f>SUM(S5:S72)</f>
        <v>226</v>
      </c>
      <c r="T81" s="124">
        <f>SUM(T5:T72)</f>
        <v>3599.7111694878977</v>
      </c>
      <c r="U81" s="124">
        <f>SUM(U5:U72)</f>
        <v>8682</v>
      </c>
      <c r="V81" s="24">
        <f t="shared" si="118"/>
        <v>45</v>
      </c>
      <c r="W81" s="24">
        <f t="shared" si="118"/>
        <v>786.96987466465066</v>
      </c>
      <c r="X81" s="24">
        <f t="shared" si="118"/>
        <v>1852.5</v>
      </c>
      <c r="Y81" s="24">
        <f t="shared" si="118"/>
        <v>0</v>
      </c>
      <c r="Z81" s="24">
        <f t="shared" si="118"/>
        <v>0</v>
      </c>
      <c r="AA81" s="24">
        <f t="shared" si="118"/>
        <v>0</v>
      </c>
      <c r="AB81" s="24">
        <f t="shared" si="118"/>
        <v>0</v>
      </c>
      <c r="AC81" s="24">
        <f t="shared" si="118"/>
        <v>0</v>
      </c>
      <c r="AD81" s="24">
        <f t="shared" si="118"/>
        <v>0</v>
      </c>
      <c r="AE81" s="24">
        <f t="shared" si="118"/>
        <v>0</v>
      </c>
      <c r="AF81" s="24">
        <f t="shared" si="118"/>
        <v>0</v>
      </c>
      <c r="AG81" s="24">
        <f t="shared" si="118"/>
        <v>0</v>
      </c>
      <c r="AH81" s="24">
        <f t="shared" si="118"/>
        <v>0</v>
      </c>
      <c r="AI81" s="24">
        <f t="shared" si="118"/>
        <v>0</v>
      </c>
      <c r="AJ81" s="24">
        <f t="shared" si="118"/>
        <v>0</v>
      </c>
      <c r="AK81" s="24">
        <f t="shared" si="118"/>
        <v>0</v>
      </c>
      <c r="AL81" s="24">
        <f t="shared" si="118"/>
        <v>0</v>
      </c>
      <c r="AM81" s="24">
        <f t="shared" si="118"/>
        <v>0</v>
      </c>
      <c r="AN81" s="24">
        <f t="shared" si="118"/>
        <v>0</v>
      </c>
      <c r="AO81" s="24">
        <f t="shared" si="118"/>
        <v>0</v>
      </c>
      <c r="AP81" s="24">
        <f t="shared" si="118"/>
        <v>0</v>
      </c>
      <c r="AQ81" s="24">
        <f t="shared" si="118"/>
        <v>0</v>
      </c>
      <c r="AR81" s="24">
        <f t="shared" si="118"/>
        <v>1120</v>
      </c>
      <c r="AS81" s="24">
        <f t="shared" si="118"/>
        <v>19305.28372445788</v>
      </c>
      <c r="AT81" s="24">
        <f t="shared" si="118"/>
        <v>45675</v>
      </c>
      <c r="AU81" s="24">
        <f t="shared" si="118"/>
        <v>8.1751824817518237</v>
      </c>
      <c r="AV81" s="24">
        <f t="shared" si="118"/>
        <v>245.25547445255481</v>
      </c>
      <c r="AW81" s="24">
        <f t="shared" si="118"/>
        <v>1890</v>
      </c>
      <c r="AX81" s="24">
        <f t="shared" si="118"/>
        <v>617</v>
      </c>
      <c r="AY81" s="24">
        <f t="shared" si="118"/>
        <v>28396.5</v>
      </c>
      <c r="AZ81" s="24">
        <f t="shared" si="118"/>
        <v>0</v>
      </c>
      <c r="BA81" s="24">
        <f t="shared" si="118"/>
        <v>0</v>
      </c>
      <c r="BC81" s="1"/>
    </row>
    <row r="83" spans="1:65" s="66" customFormat="1" x14ac:dyDescent="0.2">
      <c r="C83" s="69" t="s">
        <v>21</v>
      </c>
      <c r="D83" s="70"/>
      <c r="E83" s="70"/>
      <c r="F83" s="70"/>
      <c r="G83" s="71"/>
      <c r="H83" s="71"/>
      <c r="I83" s="71">
        <f>H81</f>
        <v>0</v>
      </c>
      <c r="J83" s="71"/>
      <c r="K83" s="71"/>
      <c r="L83" s="71">
        <f>K81</f>
        <v>4903.9979967791114</v>
      </c>
      <c r="M83" s="117"/>
      <c r="N83" s="117"/>
      <c r="O83" s="117">
        <f>N81</f>
        <v>5315.2741868708899</v>
      </c>
      <c r="P83" s="117"/>
      <c r="Q83" s="117"/>
      <c r="R83" s="117">
        <f>Q81</f>
        <v>4699.3304966553314</v>
      </c>
      <c r="S83" s="71"/>
      <c r="T83" s="71"/>
      <c r="U83" s="71">
        <f>T81</f>
        <v>3599.7111694878977</v>
      </c>
      <c r="V83" s="71"/>
      <c r="W83" s="71"/>
      <c r="X83" s="71">
        <f>W81</f>
        <v>786.96987466465066</v>
      </c>
      <c r="Y83" s="71"/>
      <c r="Z83" s="71"/>
      <c r="AA83" s="71">
        <f>Z81</f>
        <v>0</v>
      </c>
      <c r="AB83" s="71"/>
      <c r="AC83" s="71"/>
      <c r="AD83" s="71">
        <f>AC81</f>
        <v>0</v>
      </c>
      <c r="AE83" s="71"/>
      <c r="AF83" s="71"/>
      <c r="AG83" s="71">
        <f>AF81</f>
        <v>0</v>
      </c>
      <c r="AH83" s="71"/>
      <c r="AI83" s="71"/>
      <c r="AJ83" s="71">
        <f>AI81</f>
        <v>0</v>
      </c>
      <c r="AK83" s="71"/>
      <c r="AL83" s="71"/>
      <c r="AM83" s="71">
        <f>AL81</f>
        <v>0</v>
      </c>
      <c r="AN83" s="71"/>
      <c r="AO83" s="71"/>
      <c r="AP83" s="71"/>
      <c r="AQ83" s="71"/>
      <c r="AR83" s="117"/>
      <c r="AS83" s="117"/>
      <c r="AT83" s="117">
        <f>AS81</f>
        <v>19305.28372445788</v>
      </c>
      <c r="AU83" s="118"/>
      <c r="AV83" s="118"/>
      <c r="AW83" s="117"/>
      <c r="AX83" s="117"/>
      <c r="AY83" s="117"/>
      <c r="AZ83" s="117"/>
      <c r="BA83" s="117"/>
      <c r="BB83" s="87"/>
      <c r="BC83" s="1"/>
      <c r="BD83" s="1"/>
      <c r="BE83" s="1"/>
      <c r="BF83" s="1"/>
      <c r="BG83" s="1"/>
      <c r="BH83" s="1"/>
      <c r="BI83" s="1"/>
      <c r="BJ83" s="1"/>
      <c r="BK83" s="1"/>
      <c r="BL83" s="1"/>
      <c r="BM83" s="1"/>
    </row>
    <row r="84" spans="1:65" s="42" customFormat="1" x14ac:dyDescent="0.2">
      <c r="C84" s="69" t="s">
        <v>22</v>
      </c>
      <c r="D84" s="73"/>
      <c r="E84" s="73"/>
      <c r="F84" s="73"/>
      <c r="G84" s="74"/>
      <c r="H84" s="74"/>
      <c r="I84" s="83">
        <v>0</v>
      </c>
      <c r="J84" s="74"/>
      <c r="K84" s="74"/>
      <c r="L84" s="83">
        <v>0</v>
      </c>
      <c r="M84" s="119"/>
      <c r="N84" s="119"/>
      <c r="O84" s="121">
        <v>0</v>
      </c>
      <c r="P84" s="119"/>
      <c r="Q84" s="119"/>
      <c r="R84" s="121">
        <v>0</v>
      </c>
      <c r="S84" s="74"/>
      <c r="T84" s="74"/>
      <c r="U84" s="83">
        <v>0</v>
      </c>
      <c r="V84" s="74"/>
      <c r="W84" s="74"/>
      <c r="X84" s="83">
        <v>4166.6000000000004</v>
      </c>
      <c r="Y84" s="74"/>
      <c r="Z84" s="74"/>
      <c r="AA84" s="83">
        <v>4166.6000000000004</v>
      </c>
      <c r="AB84" s="74"/>
      <c r="AC84" s="74"/>
      <c r="AD84" s="83">
        <v>4166.6000000000004</v>
      </c>
      <c r="AE84" s="74"/>
      <c r="AF84" s="74"/>
      <c r="AG84" s="83">
        <v>4166.6000000000004</v>
      </c>
      <c r="AH84" s="74"/>
      <c r="AI84" s="74"/>
      <c r="AJ84" s="83">
        <v>4166.6000000000004</v>
      </c>
      <c r="AK84" s="74"/>
      <c r="AL84" s="74"/>
      <c r="AM84" s="83">
        <v>4166.6000000000004</v>
      </c>
      <c r="AN84" s="74"/>
      <c r="AO84" s="74"/>
      <c r="AP84" s="83"/>
      <c r="AQ84" s="74"/>
      <c r="AR84" s="119"/>
      <c r="AS84" s="119"/>
      <c r="AT84" s="117">
        <v>0</v>
      </c>
      <c r="AU84" s="30"/>
      <c r="AV84" s="30"/>
      <c r="AW84" s="120"/>
      <c r="AX84" s="119"/>
      <c r="AY84" s="121"/>
      <c r="AZ84" s="119"/>
      <c r="BA84" s="120"/>
      <c r="BB84" s="87"/>
      <c r="BC84" s="1"/>
      <c r="BD84" s="1"/>
      <c r="BE84" s="1"/>
      <c r="BF84" s="1"/>
      <c r="BG84" s="1"/>
      <c r="BH84" s="1"/>
      <c r="BI84" s="1"/>
      <c r="BJ84" s="1"/>
      <c r="BK84" s="1"/>
      <c r="BL84" s="1"/>
      <c r="BM84" s="1"/>
    </row>
    <row r="85" spans="1:65" s="42" customFormat="1" x14ac:dyDescent="0.2">
      <c r="C85" s="69" t="s">
        <v>26</v>
      </c>
      <c r="D85" s="73"/>
      <c r="E85" s="73"/>
      <c r="F85" s="73"/>
      <c r="G85" s="74"/>
      <c r="H85" s="74"/>
      <c r="I85" s="78" t="e">
        <f>I84/I81</f>
        <v>#DIV/0!</v>
      </c>
      <c r="J85" s="74"/>
      <c r="K85" s="74"/>
      <c r="L85" s="78">
        <f>L84/L81</f>
        <v>0</v>
      </c>
      <c r="M85" s="119"/>
      <c r="N85" s="119"/>
      <c r="O85" s="122">
        <f>O84/O81</f>
        <v>0</v>
      </c>
      <c r="P85" s="119"/>
      <c r="Q85" s="119"/>
      <c r="R85" s="122">
        <f>R84/R81</f>
        <v>0</v>
      </c>
      <c r="S85" s="74"/>
      <c r="T85" s="74"/>
      <c r="U85" s="78">
        <f>U84/U81</f>
        <v>0</v>
      </c>
      <c r="V85" s="74"/>
      <c r="W85" s="74"/>
      <c r="X85" s="78">
        <f>X84/X81</f>
        <v>2.2491767881241569</v>
      </c>
      <c r="Y85" s="74"/>
      <c r="Z85" s="74"/>
      <c r="AA85" s="78" t="e">
        <f>AA84/AA81</f>
        <v>#DIV/0!</v>
      </c>
      <c r="AB85" s="74"/>
      <c r="AC85" s="74"/>
      <c r="AD85" s="78" t="e">
        <f>AD84/AD81</f>
        <v>#DIV/0!</v>
      </c>
      <c r="AE85" s="74"/>
      <c r="AF85" s="74"/>
      <c r="AG85" s="78" t="e">
        <f>AG84/AG81</f>
        <v>#DIV/0!</v>
      </c>
      <c r="AH85" s="74"/>
      <c r="AI85" s="74"/>
      <c r="AJ85" s="78" t="e">
        <f>AJ84/AJ81</f>
        <v>#DIV/0!</v>
      </c>
      <c r="AK85" s="74"/>
      <c r="AL85" s="74"/>
      <c r="AM85" s="78" t="e">
        <f>AM84/AM81</f>
        <v>#DIV/0!</v>
      </c>
      <c r="AN85" s="74"/>
      <c r="AO85" s="74"/>
      <c r="AP85" s="78"/>
      <c r="AQ85" s="74"/>
      <c r="AR85" s="119"/>
      <c r="AS85" s="119"/>
      <c r="AT85" s="122">
        <f>AT84/AT81</f>
        <v>0</v>
      </c>
      <c r="AU85" s="30"/>
      <c r="AV85" s="30"/>
      <c r="AW85" s="120"/>
      <c r="AX85" s="119"/>
      <c r="AY85" s="122"/>
      <c r="AZ85" s="119"/>
      <c r="BA85" s="120"/>
      <c r="BB85" s="87"/>
      <c r="BC85" s="1"/>
      <c r="BD85" s="1"/>
      <c r="BE85" s="1"/>
      <c r="BF85" s="1"/>
      <c r="BG85" s="1"/>
      <c r="BH85" s="1"/>
      <c r="BI85" s="1"/>
      <c r="BJ85" s="1"/>
      <c r="BK85" s="1"/>
      <c r="BL85" s="1"/>
      <c r="BM85" s="1"/>
    </row>
    <row r="86" spans="1:65" s="42" customFormat="1" x14ac:dyDescent="0.2">
      <c r="C86" s="69" t="s">
        <v>23</v>
      </c>
      <c r="D86" s="73"/>
      <c r="E86" s="73"/>
      <c r="F86" s="73"/>
      <c r="G86" s="74"/>
      <c r="H86" s="74"/>
      <c r="I86" s="74"/>
      <c r="J86" s="74"/>
      <c r="K86" s="74"/>
      <c r="L86" s="74"/>
      <c r="M86" s="119"/>
      <c r="N86" s="119"/>
      <c r="O86" s="119"/>
      <c r="P86" s="119"/>
      <c r="Q86" s="119"/>
      <c r="R86" s="119"/>
      <c r="S86" s="74"/>
      <c r="T86" s="74"/>
      <c r="U86" s="74"/>
      <c r="V86" s="74"/>
      <c r="W86" s="74"/>
      <c r="X86" s="74"/>
      <c r="Y86" s="74"/>
      <c r="Z86" s="74"/>
      <c r="AA86" s="74"/>
      <c r="AB86" s="74"/>
      <c r="AC86" s="74"/>
      <c r="AD86" s="74"/>
      <c r="AE86" s="74"/>
      <c r="AF86" s="74"/>
      <c r="AG86" s="74"/>
      <c r="AH86" s="74"/>
      <c r="AI86" s="74"/>
      <c r="AJ86" s="74"/>
      <c r="AK86" s="74"/>
      <c r="AL86" s="74"/>
      <c r="AM86" s="74"/>
      <c r="AN86" s="74"/>
      <c r="AO86" s="74"/>
      <c r="AP86" s="74"/>
      <c r="AQ86" s="74"/>
      <c r="AR86" s="119"/>
      <c r="AS86" s="119"/>
      <c r="AT86" s="119"/>
      <c r="AU86" s="30"/>
      <c r="AV86" s="30"/>
      <c r="AW86" s="120"/>
      <c r="AX86" s="119"/>
      <c r="AY86" s="119"/>
      <c r="AZ86" s="119"/>
      <c r="BA86" s="120"/>
      <c r="BB86" s="87"/>
      <c r="BC86" s="1"/>
      <c r="BD86" s="1"/>
      <c r="BE86" s="1"/>
      <c r="BF86" s="1"/>
      <c r="BG86" s="1"/>
      <c r="BH86" s="1"/>
      <c r="BI86" s="1"/>
      <c r="BJ86" s="1"/>
      <c r="BK86" s="1"/>
      <c r="BL86" s="1"/>
      <c r="BM86" s="1"/>
    </row>
    <row r="87" spans="1:65" s="66" customFormat="1" x14ac:dyDescent="0.2">
      <c r="C87" s="69" t="s">
        <v>24</v>
      </c>
      <c r="D87" s="70"/>
      <c r="E87" s="70"/>
      <c r="F87" s="70"/>
      <c r="G87" s="71"/>
      <c r="H87" s="71"/>
      <c r="I87" s="71">
        <f>I81-I83-I84-I86</f>
        <v>0</v>
      </c>
      <c r="J87" s="71"/>
      <c r="K87" s="71"/>
      <c r="L87" s="71">
        <f>L81-L83-L84-L86</f>
        <v>6811.5020032208886</v>
      </c>
      <c r="M87" s="117"/>
      <c r="N87" s="117"/>
      <c r="O87" s="117">
        <f>O81-O83-O84-O86</f>
        <v>6975.7258131291101</v>
      </c>
      <c r="P87" s="117"/>
      <c r="Q87" s="117"/>
      <c r="R87" s="117">
        <f>R81-R83-R84-R86</f>
        <v>6434.6695033446686</v>
      </c>
      <c r="S87" s="71"/>
      <c r="T87" s="71"/>
      <c r="U87" s="71">
        <f>U81-U83-U84-U86</f>
        <v>5082.2888305121023</v>
      </c>
      <c r="V87" s="71"/>
      <c r="W87" s="71"/>
      <c r="X87" s="71">
        <f>X81-X83-X84-X86</f>
        <v>-3101.0698746646513</v>
      </c>
      <c r="Y87" s="71"/>
      <c r="Z87" s="71"/>
      <c r="AA87" s="71">
        <f>AA81-AA83-AA84-AA86</f>
        <v>-4166.6000000000004</v>
      </c>
      <c r="AB87" s="71"/>
      <c r="AC87" s="71"/>
      <c r="AD87" s="71">
        <f>AD81-AD83-AD84-AD86</f>
        <v>-4166.6000000000004</v>
      </c>
      <c r="AE87" s="71"/>
      <c r="AF87" s="71"/>
      <c r="AG87" s="71">
        <f>AG81-AG83-AG84-AG86</f>
        <v>-4166.6000000000004</v>
      </c>
      <c r="AH87" s="71"/>
      <c r="AI87" s="71"/>
      <c r="AJ87" s="71">
        <f>AJ81-AJ83-AJ84-AJ86</f>
        <v>-4166.6000000000004</v>
      </c>
      <c r="AK87" s="71"/>
      <c r="AL87" s="71"/>
      <c r="AM87" s="71">
        <f>AM81-AM83-AM84-AM86</f>
        <v>-4166.6000000000004</v>
      </c>
      <c r="AN87" s="71"/>
      <c r="AO87" s="71"/>
      <c r="AP87" s="71"/>
      <c r="AQ87" s="71"/>
      <c r="AR87" s="117"/>
      <c r="AS87" s="117"/>
      <c r="AT87" s="117">
        <f>AT81-AT83-AT84-AT86</f>
        <v>26369.71627554212</v>
      </c>
      <c r="AU87" s="118"/>
      <c r="AV87" s="118"/>
      <c r="AW87" s="117"/>
      <c r="AX87" s="117"/>
      <c r="AY87" s="117"/>
      <c r="AZ87" s="117"/>
      <c r="BA87" s="117"/>
      <c r="BB87" s="87"/>
      <c r="BC87" s="1"/>
      <c r="BD87" s="1"/>
      <c r="BE87" s="1"/>
      <c r="BF87" s="1"/>
      <c r="BG87" s="1"/>
      <c r="BH87" s="1"/>
      <c r="BI87" s="1"/>
      <c r="BJ87" s="1"/>
      <c r="BK87" s="1"/>
      <c r="BL87" s="1"/>
      <c r="BM87" s="1"/>
    </row>
    <row r="88" spans="1:65" s="42" customFormat="1" x14ac:dyDescent="0.2">
      <c r="C88" s="69" t="s">
        <v>25</v>
      </c>
      <c r="D88" s="76"/>
      <c r="E88" s="76"/>
      <c r="F88" s="76"/>
      <c r="G88" s="75"/>
      <c r="H88" s="75"/>
      <c r="I88" s="77" t="e">
        <f>I87/I81</f>
        <v>#DIV/0!</v>
      </c>
      <c r="J88" s="75"/>
      <c r="K88" s="75"/>
      <c r="L88" s="77">
        <f>L87/L81</f>
        <v>0.58140941515265154</v>
      </c>
      <c r="M88" s="30"/>
      <c r="N88" s="30"/>
      <c r="O88" s="123">
        <f>O87/O81</f>
        <v>0.56754745855740862</v>
      </c>
      <c r="P88" s="30"/>
      <c r="Q88" s="30"/>
      <c r="R88" s="123">
        <f>R87/R81</f>
        <v>0.57792972007766019</v>
      </c>
      <c r="S88" s="75"/>
      <c r="T88" s="75"/>
      <c r="U88" s="77">
        <f>U87/U81</f>
        <v>0.58538226566598739</v>
      </c>
      <c r="V88" s="75"/>
      <c r="W88" s="75"/>
      <c r="X88" s="77">
        <f>X87/X81</f>
        <v>-1.6739918351765999</v>
      </c>
      <c r="Y88" s="75"/>
      <c r="Z88" s="75"/>
      <c r="AA88" s="77" t="e">
        <f>AA87/AA81</f>
        <v>#DIV/0!</v>
      </c>
      <c r="AB88" s="75"/>
      <c r="AC88" s="75"/>
      <c r="AD88" s="77" t="e">
        <f>AD87/AD81</f>
        <v>#DIV/0!</v>
      </c>
      <c r="AE88" s="75"/>
      <c r="AF88" s="75"/>
      <c r="AG88" s="77" t="e">
        <f>AG87/AG81</f>
        <v>#DIV/0!</v>
      </c>
      <c r="AH88" s="75"/>
      <c r="AI88" s="75"/>
      <c r="AJ88" s="77" t="e">
        <f>AJ87/AJ81</f>
        <v>#DIV/0!</v>
      </c>
      <c r="AK88" s="75"/>
      <c r="AL88" s="75"/>
      <c r="AM88" s="77" t="e">
        <f>AM87/AM81</f>
        <v>#DIV/0!</v>
      </c>
      <c r="AN88" s="75"/>
      <c r="AO88" s="75"/>
      <c r="AP88" s="77"/>
      <c r="AQ88" s="75"/>
      <c r="AR88" s="30"/>
      <c r="AS88" s="30"/>
      <c r="AT88" s="123">
        <f>AT87/AT81</f>
        <v>0.57733368966704146</v>
      </c>
      <c r="AU88" s="30"/>
      <c r="AV88" s="30"/>
      <c r="AW88" s="120"/>
      <c r="AX88" s="30"/>
      <c r="AY88" s="123"/>
      <c r="AZ88" s="30"/>
      <c r="BA88" s="120"/>
      <c r="BB88" s="87"/>
      <c r="BC88" s="1"/>
      <c r="BD88" s="1"/>
      <c r="BE88" s="1"/>
      <c r="BF88" s="1"/>
      <c r="BG88" s="1"/>
      <c r="BH88" s="1"/>
      <c r="BI88" s="1"/>
      <c r="BJ88" s="1"/>
      <c r="BK88" s="1"/>
      <c r="BL88" s="1"/>
      <c r="BM88" s="1"/>
    </row>
  </sheetData>
  <autoFilter ref="A4:BL4">
    <sortState ref="A13:CP182">
      <sortCondition ref="BC12"/>
    </sortState>
  </autoFilter>
  <mergeCells count="6">
    <mergeCell ref="A2:B2"/>
    <mergeCell ref="AR3:BF3"/>
    <mergeCell ref="S3:U3"/>
    <mergeCell ref="P3:R3"/>
    <mergeCell ref="M3:O3"/>
    <mergeCell ref="J3:L3"/>
  </mergeCells>
  <conditionalFormatting sqref="B8">
    <cfRule type="duplicateValues" dxfId="244" priority="541"/>
  </conditionalFormatting>
  <conditionalFormatting sqref="A8">
    <cfRule type="duplicateValues" dxfId="243" priority="539"/>
  </conditionalFormatting>
  <conditionalFormatting sqref="B28:B31">
    <cfRule type="duplicateValues" dxfId="242" priority="538"/>
  </conditionalFormatting>
  <conditionalFormatting sqref="A28:A31">
    <cfRule type="duplicateValues" dxfId="241" priority="536"/>
  </conditionalFormatting>
  <conditionalFormatting sqref="B33">
    <cfRule type="duplicateValues" dxfId="240" priority="535"/>
  </conditionalFormatting>
  <conditionalFormatting sqref="A33">
    <cfRule type="duplicateValues" dxfId="239" priority="533"/>
  </conditionalFormatting>
  <conditionalFormatting sqref="B35">
    <cfRule type="duplicateValues" dxfId="238" priority="532"/>
  </conditionalFormatting>
  <conditionalFormatting sqref="A35">
    <cfRule type="duplicateValues" dxfId="237" priority="530"/>
  </conditionalFormatting>
  <conditionalFormatting sqref="B39">
    <cfRule type="duplicateValues" dxfId="236" priority="529"/>
  </conditionalFormatting>
  <conditionalFormatting sqref="A39">
    <cfRule type="duplicateValues" dxfId="235" priority="527"/>
  </conditionalFormatting>
  <conditionalFormatting sqref="B40:B42">
    <cfRule type="duplicateValues" dxfId="234" priority="526"/>
  </conditionalFormatting>
  <conditionalFormatting sqref="A40:A42">
    <cfRule type="duplicateValues" dxfId="233" priority="524"/>
  </conditionalFormatting>
  <conditionalFormatting sqref="B44:B54">
    <cfRule type="duplicateValues" dxfId="232" priority="523"/>
  </conditionalFormatting>
  <conditionalFormatting sqref="A44:A54">
    <cfRule type="duplicateValues" dxfId="231" priority="521"/>
  </conditionalFormatting>
  <conditionalFormatting sqref="B57:B65">
    <cfRule type="duplicateValues" dxfId="230" priority="520"/>
  </conditionalFormatting>
  <conditionalFormatting sqref="A57:A65">
    <cfRule type="duplicateValues" dxfId="229" priority="518"/>
  </conditionalFormatting>
  <conditionalFormatting sqref="B56">
    <cfRule type="duplicateValues" dxfId="228" priority="517"/>
  </conditionalFormatting>
  <conditionalFormatting sqref="A56">
    <cfRule type="duplicateValues" dxfId="227" priority="515"/>
  </conditionalFormatting>
  <conditionalFormatting sqref="B67">
    <cfRule type="duplicateValues" dxfId="226" priority="514"/>
  </conditionalFormatting>
  <conditionalFormatting sqref="A67">
    <cfRule type="duplicateValues" dxfId="225" priority="512"/>
  </conditionalFormatting>
  <conditionalFormatting sqref="B69:B70">
    <cfRule type="duplicateValues" dxfId="224" priority="511"/>
  </conditionalFormatting>
  <conditionalFormatting sqref="A69:A70">
    <cfRule type="duplicateValues" dxfId="223" priority="509"/>
  </conditionalFormatting>
  <conditionalFormatting sqref="B74:B78">
    <cfRule type="duplicateValues" dxfId="222" priority="508"/>
  </conditionalFormatting>
  <conditionalFormatting sqref="A74:A78">
    <cfRule type="duplicateValues" dxfId="221" priority="506"/>
  </conditionalFormatting>
  <conditionalFormatting sqref="B56:B65">
    <cfRule type="duplicateValues" dxfId="220" priority="438"/>
  </conditionalFormatting>
  <conditionalFormatting sqref="A56:A65">
    <cfRule type="duplicateValues" dxfId="219" priority="437"/>
  </conditionalFormatting>
  <conditionalFormatting sqref="A11">
    <cfRule type="duplicateValues" dxfId="218" priority="307"/>
  </conditionalFormatting>
  <conditionalFormatting sqref="B34:B42">
    <cfRule type="duplicateValues" dxfId="217" priority="261"/>
  </conditionalFormatting>
  <conditionalFormatting sqref="A34:A42">
    <cfRule type="duplicateValues" dxfId="216" priority="260"/>
  </conditionalFormatting>
  <conditionalFormatting sqref="B50:B78">
    <cfRule type="duplicateValues" dxfId="215" priority="215"/>
  </conditionalFormatting>
  <conditionalFormatting sqref="A50:A78">
    <cfRule type="duplicateValues" dxfId="214" priority="214"/>
  </conditionalFormatting>
  <conditionalFormatting sqref="A81">
    <cfRule type="duplicateValues" dxfId="213" priority="115"/>
  </conditionalFormatting>
  <conditionalFormatting sqref="B81">
    <cfRule type="duplicateValues" dxfId="212" priority="114"/>
  </conditionalFormatting>
  <conditionalFormatting sqref="A83:A88">
    <cfRule type="duplicateValues" dxfId="211" priority="51"/>
  </conditionalFormatting>
  <conditionalFormatting sqref="B83:B88">
    <cfRule type="duplicateValues" dxfId="210" priority="50"/>
  </conditionalFormatting>
  <conditionalFormatting sqref="B51 B60 B69 B78">
    <cfRule type="duplicateValues" dxfId="209" priority="45"/>
  </conditionalFormatting>
  <conditionalFormatting sqref="A51 A60 A69 A78">
    <cfRule type="duplicateValues" dxfId="208" priority="44"/>
  </conditionalFormatting>
  <conditionalFormatting sqref="B55 B64 B73">
    <cfRule type="duplicateValues" dxfId="207" priority="43"/>
  </conditionalFormatting>
  <conditionalFormatting sqref="A55 A64 A73">
    <cfRule type="duplicateValues" dxfId="206" priority="42"/>
  </conditionalFormatting>
  <conditionalFormatting sqref="B56:B58 B65:B67 B74:B76">
    <cfRule type="duplicateValues" dxfId="205" priority="41"/>
  </conditionalFormatting>
  <conditionalFormatting sqref="A56:A58 A65:A67 A74:A76">
    <cfRule type="duplicateValues" dxfId="204" priority="40"/>
  </conditionalFormatting>
  <conditionalFormatting sqref="B1:B1048576">
    <cfRule type="duplicateValues" dxfId="203" priority="901"/>
  </conditionalFormatting>
  <conditionalFormatting sqref="A1:A1048576">
    <cfRule type="duplicateValues" dxfId="202" priority="904"/>
  </conditionalFormatting>
  <conditionalFormatting sqref="A1:A1048576">
    <cfRule type="duplicateValues" dxfId="201" priority="907"/>
    <cfRule type="duplicateValues" dxfId="200" priority="908"/>
  </conditionalFormatting>
  <conditionalFormatting sqref="B79">
    <cfRule type="duplicateValues" dxfId="199" priority="1870"/>
  </conditionalFormatting>
  <conditionalFormatting sqref="A79">
    <cfRule type="duplicateValues" dxfId="198" priority="1871"/>
  </conditionalFormatting>
  <conditionalFormatting sqref="B1:B88">
    <cfRule type="duplicateValues" dxfId="197" priority="1966"/>
  </conditionalFormatting>
  <conditionalFormatting sqref="A1:A88">
    <cfRule type="duplicateValues" dxfId="196" priority="1968"/>
  </conditionalFormatting>
  <printOptions horizontalCentered="1"/>
  <pageMargins left="0" right="0" top="0.23622047244094491" bottom="0.39370078740157483" header="0.31496062992125984" footer="0.19685039370078741"/>
  <pageSetup paperSize="8" scale="55" fitToHeight="2" orientation="landscape"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C34"/>
  <sheetViews>
    <sheetView topLeftCell="G1" workbookViewId="0">
      <selection activeCell="V3" sqref="V3"/>
    </sheetView>
  </sheetViews>
  <sheetFormatPr defaultRowHeight="15" x14ac:dyDescent="0.25"/>
  <cols>
    <col min="1" max="1" width="2.28515625" customWidth="1"/>
    <col min="2" max="2" width="19.28515625" bestFit="1" customWidth="1"/>
    <col min="3" max="3" width="7.5703125" customWidth="1"/>
    <col min="4" max="4" width="8.85546875" customWidth="1"/>
    <col min="5" max="5" width="31.5703125" bestFit="1" customWidth="1"/>
    <col min="6" max="6" width="6.85546875" customWidth="1"/>
    <col min="9" max="9" width="6.85546875" customWidth="1"/>
    <col min="12" max="12" width="6.7109375" customWidth="1"/>
    <col min="15" max="15" width="7.140625" customWidth="1"/>
    <col min="18" max="18" width="7.140625" customWidth="1"/>
    <col min="21" max="21" width="1.42578125" customWidth="1"/>
    <col min="22" max="22" width="8.85546875" customWidth="1"/>
    <col min="25" max="27" width="0" hidden="1" customWidth="1"/>
    <col min="260" max="260" width="2.28515625" customWidth="1"/>
    <col min="261" max="261" width="19.28515625" bestFit="1" customWidth="1"/>
    <col min="262" max="262" width="7.5703125" customWidth="1"/>
    <col min="263" max="263" width="8.85546875" customWidth="1"/>
    <col min="264" max="264" width="31.5703125" bestFit="1" customWidth="1"/>
    <col min="265" max="265" width="6.85546875" customWidth="1"/>
    <col min="268" max="268" width="6.85546875" customWidth="1"/>
    <col min="271" max="271" width="6.7109375" customWidth="1"/>
    <col min="274" max="274" width="7.140625" customWidth="1"/>
    <col min="277" max="277" width="1.42578125" customWidth="1"/>
    <col min="278" max="278" width="8.85546875" customWidth="1"/>
    <col min="281" max="283" width="0" hidden="1" customWidth="1"/>
    <col min="516" max="516" width="2.28515625" customWidth="1"/>
    <col min="517" max="517" width="19.28515625" bestFit="1" customWidth="1"/>
    <col min="518" max="518" width="7.5703125" customWidth="1"/>
    <col min="519" max="519" width="8.85546875" customWidth="1"/>
    <col min="520" max="520" width="31.5703125" bestFit="1" customWidth="1"/>
    <col min="521" max="521" width="6.85546875" customWidth="1"/>
    <col min="524" max="524" width="6.85546875" customWidth="1"/>
    <col min="527" max="527" width="6.7109375" customWidth="1"/>
    <col min="530" max="530" width="7.140625" customWidth="1"/>
    <col min="533" max="533" width="1.42578125" customWidth="1"/>
    <col min="534" max="534" width="8.85546875" customWidth="1"/>
    <col min="537" max="539" width="0" hidden="1" customWidth="1"/>
    <col min="772" max="772" width="2.28515625" customWidth="1"/>
    <col min="773" max="773" width="19.28515625" bestFit="1" customWidth="1"/>
    <col min="774" max="774" width="7.5703125" customWidth="1"/>
    <col min="775" max="775" width="8.85546875" customWidth="1"/>
    <col min="776" max="776" width="31.5703125" bestFit="1" customWidth="1"/>
    <col min="777" max="777" width="6.85546875" customWidth="1"/>
    <col min="780" max="780" width="6.85546875" customWidth="1"/>
    <col min="783" max="783" width="6.7109375" customWidth="1"/>
    <col min="786" max="786" width="7.140625" customWidth="1"/>
    <col min="789" max="789" width="1.42578125" customWidth="1"/>
    <col min="790" max="790" width="8.85546875" customWidth="1"/>
    <col min="793" max="795" width="0" hidden="1" customWidth="1"/>
    <col min="1028" max="1028" width="2.28515625" customWidth="1"/>
    <col min="1029" max="1029" width="19.28515625" bestFit="1" customWidth="1"/>
    <col min="1030" max="1030" width="7.5703125" customWidth="1"/>
    <col min="1031" max="1031" width="8.85546875" customWidth="1"/>
    <col min="1032" max="1032" width="31.5703125" bestFit="1" customWidth="1"/>
    <col min="1033" max="1033" width="6.85546875" customWidth="1"/>
    <col min="1036" max="1036" width="6.85546875" customWidth="1"/>
    <col min="1039" max="1039" width="6.7109375" customWidth="1"/>
    <col min="1042" max="1042" width="7.140625" customWidth="1"/>
    <col min="1045" max="1045" width="1.42578125" customWidth="1"/>
    <col min="1046" max="1046" width="8.85546875" customWidth="1"/>
    <col min="1049" max="1051" width="0" hidden="1" customWidth="1"/>
    <col min="1284" max="1284" width="2.28515625" customWidth="1"/>
    <col min="1285" max="1285" width="19.28515625" bestFit="1" customWidth="1"/>
    <col min="1286" max="1286" width="7.5703125" customWidth="1"/>
    <col min="1287" max="1287" width="8.85546875" customWidth="1"/>
    <col min="1288" max="1288" width="31.5703125" bestFit="1" customWidth="1"/>
    <col min="1289" max="1289" width="6.85546875" customWidth="1"/>
    <col min="1292" max="1292" width="6.85546875" customWidth="1"/>
    <col min="1295" max="1295" width="6.7109375" customWidth="1"/>
    <col min="1298" max="1298" width="7.140625" customWidth="1"/>
    <col min="1301" max="1301" width="1.42578125" customWidth="1"/>
    <col min="1302" max="1302" width="8.85546875" customWidth="1"/>
    <col min="1305" max="1307" width="0" hidden="1" customWidth="1"/>
    <col min="1540" max="1540" width="2.28515625" customWidth="1"/>
    <col min="1541" max="1541" width="19.28515625" bestFit="1" customWidth="1"/>
    <col min="1542" max="1542" width="7.5703125" customWidth="1"/>
    <col min="1543" max="1543" width="8.85546875" customWidth="1"/>
    <col min="1544" max="1544" width="31.5703125" bestFit="1" customWidth="1"/>
    <col min="1545" max="1545" width="6.85546875" customWidth="1"/>
    <col min="1548" max="1548" width="6.85546875" customWidth="1"/>
    <col min="1551" max="1551" width="6.7109375" customWidth="1"/>
    <col min="1554" max="1554" width="7.140625" customWidth="1"/>
    <col min="1557" max="1557" width="1.42578125" customWidth="1"/>
    <col min="1558" max="1558" width="8.85546875" customWidth="1"/>
    <col min="1561" max="1563" width="0" hidden="1" customWidth="1"/>
    <col min="1796" max="1796" width="2.28515625" customWidth="1"/>
    <col min="1797" max="1797" width="19.28515625" bestFit="1" customWidth="1"/>
    <col min="1798" max="1798" width="7.5703125" customWidth="1"/>
    <col min="1799" max="1799" width="8.85546875" customWidth="1"/>
    <col min="1800" max="1800" width="31.5703125" bestFit="1" customWidth="1"/>
    <col min="1801" max="1801" width="6.85546875" customWidth="1"/>
    <col min="1804" max="1804" width="6.85546875" customWidth="1"/>
    <col min="1807" max="1807" width="6.7109375" customWidth="1"/>
    <col min="1810" max="1810" width="7.140625" customWidth="1"/>
    <col min="1813" max="1813" width="1.42578125" customWidth="1"/>
    <col min="1814" max="1814" width="8.85546875" customWidth="1"/>
    <col min="1817" max="1819" width="0" hidden="1" customWidth="1"/>
    <col min="2052" max="2052" width="2.28515625" customWidth="1"/>
    <col min="2053" max="2053" width="19.28515625" bestFit="1" customWidth="1"/>
    <col min="2054" max="2054" width="7.5703125" customWidth="1"/>
    <col min="2055" max="2055" width="8.85546875" customWidth="1"/>
    <col min="2056" max="2056" width="31.5703125" bestFit="1" customWidth="1"/>
    <col min="2057" max="2057" width="6.85546875" customWidth="1"/>
    <col min="2060" max="2060" width="6.85546875" customWidth="1"/>
    <col min="2063" max="2063" width="6.7109375" customWidth="1"/>
    <col min="2066" max="2066" width="7.140625" customWidth="1"/>
    <col min="2069" max="2069" width="1.42578125" customWidth="1"/>
    <col min="2070" max="2070" width="8.85546875" customWidth="1"/>
    <col min="2073" max="2075" width="0" hidden="1" customWidth="1"/>
    <col min="2308" max="2308" width="2.28515625" customWidth="1"/>
    <col min="2309" max="2309" width="19.28515625" bestFit="1" customWidth="1"/>
    <col min="2310" max="2310" width="7.5703125" customWidth="1"/>
    <col min="2311" max="2311" width="8.85546875" customWidth="1"/>
    <col min="2312" max="2312" width="31.5703125" bestFit="1" customWidth="1"/>
    <col min="2313" max="2313" width="6.85546875" customWidth="1"/>
    <col min="2316" max="2316" width="6.85546875" customWidth="1"/>
    <col min="2319" max="2319" width="6.7109375" customWidth="1"/>
    <col min="2322" max="2322" width="7.140625" customWidth="1"/>
    <col min="2325" max="2325" width="1.42578125" customWidth="1"/>
    <col min="2326" max="2326" width="8.85546875" customWidth="1"/>
    <col min="2329" max="2331" width="0" hidden="1" customWidth="1"/>
    <col min="2564" max="2564" width="2.28515625" customWidth="1"/>
    <col min="2565" max="2565" width="19.28515625" bestFit="1" customWidth="1"/>
    <col min="2566" max="2566" width="7.5703125" customWidth="1"/>
    <col min="2567" max="2567" width="8.85546875" customWidth="1"/>
    <col min="2568" max="2568" width="31.5703125" bestFit="1" customWidth="1"/>
    <col min="2569" max="2569" width="6.85546875" customWidth="1"/>
    <col min="2572" max="2572" width="6.85546875" customWidth="1"/>
    <col min="2575" max="2575" width="6.7109375" customWidth="1"/>
    <col min="2578" max="2578" width="7.140625" customWidth="1"/>
    <col min="2581" max="2581" width="1.42578125" customWidth="1"/>
    <col min="2582" max="2582" width="8.85546875" customWidth="1"/>
    <col min="2585" max="2587" width="0" hidden="1" customWidth="1"/>
    <col min="2820" max="2820" width="2.28515625" customWidth="1"/>
    <col min="2821" max="2821" width="19.28515625" bestFit="1" customWidth="1"/>
    <col min="2822" max="2822" width="7.5703125" customWidth="1"/>
    <col min="2823" max="2823" width="8.85546875" customWidth="1"/>
    <col min="2824" max="2824" width="31.5703125" bestFit="1" customWidth="1"/>
    <col min="2825" max="2825" width="6.85546875" customWidth="1"/>
    <col min="2828" max="2828" width="6.85546875" customWidth="1"/>
    <col min="2831" max="2831" width="6.7109375" customWidth="1"/>
    <col min="2834" max="2834" width="7.140625" customWidth="1"/>
    <col min="2837" max="2837" width="1.42578125" customWidth="1"/>
    <col min="2838" max="2838" width="8.85546875" customWidth="1"/>
    <col min="2841" max="2843" width="0" hidden="1" customWidth="1"/>
    <col min="3076" max="3076" width="2.28515625" customWidth="1"/>
    <col min="3077" max="3077" width="19.28515625" bestFit="1" customWidth="1"/>
    <col min="3078" max="3078" width="7.5703125" customWidth="1"/>
    <col min="3079" max="3079" width="8.85546875" customWidth="1"/>
    <col min="3080" max="3080" width="31.5703125" bestFit="1" customWidth="1"/>
    <col min="3081" max="3081" width="6.85546875" customWidth="1"/>
    <col min="3084" max="3084" width="6.85546875" customWidth="1"/>
    <col min="3087" max="3087" width="6.7109375" customWidth="1"/>
    <col min="3090" max="3090" width="7.140625" customWidth="1"/>
    <col min="3093" max="3093" width="1.42578125" customWidth="1"/>
    <col min="3094" max="3094" width="8.85546875" customWidth="1"/>
    <col min="3097" max="3099" width="0" hidden="1" customWidth="1"/>
    <col min="3332" max="3332" width="2.28515625" customWidth="1"/>
    <col min="3333" max="3333" width="19.28515625" bestFit="1" customWidth="1"/>
    <col min="3334" max="3334" width="7.5703125" customWidth="1"/>
    <col min="3335" max="3335" width="8.85546875" customWidth="1"/>
    <col min="3336" max="3336" width="31.5703125" bestFit="1" customWidth="1"/>
    <col min="3337" max="3337" width="6.85546875" customWidth="1"/>
    <col min="3340" max="3340" width="6.85546875" customWidth="1"/>
    <col min="3343" max="3343" width="6.7109375" customWidth="1"/>
    <col min="3346" max="3346" width="7.140625" customWidth="1"/>
    <col min="3349" max="3349" width="1.42578125" customWidth="1"/>
    <col min="3350" max="3350" width="8.85546875" customWidth="1"/>
    <col min="3353" max="3355" width="0" hidden="1" customWidth="1"/>
    <col min="3588" max="3588" width="2.28515625" customWidth="1"/>
    <col min="3589" max="3589" width="19.28515625" bestFit="1" customWidth="1"/>
    <col min="3590" max="3590" width="7.5703125" customWidth="1"/>
    <col min="3591" max="3591" width="8.85546875" customWidth="1"/>
    <col min="3592" max="3592" width="31.5703125" bestFit="1" customWidth="1"/>
    <col min="3593" max="3593" width="6.85546875" customWidth="1"/>
    <col min="3596" max="3596" width="6.85546875" customWidth="1"/>
    <col min="3599" max="3599" width="6.7109375" customWidth="1"/>
    <col min="3602" max="3602" width="7.140625" customWidth="1"/>
    <col min="3605" max="3605" width="1.42578125" customWidth="1"/>
    <col min="3606" max="3606" width="8.85546875" customWidth="1"/>
    <col min="3609" max="3611" width="0" hidden="1" customWidth="1"/>
    <col min="3844" max="3844" width="2.28515625" customWidth="1"/>
    <col min="3845" max="3845" width="19.28515625" bestFit="1" customWidth="1"/>
    <col min="3846" max="3846" width="7.5703125" customWidth="1"/>
    <col min="3847" max="3847" width="8.85546875" customWidth="1"/>
    <col min="3848" max="3848" width="31.5703125" bestFit="1" customWidth="1"/>
    <col min="3849" max="3849" width="6.85546875" customWidth="1"/>
    <col min="3852" max="3852" width="6.85546875" customWidth="1"/>
    <col min="3855" max="3855" width="6.7109375" customWidth="1"/>
    <col min="3858" max="3858" width="7.140625" customWidth="1"/>
    <col min="3861" max="3861" width="1.42578125" customWidth="1"/>
    <col min="3862" max="3862" width="8.85546875" customWidth="1"/>
    <col min="3865" max="3867" width="0" hidden="1" customWidth="1"/>
    <col min="4100" max="4100" width="2.28515625" customWidth="1"/>
    <col min="4101" max="4101" width="19.28515625" bestFit="1" customWidth="1"/>
    <col min="4102" max="4102" width="7.5703125" customWidth="1"/>
    <col min="4103" max="4103" width="8.85546875" customWidth="1"/>
    <col min="4104" max="4104" width="31.5703125" bestFit="1" customWidth="1"/>
    <col min="4105" max="4105" width="6.85546875" customWidth="1"/>
    <col min="4108" max="4108" width="6.85546875" customWidth="1"/>
    <col min="4111" max="4111" width="6.7109375" customWidth="1"/>
    <col min="4114" max="4114" width="7.140625" customWidth="1"/>
    <col min="4117" max="4117" width="1.42578125" customWidth="1"/>
    <col min="4118" max="4118" width="8.85546875" customWidth="1"/>
    <col min="4121" max="4123" width="0" hidden="1" customWidth="1"/>
    <col min="4356" max="4356" width="2.28515625" customWidth="1"/>
    <col min="4357" max="4357" width="19.28515625" bestFit="1" customWidth="1"/>
    <col min="4358" max="4358" width="7.5703125" customWidth="1"/>
    <col min="4359" max="4359" width="8.85546875" customWidth="1"/>
    <col min="4360" max="4360" width="31.5703125" bestFit="1" customWidth="1"/>
    <col min="4361" max="4361" width="6.85546875" customWidth="1"/>
    <col min="4364" max="4364" width="6.85546875" customWidth="1"/>
    <col min="4367" max="4367" width="6.7109375" customWidth="1"/>
    <col min="4370" max="4370" width="7.140625" customWidth="1"/>
    <col min="4373" max="4373" width="1.42578125" customWidth="1"/>
    <col min="4374" max="4374" width="8.85546875" customWidth="1"/>
    <col min="4377" max="4379" width="0" hidden="1" customWidth="1"/>
    <col min="4612" max="4612" width="2.28515625" customWidth="1"/>
    <col min="4613" max="4613" width="19.28515625" bestFit="1" customWidth="1"/>
    <col min="4614" max="4614" width="7.5703125" customWidth="1"/>
    <col min="4615" max="4615" width="8.85546875" customWidth="1"/>
    <col min="4616" max="4616" width="31.5703125" bestFit="1" customWidth="1"/>
    <col min="4617" max="4617" width="6.85546875" customWidth="1"/>
    <col min="4620" max="4620" width="6.85546875" customWidth="1"/>
    <col min="4623" max="4623" width="6.7109375" customWidth="1"/>
    <col min="4626" max="4626" width="7.140625" customWidth="1"/>
    <col min="4629" max="4629" width="1.42578125" customWidth="1"/>
    <col min="4630" max="4630" width="8.85546875" customWidth="1"/>
    <col min="4633" max="4635" width="0" hidden="1" customWidth="1"/>
    <col min="4868" max="4868" width="2.28515625" customWidth="1"/>
    <col min="4869" max="4869" width="19.28515625" bestFit="1" customWidth="1"/>
    <col min="4870" max="4870" width="7.5703125" customWidth="1"/>
    <col min="4871" max="4871" width="8.85546875" customWidth="1"/>
    <col min="4872" max="4872" width="31.5703125" bestFit="1" customWidth="1"/>
    <col min="4873" max="4873" width="6.85546875" customWidth="1"/>
    <col min="4876" max="4876" width="6.85546875" customWidth="1"/>
    <col min="4879" max="4879" width="6.7109375" customWidth="1"/>
    <col min="4882" max="4882" width="7.140625" customWidth="1"/>
    <col min="4885" max="4885" width="1.42578125" customWidth="1"/>
    <col min="4886" max="4886" width="8.85546875" customWidth="1"/>
    <col min="4889" max="4891" width="0" hidden="1" customWidth="1"/>
    <col min="5124" max="5124" width="2.28515625" customWidth="1"/>
    <col min="5125" max="5125" width="19.28515625" bestFit="1" customWidth="1"/>
    <col min="5126" max="5126" width="7.5703125" customWidth="1"/>
    <col min="5127" max="5127" width="8.85546875" customWidth="1"/>
    <col min="5128" max="5128" width="31.5703125" bestFit="1" customWidth="1"/>
    <col min="5129" max="5129" width="6.85546875" customWidth="1"/>
    <col min="5132" max="5132" width="6.85546875" customWidth="1"/>
    <col min="5135" max="5135" width="6.7109375" customWidth="1"/>
    <col min="5138" max="5138" width="7.140625" customWidth="1"/>
    <col min="5141" max="5141" width="1.42578125" customWidth="1"/>
    <col min="5142" max="5142" width="8.85546875" customWidth="1"/>
    <col min="5145" max="5147" width="0" hidden="1" customWidth="1"/>
    <col min="5380" max="5380" width="2.28515625" customWidth="1"/>
    <col min="5381" max="5381" width="19.28515625" bestFit="1" customWidth="1"/>
    <col min="5382" max="5382" width="7.5703125" customWidth="1"/>
    <col min="5383" max="5383" width="8.85546875" customWidth="1"/>
    <col min="5384" max="5384" width="31.5703125" bestFit="1" customWidth="1"/>
    <col min="5385" max="5385" width="6.85546875" customWidth="1"/>
    <col min="5388" max="5388" width="6.85546875" customWidth="1"/>
    <col min="5391" max="5391" width="6.7109375" customWidth="1"/>
    <col min="5394" max="5394" width="7.140625" customWidth="1"/>
    <col min="5397" max="5397" width="1.42578125" customWidth="1"/>
    <col min="5398" max="5398" width="8.85546875" customWidth="1"/>
    <col min="5401" max="5403" width="0" hidden="1" customWidth="1"/>
    <col min="5636" max="5636" width="2.28515625" customWidth="1"/>
    <col min="5637" max="5637" width="19.28515625" bestFit="1" customWidth="1"/>
    <col min="5638" max="5638" width="7.5703125" customWidth="1"/>
    <col min="5639" max="5639" width="8.85546875" customWidth="1"/>
    <col min="5640" max="5640" width="31.5703125" bestFit="1" customWidth="1"/>
    <col min="5641" max="5641" width="6.85546875" customWidth="1"/>
    <col min="5644" max="5644" width="6.85546875" customWidth="1"/>
    <col min="5647" max="5647" width="6.7109375" customWidth="1"/>
    <col min="5650" max="5650" width="7.140625" customWidth="1"/>
    <col min="5653" max="5653" width="1.42578125" customWidth="1"/>
    <col min="5654" max="5654" width="8.85546875" customWidth="1"/>
    <col min="5657" max="5659" width="0" hidden="1" customWidth="1"/>
    <col min="5892" max="5892" width="2.28515625" customWidth="1"/>
    <col min="5893" max="5893" width="19.28515625" bestFit="1" customWidth="1"/>
    <col min="5894" max="5894" width="7.5703125" customWidth="1"/>
    <col min="5895" max="5895" width="8.85546875" customWidth="1"/>
    <col min="5896" max="5896" width="31.5703125" bestFit="1" customWidth="1"/>
    <col min="5897" max="5897" width="6.85546875" customWidth="1"/>
    <col min="5900" max="5900" width="6.85546875" customWidth="1"/>
    <col min="5903" max="5903" width="6.7109375" customWidth="1"/>
    <col min="5906" max="5906" width="7.140625" customWidth="1"/>
    <col min="5909" max="5909" width="1.42578125" customWidth="1"/>
    <col min="5910" max="5910" width="8.85546875" customWidth="1"/>
    <col min="5913" max="5915" width="0" hidden="1" customWidth="1"/>
    <col min="6148" max="6148" width="2.28515625" customWidth="1"/>
    <col min="6149" max="6149" width="19.28515625" bestFit="1" customWidth="1"/>
    <col min="6150" max="6150" width="7.5703125" customWidth="1"/>
    <col min="6151" max="6151" width="8.85546875" customWidth="1"/>
    <col min="6152" max="6152" width="31.5703125" bestFit="1" customWidth="1"/>
    <col min="6153" max="6153" width="6.85546875" customWidth="1"/>
    <col min="6156" max="6156" width="6.85546875" customWidth="1"/>
    <col min="6159" max="6159" width="6.7109375" customWidth="1"/>
    <col min="6162" max="6162" width="7.140625" customWidth="1"/>
    <col min="6165" max="6165" width="1.42578125" customWidth="1"/>
    <col min="6166" max="6166" width="8.85546875" customWidth="1"/>
    <col min="6169" max="6171" width="0" hidden="1" customWidth="1"/>
    <col min="6404" max="6404" width="2.28515625" customWidth="1"/>
    <col min="6405" max="6405" width="19.28515625" bestFit="1" customWidth="1"/>
    <col min="6406" max="6406" width="7.5703125" customWidth="1"/>
    <col min="6407" max="6407" width="8.85546875" customWidth="1"/>
    <col min="6408" max="6408" width="31.5703125" bestFit="1" customWidth="1"/>
    <col min="6409" max="6409" width="6.85546875" customWidth="1"/>
    <col min="6412" max="6412" width="6.85546875" customWidth="1"/>
    <col min="6415" max="6415" width="6.7109375" customWidth="1"/>
    <col min="6418" max="6418" width="7.140625" customWidth="1"/>
    <col min="6421" max="6421" width="1.42578125" customWidth="1"/>
    <col min="6422" max="6422" width="8.85546875" customWidth="1"/>
    <col min="6425" max="6427" width="0" hidden="1" customWidth="1"/>
    <col min="6660" max="6660" width="2.28515625" customWidth="1"/>
    <col min="6661" max="6661" width="19.28515625" bestFit="1" customWidth="1"/>
    <col min="6662" max="6662" width="7.5703125" customWidth="1"/>
    <col min="6663" max="6663" width="8.85546875" customWidth="1"/>
    <col min="6664" max="6664" width="31.5703125" bestFit="1" customWidth="1"/>
    <col min="6665" max="6665" width="6.85546875" customWidth="1"/>
    <col min="6668" max="6668" width="6.85546875" customWidth="1"/>
    <col min="6671" max="6671" width="6.7109375" customWidth="1"/>
    <col min="6674" max="6674" width="7.140625" customWidth="1"/>
    <col min="6677" max="6677" width="1.42578125" customWidth="1"/>
    <col min="6678" max="6678" width="8.85546875" customWidth="1"/>
    <col min="6681" max="6683" width="0" hidden="1" customWidth="1"/>
    <col min="6916" max="6916" width="2.28515625" customWidth="1"/>
    <col min="6917" max="6917" width="19.28515625" bestFit="1" customWidth="1"/>
    <col min="6918" max="6918" width="7.5703125" customWidth="1"/>
    <col min="6919" max="6919" width="8.85546875" customWidth="1"/>
    <col min="6920" max="6920" width="31.5703125" bestFit="1" customWidth="1"/>
    <col min="6921" max="6921" width="6.85546875" customWidth="1"/>
    <col min="6924" max="6924" width="6.85546875" customWidth="1"/>
    <col min="6927" max="6927" width="6.7109375" customWidth="1"/>
    <col min="6930" max="6930" width="7.140625" customWidth="1"/>
    <col min="6933" max="6933" width="1.42578125" customWidth="1"/>
    <col min="6934" max="6934" width="8.85546875" customWidth="1"/>
    <col min="6937" max="6939" width="0" hidden="1" customWidth="1"/>
    <col min="7172" max="7172" width="2.28515625" customWidth="1"/>
    <col min="7173" max="7173" width="19.28515625" bestFit="1" customWidth="1"/>
    <col min="7174" max="7174" width="7.5703125" customWidth="1"/>
    <col min="7175" max="7175" width="8.85546875" customWidth="1"/>
    <col min="7176" max="7176" width="31.5703125" bestFit="1" customWidth="1"/>
    <col min="7177" max="7177" width="6.85546875" customWidth="1"/>
    <col min="7180" max="7180" width="6.85546875" customWidth="1"/>
    <col min="7183" max="7183" width="6.7109375" customWidth="1"/>
    <col min="7186" max="7186" width="7.140625" customWidth="1"/>
    <col min="7189" max="7189" width="1.42578125" customWidth="1"/>
    <col min="7190" max="7190" width="8.85546875" customWidth="1"/>
    <col min="7193" max="7195" width="0" hidden="1" customWidth="1"/>
    <col min="7428" max="7428" width="2.28515625" customWidth="1"/>
    <col min="7429" max="7429" width="19.28515625" bestFit="1" customWidth="1"/>
    <col min="7430" max="7430" width="7.5703125" customWidth="1"/>
    <col min="7431" max="7431" width="8.85546875" customWidth="1"/>
    <col min="7432" max="7432" width="31.5703125" bestFit="1" customWidth="1"/>
    <col min="7433" max="7433" width="6.85546875" customWidth="1"/>
    <col min="7436" max="7436" width="6.85546875" customWidth="1"/>
    <col min="7439" max="7439" width="6.7109375" customWidth="1"/>
    <col min="7442" max="7442" width="7.140625" customWidth="1"/>
    <col min="7445" max="7445" width="1.42578125" customWidth="1"/>
    <col min="7446" max="7446" width="8.85546875" customWidth="1"/>
    <col min="7449" max="7451" width="0" hidden="1" customWidth="1"/>
    <col min="7684" max="7684" width="2.28515625" customWidth="1"/>
    <col min="7685" max="7685" width="19.28515625" bestFit="1" customWidth="1"/>
    <col min="7686" max="7686" width="7.5703125" customWidth="1"/>
    <col min="7687" max="7687" width="8.85546875" customWidth="1"/>
    <col min="7688" max="7688" width="31.5703125" bestFit="1" customWidth="1"/>
    <col min="7689" max="7689" width="6.85546875" customWidth="1"/>
    <col min="7692" max="7692" width="6.85546875" customWidth="1"/>
    <col min="7695" max="7695" width="6.7109375" customWidth="1"/>
    <col min="7698" max="7698" width="7.140625" customWidth="1"/>
    <col min="7701" max="7701" width="1.42578125" customWidth="1"/>
    <col min="7702" max="7702" width="8.85546875" customWidth="1"/>
    <col min="7705" max="7707" width="0" hidden="1" customWidth="1"/>
    <col min="7940" max="7940" width="2.28515625" customWidth="1"/>
    <col min="7941" max="7941" width="19.28515625" bestFit="1" customWidth="1"/>
    <col min="7942" max="7942" width="7.5703125" customWidth="1"/>
    <col min="7943" max="7943" width="8.85546875" customWidth="1"/>
    <col min="7944" max="7944" width="31.5703125" bestFit="1" customWidth="1"/>
    <col min="7945" max="7945" width="6.85546875" customWidth="1"/>
    <col min="7948" max="7948" width="6.85546875" customWidth="1"/>
    <col min="7951" max="7951" width="6.7109375" customWidth="1"/>
    <col min="7954" max="7954" width="7.140625" customWidth="1"/>
    <col min="7957" max="7957" width="1.42578125" customWidth="1"/>
    <col min="7958" max="7958" width="8.85546875" customWidth="1"/>
    <col min="7961" max="7963" width="0" hidden="1" customWidth="1"/>
    <col min="8196" max="8196" width="2.28515625" customWidth="1"/>
    <col min="8197" max="8197" width="19.28515625" bestFit="1" customWidth="1"/>
    <col min="8198" max="8198" width="7.5703125" customWidth="1"/>
    <col min="8199" max="8199" width="8.85546875" customWidth="1"/>
    <col min="8200" max="8200" width="31.5703125" bestFit="1" customWidth="1"/>
    <col min="8201" max="8201" width="6.85546875" customWidth="1"/>
    <col min="8204" max="8204" width="6.85546875" customWidth="1"/>
    <col min="8207" max="8207" width="6.7109375" customWidth="1"/>
    <col min="8210" max="8210" width="7.140625" customWidth="1"/>
    <col min="8213" max="8213" width="1.42578125" customWidth="1"/>
    <col min="8214" max="8214" width="8.85546875" customWidth="1"/>
    <col min="8217" max="8219" width="0" hidden="1" customWidth="1"/>
    <col min="8452" max="8452" width="2.28515625" customWidth="1"/>
    <col min="8453" max="8453" width="19.28515625" bestFit="1" customWidth="1"/>
    <col min="8454" max="8454" width="7.5703125" customWidth="1"/>
    <col min="8455" max="8455" width="8.85546875" customWidth="1"/>
    <col min="8456" max="8456" width="31.5703125" bestFit="1" customWidth="1"/>
    <col min="8457" max="8457" width="6.85546875" customWidth="1"/>
    <col min="8460" max="8460" width="6.85546875" customWidth="1"/>
    <col min="8463" max="8463" width="6.7109375" customWidth="1"/>
    <col min="8466" max="8466" width="7.140625" customWidth="1"/>
    <col min="8469" max="8469" width="1.42578125" customWidth="1"/>
    <col min="8470" max="8470" width="8.85546875" customWidth="1"/>
    <col min="8473" max="8475" width="0" hidden="1" customWidth="1"/>
    <col min="8708" max="8708" width="2.28515625" customWidth="1"/>
    <col min="8709" max="8709" width="19.28515625" bestFit="1" customWidth="1"/>
    <col min="8710" max="8710" width="7.5703125" customWidth="1"/>
    <col min="8711" max="8711" width="8.85546875" customWidth="1"/>
    <col min="8712" max="8712" width="31.5703125" bestFit="1" customWidth="1"/>
    <col min="8713" max="8713" width="6.85546875" customWidth="1"/>
    <col min="8716" max="8716" width="6.85546875" customWidth="1"/>
    <col min="8719" max="8719" width="6.7109375" customWidth="1"/>
    <col min="8722" max="8722" width="7.140625" customWidth="1"/>
    <col min="8725" max="8725" width="1.42578125" customWidth="1"/>
    <col min="8726" max="8726" width="8.85546875" customWidth="1"/>
    <col min="8729" max="8731" width="0" hidden="1" customWidth="1"/>
    <col min="8964" max="8964" width="2.28515625" customWidth="1"/>
    <col min="8965" max="8965" width="19.28515625" bestFit="1" customWidth="1"/>
    <col min="8966" max="8966" width="7.5703125" customWidth="1"/>
    <col min="8967" max="8967" width="8.85546875" customWidth="1"/>
    <col min="8968" max="8968" width="31.5703125" bestFit="1" customWidth="1"/>
    <col min="8969" max="8969" width="6.85546875" customWidth="1"/>
    <col min="8972" max="8972" width="6.85546875" customWidth="1"/>
    <col min="8975" max="8975" width="6.7109375" customWidth="1"/>
    <col min="8978" max="8978" width="7.140625" customWidth="1"/>
    <col min="8981" max="8981" width="1.42578125" customWidth="1"/>
    <col min="8982" max="8982" width="8.85546875" customWidth="1"/>
    <col min="8985" max="8987" width="0" hidden="1" customWidth="1"/>
    <col min="9220" max="9220" width="2.28515625" customWidth="1"/>
    <col min="9221" max="9221" width="19.28515625" bestFit="1" customWidth="1"/>
    <col min="9222" max="9222" width="7.5703125" customWidth="1"/>
    <col min="9223" max="9223" width="8.85546875" customWidth="1"/>
    <col min="9224" max="9224" width="31.5703125" bestFit="1" customWidth="1"/>
    <col min="9225" max="9225" width="6.85546875" customWidth="1"/>
    <col min="9228" max="9228" width="6.85546875" customWidth="1"/>
    <col min="9231" max="9231" width="6.7109375" customWidth="1"/>
    <col min="9234" max="9234" width="7.140625" customWidth="1"/>
    <col min="9237" max="9237" width="1.42578125" customWidth="1"/>
    <col min="9238" max="9238" width="8.85546875" customWidth="1"/>
    <col min="9241" max="9243" width="0" hidden="1" customWidth="1"/>
    <col min="9476" max="9476" width="2.28515625" customWidth="1"/>
    <col min="9477" max="9477" width="19.28515625" bestFit="1" customWidth="1"/>
    <col min="9478" max="9478" width="7.5703125" customWidth="1"/>
    <col min="9479" max="9479" width="8.85546875" customWidth="1"/>
    <col min="9480" max="9480" width="31.5703125" bestFit="1" customWidth="1"/>
    <col min="9481" max="9481" width="6.85546875" customWidth="1"/>
    <col min="9484" max="9484" width="6.85546875" customWidth="1"/>
    <col min="9487" max="9487" width="6.7109375" customWidth="1"/>
    <col min="9490" max="9490" width="7.140625" customWidth="1"/>
    <col min="9493" max="9493" width="1.42578125" customWidth="1"/>
    <col min="9494" max="9494" width="8.85546875" customWidth="1"/>
    <col min="9497" max="9499" width="0" hidden="1" customWidth="1"/>
    <col min="9732" max="9732" width="2.28515625" customWidth="1"/>
    <col min="9733" max="9733" width="19.28515625" bestFit="1" customWidth="1"/>
    <col min="9734" max="9734" width="7.5703125" customWidth="1"/>
    <col min="9735" max="9735" width="8.85546875" customWidth="1"/>
    <col min="9736" max="9736" width="31.5703125" bestFit="1" customWidth="1"/>
    <col min="9737" max="9737" width="6.85546875" customWidth="1"/>
    <col min="9740" max="9740" width="6.85546875" customWidth="1"/>
    <col min="9743" max="9743" width="6.7109375" customWidth="1"/>
    <col min="9746" max="9746" width="7.140625" customWidth="1"/>
    <col min="9749" max="9749" width="1.42578125" customWidth="1"/>
    <col min="9750" max="9750" width="8.85546875" customWidth="1"/>
    <col min="9753" max="9755" width="0" hidden="1" customWidth="1"/>
    <col min="9988" max="9988" width="2.28515625" customWidth="1"/>
    <col min="9989" max="9989" width="19.28515625" bestFit="1" customWidth="1"/>
    <col min="9990" max="9990" width="7.5703125" customWidth="1"/>
    <col min="9991" max="9991" width="8.85546875" customWidth="1"/>
    <col min="9992" max="9992" width="31.5703125" bestFit="1" customWidth="1"/>
    <col min="9993" max="9993" width="6.85546875" customWidth="1"/>
    <col min="9996" max="9996" width="6.85546875" customWidth="1"/>
    <col min="9999" max="9999" width="6.7109375" customWidth="1"/>
    <col min="10002" max="10002" width="7.140625" customWidth="1"/>
    <col min="10005" max="10005" width="1.42578125" customWidth="1"/>
    <col min="10006" max="10006" width="8.85546875" customWidth="1"/>
    <col min="10009" max="10011" width="0" hidden="1" customWidth="1"/>
    <col min="10244" max="10244" width="2.28515625" customWidth="1"/>
    <col min="10245" max="10245" width="19.28515625" bestFit="1" customWidth="1"/>
    <col min="10246" max="10246" width="7.5703125" customWidth="1"/>
    <col min="10247" max="10247" width="8.85546875" customWidth="1"/>
    <col min="10248" max="10248" width="31.5703125" bestFit="1" customWidth="1"/>
    <col min="10249" max="10249" width="6.85546875" customWidth="1"/>
    <col min="10252" max="10252" width="6.85546875" customWidth="1"/>
    <col min="10255" max="10255" width="6.7109375" customWidth="1"/>
    <col min="10258" max="10258" width="7.140625" customWidth="1"/>
    <col min="10261" max="10261" width="1.42578125" customWidth="1"/>
    <col min="10262" max="10262" width="8.85546875" customWidth="1"/>
    <col min="10265" max="10267" width="0" hidden="1" customWidth="1"/>
    <col min="10500" max="10500" width="2.28515625" customWidth="1"/>
    <col min="10501" max="10501" width="19.28515625" bestFit="1" customWidth="1"/>
    <col min="10502" max="10502" width="7.5703125" customWidth="1"/>
    <col min="10503" max="10503" width="8.85546875" customWidth="1"/>
    <col min="10504" max="10504" width="31.5703125" bestFit="1" customWidth="1"/>
    <col min="10505" max="10505" width="6.85546875" customWidth="1"/>
    <col min="10508" max="10508" width="6.85546875" customWidth="1"/>
    <col min="10511" max="10511" width="6.7109375" customWidth="1"/>
    <col min="10514" max="10514" width="7.140625" customWidth="1"/>
    <col min="10517" max="10517" width="1.42578125" customWidth="1"/>
    <col min="10518" max="10518" width="8.85546875" customWidth="1"/>
    <col min="10521" max="10523" width="0" hidden="1" customWidth="1"/>
    <col min="10756" max="10756" width="2.28515625" customWidth="1"/>
    <col min="10757" max="10757" width="19.28515625" bestFit="1" customWidth="1"/>
    <col min="10758" max="10758" width="7.5703125" customWidth="1"/>
    <col min="10759" max="10759" width="8.85546875" customWidth="1"/>
    <col min="10760" max="10760" width="31.5703125" bestFit="1" customWidth="1"/>
    <col min="10761" max="10761" width="6.85546875" customWidth="1"/>
    <col min="10764" max="10764" width="6.85546875" customWidth="1"/>
    <col min="10767" max="10767" width="6.7109375" customWidth="1"/>
    <col min="10770" max="10770" width="7.140625" customWidth="1"/>
    <col min="10773" max="10773" width="1.42578125" customWidth="1"/>
    <col min="10774" max="10774" width="8.85546875" customWidth="1"/>
    <col min="10777" max="10779" width="0" hidden="1" customWidth="1"/>
    <col min="11012" max="11012" width="2.28515625" customWidth="1"/>
    <col min="11013" max="11013" width="19.28515625" bestFit="1" customWidth="1"/>
    <col min="11014" max="11014" width="7.5703125" customWidth="1"/>
    <col min="11015" max="11015" width="8.85546875" customWidth="1"/>
    <col min="11016" max="11016" width="31.5703125" bestFit="1" customWidth="1"/>
    <col min="11017" max="11017" width="6.85546875" customWidth="1"/>
    <col min="11020" max="11020" width="6.85546875" customWidth="1"/>
    <col min="11023" max="11023" width="6.7109375" customWidth="1"/>
    <col min="11026" max="11026" width="7.140625" customWidth="1"/>
    <col min="11029" max="11029" width="1.42578125" customWidth="1"/>
    <col min="11030" max="11030" width="8.85546875" customWidth="1"/>
    <col min="11033" max="11035" width="0" hidden="1" customWidth="1"/>
    <col min="11268" max="11268" width="2.28515625" customWidth="1"/>
    <col min="11269" max="11269" width="19.28515625" bestFit="1" customWidth="1"/>
    <col min="11270" max="11270" width="7.5703125" customWidth="1"/>
    <col min="11271" max="11271" width="8.85546875" customWidth="1"/>
    <col min="11272" max="11272" width="31.5703125" bestFit="1" customWidth="1"/>
    <col min="11273" max="11273" width="6.85546875" customWidth="1"/>
    <col min="11276" max="11276" width="6.85546875" customWidth="1"/>
    <col min="11279" max="11279" width="6.7109375" customWidth="1"/>
    <col min="11282" max="11282" width="7.140625" customWidth="1"/>
    <col min="11285" max="11285" width="1.42578125" customWidth="1"/>
    <col min="11286" max="11286" width="8.85546875" customWidth="1"/>
    <col min="11289" max="11291" width="0" hidden="1" customWidth="1"/>
    <col min="11524" max="11524" width="2.28515625" customWidth="1"/>
    <col min="11525" max="11525" width="19.28515625" bestFit="1" customWidth="1"/>
    <col min="11526" max="11526" width="7.5703125" customWidth="1"/>
    <col min="11527" max="11527" width="8.85546875" customWidth="1"/>
    <col min="11528" max="11528" width="31.5703125" bestFit="1" customWidth="1"/>
    <col min="11529" max="11529" width="6.85546875" customWidth="1"/>
    <col min="11532" max="11532" width="6.85546875" customWidth="1"/>
    <col min="11535" max="11535" width="6.7109375" customWidth="1"/>
    <col min="11538" max="11538" width="7.140625" customWidth="1"/>
    <col min="11541" max="11541" width="1.42578125" customWidth="1"/>
    <col min="11542" max="11542" width="8.85546875" customWidth="1"/>
    <col min="11545" max="11547" width="0" hidden="1" customWidth="1"/>
    <col min="11780" max="11780" width="2.28515625" customWidth="1"/>
    <col min="11781" max="11781" width="19.28515625" bestFit="1" customWidth="1"/>
    <col min="11782" max="11782" width="7.5703125" customWidth="1"/>
    <col min="11783" max="11783" width="8.85546875" customWidth="1"/>
    <col min="11784" max="11784" width="31.5703125" bestFit="1" customWidth="1"/>
    <col min="11785" max="11785" width="6.85546875" customWidth="1"/>
    <col min="11788" max="11788" width="6.85546875" customWidth="1"/>
    <col min="11791" max="11791" width="6.7109375" customWidth="1"/>
    <col min="11794" max="11794" width="7.140625" customWidth="1"/>
    <col min="11797" max="11797" width="1.42578125" customWidth="1"/>
    <col min="11798" max="11798" width="8.85546875" customWidth="1"/>
    <col min="11801" max="11803" width="0" hidden="1" customWidth="1"/>
    <col min="12036" max="12036" width="2.28515625" customWidth="1"/>
    <col min="12037" max="12037" width="19.28515625" bestFit="1" customWidth="1"/>
    <col min="12038" max="12038" width="7.5703125" customWidth="1"/>
    <col min="12039" max="12039" width="8.85546875" customWidth="1"/>
    <col min="12040" max="12040" width="31.5703125" bestFit="1" customWidth="1"/>
    <col min="12041" max="12041" width="6.85546875" customWidth="1"/>
    <col min="12044" max="12044" width="6.85546875" customWidth="1"/>
    <col min="12047" max="12047" width="6.7109375" customWidth="1"/>
    <col min="12050" max="12050" width="7.140625" customWidth="1"/>
    <col min="12053" max="12053" width="1.42578125" customWidth="1"/>
    <col min="12054" max="12054" width="8.85546875" customWidth="1"/>
    <col min="12057" max="12059" width="0" hidden="1" customWidth="1"/>
    <col min="12292" max="12292" width="2.28515625" customWidth="1"/>
    <col min="12293" max="12293" width="19.28515625" bestFit="1" customWidth="1"/>
    <col min="12294" max="12294" width="7.5703125" customWidth="1"/>
    <col min="12295" max="12295" width="8.85546875" customWidth="1"/>
    <col min="12296" max="12296" width="31.5703125" bestFit="1" customWidth="1"/>
    <col min="12297" max="12297" width="6.85546875" customWidth="1"/>
    <col min="12300" max="12300" width="6.85546875" customWidth="1"/>
    <col min="12303" max="12303" width="6.7109375" customWidth="1"/>
    <col min="12306" max="12306" width="7.140625" customWidth="1"/>
    <col min="12309" max="12309" width="1.42578125" customWidth="1"/>
    <col min="12310" max="12310" width="8.85546875" customWidth="1"/>
    <col min="12313" max="12315" width="0" hidden="1" customWidth="1"/>
    <col min="12548" max="12548" width="2.28515625" customWidth="1"/>
    <col min="12549" max="12549" width="19.28515625" bestFit="1" customWidth="1"/>
    <col min="12550" max="12550" width="7.5703125" customWidth="1"/>
    <col min="12551" max="12551" width="8.85546875" customWidth="1"/>
    <col min="12552" max="12552" width="31.5703125" bestFit="1" customWidth="1"/>
    <col min="12553" max="12553" width="6.85546875" customWidth="1"/>
    <col min="12556" max="12556" width="6.85546875" customWidth="1"/>
    <col min="12559" max="12559" width="6.7109375" customWidth="1"/>
    <col min="12562" max="12562" width="7.140625" customWidth="1"/>
    <col min="12565" max="12565" width="1.42578125" customWidth="1"/>
    <col min="12566" max="12566" width="8.85546875" customWidth="1"/>
    <col min="12569" max="12571" width="0" hidden="1" customWidth="1"/>
    <col min="12804" max="12804" width="2.28515625" customWidth="1"/>
    <col min="12805" max="12805" width="19.28515625" bestFit="1" customWidth="1"/>
    <col min="12806" max="12806" width="7.5703125" customWidth="1"/>
    <col min="12807" max="12807" width="8.85546875" customWidth="1"/>
    <col min="12808" max="12808" width="31.5703125" bestFit="1" customWidth="1"/>
    <col min="12809" max="12809" width="6.85546875" customWidth="1"/>
    <col min="12812" max="12812" width="6.85546875" customWidth="1"/>
    <col min="12815" max="12815" width="6.7109375" customWidth="1"/>
    <col min="12818" max="12818" width="7.140625" customWidth="1"/>
    <col min="12821" max="12821" width="1.42578125" customWidth="1"/>
    <col min="12822" max="12822" width="8.85546875" customWidth="1"/>
    <col min="12825" max="12827" width="0" hidden="1" customWidth="1"/>
    <col min="13060" max="13060" width="2.28515625" customWidth="1"/>
    <col min="13061" max="13061" width="19.28515625" bestFit="1" customWidth="1"/>
    <col min="13062" max="13062" width="7.5703125" customWidth="1"/>
    <col min="13063" max="13063" width="8.85546875" customWidth="1"/>
    <col min="13064" max="13064" width="31.5703125" bestFit="1" customWidth="1"/>
    <col min="13065" max="13065" width="6.85546875" customWidth="1"/>
    <col min="13068" max="13068" width="6.85546875" customWidth="1"/>
    <col min="13071" max="13071" width="6.7109375" customWidth="1"/>
    <col min="13074" max="13074" width="7.140625" customWidth="1"/>
    <col min="13077" max="13077" width="1.42578125" customWidth="1"/>
    <col min="13078" max="13078" width="8.85546875" customWidth="1"/>
    <col min="13081" max="13083" width="0" hidden="1" customWidth="1"/>
    <col min="13316" max="13316" width="2.28515625" customWidth="1"/>
    <col min="13317" max="13317" width="19.28515625" bestFit="1" customWidth="1"/>
    <col min="13318" max="13318" width="7.5703125" customWidth="1"/>
    <col min="13319" max="13319" width="8.85546875" customWidth="1"/>
    <col min="13320" max="13320" width="31.5703125" bestFit="1" customWidth="1"/>
    <col min="13321" max="13321" width="6.85546875" customWidth="1"/>
    <col min="13324" max="13324" width="6.85546875" customWidth="1"/>
    <col min="13327" max="13327" width="6.7109375" customWidth="1"/>
    <col min="13330" max="13330" width="7.140625" customWidth="1"/>
    <col min="13333" max="13333" width="1.42578125" customWidth="1"/>
    <col min="13334" max="13334" width="8.85546875" customWidth="1"/>
    <col min="13337" max="13339" width="0" hidden="1" customWidth="1"/>
    <col min="13572" max="13572" width="2.28515625" customWidth="1"/>
    <col min="13573" max="13573" width="19.28515625" bestFit="1" customWidth="1"/>
    <col min="13574" max="13574" width="7.5703125" customWidth="1"/>
    <col min="13575" max="13575" width="8.85546875" customWidth="1"/>
    <col min="13576" max="13576" width="31.5703125" bestFit="1" customWidth="1"/>
    <col min="13577" max="13577" width="6.85546875" customWidth="1"/>
    <col min="13580" max="13580" width="6.85546875" customWidth="1"/>
    <col min="13583" max="13583" width="6.7109375" customWidth="1"/>
    <col min="13586" max="13586" width="7.140625" customWidth="1"/>
    <col min="13589" max="13589" width="1.42578125" customWidth="1"/>
    <col min="13590" max="13590" width="8.85546875" customWidth="1"/>
    <col min="13593" max="13595" width="0" hidden="1" customWidth="1"/>
    <col min="13828" max="13828" width="2.28515625" customWidth="1"/>
    <col min="13829" max="13829" width="19.28515625" bestFit="1" customWidth="1"/>
    <col min="13830" max="13830" width="7.5703125" customWidth="1"/>
    <col min="13831" max="13831" width="8.85546875" customWidth="1"/>
    <col min="13832" max="13832" width="31.5703125" bestFit="1" customWidth="1"/>
    <col min="13833" max="13833" width="6.85546875" customWidth="1"/>
    <col min="13836" max="13836" width="6.85546875" customWidth="1"/>
    <col min="13839" max="13839" width="6.7109375" customWidth="1"/>
    <col min="13842" max="13842" width="7.140625" customWidth="1"/>
    <col min="13845" max="13845" width="1.42578125" customWidth="1"/>
    <col min="13846" max="13846" width="8.85546875" customWidth="1"/>
    <col min="13849" max="13851" width="0" hidden="1" customWidth="1"/>
    <col min="14084" max="14084" width="2.28515625" customWidth="1"/>
    <col min="14085" max="14085" width="19.28515625" bestFit="1" customWidth="1"/>
    <col min="14086" max="14086" width="7.5703125" customWidth="1"/>
    <col min="14087" max="14087" width="8.85546875" customWidth="1"/>
    <col min="14088" max="14088" width="31.5703125" bestFit="1" customWidth="1"/>
    <col min="14089" max="14089" width="6.85546875" customWidth="1"/>
    <col min="14092" max="14092" width="6.85546875" customWidth="1"/>
    <col min="14095" max="14095" width="6.7109375" customWidth="1"/>
    <col min="14098" max="14098" width="7.140625" customWidth="1"/>
    <col min="14101" max="14101" width="1.42578125" customWidth="1"/>
    <col min="14102" max="14102" width="8.85546875" customWidth="1"/>
    <col min="14105" max="14107" width="0" hidden="1" customWidth="1"/>
    <col min="14340" max="14340" width="2.28515625" customWidth="1"/>
    <col min="14341" max="14341" width="19.28515625" bestFit="1" customWidth="1"/>
    <col min="14342" max="14342" width="7.5703125" customWidth="1"/>
    <col min="14343" max="14343" width="8.85546875" customWidth="1"/>
    <col min="14344" max="14344" width="31.5703125" bestFit="1" customWidth="1"/>
    <col min="14345" max="14345" width="6.85546875" customWidth="1"/>
    <col min="14348" max="14348" width="6.85546875" customWidth="1"/>
    <col min="14351" max="14351" width="6.7109375" customWidth="1"/>
    <col min="14354" max="14354" width="7.140625" customWidth="1"/>
    <col min="14357" max="14357" width="1.42578125" customWidth="1"/>
    <col min="14358" max="14358" width="8.85546875" customWidth="1"/>
    <col min="14361" max="14363" width="0" hidden="1" customWidth="1"/>
    <col min="14596" max="14596" width="2.28515625" customWidth="1"/>
    <col min="14597" max="14597" width="19.28515625" bestFit="1" customWidth="1"/>
    <col min="14598" max="14598" width="7.5703125" customWidth="1"/>
    <col min="14599" max="14599" width="8.85546875" customWidth="1"/>
    <col min="14600" max="14600" width="31.5703125" bestFit="1" customWidth="1"/>
    <col min="14601" max="14601" width="6.85546875" customWidth="1"/>
    <col min="14604" max="14604" width="6.85546875" customWidth="1"/>
    <col min="14607" max="14607" width="6.7109375" customWidth="1"/>
    <col min="14610" max="14610" width="7.140625" customWidth="1"/>
    <col min="14613" max="14613" width="1.42578125" customWidth="1"/>
    <col min="14614" max="14614" width="8.85546875" customWidth="1"/>
    <col min="14617" max="14619" width="0" hidden="1" customWidth="1"/>
    <col min="14852" max="14852" width="2.28515625" customWidth="1"/>
    <col min="14853" max="14853" width="19.28515625" bestFit="1" customWidth="1"/>
    <col min="14854" max="14854" width="7.5703125" customWidth="1"/>
    <col min="14855" max="14855" width="8.85546875" customWidth="1"/>
    <col min="14856" max="14856" width="31.5703125" bestFit="1" customWidth="1"/>
    <col min="14857" max="14857" width="6.85546875" customWidth="1"/>
    <col min="14860" max="14860" width="6.85546875" customWidth="1"/>
    <col min="14863" max="14863" width="6.7109375" customWidth="1"/>
    <col min="14866" max="14866" width="7.140625" customWidth="1"/>
    <col min="14869" max="14869" width="1.42578125" customWidth="1"/>
    <col min="14870" max="14870" width="8.85546875" customWidth="1"/>
    <col min="14873" max="14875" width="0" hidden="1" customWidth="1"/>
    <col min="15108" max="15108" width="2.28515625" customWidth="1"/>
    <col min="15109" max="15109" width="19.28515625" bestFit="1" customWidth="1"/>
    <col min="15110" max="15110" width="7.5703125" customWidth="1"/>
    <col min="15111" max="15111" width="8.85546875" customWidth="1"/>
    <col min="15112" max="15112" width="31.5703125" bestFit="1" customWidth="1"/>
    <col min="15113" max="15113" width="6.85546875" customWidth="1"/>
    <col min="15116" max="15116" width="6.85546875" customWidth="1"/>
    <col min="15119" max="15119" width="6.7109375" customWidth="1"/>
    <col min="15122" max="15122" width="7.140625" customWidth="1"/>
    <col min="15125" max="15125" width="1.42578125" customWidth="1"/>
    <col min="15126" max="15126" width="8.85546875" customWidth="1"/>
    <col min="15129" max="15131" width="0" hidden="1" customWidth="1"/>
    <col min="15364" max="15364" width="2.28515625" customWidth="1"/>
    <col min="15365" max="15365" width="19.28515625" bestFit="1" customWidth="1"/>
    <col min="15366" max="15366" width="7.5703125" customWidth="1"/>
    <col min="15367" max="15367" width="8.85546875" customWidth="1"/>
    <col min="15368" max="15368" width="31.5703125" bestFit="1" customWidth="1"/>
    <col min="15369" max="15369" width="6.85546875" customWidth="1"/>
    <col min="15372" max="15372" width="6.85546875" customWidth="1"/>
    <col min="15375" max="15375" width="6.7109375" customWidth="1"/>
    <col min="15378" max="15378" width="7.140625" customWidth="1"/>
    <col min="15381" max="15381" width="1.42578125" customWidth="1"/>
    <col min="15382" max="15382" width="8.85546875" customWidth="1"/>
    <col min="15385" max="15387" width="0" hidden="1" customWidth="1"/>
    <col min="15620" max="15620" width="2.28515625" customWidth="1"/>
    <col min="15621" max="15621" width="19.28515625" bestFit="1" customWidth="1"/>
    <col min="15622" max="15622" width="7.5703125" customWidth="1"/>
    <col min="15623" max="15623" width="8.85546875" customWidth="1"/>
    <col min="15624" max="15624" width="31.5703125" bestFit="1" customWidth="1"/>
    <col min="15625" max="15625" width="6.85546875" customWidth="1"/>
    <col min="15628" max="15628" width="6.85546875" customWidth="1"/>
    <col min="15631" max="15631" width="6.7109375" customWidth="1"/>
    <col min="15634" max="15634" width="7.140625" customWidth="1"/>
    <col min="15637" max="15637" width="1.42578125" customWidth="1"/>
    <col min="15638" max="15638" width="8.85546875" customWidth="1"/>
    <col min="15641" max="15643" width="0" hidden="1" customWidth="1"/>
    <col min="15876" max="15876" width="2.28515625" customWidth="1"/>
    <col min="15877" max="15877" width="19.28515625" bestFit="1" customWidth="1"/>
    <col min="15878" max="15878" width="7.5703125" customWidth="1"/>
    <col min="15879" max="15879" width="8.85546875" customWidth="1"/>
    <col min="15880" max="15880" width="31.5703125" bestFit="1" customWidth="1"/>
    <col min="15881" max="15881" width="6.85546875" customWidth="1"/>
    <col min="15884" max="15884" width="6.85546875" customWidth="1"/>
    <col min="15887" max="15887" width="6.7109375" customWidth="1"/>
    <col min="15890" max="15890" width="7.140625" customWidth="1"/>
    <col min="15893" max="15893" width="1.42578125" customWidth="1"/>
    <col min="15894" max="15894" width="8.85546875" customWidth="1"/>
    <col min="15897" max="15899" width="0" hidden="1" customWidth="1"/>
    <col min="16132" max="16132" width="2.28515625" customWidth="1"/>
    <col min="16133" max="16133" width="19.28515625" bestFit="1" customWidth="1"/>
    <col min="16134" max="16134" width="7.5703125" customWidth="1"/>
    <col min="16135" max="16135" width="8.85546875" customWidth="1"/>
    <col min="16136" max="16136" width="31.5703125" bestFit="1" customWidth="1"/>
    <col min="16137" max="16137" width="6.85546875" customWidth="1"/>
    <col min="16140" max="16140" width="6.85546875" customWidth="1"/>
    <col min="16143" max="16143" width="6.7109375" customWidth="1"/>
    <col min="16146" max="16146" width="7.140625" customWidth="1"/>
    <col min="16149" max="16149" width="1.42578125" customWidth="1"/>
    <col min="16150" max="16150" width="8.85546875" customWidth="1"/>
    <col min="16153" max="16155" width="0" hidden="1" customWidth="1"/>
  </cols>
  <sheetData>
    <row r="1" spans="2:29" ht="15.75" thickBot="1" x14ac:dyDescent="0.3">
      <c r="B1" s="125"/>
      <c r="C1" s="125"/>
      <c r="D1" s="125"/>
      <c r="E1" s="126"/>
      <c r="F1" s="127">
        <v>43497</v>
      </c>
      <c r="G1" s="128"/>
      <c r="H1" s="129"/>
      <c r="I1" s="127">
        <v>43525</v>
      </c>
      <c r="J1" s="128"/>
      <c r="K1" s="129"/>
      <c r="L1" s="127">
        <v>43556</v>
      </c>
      <c r="M1" s="128"/>
      <c r="N1" s="129"/>
      <c r="O1" s="260">
        <v>43586</v>
      </c>
      <c r="P1" s="261"/>
      <c r="Q1" s="262"/>
      <c r="R1" s="260">
        <v>43587</v>
      </c>
      <c r="S1" s="261"/>
      <c r="T1" s="262"/>
      <c r="U1" s="130"/>
      <c r="V1" s="125"/>
      <c r="W1" s="125"/>
      <c r="X1" s="125"/>
      <c r="Y1" s="125"/>
      <c r="Z1" s="125"/>
      <c r="AA1" s="125"/>
      <c r="AB1" s="125"/>
      <c r="AC1" s="125"/>
    </row>
    <row r="2" spans="2:29" ht="36.75" thickBot="1" x14ac:dyDescent="0.3">
      <c r="B2" s="131" t="s">
        <v>106</v>
      </c>
      <c r="C2" s="132" t="s">
        <v>107</v>
      </c>
      <c r="D2" s="132" t="s">
        <v>108</v>
      </c>
      <c r="E2" s="133"/>
      <c r="F2" s="134" t="s">
        <v>5</v>
      </c>
      <c r="G2" s="135" t="s">
        <v>32</v>
      </c>
      <c r="H2" s="136" t="s">
        <v>9</v>
      </c>
      <c r="I2" s="134" t="s">
        <v>5</v>
      </c>
      <c r="J2" s="135" t="s">
        <v>32</v>
      </c>
      <c r="K2" s="136" t="s">
        <v>9</v>
      </c>
      <c r="L2" s="134" t="s">
        <v>5</v>
      </c>
      <c r="M2" s="135" t="s">
        <v>32</v>
      </c>
      <c r="N2" s="136" t="s">
        <v>9</v>
      </c>
      <c r="O2" s="134" t="s">
        <v>5</v>
      </c>
      <c r="P2" s="135" t="s">
        <v>32</v>
      </c>
      <c r="Q2" s="136" t="s">
        <v>9</v>
      </c>
      <c r="R2" s="134"/>
      <c r="S2" s="135"/>
      <c r="T2" s="136"/>
      <c r="U2" s="137"/>
      <c r="V2" s="138" t="s">
        <v>19</v>
      </c>
      <c r="W2" s="139" t="s">
        <v>32</v>
      </c>
      <c r="X2" s="138" t="s">
        <v>9</v>
      </c>
      <c r="Y2" s="140" t="s">
        <v>17</v>
      </c>
      <c r="Z2" s="141" t="s">
        <v>16</v>
      </c>
      <c r="AA2" s="142" t="s">
        <v>15</v>
      </c>
      <c r="AB2" s="138" t="s">
        <v>6</v>
      </c>
      <c r="AC2" s="138" t="s">
        <v>18</v>
      </c>
    </row>
    <row r="3" spans="2:29" ht="15.75" thickBot="1" x14ac:dyDescent="0.3">
      <c r="B3" s="228" t="s">
        <v>109</v>
      </c>
      <c r="C3" s="231">
        <v>4</v>
      </c>
      <c r="D3" s="244">
        <v>43497</v>
      </c>
      <c r="E3" s="143" t="s">
        <v>110</v>
      </c>
      <c r="F3" s="144">
        <v>299</v>
      </c>
      <c r="G3" s="144">
        <v>4903.9979967791114</v>
      </c>
      <c r="H3" s="144">
        <v>11715.5</v>
      </c>
      <c r="I3" s="144">
        <v>278</v>
      </c>
      <c r="J3" s="144">
        <v>5315.2741868708899</v>
      </c>
      <c r="K3" s="144">
        <v>12291</v>
      </c>
      <c r="L3" s="144">
        <v>272</v>
      </c>
      <c r="M3" s="144">
        <v>4699.3304966553314</v>
      </c>
      <c r="N3" s="144">
        <v>11134</v>
      </c>
      <c r="O3" s="144"/>
      <c r="P3" s="144"/>
      <c r="Q3" s="144"/>
      <c r="R3" s="144"/>
      <c r="S3" s="144"/>
      <c r="T3" s="144"/>
      <c r="U3" s="137"/>
      <c r="V3" s="144">
        <f>SUM(O3,L3,I3,F3)</f>
        <v>849</v>
      </c>
      <c r="W3" s="144">
        <f>SUM(P3,M3,J3,G3)</f>
        <v>14918.602680305332</v>
      </c>
      <c r="X3" s="144">
        <f>SUM(Q3,N3,K3,H3)</f>
        <v>35140.5</v>
      </c>
      <c r="Y3" s="247">
        <v>7.165354330708662</v>
      </c>
      <c r="Z3" s="238">
        <v>214.96062992125985</v>
      </c>
      <c r="AA3" s="242">
        <v>8848.8188976377951</v>
      </c>
      <c r="AB3" s="200">
        <v>582</v>
      </c>
      <c r="AC3" s="200">
        <v>27134</v>
      </c>
    </row>
    <row r="4" spans="2:29" x14ac:dyDescent="0.25">
      <c r="B4" s="229"/>
      <c r="C4" s="232"/>
      <c r="D4" s="245"/>
      <c r="E4" s="145" t="s">
        <v>21</v>
      </c>
      <c r="F4" s="146"/>
      <c r="G4" s="147"/>
      <c r="H4" s="147">
        <v>4903.9979967791096</v>
      </c>
      <c r="I4" s="147"/>
      <c r="J4" s="147"/>
      <c r="K4" s="147">
        <v>5315.2741868708899</v>
      </c>
      <c r="L4" s="147"/>
      <c r="M4" s="147"/>
      <c r="N4" s="147">
        <v>4699.3304966553314</v>
      </c>
      <c r="O4" s="147"/>
      <c r="P4" s="147"/>
      <c r="Q4" s="148">
        <f>P3</f>
        <v>0</v>
      </c>
      <c r="R4" s="147"/>
      <c r="S4" s="147"/>
      <c r="T4" s="148"/>
      <c r="U4" s="137"/>
      <c r="V4" s="203"/>
      <c r="W4" s="204"/>
      <c r="X4" s="149">
        <f>W3</f>
        <v>14918.602680305332</v>
      </c>
      <c r="Y4" s="238"/>
      <c r="Z4" s="238"/>
      <c r="AA4" s="242"/>
      <c r="AB4" s="201"/>
      <c r="AC4" s="201"/>
    </row>
    <row r="5" spans="2:29" x14ac:dyDescent="0.25">
      <c r="B5" s="229"/>
      <c r="C5" s="232"/>
      <c r="D5" s="245"/>
      <c r="E5" s="150" t="s">
        <v>22</v>
      </c>
      <c r="F5" s="151"/>
      <c r="G5" s="152"/>
      <c r="H5" s="153">
        <v>0</v>
      </c>
      <c r="I5" s="152"/>
      <c r="J5" s="152"/>
      <c r="K5" s="153">
        <v>0</v>
      </c>
      <c r="L5" s="152"/>
      <c r="M5" s="152"/>
      <c r="N5" s="153">
        <v>0</v>
      </c>
      <c r="O5" s="152"/>
      <c r="P5" s="152"/>
      <c r="Q5" s="154">
        <v>0</v>
      </c>
      <c r="R5" s="152"/>
      <c r="S5" s="152"/>
      <c r="T5" s="154"/>
      <c r="U5" s="137"/>
      <c r="V5" s="205"/>
      <c r="W5" s="206"/>
      <c r="X5" s="155">
        <v>0</v>
      </c>
      <c r="Y5" s="238"/>
      <c r="Z5" s="238"/>
      <c r="AA5" s="242"/>
      <c r="AB5" s="201"/>
      <c r="AC5" s="201"/>
    </row>
    <row r="6" spans="2:29" x14ac:dyDescent="0.25">
      <c r="B6" s="229"/>
      <c r="C6" s="232"/>
      <c r="D6" s="245"/>
      <c r="E6" s="150" t="s">
        <v>26</v>
      </c>
      <c r="F6" s="151"/>
      <c r="G6" s="152"/>
      <c r="H6" s="156">
        <v>0</v>
      </c>
      <c r="I6" s="152"/>
      <c r="J6" s="152"/>
      <c r="K6" s="156">
        <v>0</v>
      </c>
      <c r="L6" s="152"/>
      <c r="M6" s="152"/>
      <c r="N6" s="156">
        <v>0</v>
      </c>
      <c r="O6" s="152"/>
      <c r="P6" s="152"/>
      <c r="Q6" s="157">
        <v>0</v>
      </c>
      <c r="R6" s="152"/>
      <c r="S6" s="152"/>
      <c r="T6" s="157"/>
      <c r="U6" s="137"/>
      <c r="V6" s="205"/>
      <c r="W6" s="206"/>
      <c r="X6" s="156">
        <v>0</v>
      </c>
      <c r="Y6" s="238"/>
      <c r="Z6" s="238"/>
      <c r="AA6" s="242"/>
      <c r="AB6" s="201"/>
      <c r="AC6" s="201"/>
    </row>
    <row r="7" spans="2:29" ht="15.75" thickBot="1" x14ac:dyDescent="0.3">
      <c r="B7" s="229"/>
      <c r="C7" s="232"/>
      <c r="D7" s="245"/>
      <c r="E7" s="158" t="s">
        <v>23</v>
      </c>
      <c r="F7" s="159"/>
      <c r="G7" s="160"/>
      <c r="H7" s="160"/>
      <c r="I7" s="160"/>
      <c r="J7" s="160"/>
      <c r="K7" s="160"/>
      <c r="L7" s="160"/>
      <c r="M7" s="160"/>
      <c r="N7" s="160"/>
      <c r="O7" s="160"/>
      <c r="P7" s="160"/>
      <c r="Q7" s="161"/>
      <c r="R7" s="160"/>
      <c r="S7" s="160"/>
      <c r="T7" s="161"/>
      <c r="U7" s="137"/>
      <c r="V7" s="205"/>
      <c r="W7" s="206"/>
      <c r="X7" s="152"/>
      <c r="Y7" s="238"/>
      <c r="Z7" s="238"/>
      <c r="AA7" s="242"/>
      <c r="AB7" s="201"/>
      <c r="AC7" s="201"/>
    </row>
    <row r="8" spans="2:29" x14ac:dyDescent="0.25">
      <c r="B8" s="229"/>
      <c r="C8" s="232"/>
      <c r="D8" s="245"/>
      <c r="E8" s="162" t="s">
        <v>24</v>
      </c>
      <c r="F8" s="163"/>
      <c r="G8" s="164"/>
      <c r="H8" s="164">
        <v>6811.5020032208886</v>
      </c>
      <c r="I8" s="164"/>
      <c r="J8" s="164"/>
      <c r="K8" s="164">
        <v>6975.7258131291101</v>
      </c>
      <c r="L8" s="164"/>
      <c r="M8" s="164"/>
      <c r="N8" s="164">
        <v>6434.6695033446686</v>
      </c>
      <c r="O8" s="164"/>
      <c r="P8" s="164"/>
      <c r="Q8" s="165">
        <f>Q3-P3</f>
        <v>0</v>
      </c>
      <c r="R8" s="164"/>
      <c r="S8" s="164"/>
      <c r="T8" s="165"/>
      <c r="U8" s="137"/>
      <c r="V8" s="205"/>
      <c r="W8" s="206"/>
      <c r="X8" s="155">
        <f>X3-W3</f>
        <v>20221.897319694668</v>
      </c>
      <c r="Y8" s="238"/>
      <c r="Z8" s="238"/>
      <c r="AA8" s="242"/>
      <c r="AB8" s="201"/>
      <c r="AC8" s="201"/>
    </row>
    <row r="9" spans="2:29" ht="15.75" thickBot="1" x14ac:dyDescent="0.3">
      <c r="B9" s="230"/>
      <c r="C9" s="233"/>
      <c r="D9" s="246"/>
      <c r="E9" s="166" t="s">
        <v>25</v>
      </c>
      <c r="F9" s="167"/>
      <c r="G9" s="168"/>
      <c r="H9" s="169">
        <v>0.58140941515265154</v>
      </c>
      <c r="I9" s="168"/>
      <c r="J9" s="168"/>
      <c r="K9" s="169">
        <v>0.56754745855740862</v>
      </c>
      <c r="L9" s="168"/>
      <c r="M9" s="168"/>
      <c r="N9" s="169">
        <v>0.57792972007766019</v>
      </c>
      <c r="O9" s="168"/>
      <c r="P9" s="168"/>
      <c r="Q9" s="170" t="e">
        <f>Q8/Q3</f>
        <v>#DIV/0!</v>
      </c>
      <c r="R9" s="168"/>
      <c r="S9" s="168"/>
      <c r="T9" s="170"/>
      <c r="U9" s="137"/>
      <c r="V9" s="207"/>
      <c r="W9" s="208"/>
      <c r="X9" s="171">
        <f>X8/X3</f>
        <v>0.57545844025254811</v>
      </c>
      <c r="Y9" s="239"/>
      <c r="Z9" s="239"/>
      <c r="AA9" s="243"/>
      <c r="AB9" s="202"/>
      <c r="AC9" s="202"/>
    </row>
    <row r="10" spans="2:29" ht="7.5" customHeight="1" thickBot="1" x14ac:dyDescent="0.3">
      <c r="B10" s="172"/>
      <c r="C10" s="172"/>
      <c r="D10" s="172"/>
      <c r="E10" s="172"/>
      <c r="F10" s="173"/>
      <c r="G10" s="173"/>
      <c r="H10" s="173"/>
      <c r="I10" s="173"/>
      <c r="J10" s="173"/>
      <c r="K10" s="173"/>
      <c r="L10" s="173"/>
      <c r="M10" s="173"/>
      <c r="N10" s="173"/>
      <c r="O10" s="173"/>
      <c r="P10" s="173"/>
      <c r="Q10" s="173"/>
      <c r="R10" s="173"/>
      <c r="S10" s="173"/>
      <c r="T10" s="173"/>
      <c r="U10" s="174"/>
      <c r="V10" s="175"/>
      <c r="W10" s="175"/>
      <c r="X10" s="175"/>
      <c r="Y10" s="175"/>
      <c r="Z10" s="175"/>
      <c r="AA10" s="175"/>
      <c r="AB10" s="175"/>
      <c r="AC10" s="175"/>
    </row>
    <row r="11" spans="2:29" ht="15.75" thickBot="1" x14ac:dyDescent="0.3">
      <c r="B11" s="228" t="s">
        <v>111</v>
      </c>
      <c r="C11" s="231">
        <v>1</v>
      </c>
      <c r="D11" s="234" t="s">
        <v>112</v>
      </c>
      <c r="E11" s="143" t="s">
        <v>110</v>
      </c>
      <c r="F11" s="144">
        <v>0</v>
      </c>
      <c r="G11" s="144">
        <v>0</v>
      </c>
      <c r="H11" s="144">
        <v>0</v>
      </c>
      <c r="I11" s="144">
        <v>33</v>
      </c>
      <c r="J11" s="144">
        <v>689.00999999999885</v>
      </c>
      <c r="K11" s="144">
        <v>1969.4565000000002</v>
      </c>
      <c r="L11" s="144">
        <v>35</v>
      </c>
      <c r="M11" s="144">
        <v>889.92666666666514</v>
      </c>
      <c r="N11" s="144">
        <v>2553.5070000000005</v>
      </c>
      <c r="O11" s="144">
        <v>6</v>
      </c>
      <c r="P11" s="144">
        <v>77.286666666666818</v>
      </c>
      <c r="Q11" s="144">
        <v>258.09300000000002</v>
      </c>
      <c r="R11" s="144"/>
      <c r="S11" s="144"/>
      <c r="T11" s="144"/>
      <c r="U11" s="126"/>
      <c r="V11" s="144">
        <v>74</v>
      </c>
      <c r="W11" s="144">
        <v>1656.2233333333309</v>
      </c>
      <c r="X11" s="144">
        <v>4781.0565000000006</v>
      </c>
      <c r="Y11" s="237">
        <v>1.37037037037037</v>
      </c>
      <c r="Z11" s="240">
        <v>41.111111111111121</v>
      </c>
      <c r="AA11" s="241">
        <v>2656.1424999999999</v>
      </c>
      <c r="AB11" s="200">
        <v>268</v>
      </c>
      <c r="AC11" s="200">
        <v>17846.086500000005</v>
      </c>
    </row>
    <row r="12" spans="2:29" x14ac:dyDescent="0.25">
      <c r="B12" s="229"/>
      <c r="C12" s="232"/>
      <c r="D12" s="235"/>
      <c r="E12" s="145" t="s">
        <v>21</v>
      </c>
      <c r="F12" s="146"/>
      <c r="G12" s="147"/>
      <c r="H12" s="147">
        <v>0</v>
      </c>
      <c r="I12" s="147"/>
      <c r="J12" s="147"/>
      <c r="K12" s="147">
        <v>689.00999999999885</v>
      </c>
      <c r="L12" s="147"/>
      <c r="M12" s="147"/>
      <c r="N12" s="147">
        <v>889.92666666666514</v>
      </c>
      <c r="O12" s="147"/>
      <c r="P12" s="147"/>
      <c r="Q12" s="147">
        <v>77.286666666666818</v>
      </c>
      <c r="R12" s="147"/>
      <c r="S12" s="147"/>
      <c r="T12" s="148"/>
      <c r="U12" s="126"/>
      <c r="V12" s="203"/>
      <c r="W12" s="204"/>
      <c r="X12" s="149">
        <v>1656.2233333333309</v>
      </c>
      <c r="Y12" s="238"/>
      <c r="Z12" s="238"/>
      <c r="AA12" s="242"/>
      <c r="AB12" s="201"/>
      <c r="AC12" s="201"/>
    </row>
    <row r="13" spans="2:29" x14ac:dyDescent="0.25">
      <c r="B13" s="229"/>
      <c r="C13" s="232"/>
      <c r="D13" s="235"/>
      <c r="E13" s="150" t="s">
        <v>22</v>
      </c>
      <c r="F13" s="151"/>
      <c r="G13" s="152"/>
      <c r="H13" s="153">
        <v>0</v>
      </c>
      <c r="I13" s="152"/>
      <c r="J13" s="152"/>
      <c r="K13" s="153"/>
      <c r="L13" s="152"/>
      <c r="M13" s="152"/>
      <c r="N13" s="153"/>
      <c r="O13" s="152"/>
      <c r="P13" s="152"/>
      <c r="Q13" s="153"/>
      <c r="R13" s="152"/>
      <c r="S13" s="152"/>
      <c r="T13" s="154"/>
      <c r="U13" s="126"/>
      <c r="V13" s="205"/>
      <c r="W13" s="206"/>
      <c r="X13" s="155">
        <v>0</v>
      </c>
      <c r="Y13" s="238"/>
      <c r="Z13" s="238"/>
      <c r="AA13" s="242"/>
      <c r="AB13" s="201"/>
      <c r="AC13" s="201"/>
    </row>
    <row r="14" spans="2:29" x14ac:dyDescent="0.25">
      <c r="B14" s="229"/>
      <c r="C14" s="232"/>
      <c r="D14" s="235"/>
      <c r="E14" s="150" t="s">
        <v>26</v>
      </c>
      <c r="F14" s="151"/>
      <c r="G14" s="152"/>
      <c r="H14" s="156">
        <v>0</v>
      </c>
      <c r="I14" s="152"/>
      <c r="J14" s="152"/>
      <c r="K14" s="156">
        <v>0</v>
      </c>
      <c r="L14" s="152"/>
      <c r="M14" s="152"/>
      <c r="N14" s="156">
        <v>0</v>
      </c>
      <c r="O14" s="152"/>
      <c r="P14" s="152"/>
      <c r="Q14" s="156">
        <v>0</v>
      </c>
      <c r="R14" s="152"/>
      <c r="S14" s="152"/>
      <c r="T14" s="157"/>
      <c r="U14" s="126"/>
      <c r="V14" s="205"/>
      <c r="W14" s="206"/>
      <c r="X14" s="156">
        <v>0</v>
      </c>
      <c r="Y14" s="238"/>
      <c r="Z14" s="238"/>
      <c r="AA14" s="242"/>
      <c r="AB14" s="201"/>
      <c r="AC14" s="201"/>
    </row>
    <row r="15" spans="2:29" ht="15.75" thickBot="1" x14ac:dyDescent="0.3">
      <c r="B15" s="229"/>
      <c r="C15" s="232"/>
      <c r="D15" s="235"/>
      <c r="E15" s="158" t="s">
        <v>23</v>
      </c>
      <c r="F15" s="159"/>
      <c r="G15" s="160"/>
      <c r="H15" s="160">
        <v>0</v>
      </c>
      <c r="I15" s="160"/>
      <c r="J15" s="160"/>
      <c r="K15" s="160"/>
      <c r="L15" s="160"/>
      <c r="M15" s="160"/>
      <c r="N15" s="160"/>
      <c r="O15" s="160"/>
      <c r="P15" s="160"/>
      <c r="Q15" s="160"/>
      <c r="R15" s="160"/>
      <c r="S15" s="160"/>
      <c r="T15" s="161"/>
      <c r="U15" s="126"/>
      <c r="V15" s="205"/>
      <c r="W15" s="206"/>
      <c r="X15" s="152"/>
      <c r="Y15" s="238"/>
      <c r="Z15" s="238"/>
      <c r="AA15" s="242"/>
      <c r="AB15" s="201"/>
      <c r="AC15" s="201"/>
    </row>
    <row r="16" spans="2:29" x14ac:dyDescent="0.25">
      <c r="B16" s="229"/>
      <c r="C16" s="232"/>
      <c r="D16" s="235"/>
      <c r="E16" s="162" t="s">
        <v>24</v>
      </c>
      <c r="F16" s="163"/>
      <c r="G16" s="164"/>
      <c r="H16" s="164">
        <v>0</v>
      </c>
      <c r="I16" s="164"/>
      <c r="J16" s="164"/>
      <c r="K16" s="164">
        <v>1280.4465000000014</v>
      </c>
      <c r="L16" s="164"/>
      <c r="M16" s="164"/>
      <c r="N16" s="164">
        <v>1663.5803333333354</v>
      </c>
      <c r="O16" s="164"/>
      <c r="P16" s="164"/>
      <c r="Q16" s="164">
        <v>180.80633333333321</v>
      </c>
      <c r="R16" s="164"/>
      <c r="S16" s="164"/>
      <c r="T16" s="165"/>
      <c r="U16" s="137"/>
      <c r="V16" s="205"/>
      <c r="W16" s="206"/>
      <c r="X16" s="155">
        <v>3124.83316666667</v>
      </c>
      <c r="Y16" s="238"/>
      <c r="Z16" s="238"/>
      <c r="AA16" s="242"/>
      <c r="AB16" s="201"/>
      <c r="AC16" s="201"/>
    </row>
    <row r="17" spans="2:29" ht="15.75" thickBot="1" x14ac:dyDescent="0.3">
      <c r="B17" s="230"/>
      <c r="C17" s="233"/>
      <c r="D17" s="236"/>
      <c r="E17" s="166" t="s">
        <v>25</v>
      </c>
      <c r="F17" s="167"/>
      <c r="G17" s="168"/>
      <c r="H17" s="169">
        <v>0</v>
      </c>
      <c r="I17" s="168"/>
      <c r="J17" s="168"/>
      <c r="K17" s="169">
        <v>0.65015221204428797</v>
      </c>
      <c r="L17" s="168"/>
      <c r="M17" s="168"/>
      <c r="N17" s="169">
        <v>0.65148845620291429</v>
      </c>
      <c r="O17" s="168"/>
      <c r="P17" s="168"/>
      <c r="Q17" s="169">
        <v>0.70054721876739467</v>
      </c>
      <c r="R17" s="168"/>
      <c r="S17" s="168"/>
      <c r="T17" s="170"/>
      <c r="U17" s="137"/>
      <c r="V17" s="207"/>
      <c r="W17" s="208"/>
      <c r="X17" s="171">
        <v>0.65358632901884128</v>
      </c>
      <c r="Y17" s="239"/>
      <c r="Z17" s="239"/>
      <c r="AA17" s="243"/>
      <c r="AB17" s="202"/>
      <c r="AC17" s="202"/>
    </row>
    <row r="18" spans="2:29" ht="15.75" thickBot="1" x14ac:dyDescent="0.3">
      <c r="B18" s="175"/>
      <c r="C18" s="176"/>
      <c r="D18" s="176"/>
      <c r="E18" s="177"/>
      <c r="F18" s="175"/>
      <c r="G18" s="175"/>
      <c r="H18" s="175"/>
      <c r="I18" s="175"/>
      <c r="J18" s="175"/>
      <c r="K18" s="175"/>
      <c r="L18" s="175"/>
      <c r="M18" s="175"/>
      <c r="N18" s="175"/>
      <c r="O18" s="175"/>
      <c r="P18" s="175"/>
      <c r="Q18" s="175"/>
      <c r="R18" s="175"/>
      <c r="S18" s="175"/>
      <c r="T18" s="175"/>
      <c r="U18" s="174"/>
      <c r="V18" s="178"/>
      <c r="W18" s="178"/>
      <c r="X18" s="178"/>
      <c r="Y18" s="178"/>
      <c r="Z18" s="178"/>
      <c r="AA18" s="178"/>
      <c r="AB18" s="178"/>
      <c r="AC18" s="178"/>
    </row>
    <row r="19" spans="2:29" ht="30.75" thickBot="1" x14ac:dyDescent="0.3">
      <c r="B19" s="179" t="s">
        <v>113</v>
      </c>
      <c r="C19" s="180">
        <v>1</v>
      </c>
      <c r="D19" s="181" t="s">
        <v>114</v>
      </c>
      <c r="E19" s="182" t="s">
        <v>110</v>
      </c>
      <c r="F19" s="183">
        <v>0</v>
      </c>
      <c r="G19" s="184">
        <v>0</v>
      </c>
      <c r="H19" s="184">
        <v>0</v>
      </c>
      <c r="I19" s="184">
        <v>0</v>
      </c>
      <c r="J19" s="184">
        <v>0</v>
      </c>
      <c r="K19" s="184">
        <v>0</v>
      </c>
      <c r="L19" s="184">
        <v>0</v>
      </c>
      <c r="M19" s="184">
        <v>0</v>
      </c>
      <c r="N19" s="184">
        <v>0</v>
      </c>
      <c r="O19" s="184">
        <v>0</v>
      </c>
      <c r="P19" s="184">
        <v>0</v>
      </c>
      <c r="Q19" s="184">
        <v>0</v>
      </c>
      <c r="R19" s="184"/>
      <c r="S19" s="184"/>
      <c r="T19" s="185"/>
      <c r="U19" s="130"/>
      <c r="V19" s="174"/>
      <c r="W19" s="174"/>
      <c r="X19" s="174"/>
      <c r="Y19" s="174"/>
      <c r="Z19" s="174"/>
      <c r="AA19" s="174"/>
      <c r="AB19" s="174"/>
      <c r="AC19" s="174"/>
    </row>
    <row r="20" spans="2:29" x14ac:dyDescent="0.25">
      <c r="B20" s="178"/>
      <c r="C20" s="186"/>
      <c r="D20" s="186"/>
      <c r="E20" s="178"/>
      <c r="F20" s="178"/>
      <c r="G20" s="178"/>
      <c r="H20" s="178"/>
      <c r="I20" s="178"/>
      <c r="J20" s="178"/>
      <c r="K20" s="178"/>
      <c r="L20" s="178"/>
      <c r="M20" s="178"/>
      <c r="N20" s="178"/>
      <c r="O20" s="178"/>
      <c r="P20" s="178"/>
      <c r="Q20" s="178"/>
      <c r="R20" s="178"/>
      <c r="S20" s="178"/>
      <c r="T20" s="178"/>
      <c r="U20" s="174"/>
      <c r="V20" s="174"/>
      <c r="W20" s="174"/>
      <c r="X20" s="174"/>
      <c r="Y20" s="174"/>
      <c r="Z20" s="174"/>
      <c r="AA20" s="174"/>
      <c r="AB20" s="174"/>
      <c r="AC20" s="174"/>
    </row>
    <row r="21" spans="2:29" ht="3.75" customHeight="1" thickBot="1" x14ac:dyDescent="0.3">
      <c r="B21" s="125"/>
      <c r="C21" s="125"/>
      <c r="D21" s="125"/>
      <c r="E21" s="174"/>
      <c r="F21" s="174"/>
      <c r="G21" s="174"/>
      <c r="H21" s="174"/>
      <c r="I21" s="174"/>
      <c r="J21" s="174"/>
      <c r="K21" s="174"/>
      <c r="L21" s="174"/>
      <c r="M21" s="174"/>
      <c r="N21" s="174"/>
      <c r="O21" s="174"/>
      <c r="P21" s="174"/>
      <c r="Q21" s="174"/>
      <c r="R21" s="174"/>
      <c r="S21" s="174"/>
      <c r="T21" s="174"/>
      <c r="U21" s="174"/>
      <c r="V21" s="174"/>
      <c r="W21" s="174"/>
      <c r="X21" s="174"/>
      <c r="Y21" s="174"/>
      <c r="Z21" s="174"/>
      <c r="AA21" s="174"/>
      <c r="AB21" s="174"/>
      <c r="AC21" s="174"/>
    </row>
    <row r="22" spans="2:29" ht="15.75" thickBot="1" x14ac:dyDescent="0.3">
      <c r="B22" s="209" t="s">
        <v>115</v>
      </c>
      <c r="C22" s="210"/>
      <c r="D22" s="211"/>
      <c r="E22" s="143" t="s">
        <v>110</v>
      </c>
      <c r="F22" s="144">
        <v>299</v>
      </c>
      <c r="G22" s="144">
        <v>4903.9979967791114</v>
      </c>
      <c r="H22" s="144">
        <v>11715.5</v>
      </c>
      <c r="I22" s="144">
        <f>I3+I11</f>
        <v>311</v>
      </c>
      <c r="J22" s="144">
        <f>J3+J11</f>
        <v>6004.2841868708892</v>
      </c>
      <c r="K22" s="144">
        <f>K3+K11</f>
        <v>14260.4565</v>
      </c>
      <c r="L22" s="144">
        <f t="shared" ref="L22:P22" si="0">L3+L11</f>
        <v>307</v>
      </c>
      <c r="M22" s="144">
        <f t="shared" si="0"/>
        <v>5589.2571633219968</v>
      </c>
      <c r="N22" s="144">
        <f t="shared" si="0"/>
        <v>13687.507000000001</v>
      </c>
      <c r="O22" s="144">
        <f t="shared" si="0"/>
        <v>6</v>
      </c>
      <c r="P22" s="144">
        <f t="shared" si="0"/>
        <v>77.286666666666818</v>
      </c>
      <c r="Q22" s="144">
        <f>Q3+Q11</f>
        <v>258.09300000000002</v>
      </c>
      <c r="R22" s="144"/>
      <c r="S22" s="144"/>
      <c r="T22" s="144"/>
      <c r="U22" s="174"/>
      <c r="V22" s="187">
        <f>V3+V11</f>
        <v>923</v>
      </c>
      <c r="W22" s="187">
        <f>W3+W11</f>
        <v>16574.826013638663</v>
      </c>
      <c r="X22" s="187">
        <f>X3+X11</f>
        <v>39921.556499999999</v>
      </c>
      <c r="Y22" s="218"/>
      <c r="Z22" s="219"/>
      <c r="AA22" s="219"/>
      <c r="AB22" s="219"/>
      <c r="AC22" s="220"/>
    </row>
    <row r="23" spans="2:29" x14ac:dyDescent="0.25">
      <c r="B23" s="212"/>
      <c r="C23" s="213"/>
      <c r="D23" s="214"/>
      <c r="E23" s="145" t="s">
        <v>21</v>
      </c>
      <c r="F23" s="146"/>
      <c r="G23" s="147"/>
      <c r="H23" s="147">
        <v>4903.9979967791114</v>
      </c>
      <c r="I23" s="147"/>
      <c r="J23" s="147"/>
      <c r="K23" s="147">
        <f>K4+K12</f>
        <v>6004.2841868708892</v>
      </c>
      <c r="L23" s="147"/>
      <c r="M23" s="147"/>
      <c r="N23" s="147">
        <f>N4+N12</f>
        <v>5589.2571633219968</v>
      </c>
      <c r="O23" s="147"/>
      <c r="P23" s="147"/>
      <c r="Q23" s="147">
        <f>Q4+Q12</f>
        <v>77.286666666666818</v>
      </c>
      <c r="R23" s="147"/>
      <c r="S23" s="147"/>
      <c r="T23" s="148"/>
      <c r="U23" s="174"/>
      <c r="V23" s="174"/>
      <c r="W23" s="174"/>
      <c r="X23" s="188">
        <f>X4+X12</f>
        <v>16574.826013638663</v>
      </c>
      <c r="Y23" s="221"/>
      <c r="Z23" s="222"/>
      <c r="AA23" s="222"/>
      <c r="AB23" s="222"/>
      <c r="AC23" s="223"/>
    </row>
    <row r="24" spans="2:29" x14ac:dyDescent="0.25">
      <c r="B24" s="212"/>
      <c r="C24" s="213"/>
      <c r="D24" s="214"/>
      <c r="E24" s="150" t="s">
        <v>22</v>
      </c>
      <c r="F24" s="151"/>
      <c r="G24" s="152"/>
      <c r="H24" s="153">
        <v>0</v>
      </c>
      <c r="I24" s="152"/>
      <c r="J24" s="152"/>
      <c r="K24" s="153">
        <v>0</v>
      </c>
      <c r="L24" s="152"/>
      <c r="M24" s="152"/>
      <c r="N24" s="153">
        <v>0</v>
      </c>
      <c r="O24" s="152"/>
      <c r="P24" s="152"/>
      <c r="Q24" s="153">
        <v>0</v>
      </c>
      <c r="R24" s="152"/>
      <c r="S24" s="152"/>
      <c r="T24" s="154"/>
      <c r="U24" s="174"/>
      <c r="V24" s="174"/>
      <c r="W24" s="174"/>
      <c r="X24" s="189">
        <v>0</v>
      </c>
      <c r="Y24" s="221"/>
      <c r="Z24" s="222"/>
      <c r="AA24" s="222"/>
      <c r="AB24" s="222"/>
      <c r="AC24" s="223"/>
    </row>
    <row r="25" spans="2:29" x14ac:dyDescent="0.25">
      <c r="B25" s="212"/>
      <c r="C25" s="213"/>
      <c r="D25" s="214"/>
      <c r="E25" s="150" t="s">
        <v>26</v>
      </c>
      <c r="F25" s="151"/>
      <c r="G25" s="152"/>
      <c r="H25" s="156">
        <v>0</v>
      </c>
      <c r="I25" s="152"/>
      <c r="J25" s="152"/>
      <c r="K25" s="156">
        <f>K24/K22</f>
        <v>0</v>
      </c>
      <c r="L25" s="152"/>
      <c r="M25" s="152"/>
      <c r="N25" s="156">
        <f>N24/N22</f>
        <v>0</v>
      </c>
      <c r="O25" s="152"/>
      <c r="P25" s="152"/>
      <c r="Q25" s="156">
        <f>Q24/Q22</f>
        <v>0</v>
      </c>
      <c r="R25" s="152"/>
      <c r="S25" s="152"/>
      <c r="T25" s="157"/>
      <c r="U25" s="174"/>
      <c r="V25" s="174"/>
      <c r="W25" s="174"/>
      <c r="X25" s="189">
        <f>X24/X22</f>
        <v>0</v>
      </c>
      <c r="Y25" s="221"/>
      <c r="Z25" s="222"/>
      <c r="AA25" s="222"/>
      <c r="AB25" s="222"/>
      <c r="AC25" s="223"/>
    </row>
    <row r="26" spans="2:29" ht="15.75" thickBot="1" x14ac:dyDescent="0.3">
      <c r="B26" s="212"/>
      <c r="C26" s="213"/>
      <c r="D26" s="214"/>
      <c r="E26" s="158" t="s">
        <v>23</v>
      </c>
      <c r="F26" s="159"/>
      <c r="G26" s="160"/>
      <c r="H26" s="160"/>
      <c r="I26" s="160"/>
      <c r="J26" s="160"/>
      <c r="K26" s="160">
        <v>5000</v>
      </c>
      <c r="L26" s="160"/>
      <c r="M26" s="160"/>
      <c r="N26" s="160">
        <v>5000</v>
      </c>
      <c r="O26" s="160"/>
      <c r="P26" s="160"/>
      <c r="Q26" s="160"/>
      <c r="R26" s="160"/>
      <c r="S26" s="160"/>
      <c r="T26" s="161"/>
      <c r="U26" s="174"/>
      <c r="V26" s="174"/>
      <c r="W26" s="174"/>
      <c r="X26" s="189">
        <v>5000</v>
      </c>
      <c r="Y26" s="221"/>
      <c r="Z26" s="222"/>
      <c r="AA26" s="222"/>
      <c r="AB26" s="222"/>
      <c r="AC26" s="223"/>
    </row>
    <row r="27" spans="2:29" x14ac:dyDescent="0.25">
      <c r="B27" s="212"/>
      <c r="C27" s="213"/>
      <c r="D27" s="214"/>
      <c r="E27" s="162" t="s">
        <v>24</v>
      </c>
      <c r="F27" s="163"/>
      <c r="G27" s="164"/>
      <c r="H27" s="164">
        <v>6811.5020032208886</v>
      </c>
      <c r="I27" s="164"/>
      <c r="J27" s="164"/>
      <c r="K27" s="164">
        <f>K22-K23-K24-K26</f>
        <v>3256.172313129111</v>
      </c>
      <c r="L27" s="164"/>
      <c r="M27" s="164"/>
      <c r="N27" s="164">
        <f>N22-N23-N24-N26</f>
        <v>3098.2498366780046</v>
      </c>
      <c r="O27" s="164"/>
      <c r="P27" s="164"/>
      <c r="Q27" s="164">
        <f>Q22-Q23-Q24-Q26</f>
        <v>180.80633333333321</v>
      </c>
      <c r="R27" s="164"/>
      <c r="S27" s="164"/>
      <c r="T27" s="165"/>
      <c r="U27" s="130"/>
      <c r="V27" s="174"/>
      <c r="W27" s="174"/>
      <c r="X27" s="188">
        <f>X22-X23-X24-X26</f>
        <v>18346.730486361335</v>
      </c>
      <c r="Y27" s="221"/>
      <c r="Z27" s="222"/>
      <c r="AA27" s="222"/>
      <c r="AB27" s="222"/>
      <c r="AC27" s="223"/>
    </row>
    <row r="28" spans="2:29" ht="15.75" thickBot="1" x14ac:dyDescent="0.3">
      <c r="B28" s="215"/>
      <c r="C28" s="216"/>
      <c r="D28" s="217"/>
      <c r="E28" s="166" t="s">
        <v>25</v>
      </c>
      <c r="F28" s="167"/>
      <c r="G28" s="168"/>
      <c r="H28" s="169">
        <v>0.58140941515265154</v>
      </c>
      <c r="I28" s="168"/>
      <c r="J28" s="168"/>
      <c r="K28" s="169">
        <f>K27/K22</f>
        <v>0.22833576983521606</v>
      </c>
      <c r="L28" s="168"/>
      <c r="M28" s="168"/>
      <c r="N28" s="169">
        <f>N27/N22</f>
        <v>0.22635603668936968</v>
      </c>
      <c r="O28" s="168"/>
      <c r="P28" s="168"/>
      <c r="Q28" s="169">
        <f>Q27/Q22</f>
        <v>0.70054721876739467</v>
      </c>
      <c r="R28" s="168"/>
      <c r="S28" s="168"/>
      <c r="T28" s="170"/>
      <c r="U28" s="130"/>
      <c r="V28" s="174"/>
      <c r="W28" s="174"/>
      <c r="X28" s="190">
        <f>X27/X22</f>
        <v>0.45956951819654968</v>
      </c>
      <c r="Y28" s="224"/>
      <c r="Z28" s="225"/>
      <c r="AA28" s="225"/>
      <c r="AB28" s="225"/>
      <c r="AC28" s="226"/>
    </row>
    <row r="30" spans="2:29" ht="18.75" x14ac:dyDescent="0.3">
      <c r="B30" s="227" t="s">
        <v>116</v>
      </c>
      <c r="C30" s="227"/>
      <c r="D30" s="227"/>
      <c r="E30" s="227"/>
      <c r="F30" s="227"/>
      <c r="G30" s="227"/>
      <c r="H30" s="227"/>
      <c r="I30" s="227"/>
      <c r="J30" s="227"/>
      <c r="K30" s="227"/>
      <c r="L30" s="227"/>
      <c r="M30" s="227"/>
      <c r="N30" s="227"/>
      <c r="O30" s="227"/>
      <c r="P30" s="227"/>
      <c r="Q30" s="227"/>
      <c r="R30" s="258"/>
      <c r="S30" s="258"/>
      <c r="T30" s="258"/>
    </row>
    <row r="31" spans="2:29" s="192" customFormat="1" ht="76.5" customHeight="1" x14ac:dyDescent="0.25">
      <c r="B31" s="191" t="s">
        <v>117</v>
      </c>
      <c r="C31" s="197" t="s">
        <v>118</v>
      </c>
      <c r="D31" s="198"/>
      <c r="E31" s="198"/>
      <c r="F31" s="198"/>
      <c r="G31" s="198"/>
      <c r="H31" s="198"/>
      <c r="I31" s="198"/>
      <c r="J31" s="198"/>
      <c r="K31" s="198"/>
      <c r="L31" s="198"/>
      <c r="M31" s="198"/>
      <c r="N31" s="198"/>
      <c r="O31" s="198"/>
      <c r="P31" s="198"/>
      <c r="Q31" s="199"/>
      <c r="R31" s="259"/>
      <c r="S31" s="259"/>
      <c r="T31" s="259"/>
    </row>
    <row r="32" spans="2:29" s="192" customFormat="1" ht="76.5" customHeight="1" x14ac:dyDescent="0.25">
      <c r="B32" s="191" t="s">
        <v>119</v>
      </c>
      <c r="C32" s="197" t="s">
        <v>120</v>
      </c>
      <c r="D32" s="198"/>
      <c r="E32" s="198"/>
      <c r="F32" s="198"/>
      <c r="G32" s="198"/>
      <c r="H32" s="198"/>
      <c r="I32" s="198"/>
      <c r="J32" s="198"/>
      <c r="K32" s="198"/>
      <c r="L32" s="198"/>
      <c r="M32" s="198"/>
      <c r="N32" s="198"/>
      <c r="O32" s="198"/>
      <c r="P32" s="198"/>
      <c r="Q32" s="199"/>
      <c r="R32" s="259"/>
      <c r="S32" s="259"/>
      <c r="T32" s="259"/>
    </row>
    <row r="33" spans="2:20" s="192" customFormat="1" ht="76.5" customHeight="1" x14ac:dyDescent="0.25">
      <c r="B33" s="191" t="s">
        <v>121</v>
      </c>
      <c r="C33" s="197" t="s">
        <v>122</v>
      </c>
      <c r="D33" s="198"/>
      <c r="E33" s="198"/>
      <c r="F33" s="198"/>
      <c r="G33" s="198"/>
      <c r="H33" s="198"/>
      <c r="I33" s="198"/>
      <c r="J33" s="198"/>
      <c r="K33" s="198"/>
      <c r="L33" s="198"/>
      <c r="M33" s="198"/>
      <c r="N33" s="198"/>
      <c r="O33" s="198"/>
      <c r="P33" s="198"/>
      <c r="Q33" s="199"/>
      <c r="R33" s="259"/>
      <c r="S33" s="259"/>
      <c r="T33" s="259"/>
    </row>
    <row r="34" spans="2:20" s="192" customFormat="1" ht="76.5" customHeight="1" x14ac:dyDescent="0.25">
      <c r="B34" s="191" t="s">
        <v>123</v>
      </c>
      <c r="C34" s="197" t="s">
        <v>124</v>
      </c>
      <c r="D34" s="198"/>
      <c r="E34" s="198"/>
      <c r="F34" s="198"/>
      <c r="G34" s="198"/>
      <c r="H34" s="198"/>
      <c r="I34" s="198"/>
      <c r="J34" s="198"/>
      <c r="K34" s="198"/>
      <c r="L34" s="198"/>
      <c r="M34" s="198"/>
      <c r="N34" s="198"/>
      <c r="O34" s="198"/>
      <c r="P34" s="198"/>
      <c r="Q34" s="199"/>
      <c r="R34" s="259"/>
      <c r="S34" s="259"/>
      <c r="T34" s="259"/>
    </row>
  </sheetData>
  <mergeCells count="27">
    <mergeCell ref="O1:Q1"/>
    <mergeCell ref="R1:T1"/>
    <mergeCell ref="AB3:AB9"/>
    <mergeCell ref="AC3:AC9"/>
    <mergeCell ref="V4:W9"/>
    <mergeCell ref="B11:B17"/>
    <mergeCell ref="C11:C17"/>
    <mergeCell ref="D11:D17"/>
    <mergeCell ref="Y11:Y17"/>
    <mergeCell ref="Z11:Z17"/>
    <mergeCell ref="AA11:AA17"/>
    <mergeCell ref="AB11:AB17"/>
    <mergeCell ref="B3:B9"/>
    <mergeCell ref="C3:C9"/>
    <mergeCell ref="D3:D9"/>
    <mergeCell ref="Y3:Y9"/>
    <mergeCell ref="Z3:Z9"/>
    <mergeCell ref="AA3:AA9"/>
    <mergeCell ref="C32:Q32"/>
    <mergeCell ref="C33:Q33"/>
    <mergeCell ref="C34:Q34"/>
    <mergeCell ref="AC11:AC17"/>
    <mergeCell ref="V12:W17"/>
    <mergeCell ref="B22:D28"/>
    <mergeCell ref="Y22:AC28"/>
    <mergeCell ref="B30:Q30"/>
    <mergeCell ref="C31:Q31"/>
  </mergeCells>
  <pageMargins left="0.13" right="0.12" top="0.75" bottom="0.55000000000000004" header="0.3" footer="0.3"/>
  <pageSetup paperSize="9" scale="6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Q69"/>
  <sheetViews>
    <sheetView workbookViewId="0">
      <pane xSplit="5" ySplit="12" topLeftCell="F22" activePane="bottomRight" state="frozen"/>
      <selection activeCell="J1" sqref="J1:L1048576"/>
      <selection pane="topRight" activeCell="J1" sqref="J1:L1048576"/>
      <selection pane="bottomLeft" activeCell="J1" sqref="J1:L1048576"/>
      <selection pane="bottomRight" activeCell="J1" sqref="J1:L1048576"/>
    </sheetView>
  </sheetViews>
  <sheetFormatPr defaultRowHeight="12.75" x14ac:dyDescent="0.2"/>
  <cols>
    <col min="1" max="1" width="8.85546875" style="1" hidden="1" customWidth="1"/>
    <col min="2" max="2" width="11" style="1" customWidth="1"/>
    <col min="3" max="3" width="6.5703125" style="1" hidden="1" customWidth="1"/>
    <col min="4" max="4" width="10.28515625" style="1" customWidth="1"/>
    <col min="5" max="5" width="46.5703125" style="1" customWidth="1"/>
    <col min="6" max="6" width="8.140625" style="47" hidden="1" customWidth="1"/>
    <col min="7" max="8" width="8.140625" style="47" customWidth="1"/>
    <col min="9" max="9" width="1.42578125" style="1" customWidth="1"/>
    <col min="10" max="10" width="7.42578125" style="1" hidden="1" customWidth="1"/>
    <col min="11" max="11" width="8" style="1" hidden="1" customWidth="1"/>
    <col min="12" max="12" width="10.140625" style="1" hidden="1" customWidth="1"/>
    <col min="13" max="13" width="7.42578125" style="1" customWidth="1"/>
    <col min="14" max="14" width="8" style="1" customWidth="1"/>
    <col min="15" max="15" width="8.140625" style="1" customWidth="1"/>
    <col min="16" max="16" width="7.42578125" style="1" customWidth="1"/>
    <col min="17" max="17" width="8" style="1" customWidth="1"/>
    <col min="18" max="18" width="8.140625" style="1" customWidth="1"/>
    <col min="19" max="19" width="7.42578125" style="1" customWidth="1"/>
    <col min="20" max="20" width="8" style="1" customWidth="1"/>
    <col min="21" max="21" width="9.140625" style="1" customWidth="1"/>
    <col min="22" max="22" width="7.42578125" style="1" customWidth="1"/>
    <col min="23" max="23" width="8" style="1" customWidth="1"/>
    <col min="24" max="24" width="7.85546875" style="1" customWidth="1"/>
    <col min="25" max="25" width="7.42578125" style="1" hidden="1" customWidth="1"/>
    <col min="26" max="26" width="8" style="1" hidden="1" customWidth="1"/>
    <col min="27" max="27" width="8.140625" style="1" hidden="1" customWidth="1"/>
    <col min="28" max="28" width="7.42578125" style="1" hidden="1" customWidth="1"/>
    <col min="29" max="29" width="8" style="1" hidden="1" customWidth="1"/>
    <col min="30" max="30" width="8.140625" style="1" hidden="1" customWidth="1"/>
    <col min="31" max="31" width="7.42578125" style="1" hidden="1" customWidth="1"/>
    <col min="32" max="32" width="8" style="1" hidden="1" customWidth="1"/>
    <col min="33" max="33" width="8.140625" style="1" hidden="1" customWidth="1"/>
    <col min="34" max="34" width="7.42578125" style="1" hidden="1" customWidth="1"/>
    <col min="35" max="35" width="8" style="1" hidden="1" customWidth="1"/>
    <col min="36" max="36" width="8.140625" style="1" hidden="1" customWidth="1"/>
    <col min="37" max="37" width="7.42578125" style="1" hidden="1" customWidth="1"/>
    <col min="38" max="38" width="8" style="1" hidden="1" customWidth="1"/>
    <col min="39" max="39" width="8.140625" style="1" hidden="1" customWidth="1"/>
    <col min="40" max="40" width="0.7109375" style="1" customWidth="1"/>
    <col min="41" max="41" width="7.42578125" style="1" customWidth="1"/>
    <col min="42" max="42" width="7.7109375" style="1" customWidth="1"/>
    <col min="43" max="43" width="8.85546875" style="1" customWidth="1"/>
    <col min="44" max="44" width="6.5703125" style="1" hidden="1" customWidth="1"/>
    <col min="45" max="45" width="7" style="1" customWidth="1"/>
    <col min="46" max="46" width="8.7109375" style="54" customWidth="1"/>
    <col min="47" max="47" width="7.42578125" style="1" customWidth="1"/>
    <col min="48" max="48" width="8.140625" style="1" customWidth="1"/>
    <col min="49" max="49" width="6.42578125" style="1" hidden="1" customWidth="1"/>
    <col min="50" max="50" width="8.42578125" style="1" hidden="1" customWidth="1"/>
    <col min="51" max="51" width="5.7109375" style="1" hidden="1" customWidth="1"/>
    <col min="52" max="52" width="7.140625" style="1" customWidth="1"/>
    <col min="53" max="53" width="8.28515625" style="1" customWidth="1"/>
    <col min="54" max="54" width="8.140625" style="1" customWidth="1"/>
    <col min="55" max="55" width="10.28515625" style="1" customWidth="1"/>
    <col min="56" max="66" width="9.140625" style="1" customWidth="1"/>
    <col min="67" max="67" width="9.140625" style="1"/>
    <col min="68" max="68" width="10.5703125" style="1" bestFit="1" customWidth="1"/>
    <col min="69" max="69" width="12.42578125" style="1" bestFit="1" customWidth="1"/>
    <col min="70" max="16384" width="9.140625" style="1"/>
  </cols>
  <sheetData>
    <row r="1" spans="1:69" x14ac:dyDescent="0.2">
      <c r="BC1" s="37" t="s">
        <v>35</v>
      </c>
    </row>
    <row r="2" spans="1:69" x14ac:dyDescent="0.2">
      <c r="BC2" s="37" t="s">
        <v>36</v>
      </c>
    </row>
    <row r="3" spans="1:69" x14ac:dyDescent="0.2">
      <c r="BC3" s="37" t="s">
        <v>77</v>
      </c>
    </row>
    <row r="4" spans="1:69" x14ac:dyDescent="0.2">
      <c r="BC4" s="37"/>
    </row>
    <row r="5" spans="1:69" x14ac:dyDescent="0.2">
      <c r="BC5" s="37"/>
    </row>
    <row r="6" spans="1:69" x14ac:dyDescent="0.2">
      <c r="BC6" s="38"/>
    </row>
    <row r="7" spans="1:69" x14ac:dyDescent="0.2">
      <c r="BC7" s="38"/>
    </row>
    <row r="8" spans="1:69" ht="5.25" customHeight="1" x14ac:dyDescent="0.2">
      <c r="BC8" s="38"/>
    </row>
    <row r="9" spans="1:69" s="19" customFormat="1" ht="19.5" customHeight="1" thickBot="1" x14ac:dyDescent="0.25">
      <c r="B9" s="18" t="s">
        <v>34</v>
      </c>
      <c r="C9" s="18"/>
      <c r="D9" s="18"/>
      <c r="E9" s="18"/>
      <c r="F9" s="48"/>
      <c r="G9" s="48"/>
      <c r="H9" s="4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55"/>
      <c r="AU9" s="18"/>
      <c r="AV9" s="18"/>
      <c r="AW9" s="18"/>
      <c r="AX9" s="18"/>
      <c r="AY9" s="18"/>
      <c r="AZ9" s="18"/>
      <c r="BA9" s="39"/>
      <c r="BB9" s="39"/>
      <c r="BC9" s="40" t="s">
        <v>27</v>
      </c>
      <c r="BE9" s="32">
        <v>43466</v>
      </c>
      <c r="BF9" s="33"/>
      <c r="BG9" s="32">
        <v>43525</v>
      </c>
      <c r="BH9" s="33"/>
      <c r="BI9" s="32">
        <v>43616</v>
      </c>
      <c r="BJ9" s="33"/>
      <c r="BK9" s="32"/>
      <c r="BL9" s="33"/>
      <c r="BP9" s="32"/>
      <c r="BQ9" s="33"/>
    </row>
    <row r="10" spans="1:69" ht="13.5" customHeight="1" x14ac:dyDescent="0.2">
      <c r="B10" s="193"/>
      <c r="C10" s="193"/>
      <c r="D10" s="193"/>
      <c r="E10" s="59"/>
      <c r="J10" s="80"/>
      <c r="L10" s="84">
        <v>14.41</v>
      </c>
      <c r="M10" s="84"/>
      <c r="N10" s="84"/>
      <c r="O10" s="84">
        <v>23.94</v>
      </c>
      <c r="P10" s="84"/>
      <c r="Q10" s="84"/>
      <c r="R10" s="84">
        <v>12.92</v>
      </c>
      <c r="S10" s="84"/>
      <c r="T10" s="84"/>
      <c r="U10" s="84">
        <v>7.95</v>
      </c>
      <c r="V10" s="84"/>
      <c r="W10" s="84"/>
      <c r="X10" s="84">
        <v>10.94</v>
      </c>
      <c r="Y10" s="84"/>
      <c r="Z10" s="84"/>
      <c r="AA10" s="84">
        <v>8.24</v>
      </c>
      <c r="AB10" s="84"/>
      <c r="AC10" s="84"/>
      <c r="AD10" s="84"/>
      <c r="AE10" s="84"/>
      <c r="AF10" s="84"/>
      <c r="AG10" s="84"/>
      <c r="AH10" s="84"/>
      <c r="AI10" s="84"/>
      <c r="AJ10" s="84"/>
      <c r="AK10" s="84"/>
      <c r="AL10" s="84"/>
      <c r="AM10" s="84"/>
      <c r="AN10" s="84"/>
      <c r="AO10" s="84"/>
      <c r="AP10" s="84"/>
      <c r="AQ10" s="84">
        <v>9.49</v>
      </c>
      <c r="AR10" s="20"/>
      <c r="AS10" s="20"/>
      <c r="AT10" s="56"/>
      <c r="AU10" s="84"/>
      <c r="AV10" s="20"/>
      <c r="AW10" s="20"/>
      <c r="AX10" s="84"/>
      <c r="AY10" s="84"/>
      <c r="AZ10" s="20"/>
      <c r="BA10" s="20"/>
      <c r="BB10" s="20" t="s">
        <v>0</v>
      </c>
      <c r="BC10" s="23">
        <v>43593</v>
      </c>
      <c r="BE10" s="27">
        <f>ROUND(BC10-BE9,0)</f>
        <v>127</v>
      </c>
      <c r="BF10" s="28" t="s">
        <v>10</v>
      </c>
      <c r="BG10" s="27">
        <f>ROUND(BC10-BG9,0)</f>
        <v>68</v>
      </c>
      <c r="BH10" s="28" t="s">
        <v>10</v>
      </c>
      <c r="BI10" s="27">
        <f>ROUND(BC10-BI9,0)</f>
        <v>-23</v>
      </c>
      <c r="BJ10" s="28" t="s">
        <v>10</v>
      </c>
      <c r="BK10" s="27">
        <f>BC10-BK9</f>
        <v>43593</v>
      </c>
      <c r="BL10" s="28" t="s">
        <v>10</v>
      </c>
      <c r="BP10" s="27"/>
      <c r="BQ10" s="28"/>
    </row>
    <row r="11" spans="1:69" s="2" customFormat="1" ht="15.75" customHeight="1" x14ac:dyDescent="0.2">
      <c r="B11" s="59"/>
      <c r="C11" s="59"/>
      <c r="D11" s="59"/>
      <c r="E11" s="59"/>
      <c r="F11" s="20"/>
      <c r="G11" s="20"/>
      <c r="H11" s="20"/>
      <c r="J11" s="22">
        <v>43466</v>
      </c>
      <c r="K11" s="22"/>
      <c r="L11" s="22"/>
      <c r="M11" s="22">
        <v>43497</v>
      </c>
      <c r="N11" s="22"/>
      <c r="O11" s="22"/>
      <c r="P11" s="22">
        <v>43525</v>
      </c>
      <c r="Q11" s="22"/>
      <c r="R11" s="22"/>
      <c r="S11" s="22">
        <v>43556</v>
      </c>
      <c r="T11" s="22"/>
      <c r="U11" s="22"/>
      <c r="V11" s="22">
        <v>43586</v>
      </c>
      <c r="W11" s="22"/>
      <c r="X11" s="22"/>
      <c r="Y11" s="22">
        <v>43617</v>
      </c>
      <c r="Z11" s="22"/>
      <c r="AA11" s="22"/>
      <c r="AB11" s="22">
        <v>42947</v>
      </c>
      <c r="AC11" s="22"/>
      <c r="AD11" s="22"/>
      <c r="AE11" s="22">
        <v>42978</v>
      </c>
      <c r="AF11" s="22"/>
      <c r="AG11" s="22"/>
      <c r="AH11" s="22">
        <v>43008</v>
      </c>
      <c r="AI11" s="22"/>
      <c r="AJ11" s="22"/>
      <c r="AK11" s="22">
        <v>43039</v>
      </c>
      <c r="AL11" s="22"/>
      <c r="AM11" s="22"/>
      <c r="AN11" s="10"/>
      <c r="AO11" s="22" t="s">
        <v>7</v>
      </c>
      <c r="AP11" s="81"/>
      <c r="AQ11" s="81"/>
      <c r="AR11" s="81"/>
      <c r="AS11" s="81"/>
      <c r="AT11" s="81"/>
      <c r="AU11" s="22"/>
      <c r="AV11" s="81"/>
      <c r="AW11" s="81"/>
      <c r="AX11" s="81"/>
      <c r="AY11" s="81"/>
      <c r="AZ11" s="81"/>
      <c r="BA11" s="81"/>
      <c r="BB11" s="81"/>
      <c r="BC11" s="82"/>
    </row>
    <row r="12" spans="1:69" s="3" customFormat="1" ht="60" x14ac:dyDescent="0.2">
      <c r="A12" s="14" t="s">
        <v>8</v>
      </c>
      <c r="B12" s="5" t="s">
        <v>3</v>
      </c>
      <c r="C12" s="14" t="s">
        <v>8</v>
      </c>
      <c r="D12" s="5" t="s">
        <v>2</v>
      </c>
      <c r="E12" s="6" t="s">
        <v>1</v>
      </c>
      <c r="F12" s="5" t="s">
        <v>32</v>
      </c>
      <c r="G12" s="5" t="s">
        <v>33</v>
      </c>
      <c r="H12" s="5" t="s">
        <v>20</v>
      </c>
      <c r="J12" s="4" t="s">
        <v>5</v>
      </c>
      <c r="K12" s="5" t="s">
        <v>32</v>
      </c>
      <c r="L12" s="4" t="s">
        <v>9</v>
      </c>
      <c r="M12" s="4" t="s">
        <v>5</v>
      </c>
      <c r="N12" s="5" t="s">
        <v>32</v>
      </c>
      <c r="O12" s="4" t="s">
        <v>9</v>
      </c>
      <c r="P12" s="4" t="s">
        <v>5</v>
      </c>
      <c r="Q12" s="5" t="s">
        <v>32</v>
      </c>
      <c r="R12" s="4" t="s">
        <v>9</v>
      </c>
      <c r="S12" s="4" t="s">
        <v>5</v>
      </c>
      <c r="T12" s="5" t="s">
        <v>32</v>
      </c>
      <c r="U12" s="4" t="s">
        <v>9</v>
      </c>
      <c r="V12" s="4" t="s">
        <v>5</v>
      </c>
      <c r="W12" s="5" t="s">
        <v>32</v>
      </c>
      <c r="X12" s="4" t="s">
        <v>9</v>
      </c>
      <c r="Y12" s="4" t="s">
        <v>5</v>
      </c>
      <c r="Z12" s="5" t="s">
        <v>32</v>
      </c>
      <c r="AA12" s="4" t="s">
        <v>9</v>
      </c>
      <c r="AB12" s="4" t="s">
        <v>5</v>
      </c>
      <c r="AC12" s="5" t="s">
        <v>32</v>
      </c>
      <c r="AD12" s="4" t="s">
        <v>9</v>
      </c>
      <c r="AE12" s="4" t="s">
        <v>5</v>
      </c>
      <c r="AF12" s="5" t="s">
        <v>32</v>
      </c>
      <c r="AG12" s="4" t="s">
        <v>9</v>
      </c>
      <c r="AH12" s="4" t="s">
        <v>5</v>
      </c>
      <c r="AI12" s="5" t="s">
        <v>32</v>
      </c>
      <c r="AJ12" s="4" t="s">
        <v>9</v>
      </c>
      <c r="AK12" s="4" t="s">
        <v>5</v>
      </c>
      <c r="AL12" s="5" t="s">
        <v>32</v>
      </c>
      <c r="AM12" s="4" t="s">
        <v>9</v>
      </c>
      <c r="AN12" s="10"/>
      <c r="AO12" s="4" t="s">
        <v>19</v>
      </c>
      <c r="AP12" s="5" t="s">
        <v>32</v>
      </c>
      <c r="AQ12" s="67" t="s">
        <v>9</v>
      </c>
      <c r="AR12" s="67" t="s">
        <v>17</v>
      </c>
      <c r="AS12" s="67" t="s">
        <v>16</v>
      </c>
      <c r="AT12" s="68" t="s">
        <v>15</v>
      </c>
      <c r="AU12" s="4" t="s">
        <v>6</v>
      </c>
      <c r="AV12" s="67" t="s">
        <v>18</v>
      </c>
      <c r="AW12" s="67" t="s">
        <v>29</v>
      </c>
      <c r="AX12" s="67" t="s">
        <v>30</v>
      </c>
      <c r="AY12" s="67" t="s">
        <v>31</v>
      </c>
      <c r="AZ12" s="67" t="s">
        <v>11</v>
      </c>
      <c r="BA12" s="67" t="s">
        <v>13</v>
      </c>
      <c r="BB12" s="67" t="s">
        <v>14</v>
      </c>
      <c r="BC12" s="67" t="s">
        <v>12</v>
      </c>
    </row>
    <row r="13" spans="1:69" ht="5.25" customHeight="1" x14ac:dyDescent="0.25">
      <c r="A13" s="13"/>
      <c r="B13" s="21"/>
      <c r="C13" s="16">
        <v>1</v>
      </c>
      <c r="D13" s="16"/>
      <c r="E13" s="17"/>
      <c r="F13" s="49"/>
      <c r="G13" s="49"/>
      <c r="H13" s="49"/>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0"/>
      <c r="AO13" s="15"/>
      <c r="AP13" s="15"/>
      <c r="AQ13" s="11"/>
      <c r="AR13" s="29"/>
      <c r="AS13" s="11"/>
      <c r="AT13" s="57"/>
      <c r="AU13" s="15"/>
      <c r="AV13" s="11"/>
      <c r="AW13" s="11"/>
      <c r="AX13" s="15"/>
      <c r="AY13" s="46">
        <v>1</v>
      </c>
      <c r="AZ13" s="11"/>
      <c r="BA13" s="11"/>
      <c r="BB13" s="11"/>
      <c r="BC13" s="11"/>
    </row>
    <row r="14" spans="1:69" ht="15" x14ac:dyDescent="0.25">
      <c r="A14" s="13"/>
      <c r="B14" s="16">
        <v>6953156281479</v>
      </c>
      <c r="C14" s="16"/>
      <c r="D14" s="16">
        <v>734836</v>
      </c>
      <c r="E14" s="17" t="s">
        <v>37</v>
      </c>
      <c r="F14" s="53">
        <v>51.990000000000009</v>
      </c>
      <c r="G14" s="53">
        <v>74.5</v>
      </c>
      <c r="H14" s="53">
        <v>149</v>
      </c>
      <c r="J14" s="25">
        <v>0</v>
      </c>
      <c r="K14" s="15">
        <f t="shared" ref="K14:K20" si="0">J14*$F14</f>
        <v>0</v>
      </c>
      <c r="L14" s="15">
        <f t="shared" ref="L14:L20" si="1">J14*$G14</f>
        <v>0</v>
      </c>
      <c r="M14" s="25">
        <v>2</v>
      </c>
      <c r="N14" s="15">
        <f t="shared" ref="N14:N20" si="2">M14*$F14</f>
        <v>103.98000000000002</v>
      </c>
      <c r="O14" s="15">
        <f t="shared" ref="O14:O20" si="3">M14*$G14</f>
        <v>149</v>
      </c>
      <c r="P14" s="25">
        <v>2</v>
      </c>
      <c r="Q14" s="15">
        <f t="shared" ref="Q14:Q20" si="4">P14*$F14</f>
        <v>103.98000000000002</v>
      </c>
      <c r="R14" s="15">
        <f t="shared" ref="R14:R20" si="5">P14*$G14</f>
        <v>149</v>
      </c>
      <c r="S14" s="25">
        <v>1</v>
      </c>
      <c r="T14" s="15">
        <f t="shared" ref="T14:T20" si="6">S14*$F14</f>
        <v>51.990000000000009</v>
      </c>
      <c r="U14" s="15">
        <f t="shared" ref="U14:U20" si="7">S14*$G14</f>
        <v>74.5</v>
      </c>
      <c r="V14" s="25">
        <v>0</v>
      </c>
      <c r="W14" s="15">
        <f t="shared" ref="W14:W20" si="8">V14*$F14</f>
        <v>0</v>
      </c>
      <c r="X14" s="15">
        <f t="shared" ref="X14:X20" si="9">V14*$G14</f>
        <v>0</v>
      </c>
      <c r="Y14" s="25"/>
      <c r="Z14" s="15">
        <f t="shared" ref="Z14:Z20" si="10">Y14*$F14</f>
        <v>0</v>
      </c>
      <c r="AA14" s="15">
        <f t="shared" ref="AA14:AA20" si="11">Y14*$G14</f>
        <v>0</v>
      </c>
      <c r="AB14" s="25"/>
      <c r="AC14" s="15">
        <f t="shared" ref="AC14:AC20" si="12">AB14*$F14</f>
        <v>0</v>
      </c>
      <c r="AD14" s="15">
        <f t="shared" ref="AD14:AD20" si="13">AB14*$G14</f>
        <v>0</v>
      </c>
      <c r="AE14" s="25"/>
      <c r="AF14" s="15">
        <f t="shared" ref="AF14:AF20" si="14">AE14*$F14</f>
        <v>0</v>
      </c>
      <c r="AG14" s="15">
        <f t="shared" ref="AG14:AG20" si="15">AE14*$G14</f>
        <v>0</v>
      </c>
      <c r="AH14" s="25"/>
      <c r="AI14" s="15">
        <f t="shared" ref="AI14:AI20" si="16">AH14*$F14</f>
        <v>0</v>
      </c>
      <c r="AJ14" s="15">
        <f t="shared" ref="AJ14:AJ20" si="17">AH14*$G14</f>
        <v>0</v>
      </c>
      <c r="AK14" s="25"/>
      <c r="AL14" s="15">
        <f t="shared" ref="AL14:AL20" si="18">AK14*$F14</f>
        <v>0</v>
      </c>
      <c r="AM14" s="15">
        <f t="shared" ref="AM14:AM20" si="19">AK14*$G14</f>
        <v>0</v>
      </c>
      <c r="AN14" s="10"/>
      <c r="AO14" s="25">
        <f t="shared" ref="AO14:AO20" si="20">J14+M14+P14+S14+V14+Y14+AB14+AE14+AH14+AK14</f>
        <v>5</v>
      </c>
      <c r="AP14" s="15">
        <f t="shared" ref="AP14:AP20" si="21">AO14*F14</f>
        <v>259.95000000000005</v>
      </c>
      <c r="AQ14" s="36">
        <f t="shared" ref="AQ14:AQ20" si="22">AO14*G14</f>
        <v>372.5</v>
      </c>
      <c r="AR14" s="41">
        <f t="shared" ref="AR14:AR20" si="23">AO14/BE$10</f>
        <v>3.937007874015748E-2</v>
      </c>
      <c r="AS14" s="36">
        <f t="shared" ref="AS14:AS20" si="24">AR14*30</f>
        <v>1.1811023622047243</v>
      </c>
      <c r="AT14" s="58">
        <f t="shared" ref="AT14:AT20" si="25">AS14*G14</f>
        <v>87.992125984251956</v>
      </c>
      <c r="AU14" s="25">
        <v>1</v>
      </c>
      <c r="AV14" s="36">
        <f t="shared" ref="AV14:AV20" si="26">AU14*G14</f>
        <v>74.5</v>
      </c>
      <c r="AW14" s="36"/>
      <c r="AX14" s="15">
        <f t="shared" ref="AX14:AX20" si="27">AW14*G14</f>
        <v>0</v>
      </c>
      <c r="AY14" s="46">
        <v>2</v>
      </c>
      <c r="AZ14" s="36">
        <f t="shared" ref="AZ14:AZ20" si="28">IFERROR(AU14/AR14, "-")</f>
        <v>25.4</v>
      </c>
      <c r="BA14" s="36">
        <f t="shared" ref="BA14:BA20" si="29">IFERROR(AZ14/7,"-")</f>
        <v>3.6285714285714286</v>
      </c>
      <c r="BB14" s="51">
        <f t="shared" ref="BB14:BB20" si="30">IFERROR(AZ14/30,"-")</f>
        <v>0.84666666666666657</v>
      </c>
      <c r="BC14" s="34">
        <f t="shared" ref="BC14:BC53" si="31">IFERROR(BC$10+AZ14,"-")</f>
        <v>43618.400000000001</v>
      </c>
    </row>
    <row r="15" spans="1:69" ht="15" x14ac:dyDescent="0.25">
      <c r="A15" s="13"/>
      <c r="B15" s="16">
        <v>6953156282964</v>
      </c>
      <c r="C15" s="16"/>
      <c r="D15" s="16">
        <v>734837</v>
      </c>
      <c r="E15" s="17" t="s">
        <v>38</v>
      </c>
      <c r="F15" s="53">
        <v>5.2600000000000016</v>
      </c>
      <c r="G15" s="53">
        <v>24.5</v>
      </c>
      <c r="H15" s="53">
        <v>49</v>
      </c>
      <c r="J15" s="25">
        <v>0</v>
      </c>
      <c r="K15" s="15">
        <f t="shared" si="0"/>
        <v>0</v>
      </c>
      <c r="L15" s="15">
        <f t="shared" si="1"/>
        <v>0</v>
      </c>
      <c r="M15" s="25">
        <v>8</v>
      </c>
      <c r="N15" s="15">
        <f t="shared" si="2"/>
        <v>42.080000000000013</v>
      </c>
      <c r="O15" s="15">
        <f t="shared" si="3"/>
        <v>196</v>
      </c>
      <c r="P15" s="25">
        <v>11</v>
      </c>
      <c r="Q15" s="15">
        <f t="shared" si="4"/>
        <v>57.860000000000014</v>
      </c>
      <c r="R15" s="15">
        <f t="shared" si="5"/>
        <v>269.5</v>
      </c>
      <c r="S15" s="25">
        <v>6</v>
      </c>
      <c r="T15" s="15">
        <f t="shared" si="6"/>
        <v>31.560000000000009</v>
      </c>
      <c r="U15" s="15">
        <f t="shared" si="7"/>
        <v>147</v>
      </c>
      <c r="V15" s="25">
        <v>1</v>
      </c>
      <c r="W15" s="15">
        <f t="shared" si="8"/>
        <v>5.2600000000000016</v>
      </c>
      <c r="X15" s="15">
        <f t="shared" si="9"/>
        <v>24.5</v>
      </c>
      <c r="Y15" s="25"/>
      <c r="Z15" s="15">
        <f t="shared" si="10"/>
        <v>0</v>
      </c>
      <c r="AA15" s="15">
        <f t="shared" si="11"/>
        <v>0</v>
      </c>
      <c r="AB15" s="25"/>
      <c r="AC15" s="15">
        <f t="shared" si="12"/>
        <v>0</v>
      </c>
      <c r="AD15" s="15">
        <f t="shared" si="13"/>
        <v>0</v>
      </c>
      <c r="AE15" s="25"/>
      <c r="AF15" s="15">
        <f t="shared" si="14"/>
        <v>0</v>
      </c>
      <c r="AG15" s="15">
        <f t="shared" si="15"/>
        <v>0</v>
      </c>
      <c r="AH15" s="25"/>
      <c r="AI15" s="15">
        <f t="shared" si="16"/>
        <v>0</v>
      </c>
      <c r="AJ15" s="15">
        <f t="shared" si="17"/>
        <v>0</v>
      </c>
      <c r="AK15" s="25"/>
      <c r="AL15" s="15">
        <f t="shared" si="18"/>
        <v>0</v>
      </c>
      <c r="AM15" s="15">
        <f t="shared" si="19"/>
        <v>0</v>
      </c>
      <c r="AN15" s="10"/>
      <c r="AO15" s="25">
        <f t="shared" si="20"/>
        <v>26</v>
      </c>
      <c r="AP15" s="15">
        <f t="shared" si="21"/>
        <v>136.76000000000005</v>
      </c>
      <c r="AQ15" s="36">
        <f t="shared" si="22"/>
        <v>637</v>
      </c>
      <c r="AR15" s="41">
        <f t="shared" si="23"/>
        <v>0.20472440944881889</v>
      </c>
      <c r="AS15" s="36">
        <f t="shared" si="24"/>
        <v>6.1417322834645667</v>
      </c>
      <c r="AT15" s="58">
        <f t="shared" si="25"/>
        <v>150.4724409448819</v>
      </c>
      <c r="AU15" s="25">
        <v>31</v>
      </c>
      <c r="AV15" s="36">
        <f t="shared" si="26"/>
        <v>759.5</v>
      </c>
      <c r="AW15" s="36"/>
      <c r="AX15" s="15">
        <f t="shared" si="27"/>
        <v>0</v>
      </c>
      <c r="AY15" s="46">
        <v>3</v>
      </c>
      <c r="AZ15" s="36">
        <f t="shared" si="28"/>
        <v>151.42307692307693</v>
      </c>
      <c r="BA15" s="36">
        <f t="shared" si="29"/>
        <v>21.631868131868135</v>
      </c>
      <c r="BB15" s="51">
        <f t="shared" si="30"/>
        <v>5.0474358974358982</v>
      </c>
      <c r="BC15" s="34">
        <f t="shared" si="31"/>
        <v>43744.423076923078</v>
      </c>
    </row>
    <row r="16" spans="1:69" ht="15" x14ac:dyDescent="0.25">
      <c r="A16" s="13"/>
      <c r="B16" s="16">
        <v>6953156282971</v>
      </c>
      <c r="C16" s="16"/>
      <c r="D16" s="16">
        <v>734838</v>
      </c>
      <c r="E16" s="26" t="s">
        <v>39</v>
      </c>
      <c r="F16" s="53">
        <v>5.3899999999999917</v>
      </c>
      <c r="G16" s="53">
        <v>24.5</v>
      </c>
      <c r="H16" s="53">
        <v>49</v>
      </c>
      <c r="J16" s="25">
        <v>0</v>
      </c>
      <c r="K16" s="15">
        <f t="shared" si="0"/>
        <v>0</v>
      </c>
      <c r="L16" s="15">
        <f t="shared" si="1"/>
        <v>0</v>
      </c>
      <c r="M16" s="25">
        <v>5</v>
      </c>
      <c r="N16" s="15">
        <f t="shared" si="2"/>
        <v>26.94999999999996</v>
      </c>
      <c r="O16" s="15">
        <f t="shared" si="3"/>
        <v>122.5</v>
      </c>
      <c r="P16" s="25">
        <v>5</v>
      </c>
      <c r="Q16" s="15">
        <f t="shared" si="4"/>
        <v>26.94999999999996</v>
      </c>
      <c r="R16" s="15">
        <f t="shared" si="5"/>
        <v>122.5</v>
      </c>
      <c r="S16" s="25">
        <v>2</v>
      </c>
      <c r="T16" s="15">
        <f t="shared" si="6"/>
        <v>10.779999999999983</v>
      </c>
      <c r="U16" s="15">
        <f t="shared" si="7"/>
        <v>49</v>
      </c>
      <c r="V16" s="25">
        <v>3</v>
      </c>
      <c r="W16" s="15">
        <f t="shared" si="8"/>
        <v>16.169999999999973</v>
      </c>
      <c r="X16" s="15">
        <f t="shared" si="9"/>
        <v>73.5</v>
      </c>
      <c r="Y16" s="25"/>
      <c r="Z16" s="15">
        <f t="shared" si="10"/>
        <v>0</v>
      </c>
      <c r="AA16" s="15">
        <f t="shared" si="11"/>
        <v>0</v>
      </c>
      <c r="AB16" s="25"/>
      <c r="AC16" s="15">
        <f t="shared" si="12"/>
        <v>0</v>
      </c>
      <c r="AD16" s="15">
        <f t="shared" si="13"/>
        <v>0</v>
      </c>
      <c r="AE16" s="25"/>
      <c r="AF16" s="15">
        <f t="shared" si="14"/>
        <v>0</v>
      </c>
      <c r="AG16" s="15">
        <f t="shared" si="15"/>
        <v>0</v>
      </c>
      <c r="AH16" s="25"/>
      <c r="AI16" s="15">
        <f t="shared" si="16"/>
        <v>0</v>
      </c>
      <c r="AJ16" s="15">
        <f t="shared" si="17"/>
        <v>0</v>
      </c>
      <c r="AK16" s="25"/>
      <c r="AL16" s="15">
        <f t="shared" si="18"/>
        <v>0</v>
      </c>
      <c r="AM16" s="15">
        <f t="shared" si="19"/>
        <v>0</v>
      </c>
      <c r="AO16" s="25">
        <f t="shared" si="20"/>
        <v>15</v>
      </c>
      <c r="AP16" s="15">
        <f t="shared" si="21"/>
        <v>80.849999999999881</v>
      </c>
      <c r="AQ16" s="36">
        <f t="shared" si="22"/>
        <v>367.5</v>
      </c>
      <c r="AR16" s="41">
        <f t="shared" si="23"/>
        <v>0.11811023622047244</v>
      </c>
      <c r="AS16" s="36">
        <f t="shared" si="24"/>
        <v>3.5433070866141732</v>
      </c>
      <c r="AT16" s="58">
        <f t="shared" si="25"/>
        <v>86.811023622047244</v>
      </c>
      <c r="AU16" s="25">
        <v>3</v>
      </c>
      <c r="AV16" s="36">
        <f t="shared" si="26"/>
        <v>73.5</v>
      </c>
      <c r="AW16" s="36"/>
      <c r="AX16" s="15">
        <f t="shared" si="27"/>
        <v>0</v>
      </c>
      <c r="AY16" s="46">
        <v>4</v>
      </c>
      <c r="AZ16" s="36">
        <f t="shared" si="28"/>
        <v>25.4</v>
      </c>
      <c r="BA16" s="36">
        <f t="shared" si="29"/>
        <v>3.6285714285714286</v>
      </c>
      <c r="BB16" s="51">
        <f t="shared" si="30"/>
        <v>0.84666666666666657</v>
      </c>
      <c r="BC16" s="34">
        <f t="shared" si="31"/>
        <v>43618.400000000001</v>
      </c>
      <c r="BD16" s="35"/>
      <c r="BE16" s="35"/>
    </row>
    <row r="17" spans="1:61" s="104" customFormat="1" ht="15" x14ac:dyDescent="0.25">
      <c r="A17" s="92"/>
      <c r="B17" s="93">
        <v>6953156273887</v>
      </c>
      <c r="C17" s="93"/>
      <c r="D17" s="93">
        <v>734867</v>
      </c>
      <c r="E17" s="94" t="s">
        <v>40</v>
      </c>
      <c r="F17" s="95">
        <v>57.060000000000038</v>
      </c>
      <c r="G17" s="95">
        <v>109.5</v>
      </c>
      <c r="H17" s="95">
        <v>219</v>
      </c>
      <c r="J17" s="96">
        <v>0</v>
      </c>
      <c r="K17" s="97">
        <f t="shared" si="0"/>
        <v>0</v>
      </c>
      <c r="L17" s="97">
        <f t="shared" si="1"/>
        <v>0</v>
      </c>
      <c r="M17" s="96">
        <v>1</v>
      </c>
      <c r="N17" s="97">
        <f t="shared" si="2"/>
        <v>57.060000000000038</v>
      </c>
      <c r="O17" s="97">
        <f t="shared" si="3"/>
        <v>109.5</v>
      </c>
      <c r="P17" s="96">
        <v>2</v>
      </c>
      <c r="Q17" s="97">
        <f t="shared" si="4"/>
        <v>114.12000000000008</v>
      </c>
      <c r="R17" s="97">
        <f t="shared" si="5"/>
        <v>219</v>
      </c>
      <c r="S17" s="96">
        <v>0</v>
      </c>
      <c r="T17" s="97">
        <f t="shared" si="6"/>
        <v>0</v>
      </c>
      <c r="U17" s="97">
        <f t="shared" si="7"/>
        <v>0</v>
      </c>
      <c r="V17" s="96">
        <v>0</v>
      </c>
      <c r="W17" s="97">
        <f t="shared" si="8"/>
        <v>0</v>
      </c>
      <c r="X17" s="97">
        <f t="shared" si="9"/>
        <v>0</v>
      </c>
      <c r="Y17" s="96"/>
      <c r="Z17" s="97">
        <f t="shared" si="10"/>
        <v>0</v>
      </c>
      <c r="AA17" s="97">
        <f t="shared" si="11"/>
        <v>0</v>
      </c>
      <c r="AB17" s="96"/>
      <c r="AC17" s="97">
        <f t="shared" si="12"/>
        <v>0</v>
      </c>
      <c r="AD17" s="97">
        <f t="shared" si="13"/>
        <v>0</v>
      </c>
      <c r="AE17" s="96"/>
      <c r="AF17" s="97">
        <f t="shared" si="14"/>
        <v>0</v>
      </c>
      <c r="AG17" s="97">
        <f t="shared" si="15"/>
        <v>0</v>
      </c>
      <c r="AH17" s="96"/>
      <c r="AI17" s="97">
        <f t="shared" si="16"/>
        <v>0</v>
      </c>
      <c r="AJ17" s="97">
        <f t="shared" si="17"/>
        <v>0</v>
      </c>
      <c r="AK17" s="96"/>
      <c r="AL17" s="97">
        <f t="shared" si="18"/>
        <v>0</v>
      </c>
      <c r="AM17" s="97">
        <f t="shared" si="19"/>
        <v>0</v>
      </c>
      <c r="AN17" s="96"/>
      <c r="AO17" s="96">
        <f t="shared" si="20"/>
        <v>3</v>
      </c>
      <c r="AP17" s="97">
        <f t="shared" si="21"/>
        <v>171.18000000000012</v>
      </c>
      <c r="AQ17" s="97">
        <f t="shared" si="22"/>
        <v>328.5</v>
      </c>
      <c r="AR17" s="99">
        <f t="shared" si="23"/>
        <v>2.3622047244094488E-2</v>
      </c>
      <c r="AS17" s="100">
        <f t="shared" si="24"/>
        <v>0.70866141732283461</v>
      </c>
      <c r="AT17" s="97">
        <f t="shared" si="25"/>
        <v>77.598425196850386</v>
      </c>
      <c r="AU17" s="96">
        <v>3</v>
      </c>
      <c r="AV17" s="106">
        <f t="shared" si="26"/>
        <v>328.5</v>
      </c>
      <c r="AW17" s="106"/>
      <c r="AX17" s="97">
        <f t="shared" si="27"/>
        <v>0</v>
      </c>
      <c r="AY17" s="46">
        <v>5</v>
      </c>
      <c r="AZ17" s="100">
        <f t="shared" si="28"/>
        <v>127</v>
      </c>
      <c r="BA17" s="100">
        <f t="shared" si="29"/>
        <v>18.142857142857142</v>
      </c>
      <c r="BB17" s="102">
        <f t="shared" si="30"/>
        <v>4.2333333333333334</v>
      </c>
      <c r="BC17" s="34">
        <f t="shared" si="31"/>
        <v>43720</v>
      </c>
      <c r="BD17" s="103"/>
      <c r="BE17" s="103"/>
    </row>
    <row r="18" spans="1:61" ht="15" x14ac:dyDescent="0.25">
      <c r="A18" s="13"/>
      <c r="B18" s="16">
        <v>6953156273894</v>
      </c>
      <c r="C18" s="16"/>
      <c r="D18" s="16">
        <v>734868</v>
      </c>
      <c r="E18" s="17" t="s">
        <v>41</v>
      </c>
      <c r="F18" s="53">
        <v>53.97</v>
      </c>
      <c r="G18" s="53">
        <v>109.5</v>
      </c>
      <c r="H18" s="53">
        <v>219</v>
      </c>
      <c r="J18" s="25">
        <v>0</v>
      </c>
      <c r="K18" s="15">
        <f t="shared" si="0"/>
        <v>0</v>
      </c>
      <c r="L18" s="15">
        <f t="shared" si="1"/>
        <v>0</v>
      </c>
      <c r="M18" s="25">
        <v>1</v>
      </c>
      <c r="N18" s="15">
        <f t="shared" si="2"/>
        <v>53.97</v>
      </c>
      <c r="O18" s="15">
        <f t="shared" si="3"/>
        <v>109.5</v>
      </c>
      <c r="P18" s="25">
        <v>2</v>
      </c>
      <c r="Q18" s="15">
        <f t="shared" si="4"/>
        <v>107.94</v>
      </c>
      <c r="R18" s="15">
        <f t="shared" si="5"/>
        <v>219</v>
      </c>
      <c r="S18" s="25">
        <v>1</v>
      </c>
      <c r="T18" s="15">
        <f t="shared" si="6"/>
        <v>53.97</v>
      </c>
      <c r="U18" s="15">
        <f t="shared" si="7"/>
        <v>109.5</v>
      </c>
      <c r="V18" s="25">
        <v>0</v>
      </c>
      <c r="W18" s="15">
        <f t="shared" si="8"/>
        <v>0</v>
      </c>
      <c r="X18" s="15">
        <f t="shared" si="9"/>
        <v>0</v>
      </c>
      <c r="Y18" s="25"/>
      <c r="Z18" s="15">
        <f t="shared" si="10"/>
        <v>0</v>
      </c>
      <c r="AA18" s="15">
        <f t="shared" si="11"/>
        <v>0</v>
      </c>
      <c r="AB18" s="25"/>
      <c r="AC18" s="15">
        <f t="shared" si="12"/>
        <v>0</v>
      </c>
      <c r="AD18" s="15">
        <f t="shared" si="13"/>
        <v>0</v>
      </c>
      <c r="AE18" s="25"/>
      <c r="AF18" s="15">
        <f t="shared" si="14"/>
        <v>0</v>
      </c>
      <c r="AG18" s="15">
        <f t="shared" si="15"/>
        <v>0</v>
      </c>
      <c r="AH18" s="25"/>
      <c r="AI18" s="15">
        <f t="shared" si="16"/>
        <v>0</v>
      </c>
      <c r="AJ18" s="15">
        <f t="shared" si="17"/>
        <v>0</v>
      </c>
      <c r="AK18" s="25"/>
      <c r="AL18" s="15">
        <f t="shared" si="18"/>
        <v>0</v>
      </c>
      <c r="AM18" s="15">
        <f t="shared" si="19"/>
        <v>0</v>
      </c>
      <c r="AO18" s="25">
        <f t="shared" si="20"/>
        <v>4</v>
      </c>
      <c r="AP18" s="15">
        <f t="shared" si="21"/>
        <v>215.88</v>
      </c>
      <c r="AQ18" s="36">
        <f t="shared" si="22"/>
        <v>438</v>
      </c>
      <c r="AR18" s="41">
        <f t="shared" si="23"/>
        <v>3.1496062992125984E-2</v>
      </c>
      <c r="AS18" s="36">
        <f t="shared" si="24"/>
        <v>0.94488188976377951</v>
      </c>
      <c r="AT18" s="58">
        <f t="shared" si="25"/>
        <v>103.46456692913385</v>
      </c>
      <c r="AU18" s="25">
        <v>7</v>
      </c>
      <c r="AV18" s="36">
        <f t="shared" si="26"/>
        <v>766.5</v>
      </c>
      <c r="AW18" s="36"/>
      <c r="AX18" s="15">
        <f t="shared" si="27"/>
        <v>0</v>
      </c>
      <c r="AY18" s="46">
        <v>6</v>
      </c>
      <c r="AZ18" s="36">
        <f t="shared" si="28"/>
        <v>222.25</v>
      </c>
      <c r="BA18" s="36">
        <f t="shared" si="29"/>
        <v>31.75</v>
      </c>
      <c r="BB18" s="51">
        <f t="shared" si="30"/>
        <v>7.4083333333333332</v>
      </c>
      <c r="BC18" s="34">
        <f t="shared" si="31"/>
        <v>43815.25</v>
      </c>
      <c r="BD18" s="35"/>
      <c r="BE18" s="35"/>
    </row>
    <row r="19" spans="1:61" ht="15" x14ac:dyDescent="0.25">
      <c r="A19" s="13"/>
      <c r="B19" s="16">
        <v>6953156280243</v>
      </c>
      <c r="C19" s="16"/>
      <c r="D19" s="16">
        <v>734881</v>
      </c>
      <c r="E19" s="17" t="s">
        <v>42</v>
      </c>
      <c r="F19" s="53">
        <v>41.149999999999771</v>
      </c>
      <c r="G19" s="53">
        <v>89.5</v>
      </c>
      <c r="H19" s="53">
        <v>179</v>
      </c>
      <c r="J19" s="25">
        <v>0</v>
      </c>
      <c r="K19" s="15">
        <f t="shared" si="0"/>
        <v>0</v>
      </c>
      <c r="L19" s="15">
        <f t="shared" si="1"/>
        <v>0</v>
      </c>
      <c r="M19" s="25">
        <v>0</v>
      </c>
      <c r="N19" s="15">
        <f t="shared" si="2"/>
        <v>0</v>
      </c>
      <c r="O19" s="15">
        <f t="shared" si="3"/>
        <v>0</v>
      </c>
      <c r="P19" s="25">
        <v>6</v>
      </c>
      <c r="Q19" s="15">
        <f t="shared" si="4"/>
        <v>246.89999999999861</v>
      </c>
      <c r="R19" s="15">
        <f t="shared" si="5"/>
        <v>537</v>
      </c>
      <c r="S19" s="25">
        <v>4</v>
      </c>
      <c r="T19" s="15">
        <f t="shared" si="6"/>
        <v>164.59999999999908</v>
      </c>
      <c r="U19" s="15">
        <f t="shared" si="7"/>
        <v>358</v>
      </c>
      <c r="V19" s="25">
        <v>0</v>
      </c>
      <c r="W19" s="15">
        <f t="shared" si="8"/>
        <v>0</v>
      </c>
      <c r="X19" s="15">
        <f t="shared" si="9"/>
        <v>0</v>
      </c>
      <c r="Y19" s="25"/>
      <c r="Z19" s="15">
        <f t="shared" si="10"/>
        <v>0</v>
      </c>
      <c r="AA19" s="15">
        <f t="shared" si="11"/>
        <v>0</v>
      </c>
      <c r="AB19" s="25"/>
      <c r="AC19" s="15">
        <f t="shared" si="12"/>
        <v>0</v>
      </c>
      <c r="AD19" s="15">
        <f t="shared" si="13"/>
        <v>0</v>
      </c>
      <c r="AE19" s="25"/>
      <c r="AF19" s="15">
        <f t="shared" si="14"/>
        <v>0</v>
      </c>
      <c r="AG19" s="15">
        <f t="shared" si="15"/>
        <v>0</v>
      </c>
      <c r="AH19" s="25"/>
      <c r="AI19" s="15">
        <f t="shared" si="16"/>
        <v>0</v>
      </c>
      <c r="AJ19" s="15">
        <f t="shared" si="17"/>
        <v>0</v>
      </c>
      <c r="AK19" s="25"/>
      <c r="AL19" s="15">
        <f t="shared" si="18"/>
        <v>0</v>
      </c>
      <c r="AM19" s="15">
        <f t="shared" si="19"/>
        <v>0</v>
      </c>
      <c r="AO19" s="25">
        <f t="shared" si="20"/>
        <v>10</v>
      </c>
      <c r="AP19" s="15">
        <f t="shared" si="21"/>
        <v>411.49999999999773</v>
      </c>
      <c r="AQ19" s="36">
        <f t="shared" si="22"/>
        <v>895</v>
      </c>
      <c r="AR19" s="41">
        <f t="shared" si="23"/>
        <v>7.874015748031496E-2</v>
      </c>
      <c r="AS19" s="36">
        <f t="shared" si="24"/>
        <v>2.3622047244094486</v>
      </c>
      <c r="AT19" s="58">
        <f t="shared" si="25"/>
        <v>211.41732283464566</v>
      </c>
      <c r="AU19" s="25">
        <v>10</v>
      </c>
      <c r="AV19" s="36">
        <f t="shared" si="26"/>
        <v>895</v>
      </c>
      <c r="AW19" s="36"/>
      <c r="AX19" s="15">
        <f t="shared" si="27"/>
        <v>0</v>
      </c>
      <c r="AY19" s="46">
        <v>7</v>
      </c>
      <c r="AZ19" s="36">
        <f t="shared" si="28"/>
        <v>127</v>
      </c>
      <c r="BA19" s="36">
        <f t="shared" si="29"/>
        <v>18.142857142857142</v>
      </c>
      <c r="BB19" s="51">
        <f t="shared" si="30"/>
        <v>4.2333333333333334</v>
      </c>
      <c r="BC19" s="34">
        <f t="shared" si="31"/>
        <v>43720</v>
      </c>
      <c r="BD19" s="35"/>
      <c r="BE19" s="35"/>
    </row>
    <row r="20" spans="1:61" ht="15" x14ac:dyDescent="0.25">
      <c r="A20" s="13"/>
      <c r="B20" s="16">
        <v>6953156278844</v>
      </c>
      <c r="C20" s="16"/>
      <c r="D20" s="16">
        <v>734882</v>
      </c>
      <c r="E20" s="17" t="s">
        <v>43</v>
      </c>
      <c r="F20" s="53">
        <v>37.618672566371679</v>
      </c>
      <c r="G20" s="53">
        <v>69.5</v>
      </c>
      <c r="H20" s="53">
        <v>139</v>
      </c>
      <c r="J20" s="25">
        <v>0</v>
      </c>
      <c r="K20" s="15">
        <f t="shared" si="0"/>
        <v>0</v>
      </c>
      <c r="L20" s="15">
        <f t="shared" si="1"/>
        <v>0</v>
      </c>
      <c r="M20" s="25">
        <v>0</v>
      </c>
      <c r="N20" s="15">
        <f t="shared" si="2"/>
        <v>0</v>
      </c>
      <c r="O20" s="15">
        <f t="shared" si="3"/>
        <v>0</v>
      </c>
      <c r="P20" s="25">
        <v>3</v>
      </c>
      <c r="Q20" s="15">
        <f t="shared" si="4"/>
        <v>112.85601769911503</v>
      </c>
      <c r="R20" s="15">
        <f t="shared" si="5"/>
        <v>208.5</v>
      </c>
      <c r="S20" s="25">
        <v>0</v>
      </c>
      <c r="T20" s="15">
        <f t="shared" si="6"/>
        <v>0</v>
      </c>
      <c r="U20" s="15">
        <f t="shared" si="7"/>
        <v>0</v>
      </c>
      <c r="V20" s="25">
        <v>0</v>
      </c>
      <c r="W20" s="15">
        <f t="shared" si="8"/>
        <v>0</v>
      </c>
      <c r="X20" s="15">
        <f t="shared" si="9"/>
        <v>0</v>
      </c>
      <c r="Y20" s="25"/>
      <c r="Z20" s="15">
        <f t="shared" si="10"/>
        <v>0</v>
      </c>
      <c r="AA20" s="15">
        <f t="shared" si="11"/>
        <v>0</v>
      </c>
      <c r="AB20" s="25"/>
      <c r="AC20" s="15">
        <f t="shared" si="12"/>
        <v>0</v>
      </c>
      <c r="AD20" s="15">
        <f t="shared" si="13"/>
        <v>0</v>
      </c>
      <c r="AE20" s="25"/>
      <c r="AF20" s="15">
        <f t="shared" si="14"/>
        <v>0</v>
      </c>
      <c r="AG20" s="15">
        <f t="shared" si="15"/>
        <v>0</v>
      </c>
      <c r="AH20" s="25"/>
      <c r="AI20" s="15">
        <f t="shared" si="16"/>
        <v>0</v>
      </c>
      <c r="AJ20" s="15">
        <f t="shared" si="17"/>
        <v>0</v>
      </c>
      <c r="AK20" s="25"/>
      <c r="AL20" s="15">
        <f t="shared" si="18"/>
        <v>0</v>
      </c>
      <c r="AM20" s="15">
        <f t="shared" si="19"/>
        <v>0</v>
      </c>
      <c r="AO20" s="25">
        <f t="shared" si="20"/>
        <v>3</v>
      </c>
      <c r="AP20" s="15">
        <f t="shared" si="21"/>
        <v>112.85601769911503</v>
      </c>
      <c r="AQ20" s="36">
        <f t="shared" si="22"/>
        <v>208.5</v>
      </c>
      <c r="AR20" s="41">
        <f t="shared" si="23"/>
        <v>2.3622047244094488E-2</v>
      </c>
      <c r="AS20" s="36">
        <f t="shared" si="24"/>
        <v>0.70866141732283461</v>
      </c>
      <c r="AT20" s="58">
        <f t="shared" si="25"/>
        <v>49.251968503937007</v>
      </c>
      <c r="AU20" s="25">
        <v>2</v>
      </c>
      <c r="AV20" s="36">
        <f t="shared" si="26"/>
        <v>139</v>
      </c>
      <c r="AW20" s="36"/>
      <c r="AX20" s="15">
        <f t="shared" si="27"/>
        <v>0</v>
      </c>
      <c r="AY20" s="46">
        <v>8</v>
      </c>
      <c r="AZ20" s="36">
        <f t="shared" si="28"/>
        <v>84.666666666666671</v>
      </c>
      <c r="BA20" s="36">
        <f t="shared" si="29"/>
        <v>12.095238095238097</v>
      </c>
      <c r="BB20" s="51">
        <f t="shared" si="30"/>
        <v>2.8222222222222224</v>
      </c>
      <c r="BC20" s="34">
        <f t="shared" si="31"/>
        <v>43677.666666666664</v>
      </c>
      <c r="BD20" s="35"/>
      <c r="BE20" s="35"/>
    </row>
    <row r="21" spans="1:61" s="42" customFormat="1" ht="15" x14ac:dyDescent="0.25">
      <c r="A21" s="13"/>
      <c r="B21" s="16">
        <v>6953156276413</v>
      </c>
      <c r="C21" s="16"/>
      <c r="D21" s="16">
        <v>734895</v>
      </c>
      <c r="E21" s="17" t="s">
        <v>44</v>
      </c>
      <c r="F21" s="53">
        <v>24.729999999999976</v>
      </c>
      <c r="G21" s="53">
        <v>49.5</v>
      </c>
      <c r="H21" s="53">
        <v>99</v>
      </c>
      <c r="I21" s="1"/>
      <c r="J21" s="25">
        <v>0</v>
      </c>
      <c r="K21" s="15">
        <f t="shared" ref="K21:K36" si="32">J21*$F21</f>
        <v>0</v>
      </c>
      <c r="L21" s="15">
        <f t="shared" ref="L21:L36" si="33">J21*$G21</f>
        <v>0</v>
      </c>
      <c r="M21" s="25">
        <v>1</v>
      </c>
      <c r="N21" s="15">
        <f t="shared" ref="N21:N36" si="34">M21*$F21</f>
        <v>24.729999999999976</v>
      </c>
      <c r="O21" s="15">
        <f t="shared" ref="O21:O36" si="35">M21*$G21</f>
        <v>49.5</v>
      </c>
      <c r="P21" s="25">
        <v>1</v>
      </c>
      <c r="Q21" s="15">
        <f t="shared" ref="Q21:Q36" si="36">P21*$F21</f>
        <v>24.729999999999976</v>
      </c>
      <c r="R21" s="15">
        <f t="shared" ref="R21:R36" si="37">P21*$G21</f>
        <v>49.5</v>
      </c>
      <c r="S21" s="25">
        <v>1</v>
      </c>
      <c r="T21" s="15">
        <f t="shared" ref="T21:T36" si="38">S21*$F21</f>
        <v>24.729999999999976</v>
      </c>
      <c r="U21" s="15">
        <f t="shared" ref="U21:U36" si="39">S21*$G21</f>
        <v>49.5</v>
      </c>
      <c r="V21" s="25">
        <v>0</v>
      </c>
      <c r="W21" s="15">
        <f t="shared" ref="W21:W36" si="40">V21*$F21</f>
        <v>0</v>
      </c>
      <c r="X21" s="15">
        <f t="shared" ref="X21:X36" si="41">V21*$G21</f>
        <v>0</v>
      </c>
      <c r="Y21" s="25"/>
      <c r="Z21" s="15">
        <f t="shared" ref="Z21:Z36" si="42">Y21*$F21</f>
        <v>0</v>
      </c>
      <c r="AA21" s="15">
        <f t="shared" ref="AA21:AA36" si="43">Y21*$G21</f>
        <v>0</v>
      </c>
      <c r="AB21" s="25"/>
      <c r="AC21" s="15">
        <f t="shared" ref="AC21:AC36" si="44">AB21*$F21</f>
        <v>0</v>
      </c>
      <c r="AD21" s="15">
        <f t="shared" ref="AD21:AD36" si="45">AB21*$G21</f>
        <v>0</v>
      </c>
      <c r="AE21" s="25"/>
      <c r="AF21" s="15">
        <f t="shared" ref="AF21:AF36" si="46">AE21*$F21</f>
        <v>0</v>
      </c>
      <c r="AG21" s="15">
        <f t="shared" ref="AG21:AG36" si="47">AE21*$G21</f>
        <v>0</v>
      </c>
      <c r="AH21" s="25"/>
      <c r="AI21" s="15">
        <f t="shared" ref="AI21:AI36" si="48">AH21*$F21</f>
        <v>0</v>
      </c>
      <c r="AJ21" s="15">
        <f t="shared" ref="AJ21:AJ36" si="49">AH21*$G21</f>
        <v>0</v>
      </c>
      <c r="AK21" s="25"/>
      <c r="AL21" s="15">
        <f t="shared" ref="AL21:AL36" si="50">AK21*$F21</f>
        <v>0</v>
      </c>
      <c r="AM21" s="15">
        <f t="shared" ref="AM21:AM36" si="51">AK21*$G21</f>
        <v>0</v>
      </c>
      <c r="AN21" s="50"/>
      <c r="AO21" s="25">
        <f t="shared" ref="AO21:AO36" si="52">J21+M21+P21+S21+V21+Y21+AB21+AE21+AH21+AK21</f>
        <v>3</v>
      </c>
      <c r="AP21" s="15">
        <f t="shared" ref="AP21:AP36" si="53">AO21*F21</f>
        <v>74.189999999999927</v>
      </c>
      <c r="AQ21" s="36">
        <f t="shared" ref="AQ21:AQ36" si="54">AO21*G21</f>
        <v>148.5</v>
      </c>
      <c r="AR21" s="41">
        <f t="shared" ref="AR21:AR36" si="55">AO21/BE$10</f>
        <v>2.3622047244094488E-2</v>
      </c>
      <c r="AS21" s="36">
        <f t="shared" ref="AS21:AS36" si="56">AR21*30</f>
        <v>0.70866141732283461</v>
      </c>
      <c r="AT21" s="58">
        <f t="shared" ref="AT21:AT36" si="57">AS21*G21</f>
        <v>35.078740157480311</v>
      </c>
      <c r="AU21" s="25">
        <v>0</v>
      </c>
      <c r="AV21" s="36">
        <f t="shared" ref="AV21:AV36" si="58">AU21*G21</f>
        <v>0</v>
      </c>
      <c r="AW21" s="36"/>
      <c r="AX21" s="15">
        <f t="shared" ref="AX21:AX36" si="59">AW21*G21</f>
        <v>0</v>
      </c>
      <c r="AY21" s="46">
        <v>9</v>
      </c>
      <c r="AZ21" s="36">
        <f t="shared" ref="AZ21:AZ36" si="60">IFERROR(AU21/AR21, "-")</f>
        <v>0</v>
      </c>
      <c r="BA21" s="36">
        <f t="shared" ref="BA21:BA36" si="61">IFERROR(AZ21/7,"-")</f>
        <v>0</v>
      </c>
      <c r="BB21" s="51">
        <f t="shared" ref="BB21:BB36" si="62">IFERROR(AZ21/30,"-")</f>
        <v>0</v>
      </c>
      <c r="BC21" s="34">
        <f t="shared" si="31"/>
        <v>43593</v>
      </c>
      <c r="BD21" s="1"/>
      <c r="BE21" s="1"/>
      <c r="BF21" s="1"/>
      <c r="BG21" s="1"/>
      <c r="BH21" s="1"/>
      <c r="BI21" s="1"/>
    </row>
    <row r="22" spans="1:61" ht="15" x14ac:dyDescent="0.25">
      <c r="A22" s="13"/>
      <c r="B22" s="16">
        <v>6953156273030</v>
      </c>
      <c r="C22" s="16"/>
      <c r="D22" s="16">
        <v>734899</v>
      </c>
      <c r="E22" s="17" t="s">
        <v>45</v>
      </c>
      <c r="F22" s="53">
        <v>25.360000000000003</v>
      </c>
      <c r="G22" s="53">
        <v>54.5</v>
      </c>
      <c r="H22" s="53">
        <v>109</v>
      </c>
      <c r="J22" s="25">
        <v>0</v>
      </c>
      <c r="K22" s="15">
        <f t="shared" si="32"/>
        <v>0</v>
      </c>
      <c r="L22" s="15">
        <f t="shared" si="33"/>
        <v>0</v>
      </c>
      <c r="M22" s="25">
        <v>1</v>
      </c>
      <c r="N22" s="15">
        <f t="shared" si="34"/>
        <v>25.360000000000003</v>
      </c>
      <c r="O22" s="15">
        <f t="shared" si="35"/>
        <v>54.5</v>
      </c>
      <c r="P22" s="25">
        <v>2</v>
      </c>
      <c r="Q22" s="15">
        <f t="shared" si="36"/>
        <v>50.720000000000006</v>
      </c>
      <c r="R22" s="15">
        <f t="shared" si="37"/>
        <v>109</v>
      </c>
      <c r="S22" s="25">
        <v>1</v>
      </c>
      <c r="T22" s="15">
        <f t="shared" si="38"/>
        <v>25.360000000000003</v>
      </c>
      <c r="U22" s="15">
        <f t="shared" si="39"/>
        <v>54.5</v>
      </c>
      <c r="V22" s="25">
        <v>2</v>
      </c>
      <c r="W22" s="15">
        <f t="shared" si="40"/>
        <v>50.720000000000006</v>
      </c>
      <c r="X22" s="15">
        <f t="shared" si="41"/>
        <v>109</v>
      </c>
      <c r="Y22" s="25"/>
      <c r="Z22" s="15">
        <f t="shared" si="42"/>
        <v>0</v>
      </c>
      <c r="AA22" s="15">
        <f t="shared" si="43"/>
        <v>0</v>
      </c>
      <c r="AB22" s="25"/>
      <c r="AC22" s="15">
        <f t="shared" si="44"/>
        <v>0</v>
      </c>
      <c r="AD22" s="15">
        <f t="shared" si="45"/>
        <v>0</v>
      </c>
      <c r="AE22" s="25"/>
      <c r="AF22" s="15">
        <f t="shared" si="46"/>
        <v>0</v>
      </c>
      <c r="AG22" s="15">
        <f t="shared" si="47"/>
        <v>0</v>
      </c>
      <c r="AH22" s="25"/>
      <c r="AI22" s="15">
        <f t="shared" si="48"/>
        <v>0</v>
      </c>
      <c r="AJ22" s="15">
        <f t="shared" si="49"/>
        <v>0</v>
      </c>
      <c r="AK22" s="25"/>
      <c r="AL22" s="15">
        <f t="shared" si="50"/>
        <v>0</v>
      </c>
      <c r="AM22" s="15">
        <f t="shared" si="51"/>
        <v>0</v>
      </c>
      <c r="AO22" s="25">
        <f t="shared" si="52"/>
        <v>6</v>
      </c>
      <c r="AP22" s="15">
        <f t="shared" si="53"/>
        <v>152.16000000000003</v>
      </c>
      <c r="AQ22" s="36">
        <f t="shared" si="54"/>
        <v>327</v>
      </c>
      <c r="AR22" s="41">
        <f t="shared" si="55"/>
        <v>4.7244094488188976E-2</v>
      </c>
      <c r="AS22" s="36">
        <f t="shared" si="56"/>
        <v>1.4173228346456692</v>
      </c>
      <c r="AT22" s="58">
        <f t="shared" si="57"/>
        <v>77.244094488188978</v>
      </c>
      <c r="AU22" s="25">
        <v>4</v>
      </c>
      <c r="AV22" s="36">
        <f t="shared" si="58"/>
        <v>218</v>
      </c>
      <c r="AW22" s="36"/>
      <c r="AX22" s="15">
        <f t="shared" si="59"/>
        <v>0</v>
      </c>
      <c r="AY22" s="46">
        <v>10</v>
      </c>
      <c r="AZ22" s="36">
        <f t="shared" si="60"/>
        <v>84.666666666666671</v>
      </c>
      <c r="BA22" s="36">
        <f t="shared" si="61"/>
        <v>12.095238095238097</v>
      </c>
      <c r="BB22" s="51">
        <f t="shared" si="62"/>
        <v>2.8222222222222224</v>
      </c>
      <c r="BC22" s="34">
        <f t="shared" si="31"/>
        <v>43677.666666666664</v>
      </c>
    </row>
    <row r="23" spans="1:61" ht="15" x14ac:dyDescent="0.25">
      <c r="A23" s="13"/>
      <c r="B23" s="16">
        <v>6953156278622</v>
      </c>
      <c r="C23" s="16"/>
      <c r="D23" s="16">
        <v>734904</v>
      </c>
      <c r="E23" s="17" t="s">
        <v>46</v>
      </c>
      <c r="F23" s="53">
        <v>27</v>
      </c>
      <c r="G23" s="53">
        <v>64.5</v>
      </c>
      <c r="H23" s="53">
        <v>129</v>
      </c>
      <c r="J23" s="25">
        <v>0</v>
      </c>
      <c r="K23" s="15">
        <f t="shared" si="32"/>
        <v>0</v>
      </c>
      <c r="L23" s="15">
        <f t="shared" si="33"/>
        <v>0</v>
      </c>
      <c r="M23" s="25">
        <v>0</v>
      </c>
      <c r="N23" s="15">
        <f t="shared" si="34"/>
        <v>0</v>
      </c>
      <c r="O23" s="15">
        <f t="shared" si="35"/>
        <v>0</v>
      </c>
      <c r="P23" s="25">
        <v>0</v>
      </c>
      <c r="Q23" s="15">
        <f t="shared" si="36"/>
        <v>0</v>
      </c>
      <c r="R23" s="15">
        <f t="shared" si="37"/>
        <v>0</v>
      </c>
      <c r="S23" s="25">
        <v>2</v>
      </c>
      <c r="T23" s="15">
        <f t="shared" si="38"/>
        <v>54</v>
      </c>
      <c r="U23" s="15">
        <f t="shared" si="39"/>
        <v>129</v>
      </c>
      <c r="V23" s="25">
        <v>1</v>
      </c>
      <c r="W23" s="15">
        <f t="shared" si="40"/>
        <v>27</v>
      </c>
      <c r="X23" s="15">
        <f t="shared" si="41"/>
        <v>64.5</v>
      </c>
      <c r="Y23" s="25"/>
      <c r="Z23" s="15">
        <f t="shared" si="42"/>
        <v>0</v>
      </c>
      <c r="AA23" s="15">
        <f t="shared" si="43"/>
        <v>0</v>
      </c>
      <c r="AB23" s="25"/>
      <c r="AC23" s="15">
        <f t="shared" si="44"/>
        <v>0</v>
      </c>
      <c r="AD23" s="15">
        <f t="shared" si="45"/>
        <v>0</v>
      </c>
      <c r="AE23" s="25"/>
      <c r="AF23" s="15">
        <f t="shared" si="46"/>
        <v>0</v>
      </c>
      <c r="AG23" s="15">
        <f t="shared" si="47"/>
        <v>0</v>
      </c>
      <c r="AH23" s="25"/>
      <c r="AI23" s="15">
        <f t="shared" si="48"/>
        <v>0</v>
      </c>
      <c r="AJ23" s="15">
        <f t="shared" si="49"/>
        <v>0</v>
      </c>
      <c r="AK23" s="25"/>
      <c r="AL23" s="15">
        <f t="shared" si="50"/>
        <v>0</v>
      </c>
      <c r="AM23" s="15">
        <f t="shared" si="51"/>
        <v>0</v>
      </c>
      <c r="AO23" s="25">
        <f t="shared" si="52"/>
        <v>3</v>
      </c>
      <c r="AP23" s="15">
        <f t="shared" si="53"/>
        <v>81</v>
      </c>
      <c r="AQ23" s="36">
        <f t="shared" si="54"/>
        <v>193.5</v>
      </c>
      <c r="AR23" s="41">
        <f t="shared" si="55"/>
        <v>2.3622047244094488E-2</v>
      </c>
      <c r="AS23" s="36">
        <f t="shared" si="56"/>
        <v>0.70866141732283461</v>
      </c>
      <c r="AT23" s="58">
        <f t="shared" si="57"/>
        <v>45.70866141732283</v>
      </c>
      <c r="AU23" s="25">
        <v>4</v>
      </c>
      <c r="AV23" s="36">
        <f t="shared" si="58"/>
        <v>258</v>
      </c>
      <c r="AW23" s="36"/>
      <c r="AX23" s="15">
        <f t="shared" si="59"/>
        <v>0</v>
      </c>
      <c r="AY23" s="46">
        <v>11</v>
      </c>
      <c r="AZ23" s="36">
        <f t="shared" si="60"/>
        <v>169.33333333333334</v>
      </c>
      <c r="BA23" s="36">
        <f t="shared" si="61"/>
        <v>24.190476190476193</v>
      </c>
      <c r="BB23" s="51">
        <f t="shared" si="62"/>
        <v>5.6444444444444448</v>
      </c>
      <c r="BC23" s="34">
        <f t="shared" si="31"/>
        <v>43762.333333333336</v>
      </c>
    </row>
    <row r="24" spans="1:61" ht="15" x14ac:dyDescent="0.25">
      <c r="A24" s="13"/>
      <c r="B24" s="16">
        <v>6953156255814</v>
      </c>
      <c r="C24" s="16"/>
      <c r="D24" s="16">
        <v>734907</v>
      </c>
      <c r="E24" s="26" t="s">
        <v>47</v>
      </c>
      <c r="F24" s="53">
        <v>11</v>
      </c>
      <c r="G24" s="53">
        <v>24.5</v>
      </c>
      <c r="H24" s="53">
        <v>49</v>
      </c>
      <c r="J24" s="25">
        <v>0</v>
      </c>
      <c r="K24" s="15">
        <f t="shared" si="32"/>
        <v>0</v>
      </c>
      <c r="L24" s="15">
        <f t="shared" si="33"/>
        <v>0</v>
      </c>
      <c r="M24" s="25">
        <v>0</v>
      </c>
      <c r="N24" s="15">
        <f t="shared" si="34"/>
        <v>0</v>
      </c>
      <c r="O24" s="15">
        <f t="shared" si="35"/>
        <v>0</v>
      </c>
      <c r="P24" s="25">
        <v>0</v>
      </c>
      <c r="Q24" s="15">
        <f t="shared" si="36"/>
        <v>0</v>
      </c>
      <c r="R24" s="15">
        <f t="shared" si="37"/>
        <v>0</v>
      </c>
      <c r="S24" s="25">
        <v>0</v>
      </c>
      <c r="T24" s="15">
        <f t="shared" si="38"/>
        <v>0</v>
      </c>
      <c r="U24" s="15">
        <f t="shared" si="39"/>
        <v>0</v>
      </c>
      <c r="V24" s="25">
        <v>0</v>
      </c>
      <c r="W24" s="15">
        <f t="shared" si="40"/>
        <v>0</v>
      </c>
      <c r="X24" s="15">
        <f t="shared" si="41"/>
        <v>0</v>
      </c>
      <c r="Y24" s="25"/>
      <c r="Z24" s="15">
        <f t="shared" si="42"/>
        <v>0</v>
      </c>
      <c r="AA24" s="15">
        <f t="shared" si="43"/>
        <v>0</v>
      </c>
      <c r="AB24" s="25"/>
      <c r="AC24" s="15">
        <f t="shared" si="44"/>
        <v>0</v>
      </c>
      <c r="AD24" s="15">
        <f t="shared" si="45"/>
        <v>0</v>
      </c>
      <c r="AE24" s="25"/>
      <c r="AF24" s="15">
        <f t="shared" si="46"/>
        <v>0</v>
      </c>
      <c r="AG24" s="15">
        <f t="shared" si="47"/>
        <v>0</v>
      </c>
      <c r="AH24" s="25"/>
      <c r="AI24" s="15">
        <f t="shared" si="48"/>
        <v>0</v>
      </c>
      <c r="AJ24" s="15">
        <f t="shared" si="49"/>
        <v>0</v>
      </c>
      <c r="AK24" s="25"/>
      <c r="AL24" s="15">
        <f t="shared" si="50"/>
        <v>0</v>
      </c>
      <c r="AM24" s="15">
        <f t="shared" si="51"/>
        <v>0</v>
      </c>
      <c r="AO24" s="25">
        <f t="shared" si="52"/>
        <v>0</v>
      </c>
      <c r="AP24" s="15">
        <f t="shared" si="53"/>
        <v>0</v>
      </c>
      <c r="AQ24" s="36">
        <f t="shared" si="54"/>
        <v>0</v>
      </c>
      <c r="AR24" s="41">
        <f t="shared" si="55"/>
        <v>0</v>
      </c>
      <c r="AS24" s="36">
        <f t="shared" si="56"/>
        <v>0</v>
      </c>
      <c r="AT24" s="58">
        <f t="shared" si="57"/>
        <v>0</v>
      </c>
      <c r="AU24" s="25">
        <v>0</v>
      </c>
      <c r="AV24" s="36">
        <f t="shared" si="58"/>
        <v>0</v>
      </c>
      <c r="AW24" s="36"/>
      <c r="AX24" s="15">
        <f t="shared" si="59"/>
        <v>0</v>
      </c>
      <c r="AY24" s="46">
        <v>12</v>
      </c>
      <c r="AZ24" s="36" t="str">
        <f t="shared" si="60"/>
        <v>-</v>
      </c>
      <c r="BA24" s="36" t="str">
        <f t="shared" si="61"/>
        <v>-</v>
      </c>
      <c r="BB24" s="51" t="str">
        <f t="shared" si="62"/>
        <v>-</v>
      </c>
      <c r="BC24" s="34" t="str">
        <f t="shared" si="31"/>
        <v>-</v>
      </c>
    </row>
    <row r="25" spans="1:61" ht="15" x14ac:dyDescent="0.25">
      <c r="A25" s="13"/>
      <c r="B25" s="16">
        <v>6953156253025</v>
      </c>
      <c r="C25" s="16"/>
      <c r="D25" s="16">
        <v>734909</v>
      </c>
      <c r="E25" s="17" t="s">
        <v>48</v>
      </c>
      <c r="F25" s="53">
        <v>11.76</v>
      </c>
      <c r="G25" s="53">
        <v>24.5</v>
      </c>
      <c r="H25" s="53">
        <v>49</v>
      </c>
      <c r="J25" s="25">
        <v>0</v>
      </c>
      <c r="K25" s="15">
        <f t="shared" si="32"/>
        <v>0</v>
      </c>
      <c r="L25" s="15">
        <f t="shared" si="33"/>
        <v>0</v>
      </c>
      <c r="M25" s="25">
        <v>4</v>
      </c>
      <c r="N25" s="15">
        <f t="shared" si="34"/>
        <v>47.04</v>
      </c>
      <c r="O25" s="15">
        <f t="shared" si="35"/>
        <v>98</v>
      </c>
      <c r="P25" s="25">
        <v>1</v>
      </c>
      <c r="Q25" s="15">
        <f t="shared" si="36"/>
        <v>11.76</v>
      </c>
      <c r="R25" s="15">
        <f t="shared" si="37"/>
        <v>24.5</v>
      </c>
      <c r="S25" s="25">
        <v>2</v>
      </c>
      <c r="T25" s="15">
        <f t="shared" si="38"/>
        <v>23.52</v>
      </c>
      <c r="U25" s="15">
        <f t="shared" si="39"/>
        <v>49</v>
      </c>
      <c r="V25" s="25">
        <v>2</v>
      </c>
      <c r="W25" s="15">
        <f t="shared" si="40"/>
        <v>23.52</v>
      </c>
      <c r="X25" s="15">
        <f t="shared" si="41"/>
        <v>49</v>
      </c>
      <c r="Y25" s="25"/>
      <c r="Z25" s="15">
        <f t="shared" si="42"/>
        <v>0</v>
      </c>
      <c r="AA25" s="15">
        <f t="shared" si="43"/>
        <v>0</v>
      </c>
      <c r="AB25" s="25"/>
      <c r="AC25" s="15">
        <f t="shared" si="44"/>
        <v>0</v>
      </c>
      <c r="AD25" s="15">
        <f t="shared" si="45"/>
        <v>0</v>
      </c>
      <c r="AE25" s="25"/>
      <c r="AF25" s="15">
        <f t="shared" si="46"/>
        <v>0</v>
      </c>
      <c r="AG25" s="15">
        <f t="shared" si="47"/>
        <v>0</v>
      </c>
      <c r="AH25" s="25"/>
      <c r="AI25" s="15">
        <f t="shared" si="48"/>
        <v>0</v>
      </c>
      <c r="AJ25" s="15">
        <f t="shared" si="49"/>
        <v>0</v>
      </c>
      <c r="AK25" s="25"/>
      <c r="AL25" s="15">
        <f t="shared" si="50"/>
        <v>0</v>
      </c>
      <c r="AM25" s="15">
        <f t="shared" si="51"/>
        <v>0</v>
      </c>
      <c r="AO25" s="25">
        <f t="shared" si="52"/>
        <v>9</v>
      </c>
      <c r="AP25" s="15">
        <f t="shared" si="53"/>
        <v>105.84</v>
      </c>
      <c r="AQ25" s="36">
        <f t="shared" si="54"/>
        <v>220.5</v>
      </c>
      <c r="AR25" s="41">
        <f t="shared" si="55"/>
        <v>7.0866141732283464E-2</v>
      </c>
      <c r="AS25" s="36">
        <f t="shared" si="56"/>
        <v>2.1259842519685037</v>
      </c>
      <c r="AT25" s="58">
        <f t="shared" si="57"/>
        <v>52.086614173228341</v>
      </c>
      <c r="AU25" s="25">
        <v>4</v>
      </c>
      <c r="AV25" s="36">
        <f t="shared" si="58"/>
        <v>98</v>
      </c>
      <c r="AW25" s="36"/>
      <c r="AX25" s="15">
        <f t="shared" si="59"/>
        <v>0</v>
      </c>
      <c r="AY25" s="46">
        <v>13</v>
      </c>
      <c r="AZ25" s="36">
        <f t="shared" si="60"/>
        <v>56.444444444444443</v>
      </c>
      <c r="BA25" s="36">
        <f t="shared" si="61"/>
        <v>8.0634920634920633</v>
      </c>
      <c r="BB25" s="51">
        <f t="shared" si="62"/>
        <v>1.8814814814814815</v>
      </c>
      <c r="BC25" s="34">
        <f t="shared" si="31"/>
        <v>43649.444444444445</v>
      </c>
    </row>
    <row r="26" spans="1:61" ht="15" x14ac:dyDescent="0.25">
      <c r="A26" s="13"/>
      <c r="B26" s="16">
        <v>6953156253032</v>
      </c>
      <c r="C26" s="16"/>
      <c r="D26" s="16">
        <v>734911</v>
      </c>
      <c r="E26" s="17" t="s">
        <v>49</v>
      </c>
      <c r="F26" s="53">
        <v>12.049999999999997</v>
      </c>
      <c r="G26" s="53">
        <v>24.5</v>
      </c>
      <c r="H26" s="53">
        <v>49</v>
      </c>
      <c r="J26" s="25">
        <v>0</v>
      </c>
      <c r="K26" s="15">
        <f t="shared" si="32"/>
        <v>0</v>
      </c>
      <c r="L26" s="15">
        <f t="shared" si="33"/>
        <v>0</v>
      </c>
      <c r="M26" s="25">
        <v>1</v>
      </c>
      <c r="N26" s="15">
        <f t="shared" si="34"/>
        <v>12.049999999999997</v>
      </c>
      <c r="O26" s="15">
        <f t="shared" si="35"/>
        <v>24.5</v>
      </c>
      <c r="P26" s="25">
        <v>1</v>
      </c>
      <c r="Q26" s="15">
        <f t="shared" si="36"/>
        <v>12.049999999999997</v>
      </c>
      <c r="R26" s="15">
        <f t="shared" si="37"/>
        <v>24.5</v>
      </c>
      <c r="S26" s="25">
        <v>2</v>
      </c>
      <c r="T26" s="15">
        <f t="shared" si="38"/>
        <v>24.099999999999994</v>
      </c>
      <c r="U26" s="15">
        <f t="shared" si="39"/>
        <v>49</v>
      </c>
      <c r="V26" s="25">
        <v>1</v>
      </c>
      <c r="W26" s="15">
        <f t="shared" si="40"/>
        <v>12.049999999999997</v>
      </c>
      <c r="X26" s="15">
        <f t="shared" si="41"/>
        <v>24.5</v>
      </c>
      <c r="Y26" s="25"/>
      <c r="Z26" s="15">
        <f t="shared" si="42"/>
        <v>0</v>
      </c>
      <c r="AA26" s="15">
        <f t="shared" si="43"/>
        <v>0</v>
      </c>
      <c r="AB26" s="25"/>
      <c r="AC26" s="15">
        <f t="shared" si="44"/>
        <v>0</v>
      </c>
      <c r="AD26" s="15">
        <f t="shared" si="45"/>
        <v>0</v>
      </c>
      <c r="AE26" s="25"/>
      <c r="AF26" s="15">
        <f t="shared" si="46"/>
        <v>0</v>
      </c>
      <c r="AG26" s="15">
        <f t="shared" si="47"/>
        <v>0</v>
      </c>
      <c r="AH26" s="25"/>
      <c r="AI26" s="15">
        <f t="shared" si="48"/>
        <v>0</v>
      </c>
      <c r="AJ26" s="15">
        <f t="shared" si="49"/>
        <v>0</v>
      </c>
      <c r="AK26" s="25"/>
      <c r="AL26" s="15">
        <f t="shared" si="50"/>
        <v>0</v>
      </c>
      <c r="AM26" s="15">
        <f t="shared" si="51"/>
        <v>0</v>
      </c>
      <c r="AO26" s="25">
        <f t="shared" si="52"/>
        <v>5</v>
      </c>
      <c r="AP26" s="15">
        <f t="shared" si="53"/>
        <v>60.249999999999986</v>
      </c>
      <c r="AQ26" s="36">
        <f t="shared" si="54"/>
        <v>122.5</v>
      </c>
      <c r="AR26" s="41">
        <f t="shared" si="55"/>
        <v>3.937007874015748E-2</v>
      </c>
      <c r="AS26" s="36">
        <f t="shared" si="56"/>
        <v>1.1811023622047243</v>
      </c>
      <c r="AT26" s="58">
        <f t="shared" si="57"/>
        <v>28.937007874015745</v>
      </c>
      <c r="AU26" s="25">
        <v>1</v>
      </c>
      <c r="AV26" s="36">
        <f t="shared" si="58"/>
        <v>24.5</v>
      </c>
      <c r="AW26" s="36"/>
      <c r="AX26" s="15">
        <f t="shared" si="59"/>
        <v>0</v>
      </c>
      <c r="AY26" s="46">
        <v>14</v>
      </c>
      <c r="AZ26" s="36">
        <f t="shared" si="60"/>
        <v>25.4</v>
      </c>
      <c r="BA26" s="36">
        <f t="shared" si="61"/>
        <v>3.6285714285714286</v>
      </c>
      <c r="BB26" s="51">
        <f t="shared" si="62"/>
        <v>0.84666666666666657</v>
      </c>
      <c r="BC26" s="34">
        <f t="shared" si="31"/>
        <v>43618.400000000001</v>
      </c>
    </row>
    <row r="27" spans="1:61" s="108" customFormat="1" ht="15" x14ac:dyDescent="0.25">
      <c r="A27" s="92"/>
      <c r="B27" s="93">
        <v>6953156259850</v>
      </c>
      <c r="C27" s="93"/>
      <c r="D27" s="93">
        <v>734916</v>
      </c>
      <c r="E27" s="94" t="s">
        <v>50</v>
      </c>
      <c r="F27" s="95">
        <v>13.479999999999993</v>
      </c>
      <c r="G27" s="95">
        <v>29.5</v>
      </c>
      <c r="H27" s="95">
        <v>59</v>
      </c>
      <c r="I27" s="104"/>
      <c r="J27" s="96">
        <v>0</v>
      </c>
      <c r="K27" s="97">
        <f t="shared" si="32"/>
        <v>0</v>
      </c>
      <c r="L27" s="97">
        <f t="shared" si="33"/>
        <v>0</v>
      </c>
      <c r="M27" s="96">
        <v>3</v>
      </c>
      <c r="N27" s="97">
        <f t="shared" si="34"/>
        <v>40.439999999999984</v>
      </c>
      <c r="O27" s="97">
        <f t="shared" si="35"/>
        <v>88.5</v>
      </c>
      <c r="P27" s="96">
        <v>1</v>
      </c>
      <c r="Q27" s="97">
        <f t="shared" si="36"/>
        <v>13.479999999999993</v>
      </c>
      <c r="R27" s="97">
        <f t="shared" si="37"/>
        <v>29.5</v>
      </c>
      <c r="S27" s="96">
        <v>1</v>
      </c>
      <c r="T27" s="97">
        <f t="shared" si="38"/>
        <v>13.479999999999993</v>
      </c>
      <c r="U27" s="97">
        <f t="shared" si="39"/>
        <v>29.5</v>
      </c>
      <c r="V27" s="96">
        <v>0</v>
      </c>
      <c r="W27" s="97">
        <f t="shared" si="40"/>
        <v>0</v>
      </c>
      <c r="X27" s="97">
        <f t="shared" si="41"/>
        <v>0</v>
      </c>
      <c r="Y27" s="96"/>
      <c r="Z27" s="97">
        <f t="shared" si="42"/>
        <v>0</v>
      </c>
      <c r="AA27" s="97">
        <f t="shared" si="43"/>
        <v>0</v>
      </c>
      <c r="AB27" s="96"/>
      <c r="AC27" s="97">
        <f t="shared" si="44"/>
        <v>0</v>
      </c>
      <c r="AD27" s="97">
        <f t="shared" si="45"/>
        <v>0</v>
      </c>
      <c r="AE27" s="96"/>
      <c r="AF27" s="97">
        <f t="shared" si="46"/>
        <v>0</v>
      </c>
      <c r="AG27" s="97">
        <f t="shared" si="47"/>
        <v>0</v>
      </c>
      <c r="AH27" s="96"/>
      <c r="AI27" s="97">
        <f t="shared" si="48"/>
        <v>0</v>
      </c>
      <c r="AJ27" s="97">
        <f t="shared" si="49"/>
        <v>0</v>
      </c>
      <c r="AK27" s="96"/>
      <c r="AL27" s="97">
        <f t="shared" si="50"/>
        <v>0</v>
      </c>
      <c r="AM27" s="97">
        <f t="shared" si="51"/>
        <v>0</v>
      </c>
      <c r="AN27" s="107"/>
      <c r="AO27" s="96">
        <f t="shared" si="52"/>
        <v>5</v>
      </c>
      <c r="AP27" s="97">
        <f t="shared" si="53"/>
        <v>67.399999999999963</v>
      </c>
      <c r="AQ27" s="97">
        <f t="shared" si="54"/>
        <v>147.5</v>
      </c>
      <c r="AR27" s="99">
        <f t="shared" si="55"/>
        <v>3.937007874015748E-2</v>
      </c>
      <c r="AS27" s="100">
        <f t="shared" si="56"/>
        <v>1.1811023622047243</v>
      </c>
      <c r="AT27" s="97">
        <f t="shared" si="57"/>
        <v>34.84251968503937</v>
      </c>
      <c r="AU27" s="96">
        <v>1</v>
      </c>
      <c r="AV27" s="106">
        <f t="shared" si="58"/>
        <v>29.5</v>
      </c>
      <c r="AW27" s="106"/>
      <c r="AX27" s="97">
        <f t="shared" si="59"/>
        <v>0</v>
      </c>
      <c r="AY27" s="46">
        <v>15</v>
      </c>
      <c r="AZ27" s="100">
        <f t="shared" si="60"/>
        <v>25.4</v>
      </c>
      <c r="BA27" s="100">
        <f t="shared" si="61"/>
        <v>3.6285714285714286</v>
      </c>
      <c r="BB27" s="102">
        <f t="shared" si="62"/>
        <v>0.84666666666666657</v>
      </c>
      <c r="BC27" s="34">
        <f t="shared" si="31"/>
        <v>43618.400000000001</v>
      </c>
      <c r="BD27" s="103"/>
      <c r="BE27" s="103"/>
      <c r="BF27" s="104"/>
      <c r="BG27" s="104"/>
      <c r="BH27" s="104"/>
      <c r="BI27" s="104"/>
    </row>
    <row r="28" spans="1:61" s="108" customFormat="1" ht="15" x14ac:dyDescent="0.25">
      <c r="A28" s="92"/>
      <c r="B28" s="93">
        <v>6953156273085</v>
      </c>
      <c r="C28" s="93"/>
      <c r="D28" s="93">
        <v>734920</v>
      </c>
      <c r="E28" s="94" t="s">
        <v>51</v>
      </c>
      <c r="F28" s="95">
        <v>13.620000000000053</v>
      </c>
      <c r="G28" s="95">
        <v>34.5</v>
      </c>
      <c r="H28" s="95">
        <v>69</v>
      </c>
      <c r="I28" s="104"/>
      <c r="J28" s="96">
        <v>0</v>
      </c>
      <c r="K28" s="97">
        <f t="shared" si="32"/>
        <v>0</v>
      </c>
      <c r="L28" s="97">
        <f t="shared" si="33"/>
        <v>0</v>
      </c>
      <c r="M28" s="96">
        <v>6</v>
      </c>
      <c r="N28" s="97">
        <f t="shared" si="34"/>
        <v>81.720000000000312</v>
      </c>
      <c r="O28" s="97">
        <f t="shared" si="35"/>
        <v>207</v>
      </c>
      <c r="P28" s="96">
        <v>4</v>
      </c>
      <c r="Q28" s="97">
        <f t="shared" si="36"/>
        <v>54.48000000000021</v>
      </c>
      <c r="R28" s="97">
        <f t="shared" si="37"/>
        <v>138</v>
      </c>
      <c r="S28" s="96">
        <v>6</v>
      </c>
      <c r="T28" s="97">
        <f t="shared" si="38"/>
        <v>81.720000000000312</v>
      </c>
      <c r="U28" s="97">
        <f t="shared" si="39"/>
        <v>207</v>
      </c>
      <c r="V28" s="96">
        <v>3</v>
      </c>
      <c r="W28" s="97">
        <f t="shared" si="40"/>
        <v>40.860000000000156</v>
      </c>
      <c r="X28" s="97">
        <f t="shared" si="41"/>
        <v>103.5</v>
      </c>
      <c r="Y28" s="96"/>
      <c r="Z28" s="97">
        <f t="shared" si="42"/>
        <v>0</v>
      </c>
      <c r="AA28" s="97">
        <f t="shared" si="43"/>
        <v>0</v>
      </c>
      <c r="AB28" s="96"/>
      <c r="AC28" s="97">
        <f t="shared" si="44"/>
        <v>0</v>
      </c>
      <c r="AD28" s="97">
        <f t="shared" si="45"/>
        <v>0</v>
      </c>
      <c r="AE28" s="96"/>
      <c r="AF28" s="97">
        <f t="shared" si="46"/>
        <v>0</v>
      </c>
      <c r="AG28" s="97">
        <f t="shared" si="47"/>
        <v>0</v>
      </c>
      <c r="AH28" s="96"/>
      <c r="AI28" s="97">
        <f t="shared" si="48"/>
        <v>0</v>
      </c>
      <c r="AJ28" s="97">
        <f t="shared" si="49"/>
        <v>0</v>
      </c>
      <c r="AK28" s="96"/>
      <c r="AL28" s="97">
        <f t="shared" si="50"/>
        <v>0</v>
      </c>
      <c r="AM28" s="97">
        <f t="shared" si="51"/>
        <v>0</v>
      </c>
      <c r="AN28" s="107"/>
      <c r="AO28" s="96">
        <f t="shared" si="52"/>
        <v>19</v>
      </c>
      <c r="AP28" s="97">
        <f t="shared" si="53"/>
        <v>258.780000000001</v>
      </c>
      <c r="AQ28" s="97">
        <f t="shared" si="54"/>
        <v>655.5</v>
      </c>
      <c r="AR28" s="99">
        <f t="shared" si="55"/>
        <v>0.14960629921259844</v>
      </c>
      <c r="AS28" s="100">
        <f t="shared" si="56"/>
        <v>4.4881889763779528</v>
      </c>
      <c r="AT28" s="97">
        <f t="shared" si="57"/>
        <v>154.84251968503938</v>
      </c>
      <c r="AU28" s="96">
        <v>0</v>
      </c>
      <c r="AV28" s="106">
        <f t="shared" si="58"/>
        <v>0</v>
      </c>
      <c r="AW28" s="106"/>
      <c r="AX28" s="97">
        <f t="shared" si="59"/>
        <v>0</v>
      </c>
      <c r="AY28" s="46">
        <v>16</v>
      </c>
      <c r="AZ28" s="100">
        <f t="shared" si="60"/>
        <v>0</v>
      </c>
      <c r="BA28" s="100">
        <f t="shared" si="61"/>
        <v>0</v>
      </c>
      <c r="BB28" s="102">
        <f t="shared" si="62"/>
        <v>0</v>
      </c>
      <c r="BC28" s="34">
        <f t="shared" si="31"/>
        <v>43593</v>
      </c>
      <c r="BD28" s="103"/>
      <c r="BE28" s="103"/>
      <c r="BF28" s="104"/>
      <c r="BG28" s="104"/>
      <c r="BH28" s="104"/>
      <c r="BI28" s="104"/>
    </row>
    <row r="29" spans="1:61" ht="15" x14ac:dyDescent="0.25">
      <c r="A29" s="13"/>
      <c r="B29" s="16">
        <v>6953156273092</v>
      </c>
      <c r="C29" s="16"/>
      <c r="D29" s="16">
        <v>734921</v>
      </c>
      <c r="E29" s="17" t="s">
        <v>52</v>
      </c>
      <c r="F29" s="53">
        <v>13.949999999999998</v>
      </c>
      <c r="G29" s="53">
        <v>34.5</v>
      </c>
      <c r="H29" s="53">
        <v>69</v>
      </c>
      <c r="J29" s="25">
        <v>0</v>
      </c>
      <c r="K29" s="15">
        <f t="shared" si="32"/>
        <v>0</v>
      </c>
      <c r="L29" s="15">
        <f t="shared" si="33"/>
        <v>0</v>
      </c>
      <c r="M29" s="25">
        <v>1</v>
      </c>
      <c r="N29" s="15">
        <f t="shared" si="34"/>
        <v>13.949999999999998</v>
      </c>
      <c r="O29" s="15">
        <f t="shared" si="35"/>
        <v>34.5</v>
      </c>
      <c r="P29" s="25">
        <v>1</v>
      </c>
      <c r="Q29" s="15">
        <f t="shared" si="36"/>
        <v>13.949999999999998</v>
      </c>
      <c r="R29" s="15">
        <f t="shared" si="37"/>
        <v>34.5</v>
      </c>
      <c r="S29" s="25">
        <v>2</v>
      </c>
      <c r="T29" s="15">
        <f t="shared" si="38"/>
        <v>27.899999999999995</v>
      </c>
      <c r="U29" s="15">
        <f t="shared" si="39"/>
        <v>69</v>
      </c>
      <c r="V29" s="25">
        <v>0</v>
      </c>
      <c r="W29" s="15">
        <f t="shared" si="40"/>
        <v>0</v>
      </c>
      <c r="X29" s="15">
        <f t="shared" si="41"/>
        <v>0</v>
      </c>
      <c r="Y29" s="25"/>
      <c r="Z29" s="15">
        <f t="shared" si="42"/>
        <v>0</v>
      </c>
      <c r="AA29" s="15">
        <f t="shared" si="43"/>
        <v>0</v>
      </c>
      <c r="AB29" s="25"/>
      <c r="AC29" s="15">
        <f t="shared" si="44"/>
        <v>0</v>
      </c>
      <c r="AD29" s="15">
        <f t="shared" si="45"/>
        <v>0</v>
      </c>
      <c r="AE29" s="25"/>
      <c r="AF29" s="15">
        <f t="shared" si="46"/>
        <v>0</v>
      </c>
      <c r="AG29" s="15">
        <f t="shared" si="47"/>
        <v>0</v>
      </c>
      <c r="AH29" s="25"/>
      <c r="AI29" s="15">
        <f t="shared" si="48"/>
        <v>0</v>
      </c>
      <c r="AJ29" s="15">
        <f t="shared" si="49"/>
        <v>0</v>
      </c>
      <c r="AK29" s="25"/>
      <c r="AL29" s="15">
        <f t="shared" si="50"/>
        <v>0</v>
      </c>
      <c r="AM29" s="15">
        <f t="shared" si="51"/>
        <v>0</v>
      </c>
      <c r="AO29" s="25">
        <f t="shared" si="52"/>
        <v>4</v>
      </c>
      <c r="AP29" s="15">
        <f t="shared" si="53"/>
        <v>55.79999999999999</v>
      </c>
      <c r="AQ29" s="36">
        <f t="shared" si="54"/>
        <v>138</v>
      </c>
      <c r="AR29" s="41">
        <f t="shared" si="55"/>
        <v>3.1496062992125984E-2</v>
      </c>
      <c r="AS29" s="36">
        <f t="shared" si="56"/>
        <v>0.94488188976377951</v>
      </c>
      <c r="AT29" s="58">
        <f t="shared" si="57"/>
        <v>32.598425196850393</v>
      </c>
      <c r="AU29" s="25">
        <v>2</v>
      </c>
      <c r="AV29" s="36">
        <f t="shared" si="58"/>
        <v>69</v>
      </c>
      <c r="AW29" s="36"/>
      <c r="AX29" s="15">
        <f t="shared" si="59"/>
        <v>0</v>
      </c>
      <c r="AY29" s="46">
        <v>17</v>
      </c>
      <c r="AZ29" s="36">
        <f t="shared" si="60"/>
        <v>63.5</v>
      </c>
      <c r="BA29" s="36">
        <f t="shared" si="61"/>
        <v>9.0714285714285712</v>
      </c>
      <c r="BB29" s="51">
        <f t="shared" si="62"/>
        <v>2.1166666666666667</v>
      </c>
      <c r="BC29" s="34">
        <f t="shared" si="31"/>
        <v>43656.5</v>
      </c>
    </row>
    <row r="30" spans="1:61" ht="15" x14ac:dyDescent="0.25">
      <c r="A30" s="13"/>
      <c r="B30" s="16">
        <v>6953156273108</v>
      </c>
      <c r="C30" s="16"/>
      <c r="D30" s="16">
        <v>734922</v>
      </c>
      <c r="E30" s="17" t="s">
        <v>53</v>
      </c>
      <c r="F30" s="53">
        <v>13.950000000000014</v>
      </c>
      <c r="G30" s="53">
        <v>34.5</v>
      </c>
      <c r="H30" s="53">
        <v>69</v>
      </c>
      <c r="J30" s="25">
        <v>0</v>
      </c>
      <c r="K30" s="15">
        <f t="shared" si="32"/>
        <v>0</v>
      </c>
      <c r="L30" s="15">
        <f t="shared" si="33"/>
        <v>0</v>
      </c>
      <c r="M30" s="25">
        <v>3</v>
      </c>
      <c r="N30" s="15">
        <f t="shared" si="34"/>
        <v>41.850000000000037</v>
      </c>
      <c r="O30" s="15">
        <f t="shared" si="35"/>
        <v>103.5</v>
      </c>
      <c r="P30" s="25">
        <v>3</v>
      </c>
      <c r="Q30" s="15">
        <f t="shared" si="36"/>
        <v>41.850000000000037</v>
      </c>
      <c r="R30" s="15">
        <f t="shared" si="37"/>
        <v>103.5</v>
      </c>
      <c r="S30" s="25">
        <v>2</v>
      </c>
      <c r="T30" s="15">
        <f t="shared" si="38"/>
        <v>27.900000000000027</v>
      </c>
      <c r="U30" s="15">
        <f t="shared" si="39"/>
        <v>69</v>
      </c>
      <c r="V30" s="25">
        <v>0</v>
      </c>
      <c r="W30" s="15">
        <f t="shared" si="40"/>
        <v>0</v>
      </c>
      <c r="X30" s="15">
        <f t="shared" si="41"/>
        <v>0</v>
      </c>
      <c r="Y30" s="25"/>
      <c r="Z30" s="15">
        <f t="shared" si="42"/>
        <v>0</v>
      </c>
      <c r="AA30" s="15">
        <f t="shared" si="43"/>
        <v>0</v>
      </c>
      <c r="AB30" s="25"/>
      <c r="AC30" s="15">
        <f t="shared" si="44"/>
        <v>0</v>
      </c>
      <c r="AD30" s="15">
        <f t="shared" si="45"/>
        <v>0</v>
      </c>
      <c r="AE30" s="25"/>
      <c r="AF30" s="15">
        <f t="shared" si="46"/>
        <v>0</v>
      </c>
      <c r="AG30" s="15">
        <f t="shared" si="47"/>
        <v>0</v>
      </c>
      <c r="AH30" s="25"/>
      <c r="AI30" s="15">
        <f t="shared" si="48"/>
        <v>0</v>
      </c>
      <c r="AJ30" s="15">
        <f t="shared" si="49"/>
        <v>0</v>
      </c>
      <c r="AK30" s="25"/>
      <c r="AL30" s="15">
        <f t="shared" si="50"/>
        <v>0</v>
      </c>
      <c r="AM30" s="15">
        <f t="shared" si="51"/>
        <v>0</v>
      </c>
      <c r="AO30" s="25">
        <f t="shared" si="52"/>
        <v>8</v>
      </c>
      <c r="AP30" s="15">
        <f t="shared" si="53"/>
        <v>111.60000000000011</v>
      </c>
      <c r="AQ30" s="36">
        <f t="shared" si="54"/>
        <v>276</v>
      </c>
      <c r="AR30" s="41">
        <f t="shared" si="55"/>
        <v>6.2992125984251968E-2</v>
      </c>
      <c r="AS30" s="36">
        <f t="shared" si="56"/>
        <v>1.889763779527559</v>
      </c>
      <c r="AT30" s="58">
        <f t="shared" si="57"/>
        <v>65.196850393700785</v>
      </c>
      <c r="AU30" s="25">
        <v>0</v>
      </c>
      <c r="AV30" s="36">
        <f t="shared" si="58"/>
        <v>0</v>
      </c>
      <c r="AW30" s="36"/>
      <c r="AX30" s="15">
        <f t="shared" si="59"/>
        <v>0</v>
      </c>
      <c r="AY30" s="46">
        <v>18</v>
      </c>
      <c r="AZ30" s="36">
        <f t="shared" si="60"/>
        <v>0</v>
      </c>
      <c r="BA30" s="36">
        <f t="shared" si="61"/>
        <v>0</v>
      </c>
      <c r="BB30" s="51">
        <f t="shared" si="62"/>
        <v>0</v>
      </c>
      <c r="BC30" s="34">
        <f t="shared" si="31"/>
        <v>43593</v>
      </c>
    </row>
    <row r="31" spans="1:61" ht="15" x14ac:dyDescent="0.25">
      <c r="A31" s="13"/>
      <c r="B31" s="16">
        <v>6953156253063</v>
      </c>
      <c r="C31" s="16"/>
      <c r="D31" s="16">
        <v>734927</v>
      </c>
      <c r="E31" s="17" t="s">
        <v>54</v>
      </c>
      <c r="F31" s="53">
        <v>11.760000000000007</v>
      </c>
      <c r="G31" s="53">
        <v>24.5</v>
      </c>
      <c r="H31" s="53">
        <v>49</v>
      </c>
      <c r="J31" s="25">
        <v>0</v>
      </c>
      <c r="K31" s="15">
        <f t="shared" si="32"/>
        <v>0</v>
      </c>
      <c r="L31" s="15">
        <f t="shared" si="33"/>
        <v>0</v>
      </c>
      <c r="M31" s="25">
        <v>4</v>
      </c>
      <c r="N31" s="15">
        <f t="shared" si="34"/>
        <v>47.040000000000028</v>
      </c>
      <c r="O31" s="15">
        <f t="shared" si="35"/>
        <v>98</v>
      </c>
      <c r="P31" s="25">
        <v>3</v>
      </c>
      <c r="Q31" s="15">
        <f t="shared" si="36"/>
        <v>35.280000000000022</v>
      </c>
      <c r="R31" s="15">
        <f t="shared" si="37"/>
        <v>73.5</v>
      </c>
      <c r="S31" s="25">
        <v>2</v>
      </c>
      <c r="T31" s="15">
        <f t="shared" si="38"/>
        <v>23.520000000000014</v>
      </c>
      <c r="U31" s="15">
        <f t="shared" si="39"/>
        <v>49</v>
      </c>
      <c r="V31" s="25">
        <v>0</v>
      </c>
      <c r="W31" s="15">
        <f t="shared" si="40"/>
        <v>0</v>
      </c>
      <c r="X31" s="15">
        <f t="shared" si="41"/>
        <v>0</v>
      </c>
      <c r="Y31" s="25"/>
      <c r="Z31" s="15">
        <f t="shared" si="42"/>
        <v>0</v>
      </c>
      <c r="AA31" s="15">
        <f t="shared" si="43"/>
        <v>0</v>
      </c>
      <c r="AB31" s="25"/>
      <c r="AC31" s="15">
        <f t="shared" si="44"/>
        <v>0</v>
      </c>
      <c r="AD31" s="15">
        <f t="shared" si="45"/>
        <v>0</v>
      </c>
      <c r="AE31" s="25"/>
      <c r="AF31" s="15">
        <f t="shared" si="46"/>
        <v>0</v>
      </c>
      <c r="AG31" s="15">
        <f t="shared" si="47"/>
        <v>0</v>
      </c>
      <c r="AH31" s="25"/>
      <c r="AI31" s="15">
        <f t="shared" si="48"/>
        <v>0</v>
      </c>
      <c r="AJ31" s="15">
        <f t="shared" si="49"/>
        <v>0</v>
      </c>
      <c r="AK31" s="25"/>
      <c r="AL31" s="15">
        <f t="shared" si="50"/>
        <v>0</v>
      </c>
      <c r="AM31" s="15">
        <f t="shared" si="51"/>
        <v>0</v>
      </c>
      <c r="AO31" s="25">
        <f t="shared" si="52"/>
        <v>9</v>
      </c>
      <c r="AP31" s="15">
        <f t="shared" si="53"/>
        <v>105.84000000000006</v>
      </c>
      <c r="AQ31" s="36">
        <f t="shared" si="54"/>
        <v>220.5</v>
      </c>
      <c r="AR31" s="41">
        <f t="shared" si="55"/>
        <v>7.0866141732283464E-2</v>
      </c>
      <c r="AS31" s="36">
        <f t="shared" si="56"/>
        <v>2.1259842519685037</v>
      </c>
      <c r="AT31" s="58">
        <f t="shared" si="57"/>
        <v>52.086614173228341</v>
      </c>
      <c r="AU31" s="25">
        <v>3</v>
      </c>
      <c r="AV31" s="36">
        <f t="shared" si="58"/>
        <v>73.5</v>
      </c>
      <c r="AW31" s="36"/>
      <c r="AX31" s="15">
        <f t="shared" si="59"/>
        <v>0</v>
      </c>
      <c r="AY31" s="46">
        <v>19</v>
      </c>
      <c r="AZ31" s="36">
        <f t="shared" si="60"/>
        <v>42.333333333333336</v>
      </c>
      <c r="BA31" s="36">
        <f t="shared" si="61"/>
        <v>6.0476190476190483</v>
      </c>
      <c r="BB31" s="51">
        <f t="shared" si="62"/>
        <v>1.4111111111111112</v>
      </c>
      <c r="BC31" s="34">
        <f t="shared" si="31"/>
        <v>43635.333333333336</v>
      </c>
    </row>
    <row r="32" spans="1:61" s="42" customFormat="1" ht="15" x14ac:dyDescent="0.25">
      <c r="A32" s="13"/>
      <c r="B32" s="16">
        <v>6953156253070</v>
      </c>
      <c r="C32" s="16"/>
      <c r="D32" s="16">
        <v>734928</v>
      </c>
      <c r="E32" s="17" t="s">
        <v>55</v>
      </c>
      <c r="F32" s="53">
        <v>11.76</v>
      </c>
      <c r="G32" s="53">
        <v>24.5</v>
      </c>
      <c r="H32" s="53">
        <v>49</v>
      </c>
      <c r="I32" s="1"/>
      <c r="J32" s="25">
        <v>0</v>
      </c>
      <c r="K32" s="15">
        <f t="shared" si="32"/>
        <v>0</v>
      </c>
      <c r="L32" s="15">
        <f t="shared" si="33"/>
        <v>0</v>
      </c>
      <c r="M32" s="25">
        <v>1</v>
      </c>
      <c r="N32" s="15">
        <f t="shared" si="34"/>
        <v>11.76</v>
      </c>
      <c r="O32" s="15">
        <f t="shared" si="35"/>
        <v>24.5</v>
      </c>
      <c r="P32" s="25">
        <v>2</v>
      </c>
      <c r="Q32" s="15">
        <f t="shared" si="36"/>
        <v>23.52</v>
      </c>
      <c r="R32" s="15">
        <f t="shared" si="37"/>
        <v>49</v>
      </c>
      <c r="S32" s="25">
        <v>2</v>
      </c>
      <c r="T32" s="15">
        <f t="shared" si="38"/>
        <v>23.52</v>
      </c>
      <c r="U32" s="15">
        <f t="shared" si="39"/>
        <v>49</v>
      </c>
      <c r="V32" s="25">
        <v>0</v>
      </c>
      <c r="W32" s="15">
        <f t="shared" si="40"/>
        <v>0</v>
      </c>
      <c r="X32" s="15">
        <f t="shared" si="41"/>
        <v>0</v>
      </c>
      <c r="Y32" s="25"/>
      <c r="Z32" s="15">
        <f t="shared" si="42"/>
        <v>0</v>
      </c>
      <c r="AA32" s="15">
        <f t="shared" si="43"/>
        <v>0</v>
      </c>
      <c r="AB32" s="25"/>
      <c r="AC32" s="15">
        <f t="shared" si="44"/>
        <v>0</v>
      </c>
      <c r="AD32" s="15">
        <f t="shared" si="45"/>
        <v>0</v>
      </c>
      <c r="AE32" s="25"/>
      <c r="AF32" s="15">
        <f t="shared" si="46"/>
        <v>0</v>
      </c>
      <c r="AG32" s="15">
        <f t="shared" si="47"/>
        <v>0</v>
      </c>
      <c r="AH32" s="25"/>
      <c r="AI32" s="15">
        <f t="shared" si="48"/>
        <v>0</v>
      </c>
      <c r="AJ32" s="15">
        <f t="shared" si="49"/>
        <v>0</v>
      </c>
      <c r="AK32" s="25"/>
      <c r="AL32" s="15">
        <f t="shared" si="50"/>
        <v>0</v>
      </c>
      <c r="AM32" s="15">
        <f t="shared" si="51"/>
        <v>0</v>
      </c>
      <c r="AN32" s="50"/>
      <c r="AO32" s="25">
        <f t="shared" si="52"/>
        <v>5</v>
      </c>
      <c r="AP32" s="15">
        <f t="shared" si="53"/>
        <v>58.8</v>
      </c>
      <c r="AQ32" s="36">
        <f t="shared" si="54"/>
        <v>122.5</v>
      </c>
      <c r="AR32" s="41">
        <f t="shared" si="55"/>
        <v>3.937007874015748E-2</v>
      </c>
      <c r="AS32" s="36">
        <f t="shared" si="56"/>
        <v>1.1811023622047243</v>
      </c>
      <c r="AT32" s="58">
        <f t="shared" si="57"/>
        <v>28.937007874015745</v>
      </c>
      <c r="AU32" s="25">
        <v>0</v>
      </c>
      <c r="AV32" s="36">
        <f t="shared" si="58"/>
        <v>0</v>
      </c>
      <c r="AW32" s="36"/>
      <c r="AX32" s="15">
        <f t="shared" si="59"/>
        <v>0</v>
      </c>
      <c r="AY32" s="46">
        <v>20</v>
      </c>
      <c r="AZ32" s="36">
        <f t="shared" si="60"/>
        <v>0</v>
      </c>
      <c r="BA32" s="36">
        <f t="shared" si="61"/>
        <v>0</v>
      </c>
      <c r="BB32" s="51">
        <f t="shared" si="62"/>
        <v>0</v>
      </c>
      <c r="BC32" s="34">
        <f t="shared" si="31"/>
        <v>43593</v>
      </c>
      <c r="BD32" s="1"/>
      <c r="BE32" s="1"/>
      <c r="BF32" s="1"/>
      <c r="BG32" s="1"/>
      <c r="BH32" s="1"/>
      <c r="BI32" s="1"/>
    </row>
    <row r="33" spans="1:61" ht="15" x14ac:dyDescent="0.25">
      <c r="A33" s="13"/>
      <c r="B33" s="16">
        <v>6953156281691</v>
      </c>
      <c r="C33" s="16"/>
      <c r="D33" s="16">
        <v>734941</v>
      </c>
      <c r="E33" s="17" t="s">
        <v>56</v>
      </c>
      <c r="F33" s="53">
        <v>22.190000000000005</v>
      </c>
      <c r="G33" s="53">
        <v>44.5</v>
      </c>
      <c r="H33" s="53">
        <v>89</v>
      </c>
      <c r="J33" s="25">
        <v>0</v>
      </c>
      <c r="K33" s="15">
        <f t="shared" si="32"/>
        <v>0</v>
      </c>
      <c r="L33" s="15">
        <f t="shared" si="33"/>
        <v>0</v>
      </c>
      <c r="M33" s="25">
        <v>0</v>
      </c>
      <c r="N33" s="15">
        <f t="shared" si="34"/>
        <v>0</v>
      </c>
      <c r="O33" s="15">
        <f t="shared" si="35"/>
        <v>0</v>
      </c>
      <c r="P33" s="25">
        <v>0</v>
      </c>
      <c r="Q33" s="15">
        <f t="shared" si="36"/>
        <v>0</v>
      </c>
      <c r="R33" s="15">
        <f t="shared" si="37"/>
        <v>0</v>
      </c>
      <c r="S33" s="25">
        <v>1</v>
      </c>
      <c r="T33" s="15">
        <f t="shared" si="38"/>
        <v>22.190000000000005</v>
      </c>
      <c r="U33" s="15">
        <f t="shared" si="39"/>
        <v>44.5</v>
      </c>
      <c r="V33" s="25">
        <v>1</v>
      </c>
      <c r="W33" s="15">
        <f t="shared" si="40"/>
        <v>22.190000000000005</v>
      </c>
      <c r="X33" s="15">
        <f t="shared" si="41"/>
        <v>44.5</v>
      </c>
      <c r="Y33" s="25"/>
      <c r="Z33" s="15">
        <f t="shared" si="42"/>
        <v>0</v>
      </c>
      <c r="AA33" s="15">
        <f t="shared" si="43"/>
        <v>0</v>
      </c>
      <c r="AB33" s="25"/>
      <c r="AC33" s="15">
        <f t="shared" si="44"/>
        <v>0</v>
      </c>
      <c r="AD33" s="15">
        <f t="shared" si="45"/>
        <v>0</v>
      </c>
      <c r="AE33" s="25"/>
      <c r="AF33" s="15">
        <f t="shared" si="46"/>
        <v>0</v>
      </c>
      <c r="AG33" s="15">
        <f t="shared" si="47"/>
        <v>0</v>
      </c>
      <c r="AH33" s="25"/>
      <c r="AI33" s="15">
        <f t="shared" si="48"/>
        <v>0</v>
      </c>
      <c r="AJ33" s="15">
        <f t="shared" si="49"/>
        <v>0</v>
      </c>
      <c r="AK33" s="25"/>
      <c r="AL33" s="15">
        <f t="shared" si="50"/>
        <v>0</v>
      </c>
      <c r="AM33" s="15">
        <f t="shared" si="51"/>
        <v>0</v>
      </c>
      <c r="AO33" s="25">
        <f t="shared" si="52"/>
        <v>2</v>
      </c>
      <c r="AP33" s="15">
        <f t="shared" si="53"/>
        <v>44.38000000000001</v>
      </c>
      <c r="AQ33" s="36">
        <f t="shared" si="54"/>
        <v>89</v>
      </c>
      <c r="AR33" s="41">
        <f t="shared" si="55"/>
        <v>1.5748031496062992E-2</v>
      </c>
      <c r="AS33" s="36">
        <f t="shared" si="56"/>
        <v>0.47244094488188976</v>
      </c>
      <c r="AT33" s="58">
        <f t="shared" si="57"/>
        <v>21.023622047244093</v>
      </c>
      <c r="AU33" s="25">
        <v>3</v>
      </c>
      <c r="AV33" s="36">
        <f t="shared" si="58"/>
        <v>133.5</v>
      </c>
      <c r="AW33" s="36"/>
      <c r="AX33" s="15">
        <f t="shared" si="59"/>
        <v>0</v>
      </c>
      <c r="AY33" s="46">
        <v>21</v>
      </c>
      <c r="AZ33" s="36">
        <f t="shared" si="60"/>
        <v>190.5</v>
      </c>
      <c r="BA33" s="36">
        <f t="shared" si="61"/>
        <v>27.214285714285715</v>
      </c>
      <c r="BB33" s="51">
        <f t="shared" si="62"/>
        <v>6.35</v>
      </c>
      <c r="BC33" s="34">
        <f t="shared" si="31"/>
        <v>43783.5</v>
      </c>
    </row>
    <row r="34" spans="1:61" ht="15" x14ac:dyDescent="0.25">
      <c r="A34" s="13"/>
      <c r="B34" s="16">
        <v>6953156281370</v>
      </c>
      <c r="C34" s="16"/>
      <c r="D34" s="16">
        <v>734942</v>
      </c>
      <c r="E34" s="17" t="s">
        <v>57</v>
      </c>
      <c r="F34" s="53">
        <v>7.4611494252873589</v>
      </c>
      <c r="G34" s="53">
        <v>24.5</v>
      </c>
      <c r="H34" s="53">
        <v>49</v>
      </c>
      <c r="J34" s="25">
        <v>0</v>
      </c>
      <c r="K34" s="15">
        <f t="shared" si="32"/>
        <v>0</v>
      </c>
      <c r="L34" s="15">
        <f t="shared" si="33"/>
        <v>0</v>
      </c>
      <c r="M34" s="25">
        <v>4</v>
      </c>
      <c r="N34" s="15">
        <f t="shared" si="34"/>
        <v>29.844597701149436</v>
      </c>
      <c r="O34" s="15">
        <f t="shared" si="35"/>
        <v>98</v>
      </c>
      <c r="P34" s="25">
        <v>0</v>
      </c>
      <c r="Q34" s="15">
        <f t="shared" si="36"/>
        <v>0</v>
      </c>
      <c r="R34" s="15">
        <f t="shared" si="37"/>
        <v>0</v>
      </c>
      <c r="S34" s="25">
        <v>0</v>
      </c>
      <c r="T34" s="15">
        <f t="shared" si="38"/>
        <v>0</v>
      </c>
      <c r="U34" s="15">
        <f t="shared" si="39"/>
        <v>0</v>
      </c>
      <c r="V34" s="25">
        <v>0</v>
      </c>
      <c r="W34" s="15">
        <f t="shared" si="40"/>
        <v>0</v>
      </c>
      <c r="X34" s="15">
        <f t="shared" si="41"/>
        <v>0</v>
      </c>
      <c r="Y34" s="25"/>
      <c r="Z34" s="15">
        <f t="shared" si="42"/>
        <v>0</v>
      </c>
      <c r="AA34" s="15">
        <f t="shared" si="43"/>
        <v>0</v>
      </c>
      <c r="AB34" s="25"/>
      <c r="AC34" s="15">
        <f t="shared" si="44"/>
        <v>0</v>
      </c>
      <c r="AD34" s="15">
        <f t="shared" si="45"/>
        <v>0</v>
      </c>
      <c r="AE34" s="25"/>
      <c r="AF34" s="15">
        <f t="shared" si="46"/>
        <v>0</v>
      </c>
      <c r="AG34" s="15">
        <f t="shared" si="47"/>
        <v>0</v>
      </c>
      <c r="AH34" s="25"/>
      <c r="AI34" s="15">
        <f t="shared" si="48"/>
        <v>0</v>
      </c>
      <c r="AJ34" s="15">
        <f t="shared" si="49"/>
        <v>0</v>
      </c>
      <c r="AK34" s="25"/>
      <c r="AL34" s="15">
        <f t="shared" si="50"/>
        <v>0</v>
      </c>
      <c r="AM34" s="15">
        <f t="shared" si="51"/>
        <v>0</v>
      </c>
      <c r="AO34" s="25">
        <f t="shared" si="52"/>
        <v>4</v>
      </c>
      <c r="AP34" s="15">
        <f t="shared" si="53"/>
        <v>29.844597701149436</v>
      </c>
      <c r="AQ34" s="36">
        <f t="shared" si="54"/>
        <v>98</v>
      </c>
      <c r="AR34" s="41">
        <f t="shared" si="55"/>
        <v>3.1496062992125984E-2</v>
      </c>
      <c r="AS34" s="36">
        <f t="shared" si="56"/>
        <v>0.94488188976377951</v>
      </c>
      <c r="AT34" s="58">
        <f t="shared" si="57"/>
        <v>23.149606299212596</v>
      </c>
      <c r="AU34" s="25">
        <v>6</v>
      </c>
      <c r="AV34" s="36">
        <f t="shared" si="58"/>
        <v>147</v>
      </c>
      <c r="AW34" s="36"/>
      <c r="AX34" s="15">
        <f t="shared" si="59"/>
        <v>0</v>
      </c>
      <c r="AY34" s="46">
        <v>22</v>
      </c>
      <c r="AZ34" s="36">
        <f t="shared" si="60"/>
        <v>190.5</v>
      </c>
      <c r="BA34" s="36">
        <f t="shared" si="61"/>
        <v>27.214285714285715</v>
      </c>
      <c r="BB34" s="51">
        <f t="shared" si="62"/>
        <v>6.35</v>
      </c>
      <c r="BC34" s="34">
        <f t="shared" si="31"/>
        <v>43783.5</v>
      </c>
    </row>
    <row r="35" spans="1:61" ht="15" x14ac:dyDescent="0.25">
      <c r="A35" s="13"/>
      <c r="B35" s="16">
        <v>6953156281363</v>
      </c>
      <c r="C35" s="16"/>
      <c r="D35" s="16">
        <v>734943</v>
      </c>
      <c r="E35" s="17" t="s">
        <v>58</v>
      </c>
      <c r="F35" s="53">
        <v>7.6100000000000083</v>
      </c>
      <c r="G35" s="53">
        <v>24.5</v>
      </c>
      <c r="H35" s="53">
        <v>49</v>
      </c>
      <c r="J35" s="25">
        <v>0</v>
      </c>
      <c r="K35" s="15">
        <f t="shared" si="32"/>
        <v>0</v>
      </c>
      <c r="L35" s="15">
        <f t="shared" si="33"/>
        <v>0</v>
      </c>
      <c r="M35" s="25">
        <v>3</v>
      </c>
      <c r="N35" s="15">
        <f t="shared" si="34"/>
        <v>22.830000000000027</v>
      </c>
      <c r="O35" s="15">
        <f t="shared" si="35"/>
        <v>73.5</v>
      </c>
      <c r="P35" s="25">
        <v>1</v>
      </c>
      <c r="Q35" s="15">
        <f t="shared" si="36"/>
        <v>7.6100000000000083</v>
      </c>
      <c r="R35" s="15">
        <f t="shared" si="37"/>
        <v>24.5</v>
      </c>
      <c r="S35" s="25">
        <v>1</v>
      </c>
      <c r="T35" s="15">
        <f t="shared" si="38"/>
        <v>7.6100000000000083</v>
      </c>
      <c r="U35" s="15">
        <f t="shared" si="39"/>
        <v>24.5</v>
      </c>
      <c r="V35" s="25">
        <v>2</v>
      </c>
      <c r="W35" s="15">
        <f t="shared" si="40"/>
        <v>15.220000000000017</v>
      </c>
      <c r="X35" s="15">
        <f t="shared" si="41"/>
        <v>49</v>
      </c>
      <c r="Y35" s="25"/>
      <c r="Z35" s="15">
        <f t="shared" si="42"/>
        <v>0</v>
      </c>
      <c r="AA35" s="15">
        <f t="shared" si="43"/>
        <v>0</v>
      </c>
      <c r="AB35" s="25"/>
      <c r="AC35" s="15">
        <f t="shared" si="44"/>
        <v>0</v>
      </c>
      <c r="AD35" s="15">
        <f t="shared" si="45"/>
        <v>0</v>
      </c>
      <c r="AE35" s="25"/>
      <c r="AF35" s="15">
        <f t="shared" si="46"/>
        <v>0</v>
      </c>
      <c r="AG35" s="15">
        <f t="shared" si="47"/>
        <v>0</v>
      </c>
      <c r="AH35" s="25"/>
      <c r="AI35" s="15">
        <f t="shared" si="48"/>
        <v>0</v>
      </c>
      <c r="AJ35" s="15">
        <f t="shared" si="49"/>
        <v>0</v>
      </c>
      <c r="AK35" s="25"/>
      <c r="AL35" s="15">
        <f t="shared" si="50"/>
        <v>0</v>
      </c>
      <c r="AM35" s="15">
        <f t="shared" si="51"/>
        <v>0</v>
      </c>
      <c r="AO35" s="25">
        <f t="shared" si="52"/>
        <v>7</v>
      </c>
      <c r="AP35" s="15">
        <f t="shared" si="53"/>
        <v>53.27000000000006</v>
      </c>
      <c r="AQ35" s="36">
        <f t="shared" si="54"/>
        <v>171.5</v>
      </c>
      <c r="AR35" s="41">
        <f t="shared" si="55"/>
        <v>5.5118110236220472E-2</v>
      </c>
      <c r="AS35" s="36">
        <f t="shared" si="56"/>
        <v>1.6535433070866141</v>
      </c>
      <c r="AT35" s="58">
        <f t="shared" si="57"/>
        <v>40.511811023622045</v>
      </c>
      <c r="AU35" s="25">
        <v>3</v>
      </c>
      <c r="AV35" s="36">
        <f t="shared" si="58"/>
        <v>73.5</v>
      </c>
      <c r="AW35" s="36"/>
      <c r="AX35" s="15">
        <f t="shared" si="59"/>
        <v>0</v>
      </c>
      <c r="AY35" s="46">
        <v>23</v>
      </c>
      <c r="AZ35" s="36">
        <f t="shared" si="60"/>
        <v>54.428571428571431</v>
      </c>
      <c r="BA35" s="36">
        <f t="shared" si="61"/>
        <v>7.7755102040816331</v>
      </c>
      <c r="BB35" s="51">
        <f t="shared" si="62"/>
        <v>1.8142857142857143</v>
      </c>
      <c r="BC35" s="34">
        <f t="shared" si="31"/>
        <v>43647.428571428572</v>
      </c>
    </row>
    <row r="36" spans="1:61" ht="15" x14ac:dyDescent="0.25">
      <c r="A36" s="13"/>
      <c r="B36" s="16">
        <v>6953156281387</v>
      </c>
      <c r="C36" s="16"/>
      <c r="D36" s="16">
        <v>734944</v>
      </c>
      <c r="E36" s="17" t="s">
        <v>59</v>
      </c>
      <c r="F36" s="53">
        <v>7.6100000000000083</v>
      </c>
      <c r="G36" s="53">
        <v>24.5</v>
      </c>
      <c r="H36" s="53">
        <v>49</v>
      </c>
      <c r="J36" s="25">
        <v>0</v>
      </c>
      <c r="K36" s="15">
        <f t="shared" si="32"/>
        <v>0</v>
      </c>
      <c r="L36" s="15">
        <f t="shared" si="33"/>
        <v>0</v>
      </c>
      <c r="M36" s="25">
        <v>1</v>
      </c>
      <c r="N36" s="15">
        <f t="shared" si="34"/>
        <v>7.6100000000000083</v>
      </c>
      <c r="O36" s="15">
        <f t="shared" si="35"/>
        <v>24.5</v>
      </c>
      <c r="P36" s="25">
        <v>0</v>
      </c>
      <c r="Q36" s="15">
        <f t="shared" si="36"/>
        <v>0</v>
      </c>
      <c r="R36" s="15">
        <f t="shared" si="37"/>
        <v>0</v>
      </c>
      <c r="S36" s="25">
        <v>2</v>
      </c>
      <c r="T36" s="15">
        <f t="shared" si="38"/>
        <v>15.220000000000017</v>
      </c>
      <c r="U36" s="15">
        <f t="shared" si="39"/>
        <v>49</v>
      </c>
      <c r="V36" s="25">
        <v>0</v>
      </c>
      <c r="W36" s="15">
        <f t="shared" si="40"/>
        <v>0</v>
      </c>
      <c r="X36" s="15">
        <f t="shared" si="41"/>
        <v>0</v>
      </c>
      <c r="Y36" s="25"/>
      <c r="Z36" s="15">
        <f t="shared" si="42"/>
        <v>0</v>
      </c>
      <c r="AA36" s="15">
        <f t="shared" si="43"/>
        <v>0</v>
      </c>
      <c r="AB36" s="25"/>
      <c r="AC36" s="15">
        <f t="shared" si="44"/>
        <v>0</v>
      </c>
      <c r="AD36" s="15">
        <f t="shared" si="45"/>
        <v>0</v>
      </c>
      <c r="AE36" s="25"/>
      <c r="AF36" s="15">
        <f t="shared" si="46"/>
        <v>0</v>
      </c>
      <c r="AG36" s="15">
        <f t="shared" si="47"/>
        <v>0</v>
      </c>
      <c r="AH36" s="25"/>
      <c r="AI36" s="15">
        <f t="shared" si="48"/>
        <v>0</v>
      </c>
      <c r="AJ36" s="15">
        <f t="shared" si="49"/>
        <v>0</v>
      </c>
      <c r="AK36" s="25"/>
      <c r="AL36" s="15">
        <f t="shared" si="50"/>
        <v>0</v>
      </c>
      <c r="AM36" s="15">
        <f t="shared" si="51"/>
        <v>0</v>
      </c>
      <c r="AO36" s="25">
        <f t="shared" si="52"/>
        <v>3</v>
      </c>
      <c r="AP36" s="15">
        <f t="shared" si="53"/>
        <v>22.830000000000027</v>
      </c>
      <c r="AQ36" s="36">
        <f t="shared" si="54"/>
        <v>73.5</v>
      </c>
      <c r="AR36" s="41">
        <f t="shared" si="55"/>
        <v>2.3622047244094488E-2</v>
      </c>
      <c r="AS36" s="36">
        <f t="shared" si="56"/>
        <v>0.70866141732283461</v>
      </c>
      <c r="AT36" s="58">
        <f t="shared" si="57"/>
        <v>17.362204724409448</v>
      </c>
      <c r="AU36" s="25">
        <v>5</v>
      </c>
      <c r="AV36" s="36">
        <f t="shared" si="58"/>
        <v>122.5</v>
      </c>
      <c r="AW36" s="36"/>
      <c r="AX36" s="15">
        <f t="shared" si="59"/>
        <v>0</v>
      </c>
      <c r="AY36" s="46">
        <v>24</v>
      </c>
      <c r="AZ36" s="36">
        <f t="shared" si="60"/>
        <v>211.66666666666666</v>
      </c>
      <c r="BA36" s="36">
        <f t="shared" si="61"/>
        <v>30.238095238095237</v>
      </c>
      <c r="BB36" s="51">
        <f t="shared" si="62"/>
        <v>7.0555555555555554</v>
      </c>
      <c r="BC36" s="34">
        <f t="shared" si="31"/>
        <v>43804.666666666664</v>
      </c>
    </row>
    <row r="37" spans="1:61" s="42" customFormat="1" ht="15" x14ac:dyDescent="0.25">
      <c r="A37" s="13"/>
      <c r="B37" s="16">
        <v>6953156276673</v>
      </c>
      <c r="C37" s="16"/>
      <c r="D37" s="16">
        <v>734948</v>
      </c>
      <c r="E37" s="26" t="s">
        <v>60</v>
      </c>
      <c r="F37" s="53">
        <v>24.140000000000008</v>
      </c>
      <c r="G37" s="53">
        <v>54.5</v>
      </c>
      <c r="H37" s="53">
        <v>109</v>
      </c>
      <c r="I37" s="1"/>
      <c r="J37" s="25">
        <v>0</v>
      </c>
      <c r="K37" s="15">
        <f t="shared" ref="K37:K52" si="63">J37*$F37</f>
        <v>0</v>
      </c>
      <c r="L37" s="15">
        <f t="shared" ref="L37:L52" si="64">J37*$G37</f>
        <v>0</v>
      </c>
      <c r="M37" s="25">
        <v>0</v>
      </c>
      <c r="N37" s="15">
        <f t="shared" ref="N37:N52" si="65">M37*$F37</f>
        <v>0</v>
      </c>
      <c r="O37" s="15">
        <f t="shared" ref="O37:O52" si="66">M37*$G37</f>
        <v>0</v>
      </c>
      <c r="P37" s="25">
        <v>0</v>
      </c>
      <c r="Q37" s="15">
        <f t="shared" ref="Q37:Q52" si="67">P37*$F37</f>
        <v>0</v>
      </c>
      <c r="R37" s="15">
        <f t="shared" ref="R37:R52" si="68">P37*$G37</f>
        <v>0</v>
      </c>
      <c r="S37" s="25">
        <v>0</v>
      </c>
      <c r="T37" s="15">
        <f t="shared" ref="T37:T52" si="69">S37*$F37</f>
        <v>0</v>
      </c>
      <c r="U37" s="15">
        <f t="shared" ref="U37:U52" si="70">S37*$G37</f>
        <v>0</v>
      </c>
      <c r="V37" s="25">
        <v>0</v>
      </c>
      <c r="W37" s="15">
        <f t="shared" ref="W37:W52" si="71">V37*$F37</f>
        <v>0</v>
      </c>
      <c r="X37" s="15">
        <f t="shared" ref="X37:X52" si="72">V37*$G37</f>
        <v>0</v>
      </c>
      <c r="Y37" s="25"/>
      <c r="Z37" s="15">
        <f t="shared" ref="Z37:Z52" si="73">Y37*$F37</f>
        <v>0</v>
      </c>
      <c r="AA37" s="15">
        <f t="shared" ref="AA37:AA52" si="74">Y37*$G37</f>
        <v>0</v>
      </c>
      <c r="AB37" s="25"/>
      <c r="AC37" s="15">
        <f t="shared" ref="AC37:AC52" si="75">AB37*$F37</f>
        <v>0</v>
      </c>
      <c r="AD37" s="15">
        <f t="shared" ref="AD37:AD52" si="76">AB37*$G37</f>
        <v>0</v>
      </c>
      <c r="AE37" s="25"/>
      <c r="AF37" s="15">
        <f t="shared" ref="AF37:AF52" si="77">AE37*$F37</f>
        <v>0</v>
      </c>
      <c r="AG37" s="15">
        <f t="shared" ref="AG37:AG52" si="78">AE37*$G37</f>
        <v>0</v>
      </c>
      <c r="AH37" s="25"/>
      <c r="AI37" s="15">
        <f t="shared" ref="AI37:AI52" si="79">AH37*$F37</f>
        <v>0</v>
      </c>
      <c r="AJ37" s="15">
        <f t="shared" ref="AJ37:AJ52" si="80">AH37*$G37</f>
        <v>0</v>
      </c>
      <c r="AK37" s="25"/>
      <c r="AL37" s="15">
        <f t="shared" ref="AL37:AL52" si="81">AK37*$F37</f>
        <v>0</v>
      </c>
      <c r="AM37" s="15">
        <f t="shared" ref="AM37:AM52" si="82">AK37*$G37</f>
        <v>0</v>
      </c>
      <c r="AN37" s="50"/>
      <c r="AO37" s="25">
        <f t="shared" ref="AO37:AO52" si="83">J37+M37+P37+S37+V37+Y37+AB37+AE37+AH37+AK37</f>
        <v>0</v>
      </c>
      <c r="AP37" s="15">
        <f t="shared" ref="AP37:AP52" si="84">AO37*F37</f>
        <v>0</v>
      </c>
      <c r="AQ37" s="36">
        <f t="shared" ref="AQ37:AQ52" si="85">AO37*G37</f>
        <v>0</v>
      </c>
      <c r="AR37" s="41">
        <f t="shared" ref="AR37:AR52" si="86">AO37/BE$10</f>
        <v>0</v>
      </c>
      <c r="AS37" s="36">
        <f t="shared" ref="AS37:AS52" si="87">AR37*30</f>
        <v>0</v>
      </c>
      <c r="AT37" s="58">
        <f t="shared" ref="AT37:AT52" si="88">AS37*G37</f>
        <v>0</v>
      </c>
      <c r="AU37" s="25">
        <v>0</v>
      </c>
      <c r="AV37" s="36">
        <f t="shared" ref="AV37:AV52" si="89">AU37*G37</f>
        <v>0</v>
      </c>
      <c r="AW37" s="36"/>
      <c r="AX37" s="15">
        <f t="shared" ref="AX37:AX52" si="90">AW37*G37</f>
        <v>0</v>
      </c>
      <c r="AY37" s="46">
        <v>25</v>
      </c>
      <c r="AZ37" s="36" t="str">
        <f t="shared" ref="AZ37:AZ52" si="91">IFERROR(AU37/AR37, "-")</f>
        <v>-</v>
      </c>
      <c r="BA37" s="36" t="str">
        <f t="shared" ref="BA37:BA52" si="92">IFERROR(AZ37/7,"-")</f>
        <v>-</v>
      </c>
      <c r="BB37" s="51" t="str">
        <f t="shared" ref="BB37:BB52" si="93">IFERROR(AZ37/30,"-")</f>
        <v>-</v>
      </c>
      <c r="BC37" s="34" t="str">
        <f t="shared" si="31"/>
        <v>-</v>
      </c>
      <c r="BD37" s="1"/>
      <c r="BE37" s="1"/>
      <c r="BF37" s="1"/>
      <c r="BG37" s="1"/>
      <c r="BH37" s="1"/>
      <c r="BI37" s="1"/>
    </row>
    <row r="38" spans="1:61" s="42" customFormat="1" ht="15" x14ac:dyDescent="0.25">
      <c r="A38" s="13"/>
      <c r="B38" s="16">
        <v>6953156284647</v>
      </c>
      <c r="C38" s="16"/>
      <c r="D38" s="16">
        <v>738078</v>
      </c>
      <c r="E38" s="17" t="s">
        <v>61</v>
      </c>
      <c r="F38" s="53">
        <v>9.509999999999998</v>
      </c>
      <c r="G38" s="53">
        <v>24.5</v>
      </c>
      <c r="H38" s="53">
        <v>49</v>
      </c>
      <c r="I38" s="1"/>
      <c r="J38" s="25">
        <v>0</v>
      </c>
      <c r="K38" s="15">
        <f t="shared" si="63"/>
        <v>0</v>
      </c>
      <c r="L38" s="15">
        <f t="shared" si="64"/>
        <v>0</v>
      </c>
      <c r="M38" s="25">
        <v>4</v>
      </c>
      <c r="N38" s="15">
        <f t="shared" si="65"/>
        <v>38.039999999999992</v>
      </c>
      <c r="O38" s="15">
        <f t="shared" si="66"/>
        <v>98</v>
      </c>
      <c r="P38" s="25">
        <v>1</v>
      </c>
      <c r="Q38" s="15">
        <f t="shared" si="67"/>
        <v>9.509999999999998</v>
      </c>
      <c r="R38" s="15">
        <f t="shared" si="68"/>
        <v>24.5</v>
      </c>
      <c r="S38" s="25">
        <v>1</v>
      </c>
      <c r="T38" s="15">
        <f t="shared" si="69"/>
        <v>9.509999999999998</v>
      </c>
      <c r="U38" s="15">
        <f t="shared" si="70"/>
        <v>24.5</v>
      </c>
      <c r="V38" s="25">
        <v>0</v>
      </c>
      <c r="W38" s="15">
        <f t="shared" si="71"/>
        <v>0</v>
      </c>
      <c r="X38" s="15">
        <f t="shared" si="72"/>
        <v>0</v>
      </c>
      <c r="Y38" s="25"/>
      <c r="Z38" s="15">
        <f t="shared" si="73"/>
        <v>0</v>
      </c>
      <c r="AA38" s="15">
        <f t="shared" si="74"/>
        <v>0</v>
      </c>
      <c r="AB38" s="25"/>
      <c r="AC38" s="15">
        <f t="shared" si="75"/>
        <v>0</v>
      </c>
      <c r="AD38" s="15">
        <f t="shared" si="76"/>
        <v>0</v>
      </c>
      <c r="AE38" s="25"/>
      <c r="AF38" s="15">
        <f t="shared" si="77"/>
        <v>0</v>
      </c>
      <c r="AG38" s="15">
        <f t="shared" si="78"/>
        <v>0</v>
      </c>
      <c r="AH38" s="25"/>
      <c r="AI38" s="15">
        <f t="shared" si="79"/>
        <v>0</v>
      </c>
      <c r="AJ38" s="15">
        <f t="shared" si="80"/>
        <v>0</v>
      </c>
      <c r="AK38" s="25"/>
      <c r="AL38" s="15">
        <f t="shared" si="81"/>
        <v>0</v>
      </c>
      <c r="AM38" s="15">
        <f t="shared" si="82"/>
        <v>0</v>
      </c>
      <c r="AN38" s="50"/>
      <c r="AO38" s="25">
        <f t="shared" si="83"/>
        <v>6</v>
      </c>
      <c r="AP38" s="15">
        <f t="shared" si="84"/>
        <v>57.059999999999988</v>
      </c>
      <c r="AQ38" s="36">
        <f t="shared" si="85"/>
        <v>147</v>
      </c>
      <c r="AR38" s="41">
        <f t="shared" si="86"/>
        <v>4.7244094488188976E-2</v>
      </c>
      <c r="AS38" s="36">
        <f t="shared" si="87"/>
        <v>1.4173228346456692</v>
      </c>
      <c r="AT38" s="58">
        <f t="shared" si="88"/>
        <v>34.724409448818896</v>
      </c>
      <c r="AU38" s="25">
        <v>22</v>
      </c>
      <c r="AV38" s="36">
        <f t="shared" si="89"/>
        <v>539</v>
      </c>
      <c r="AW38" s="36"/>
      <c r="AX38" s="15">
        <f t="shared" si="90"/>
        <v>0</v>
      </c>
      <c r="AY38" s="46">
        <v>26</v>
      </c>
      <c r="AZ38" s="36">
        <f t="shared" si="91"/>
        <v>465.66666666666669</v>
      </c>
      <c r="BA38" s="36">
        <f t="shared" si="92"/>
        <v>66.523809523809533</v>
      </c>
      <c r="BB38" s="51">
        <f t="shared" si="93"/>
        <v>15.522222222222222</v>
      </c>
      <c r="BC38" s="34">
        <f t="shared" si="31"/>
        <v>44058.666666666664</v>
      </c>
      <c r="BD38" s="1"/>
      <c r="BE38" s="1"/>
      <c r="BF38" s="1"/>
      <c r="BG38" s="1"/>
      <c r="BH38" s="1"/>
      <c r="BI38" s="1"/>
    </row>
    <row r="39" spans="1:61" s="42" customFormat="1" ht="15" x14ac:dyDescent="0.25">
      <c r="A39" s="13"/>
      <c r="B39" s="16">
        <v>6953156282940</v>
      </c>
      <c r="C39" s="16"/>
      <c r="D39" s="16">
        <v>739727</v>
      </c>
      <c r="E39" s="17" t="s">
        <v>62</v>
      </c>
      <c r="F39" s="53">
        <v>17.329999999999998</v>
      </c>
      <c r="G39" s="53">
        <v>49.5</v>
      </c>
      <c r="H39" s="53">
        <v>99</v>
      </c>
      <c r="I39" s="1"/>
      <c r="J39" s="25">
        <v>0</v>
      </c>
      <c r="K39" s="15">
        <f t="shared" si="63"/>
        <v>0</v>
      </c>
      <c r="L39" s="15">
        <f t="shared" si="64"/>
        <v>0</v>
      </c>
      <c r="M39" s="25">
        <v>3</v>
      </c>
      <c r="N39" s="15">
        <f t="shared" si="65"/>
        <v>51.989999999999995</v>
      </c>
      <c r="O39" s="15">
        <f t="shared" si="66"/>
        <v>148.5</v>
      </c>
      <c r="P39" s="25">
        <v>8</v>
      </c>
      <c r="Q39" s="15">
        <f t="shared" si="67"/>
        <v>138.63999999999999</v>
      </c>
      <c r="R39" s="15">
        <f t="shared" si="68"/>
        <v>396</v>
      </c>
      <c r="S39" s="25">
        <v>4</v>
      </c>
      <c r="T39" s="15">
        <f t="shared" si="69"/>
        <v>69.319999999999993</v>
      </c>
      <c r="U39" s="15">
        <f t="shared" si="70"/>
        <v>198</v>
      </c>
      <c r="V39" s="25">
        <v>0</v>
      </c>
      <c r="W39" s="15">
        <f t="shared" si="71"/>
        <v>0</v>
      </c>
      <c r="X39" s="15">
        <f t="shared" si="72"/>
        <v>0</v>
      </c>
      <c r="Y39" s="25"/>
      <c r="Z39" s="15">
        <f t="shared" si="73"/>
        <v>0</v>
      </c>
      <c r="AA39" s="15">
        <f t="shared" si="74"/>
        <v>0</v>
      </c>
      <c r="AB39" s="25"/>
      <c r="AC39" s="15">
        <f t="shared" si="75"/>
        <v>0</v>
      </c>
      <c r="AD39" s="15">
        <f t="shared" si="76"/>
        <v>0</v>
      </c>
      <c r="AE39" s="25"/>
      <c r="AF39" s="15">
        <f t="shared" si="77"/>
        <v>0</v>
      </c>
      <c r="AG39" s="15">
        <f t="shared" si="78"/>
        <v>0</v>
      </c>
      <c r="AH39" s="25"/>
      <c r="AI39" s="15">
        <f t="shared" si="79"/>
        <v>0</v>
      </c>
      <c r="AJ39" s="15">
        <f t="shared" si="80"/>
        <v>0</v>
      </c>
      <c r="AK39" s="25"/>
      <c r="AL39" s="15">
        <f t="shared" si="81"/>
        <v>0</v>
      </c>
      <c r="AM39" s="15">
        <f t="shared" si="82"/>
        <v>0</v>
      </c>
      <c r="AN39" s="50"/>
      <c r="AO39" s="25">
        <f t="shared" si="83"/>
        <v>15</v>
      </c>
      <c r="AP39" s="15">
        <f t="shared" si="84"/>
        <v>259.95</v>
      </c>
      <c r="AQ39" s="36">
        <f t="shared" si="85"/>
        <v>742.5</v>
      </c>
      <c r="AR39" s="41">
        <f t="shared" si="86"/>
        <v>0.11811023622047244</v>
      </c>
      <c r="AS39" s="36">
        <f t="shared" si="87"/>
        <v>3.5433070866141732</v>
      </c>
      <c r="AT39" s="58">
        <f t="shared" si="88"/>
        <v>175.39370078740157</v>
      </c>
      <c r="AU39" s="25">
        <v>12</v>
      </c>
      <c r="AV39" s="36">
        <f t="shared" si="89"/>
        <v>594</v>
      </c>
      <c r="AW39" s="36"/>
      <c r="AX39" s="15">
        <f t="shared" si="90"/>
        <v>0</v>
      </c>
      <c r="AY39" s="46">
        <v>27</v>
      </c>
      <c r="AZ39" s="36">
        <f t="shared" si="91"/>
        <v>101.6</v>
      </c>
      <c r="BA39" s="36">
        <f t="shared" si="92"/>
        <v>14.514285714285714</v>
      </c>
      <c r="BB39" s="51">
        <f t="shared" si="93"/>
        <v>3.3866666666666663</v>
      </c>
      <c r="BC39" s="34">
        <f t="shared" si="31"/>
        <v>43694.6</v>
      </c>
      <c r="BD39" s="1"/>
      <c r="BE39" s="1"/>
      <c r="BF39" s="1"/>
      <c r="BG39" s="1"/>
      <c r="BH39" s="1"/>
      <c r="BI39" s="1"/>
    </row>
    <row r="40" spans="1:61" s="42" customFormat="1" ht="15" x14ac:dyDescent="0.25">
      <c r="A40" s="13"/>
      <c r="B40" s="16">
        <v>6953156282957</v>
      </c>
      <c r="C40" s="16"/>
      <c r="D40" s="16">
        <v>739728</v>
      </c>
      <c r="E40" s="17" t="s">
        <v>63</v>
      </c>
      <c r="F40" s="53">
        <v>17.329999999999998</v>
      </c>
      <c r="G40" s="53">
        <v>49.5</v>
      </c>
      <c r="H40" s="53">
        <v>99</v>
      </c>
      <c r="I40" s="1"/>
      <c r="J40" s="25">
        <v>0</v>
      </c>
      <c r="K40" s="15">
        <f t="shared" si="63"/>
        <v>0</v>
      </c>
      <c r="L40" s="15">
        <f t="shared" si="64"/>
        <v>0</v>
      </c>
      <c r="M40" s="25">
        <v>1</v>
      </c>
      <c r="N40" s="15">
        <f t="shared" si="65"/>
        <v>17.329999999999998</v>
      </c>
      <c r="O40" s="15">
        <f t="shared" si="66"/>
        <v>49.5</v>
      </c>
      <c r="P40" s="25">
        <v>5</v>
      </c>
      <c r="Q40" s="15">
        <f t="shared" si="67"/>
        <v>86.649999999999991</v>
      </c>
      <c r="R40" s="15">
        <f t="shared" si="68"/>
        <v>247.5</v>
      </c>
      <c r="S40" s="25">
        <v>3</v>
      </c>
      <c r="T40" s="15">
        <f t="shared" si="69"/>
        <v>51.989999999999995</v>
      </c>
      <c r="U40" s="15">
        <f t="shared" si="70"/>
        <v>148.5</v>
      </c>
      <c r="V40" s="25">
        <v>0</v>
      </c>
      <c r="W40" s="15">
        <f t="shared" si="71"/>
        <v>0</v>
      </c>
      <c r="X40" s="15">
        <f t="shared" si="72"/>
        <v>0</v>
      </c>
      <c r="Y40" s="25"/>
      <c r="Z40" s="15">
        <f t="shared" si="73"/>
        <v>0</v>
      </c>
      <c r="AA40" s="15">
        <f t="shared" si="74"/>
        <v>0</v>
      </c>
      <c r="AB40" s="25"/>
      <c r="AC40" s="15">
        <f t="shared" si="75"/>
        <v>0</v>
      </c>
      <c r="AD40" s="15">
        <f t="shared" si="76"/>
        <v>0</v>
      </c>
      <c r="AE40" s="25"/>
      <c r="AF40" s="15">
        <f t="shared" si="77"/>
        <v>0</v>
      </c>
      <c r="AG40" s="15">
        <f t="shared" si="78"/>
        <v>0</v>
      </c>
      <c r="AH40" s="25"/>
      <c r="AI40" s="15">
        <f t="shared" si="79"/>
        <v>0</v>
      </c>
      <c r="AJ40" s="15">
        <f t="shared" si="80"/>
        <v>0</v>
      </c>
      <c r="AK40" s="25"/>
      <c r="AL40" s="15">
        <f t="shared" si="81"/>
        <v>0</v>
      </c>
      <c r="AM40" s="15">
        <f t="shared" si="82"/>
        <v>0</v>
      </c>
      <c r="AN40" s="50"/>
      <c r="AO40" s="25">
        <f t="shared" si="83"/>
        <v>9</v>
      </c>
      <c r="AP40" s="15">
        <f t="shared" si="84"/>
        <v>155.96999999999997</v>
      </c>
      <c r="AQ40" s="36">
        <f t="shared" si="85"/>
        <v>445.5</v>
      </c>
      <c r="AR40" s="41">
        <f t="shared" si="86"/>
        <v>7.0866141732283464E-2</v>
      </c>
      <c r="AS40" s="36">
        <f t="shared" si="87"/>
        <v>2.1259842519685037</v>
      </c>
      <c r="AT40" s="58">
        <f t="shared" si="88"/>
        <v>105.23622047244093</v>
      </c>
      <c r="AU40" s="25">
        <v>11</v>
      </c>
      <c r="AV40" s="36">
        <f t="shared" si="89"/>
        <v>544.5</v>
      </c>
      <c r="AW40" s="36"/>
      <c r="AX40" s="15">
        <f t="shared" si="90"/>
        <v>0</v>
      </c>
      <c r="AY40" s="46">
        <v>28</v>
      </c>
      <c r="AZ40" s="36">
        <f t="shared" si="91"/>
        <v>155.22222222222223</v>
      </c>
      <c r="BA40" s="36">
        <f t="shared" si="92"/>
        <v>22.174603174603174</v>
      </c>
      <c r="BB40" s="51">
        <f t="shared" si="93"/>
        <v>5.174074074074074</v>
      </c>
      <c r="BC40" s="34">
        <f t="shared" si="31"/>
        <v>43748.222222222219</v>
      </c>
      <c r="BD40" s="1"/>
      <c r="BE40" s="1"/>
      <c r="BF40" s="1"/>
      <c r="BG40" s="1"/>
      <c r="BH40" s="1"/>
      <c r="BI40" s="1"/>
    </row>
    <row r="41" spans="1:61" ht="15" x14ac:dyDescent="0.25">
      <c r="A41" s="13"/>
      <c r="B41" s="16">
        <v>6953156284630</v>
      </c>
      <c r="C41" s="16"/>
      <c r="D41" s="16">
        <v>742248</v>
      </c>
      <c r="E41" s="17" t="s">
        <v>64</v>
      </c>
      <c r="F41" s="53">
        <v>9.3133662145499425</v>
      </c>
      <c r="G41" s="53">
        <v>24.5</v>
      </c>
      <c r="H41" s="53">
        <v>49</v>
      </c>
      <c r="J41" s="25">
        <v>0</v>
      </c>
      <c r="K41" s="15">
        <f t="shared" si="63"/>
        <v>0</v>
      </c>
      <c r="L41" s="15">
        <f t="shared" si="64"/>
        <v>0</v>
      </c>
      <c r="M41" s="25">
        <v>5</v>
      </c>
      <c r="N41" s="15">
        <f t="shared" si="65"/>
        <v>46.566831072749714</v>
      </c>
      <c r="O41" s="15">
        <f t="shared" si="66"/>
        <v>122.5</v>
      </c>
      <c r="P41" s="25">
        <v>4</v>
      </c>
      <c r="Q41" s="15">
        <f t="shared" si="67"/>
        <v>37.25346485819977</v>
      </c>
      <c r="R41" s="15">
        <f t="shared" si="68"/>
        <v>98</v>
      </c>
      <c r="S41" s="25">
        <v>0</v>
      </c>
      <c r="T41" s="15">
        <f t="shared" si="69"/>
        <v>0</v>
      </c>
      <c r="U41" s="15">
        <f t="shared" si="70"/>
        <v>0</v>
      </c>
      <c r="V41" s="25">
        <v>0</v>
      </c>
      <c r="W41" s="15">
        <f t="shared" si="71"/>
        <v>0</v>
      </c>
      <c r="X41" s="15">
        <f t="shared" si="72"/>
        <v>0</v>
      </c>
      <c r="Y41" s="25"/>
      <c r="Z41" s="15">
        <f t="shared" si="73"/>
        <v>0</v>
      </c>
      <c r="AA41" s="15">
        <f t="shared" si="74"/>
        <v>0</v>
      </c>
      <c r="AB41" s="25"/>
      <c r="AC41" s="15">
        <f t="shared" si="75"/>
        <v>0</v>
      </c>
      <c r="AD41" s="15">
        <f t="shared" si="76"/>
        <v>0</v>
      </c>
      <c r="AE41" s="25"/>
      <c r="AF41" s="15">
        <f t="shared" si="77"/>
        <v>0</v>
      </c>
      <c r="AG41" s="15">
        <f t="shared" si="78"/>
        <v>0</v>
      </c>
      <c r="AH41" s="25"/>
      <c r="AI41" s="15">
        <f t="shared" si="79"/>
        <v>0</v>
      </c>
      <c r="AJ41" s="15">
        <f t="shared" si="80"/>
        <v>0</v>
      </c>
      <c r="AK41" s="25"/>
      <c r="AL41" s="15">
        <f t="shared" si="81"/>
        <v>0</v>
      </c>
      <c r="AM41" s="15">
        <f t="shared" si="82"/>
        <v>0</v>
      </c>
      <c r="AN41" s="89"/>
      <c r="AO41" s="25">
        <f t="shared" si="83"/>
        <v>9</v>
      </c>
      <c r="AP41" s="15">
        <f t="shared" si="84"/>
        <v>83.820295930949484</v>
      </c>
      <c r="AQ41" s="36">
        <f t="shared" si="85"/>
        <v>220.5</v>
      </c>
      <c r="AR41" s="41">
        <f t="shared" si="86"/>
        <v>7.0866141732283464E-2</v>
      </c>
      <c r="AS41" s="36">
        <f t="shared" si="87"/>
        <v>2.1259842519685037</v>
      </c>
      <c r="AT41" s="58">
        <f t="shared" si="88"/>
        <v>52.086614173228341</v>
      </c>
      <c r="AU41" s="25">
        <v>21</v>
      </c>
      <c r="AV41" s="36">
        <f t="shared" si="89"/>
        <v>514.5</v>
      </c>
      <c r="AW41" s="36"/>
      <c r="AX41" s="15">
        <f t="shared" si="90"/>
        <v>0</v>
      </c>
      <c r="AY41" s="46">
        <v>29</v>
      </c>
      <c r="AZ41" s="36">
        <f t="shared" si="91"/>
        <v>296.33333333333331</v>
      </c>
      <c r="BA41" s="36">
        <f t="shared" si="92"/>
        <v>42.333333333333329</v>
      </c>
      <c r="BB41" s="51">
        <f t="shared" si="93"/>
        <v>9.8777777777777764</v>
      </c>
      <c r="BC41" s="34">
        <f t="shared" si="31"/>
        <v>43889.333333333336</v>
      </c>
    </row>
    <row r="42" spans="1:61" s="42" customFormat="1" ht="15" x14ac:dyDescent="0.25">
      <c r="A42" s="13"/>
      <c r="B42" s="16">
        <v>6953156286603</v>
      </c>
      <c r="C42" s="16"/>
      <c r="D42" s="16">
        <v>742249</v>
      </c>
      <c r="E42" s="17" t="s">
        <v>65</v>
      </c>
      <c r="F42" s="53">
        <v>21.039999999999992</v>
      </c>
      <c r="G42" s="53">
        <v>49.5</v>
      </c>
      <c r="H42" s="53">
        <v>99</v>
      </c>
      <c r="I42" s="1"/>
      <c r="J42" s="25">
        <v>0</v>
      </c>
      <c r="K42" s="15">
        <f t="shared" si="63"/>
        <v>0</v>
      </c>
      <c r="L42" s="15">
        <f t="shared" si="64"/>
        <v>0</v>
      </c>
      <c r="M42" s="25">
        <v>3</v>
      </c>
      <c r="N42" s="15">
        <f t="shared" si="65"/>
        <v>63.119999999999976</v>
      </c>
      <c r="O42" s="15">
        <f t="shared" si="66"/>
        <v>148.5</v>
      </c>
      <c r="P42" s="25">
        <v>2</v>
      </c>
      <c r="Q42" s="15">
        <f t="shared" si="67"/>
        <v>42.079999999999984</v>
      </c>
      <c r="R42" s="15">
        <f t="shared" si="68"/>
        <v>99</v>
      </c>
      <c r="S42" s="25">
        <v>0</v>
      </c>
      <c r="T42" s="15">
        <f t="shared" si="69"/>
        <v>0</v>
      </c>
      <c r="U42" s="15">
        <f t="shared" si="70"/>
        <v>0</v>
      </c>
      <c r="V42" s="25">
        <v>1</v>
      </c>
      <c r="W42" s="15">
        <f t="shared" si="71"/>
        <v>21.039999999999992</v>
      </c>
      <c r="X42" s="15">
        <f t="shared" si="72"/>
        <v>49.5</v>
      </c>
      <c r="Y42" s="25"/>
      <c r="Z42" s="15">
        <f t="shared" si="73"/>
        <v>0</v>
      </c>
      <c r="AA42" s="15">
        <f t="shared" si="74"/>
        <v>0</v>
      </c>
      <c r="AB42" s="25"/>
      <c r="AC42" s="15">
        <f t="shared" si="75"/>
        <v>0</v>
      </c>
      <c r="AD42" s="15">
        <f t="shared" si="76"/>
        <v>0</v>
      </c>
      <c r="AE42" s="25"/>
      <c r="AF42" s="15">
        <f t="shared" si="77"/>
        <v>0</v>
      </c>
      <c r="AG42" s="15">
        <f t="shared" si="78"/>
        <v>0</v>
      </c>
      <c r="AH42" s="25"/>
      <c r="AI42" s="15">
        <f t="shared" si="79"/>
        <v>0</v>
      </c>
      <c r="AJ42" s="15">
        <f t="shared" si="80"/>
        <v>0</v>
      </c>
      <c r="AK42" s="25"/>
      <c r="AL42" s="15">
        <f t="shared" si="81"/>
        <v>0</v>
      </c>
      <c r="AM42" s="15">
        <f t="shared" si="82"/>
        <v>0</v>
      </c>
      <c r="AN42" s="50"/>
      <c r="AO42" s="25">
        <f t="shared" si="83"/>
        <v>6</v>
      </c>
      <c r="AP42" s="15">
        <f t="shared" si="84"/>
        <v>126.23999999999995</v>
      </c>
      <c r="AQ42" s="36">
        <f t="shared" si="85"/>
        <v>297</v>
      </c>
      <c r="AR42" s="41">
        <f t="shared" si="86"/>
        <v>4.7244094488188976E-2</v>
      </c>
      <c r="AS42" s="36">
        <f t="shared" si="87"/>
        <v>1.4173228346456692</v>
      </c>
      <c r="AT42" s="58">
        <f t="shared" si="88"/>
        <v>70.157480314960623</v>
      </c>
      <c r="AU42" s="25">
        <v>8</v>
      </c>
      <c r="AV42" s="36">
        <f t="shared" si="89"/>
        <v>396</v>
      </c>
      <c r="AW42" s="36"/>
      <c r="AX42" s="15">
        <f t="shared" si="90"/>
        <v>0</v>
      </c>
      <c r="AY42" s="46">
        <v>30</v>
      </c>
      <c r="AZ42" s="36">
        <f t="shared" si="91"/>
        <v>169.33333333333334</v>
      </c>
      <c r="BA42" s="36">
        <f t="shared" si="92"/>
        <v>24.190476190476193</v>
      </c>
      <c r="BB42" s="51">
        <f t="shared" si="93"/>
        <v>5.6444444444444448</v>
      </c>
      <c r="BC42" s="34">
        <f t="shared" si="31"/>
        <v>43762.333333333336</v>
      </c>
      <c r="BD42" s="1"/>
      <c r="BE42" s="1"/>
      <c r="BF42" s="1"/>
      <c r="BG42" s="1"/>
      <c r="BH42" s="1"/>
      <c r="BI42" s="1"/>
    </row>
    <row r="43" spans="1:61" s="104" customFormat="1" ht="15" x14ac:dyDescent="0.25">
      <c r="A43" s="92"/>
      <c r="B43" s="93">
        <v>6953156279650</v>
      </c>
      <c r="C43" s="93"/>
      <c r="D43" s="93">
        <v>742292</v>
      </c>
      <c r="E43" s="94" t="s">
        <v>66</v>
      </c>
      <c r="F43" s="95">
        <v>14.434906542056074</v>
      </c>
      <c r="G43" s="95">
        <v>39.5</v>
      </c>
      <c r="H43" s="95">
        <v>79</v>
      </c>
      <c r="J43" s="96">
        <v>0</v>
      </c>
      <c r="K43" s="97">
        <f t="shared" si="63"/>
        <v>0</v>
      </c>
      <c r="L43" s="97">
        <f t="shared" si="64"/>
        <v>0</v>
      </c>
      <c r="M43" s="96">
        <v>2</v>
      </c>
      <c r="N43" s="97">
        <f t="shared" si="65"/>
        <v>28.869813084112149</v>
      </c>
      <c r="O43" s="97">
        <f t="shared" si="66"/>
        <v>79</v>
      </c>
      <c r="P43" s="96">
        <v>1</v>
      </c>
      <c r="Q43" s="97">
        <f t="shared" si="67"/>
        <v>14.434906542056074</v>
      </c>
      <c r="R43" s="97">
        <f t="shared" si="68"/>
        <v>39.5</v>
      </c>
      <c r="S43" s="96">
        <v>0</v>
      </c>
      <c r="T43" s="97">
        <f t="shared" si="69"/>
        <v>0</v>
      </c>
      <c r="U43" s="97">
        <f t="shared" si="70"/>
        <v>0</v>
      </c>
      <c r="V43" s="96">
        <v>0</v>
      </c>
      <c r="W43" s="97">
        <f t="shared" si="71"/>
        <v>0</v>
      </c>
      <c r="X43" s="97">
        <f t="shared" si="72"/>
        <v>0</v>
      </c>
      <c r="Y43" s="96"/>
      <c r="Z43" s="97">
        <f t="shared" si="73"/>
        <v>0</v>
      </c>
      <c r="AA43" s="97">
        <f t="shared" si="74"/>
        <v>0</v>
      </c>
      <c r="AB43" s="96"/>
      <c r="AC43" s="97">
        <f t="shared" si="75"/>
        <v>0</v>
      </c>
      <c r="AD43" s="97">
        <f t="shared" si="76"/>
        <v>0</v>
      </c>
      <c r="AE43" s="96"/>
      <c r="AF43" s="97">
        <f t="shared" si="77"/>
        <v>0</v>
      </c>
      <c r="AG43" s="97">
        <f t="shared" si="78"/>
        <v>0</v>
      </c>
      <c r="AH43" s="96"/>
      <c r="AI43" s="97">
        <f t="shared" si="79"/>
        <v>0</v>
      </c>
      <c r="AJ43" s="97">
        <f t="shared" si="80"/>
        <v>0</v>
      </c>
      <c r="AK43" s="96"/>
      <c r="AL43" s="97">
        <f t="shared" si="81"/>
        <v>0</v>
      </c>
      <c r="AM43" s="97">
        <f t="shared" si="82"/>
        <v>0</v>
      </c>
      <c r="AN43" s="96"/>
      <c r="AO43" s="96">
        <f t="shared" si="83"/>
        <v>3</v>
      </c>
      <c r="AP43" s="97">
        <f t="shared" si="84"/>
        <v>43.304719626168222</v>
      </c>
      <c r="AQ43" s="97">
        <f t="shared" si="85"/>
        <v>118.5</v>
      </c>
      <c r="AR43" s="99">
        <f t="shared" si="86"/>
        <v>2.3622047244094488E-2</v>
      </c>
      <c r="AS43" s="100">
        <f t="shared" si="87"/>
        <v>0.70866141732283461</v>
      </c>
      <c r="AT43" s="97">
        <f t="shared" si="88"/>
        <v>27.992125984251967</v>
      </c>
      <c r="AU43" s="96">
        <v>7</v>
      </c>
      <c r="AV43" s="106">
        <f t="shared" si="89"/>
        <v>276.5</v>
      </c>
      <c r="AW43" s="106"/>
      <c r="AX43" s="97">
        <f t="shared" si="90"/>
        <v>0</v>
      </c>
      <c r="AY43" s="46">
        <v>31</v>
      </c>
      <c r="AZ43" s="100">
        <f t="shared" si="91"/>
        <v>296.33333333333331</v>
      </c>
      <c r="BA43" s="100">
        <f t="shared" si="92"/>
        <v>42.333333333333329</v>
      </c>
      <c r="BB43" s="102">
        <f t="shared" si="93"/>
        <v>9.8777777777777764</v>
      </c>
      <c r="BC43" s="34">
        <f t="shared" si="31"/>
        <v>43889.333333333336</v>
      </c>
      <c r="BD43" s="103"/>
      <c r="BE43" s="103"/>
    </row>
    <row r="44" spans="1:61" s="104" customFormat="1" ht="15" x14ac:dyDescent="0.25">
      <c r="A44" s="92"/>
      <c r="B44" s="93">
        <v>6953156279667</v>
      </c>
      <c r="C44" s="93"/>
      <c r="D44" s="93">
        <v>742293</v>
      </c>
      <c r="E44" s="94" t="s">
        <v>67</v>
      </c>
      <c r="F44" s="95">
        <v>16.32</v>
      </c>
      <c r="G44" s="95">
        <v>49.5</v>
      </c>
      <c r="H44" s="95">
        <v>99</v>
      </c>
      <c r="J44" s="96">
        <v>0</v>
      </c>
      <c r="K44" s="97">
        <f t="shared" si="63"/>
        <v>0</v>
      </c>
      <c r="L44" s="97">
        <f t="shared" si="64"/>
        <v>0</v>
      </c>
      <c r="M44" s="96">
        <v>0</v>
      </c>
      <c r="N44" s="97">
        <f t="shared" si="65"/>
        <v>0</v>
      </c>
      <c r="O44" s="97">
        <f t="shared" si="66"/>
        <v>0</v>
      </c>
      <c r="P44" s="96">
        <v>0</v>
      </c>
      <c r="Q44" s="97">
        <f t="shared" si="67"/>
        <v>0</v>
      </c>
      <c r="R44" s="97">
        <f t="shared" si="68"/>
        <v>0</v>
      </c>
      <c r="S44" s="96">
        <v>1</v>
      </c>
      <c r="T44" s="97">
        <f t="shared" si="69"/>
        <v>16.32</v>
      </c>
      <c r="U44" s="97">
        <f t="shared" si="70"/>
        <v>49.5</v>
      </c>
      <c r="V44" s="96">
        <v>0</v>
      </c>
      <c r="W44" s="97">
        <f t="shared" si="71"/>
        <v>0</v>
      </c>
      <c r="X44" s="97">
        <f t="shared" si="72"/>
        <v>0</v>
      </c>
      <c r="Y44" s="96"/>
      <c r="Z44" s="97">
        <f t="shared" si="73"/>
        <v>0</v>
      </c>
      <c r="AA44" s="97">
        <f t="shared" si="74"/>
        <v>0</v>
      </c>
      <c r="AB44" s="96"/>
      <c r="AC44" s="97">
        <f t="shared" si="75"/>
        <v>0</v>
      </c>
      <c r="AD44" s="97">
        <f t="shared" si="76"/>
        <v>0</v>
      </c>
      <c r="AE44" s="96"/>
      <c r="AF44" s="97">
        <f t="shared" si="77"/>
        <v>0</v>
      </c>
      <c r="AG44" s="97">
        <f t="shared" si="78"/>
        <v>0</v>
      </c>
      <c r="AH44" s="96"/>
      <c r="AI44" s="97">
        <f t="shared" si="79"/>
        <v>0</v>
      </c>
      <c r="AJ44" s="97">
        <f t="shared" si="80"/>
        <v>0</v>
      </c>
      <c r="AK44" s="96"/>
      <c r="AL44" s="97">
        <f t="shared" si="81"/>
        <v>0</v>
      </c>
      <c r="AM44" s="97">
        <f t="shared" si="82"/>
        <v>0</v>
      </c>
      <c r="AN44" s="96"/>
      <c r="AO44" s="96">
        <f t="shared" si="83"/>
        <v>1</v>
      </c>
      <c r="AP44" s="97">
        <f t="shared" si="84"/>
        <v>16.32</v>
      </c>
      <c r="AQ44" s="97">
        <f t="shared" si="85"/>
        <v>49.5</v>
      </c>
      <c r="AR44" s="99">
        <f t="shared" si="86"/>
        <v>7.874015748031496E-3</v>
      </c>
      <c r="AS44" s="100">
        <f t="shared" si="87"/>
        <v>0.23622047244094488</v>
      </c>
      <c r="AT44" s="97">
        <f t="shared" si="88"/>
        <v>11.692913385826772</v>
      </c>
      <c r="AU44" s="96">
        <v>4</v>
      </c>
      <c r="AV44" s="106">
        <f t="shared" si="89"/>
        <v>198</v>
      </c>
      <c r="AW44" s="106"/>
      <c r="AX44" s="97">
        <f t="shared" si="90"/>
        <v>0</v>
      </c>
      <c r="AY44" s="46">
        <v>32</v>
      </c>
      <c r="AZ44" s="100">
        <f t="shared" si="91"/>
        <v>508</v>
      </c>
      <c r="BA44" s="100">
        <f t="shared" si="92"/>
        <v>72.571428571428569</v>
      </c>
      <c r="BB44" s="102">
        <f t="shared" si="93"/>
        <v>16.933333333333334</v>
      </c>
      <c r="BC44" s="34">
        <f t="shared" si="31"/>
        <v>44101</v>
      </c>
      <c r="BD44" s="103"/>
      <c r="BE44" s="103"/>
    </row>
    <row r="45" spans="1:61" s="104" customFormat="1" ht="15" x14ac:dyDescent="0.25">
      <c r="A45" s="92"/>
      <c r="B45" s="93">
        <v>6953156282100</v>
      </c>
      <c r="C45" s="93"/>
      <c r="D45" s="93">
        <v>742294</v>
      </c>
      <c r="E45" s="94" t="s">
        <v>68</v>
      </c>
      <c r="F45" s="95">
        <v>38.140000000000015</v>
      </c>
      <c r="G45" s="95">
        <v>79.5</v>
      </c>
      <c r="H45" s="95">
        <v>159</v>
      </c>
      <c r="J45" s="96">
        <v>0</v>
      </c>
      <c r="K45" s="97">
        <f t="shared" si="63"/>
        <v>0</v>
      </c>
      <c r="L45" s="97">
        <f t="shared" si="64"/>
        <v>0</v>
      </c>
      <c r="M45" s="96">
        <v>1</v>
      </c>
      <c r="N45" s="97">
        <f t="shared" si="65"/>
        <v>38.140000000000015</v>
      </c>
      <c r="O45" s="97">
        <f t="shared" si="66"/>
        <v>79.5</v>
      </c>
      <c r="P45" s="96">
        <v>0</v>
      </c>
      <c r="Q45" s="97">
        <f t="shared" si="67"/>
        <v>0</v>
      </c>
      <c r="R45" s="97">
        <f t="shared" si="68"/>
        <v>0</v>
      </c>
      <c r="S45" s="96">
        <v>2</v>
      </c>
      <c r="T45" s="97">
        <f t="shared" si="69"/>
        <v>76.28000000000003</v>
      </c>
      <c r="U45" s="97">
        <f t="shared" si="70"/>
        <v>159</v>
      </c>
      <c r="V45" s="96">
        <v>0</v>
      </c>
      <c r="W45" s="97">
        <f t="shared" si="71"/>
        <v>0</v>
      </c>
      <c r="X45" s="97">
        <f t="shared" si="72"/>
        <v>0</v>
      </c>
      <c r="Y45" s="96"/>
      <c r="Z45" s="97">
        <f t="shared" si="73"/>
        <v>0</v>
      </c>
      <c r="AA45" s="97">
        <f t="shared" si="74"/>
        <v>0</v>
      </c>
      <c r="AB45" s="96"/>
      <c r="AC45" s="97">
        <f t="shared" si="75"/>
        <v>0</v>
      </c>
      <c r="AD45" s="97">
        <f t="shared" si="76"/>
        <v>0</v>
      </c>
      <c r="AE45" s="96"/>
      <c r="AF45" s="97">
        <f t="shared" si="77"/>
        <v>0</v>
      </c>
      <c r="AG45" s="97">
        <f t="shared" si="78"/>
        <v>0</v>
      </c>
      <c r="AH45" s="96"/>
      <c r="AI45" s="97">
        <f t="shared" si="79"/>
        <v>0</v>
      </c>
      <c r="AJ45" s="97">
        <f t="shared" si="80"/>
        <v>0</v>
      </c>
      <c r="AK45" s="96"/>
      <c r="AL45" s="97">
        <f t="shared" si="81"/>
        <v>0</v>
      </c>
      <c r="AM45" s="97">
        <f t="shared" si="82"/>
        <v>0</v>
      </c>
      <c r="AN45" s="96"/>
      <c r="AO45" s="96">
        <f t="shared" si="83"/>
        <v>3</v>
      </c>
      <c r="AP45" s="97">
        <f t="shared" si="84"/>
        <v>114.42000000000004</v>
      </c>
      <c r="AQ45" s="97">
        <f t="shared" si="85"/>
        <v>238.5</v>
      </c>
      <c r="AR45" s="99">
        <f t="shared" si="86"/>
        <v>2.3622047244094488E-2</v>
      </c>
      <c r="AS45" s="100">
        <f t="shared" si="87"/>
        <v>0.70866141732283461</v>
      </c>
      <c r="AT45" s="97">
        <f t="shared" si="88"/>
        <v>56.338582677165348</v>
      </c>
      <c r="AU45" s="96">
        <v>7</v>
      </c>
      <c r="AV45" s="106">
        <f t="shared" si="89"/>
        <v>556.5</v>
      </c>
      <c r="AW45" s="106"/>
      <c r="AX45" s="97">
        <f t="shared" si="90"/>
        <v>0</v>
      </c>
      <c r="AY45" s="46">
        <v>33</v>
      </c>
      <c r="AZ45" s="100">
        <f t="shared" si="91"/>
        <v>296.33333333333331</v>
      </c>
      <c r="BA45" s="100">
        <f t="shared" si="92"/>
        <v>42.333333333333329</v>
      </c>
      <c r="BB45" s="102">
        <f t="shared" si="93"/>
        <v>9.8777777777777764</v>
      </c>
      <c r="BC45" s="34">
        <f t="shared" si="31"/>
        <v>43889.333333333336</v>
      </c>
      <c r="BD45" s="103"/>
      <c r="BE45" s="103"/>
    </row>
    <row r="46" spans="1:61" s="104" customFormat="1" ht="15" x14ac:dyDescent="0.25">
      <c r="A46" s="92"/>
      <c r="B46" s="93">
        <v>6953156279148</v>
      </c>
      <c r="C46" s="93"/>
      <c r="D46" s="93">
        <v>742296</v>
      </c>
      <c r="E46" s="94" t="s">
        <v>69</v>
      </c>
      <c r="F46" s="95">
        <v>17.770731707317079</v>
      </c>
      <c r="G46" s="95">
        <v>39.5</v>
      </c>
      <c r="H46" s="95">
        <v>79</v>
      </c>
      <c r="J46" s="96">
        <v>0</v>
      </c>
      <c r="K46" s="97">
        <f t="shared" si="63"/>
        <v>0</v>
      </c>
      <c r="L46" s="97">
        <f t="shared" si="64"/>
        <v>0</v>
      </c>
      <c r="M46" s="96">
        <v>1</v>
      </c>
      <c r="N46" s="97">
        <f t="shared" si="65"/>
        <v>17.770731707317079</v>
      </c>
      <c r="O46" s="97">
        <f t="shared" si="66"/>
        <v>39.5</v>
      </c>
      <c r="P46" s="96">
        <v>0</v>
      </c>
      <c r="Q46" s="97">
        <f t="shared" si="67"/>
        <v>0</v>
      </c>
      <c r="R46" s="97">
        <f t="shared" si="68"/>
        <v>0</v>
      </c>
      <c r="S46" s="96">
        <v>2</v>
      </c>
      <c r="T46" s="97">
        <f t="shared" si="69"/>
        <v>35.541463414634158</v>
      </c>
      <c r="U46" s="97">
        <f t="shared" si="70"/>
        <v>79</v>
      </c>
      <c r="V46" s="96">
        <v>0</v>
      </c>
      <c r="W46" s="97">
        <f t="shared" si="71"/>
        <v>0</v>
      </c>
      <c r="X46" s="97">
        <f t="shared" si="72"/>
        <v>0</v>
      </c>
      <c r="Y46" s="96"/>
      <c r="Z46" s="97">
        <f t="shared" si="73"/>
        <v>0</v>
      </c>
      <c r="AA46" s="97">
        <f t="shared" si="74"/>
        <v>0</v>
      </c>
      <c r="AB46" s="96"/>
      <c r="AC46" s="97">
        <f t="shared" si="75"/>
        <v>0</v>
      </c>
      <c r="AD46" s="97">
        <f t="shared" si="76"/>
        <v>0</v>
      </c>
      <c r="AE46" s="96"/>
      <c r="AF46" s="97">
        <f t="shared" si="77"/>
        <v>0</v>
      </c>
      <c r="AG46" s="97">
        <f t="shared" si="78"/>
        <v>0</v>
      </c>
      <c r="AH46" s="96"/>
      <c r="AI46" s="97">
        <f t="shared" si="79"/>
        <v>0</v>
      </c>
      <c r="AJ46" s="97">
        <f t="shared" si="80"/>
        <v>0</v>
      </c>
      <c r="AK46" s="96"/>
      <c r="AL46" s="97">
        <f t="shared" si="81"/>
        <v>0</v>
      </c>
      <c r="AM46" s="97">
        <f t="shared" si="82"/>
        <v>0</v>
      </c>
      <c r="AN46" s="96"/>
      <c r="AO46" s="96">
        <f t="shared" si="83"/>
        <v>3</v>
      </c>
      <c r="AP46" s="97">
        <f t="shared" si="84"/>
        <v>53.312195121951234</v>
      </c>
      <c r="AQ46" s="97">
        <f t="shared" si="85"/>
        <v>118.5</v>
      </c>
      <c r="AR46" s="99">
        <f t="shared" si="86"/>
        <v>2.3622047244094488E-2</v>
      </c>
      <c r="AS46" s="100">
        <f t="shared" si="87"/>
        <v>0.70866141732283461</v>
      </c>
      <c r="AT46" s="97">
        <f t="shared" si="88"/>
        <v>27.992125984251967</v>
      </c>
      <c r="AU46" s="96">
        <v>1</v>
      </c>
      <c r="AV46" s="106">
        <f t="shared" si="89"/>
        <v>39.5</v>
      </c>
      <c r="AW46" s="106"/>
      <c r="AX46" s="97">
        <f t="shared" si="90"/>
        <v>0</v>
      </c>
      <c r="AY46" s="46">
        <v>34</v>
      </c>
      <c r="AZ46" s="100">
        <f t="shared" si="91"/>
        <v>42.333333333333336</v>
      </c>
      <c r="BA46" s="100">
        <f t="shared" si="92"/>
        <v>6.0476190476190483</v>
      </c>
      <c r="BB46" s="102">
        <f t="shared" si="93"/>
        <v>1.4111111111111112</v>
      </c>
      <c r="BC46" s="34">
        <f t="shared" si="31"/>
        <v>43635.333333333336</v>
      </c>
      <c r="BD46" s="103"/>
      <c r="BE46" s="103"/>
    </row>
    <row r="47" spans="1:61" s="104" customFormat="1" ht="15" x14ac:dyDescent="0.25">
      <c r="A47" s="92"/>
      <c r="B47" s="93">
        <v>6953156270640</v>
      </c>
      <c r="C47" s="93"/>
      <c r="D47" s="93">
        <v>742298</v>
      </c>
      <c r="E47" s="94" t="s">
        <v>70</v>
      </c>
      <c r="F47" s="95">
        <v>46.776027397260265</v>
      </c>
      <c r="G47" s="95">
        <v>94.5</v>
      </c>
      <c r="H47" s="95">
        <v>189</v>
      </c>
      <c r="J47" s="96">
        <v>0</v>
      </c>
      <c r="K47" s="97">
        <f t="shared" si="63"/>
        <v>0</v>
      </c>
      <c r="L47" s="97">
        <f t="shared" si="64"/>
        <v>0</v>
      </c>
      <c r="M47" s="96">
        <v>5</v>
      </c>
      <c r="N47" s="97">
        <f t="shared" si="65"/>
        <v>233.88013698630132</v>
      </c>
      <c r="O47" s="97">
        <f t="shared" si="66"/>
        <v>472.5</v>
      </c>
      <c r="P47" s="96">
        <v>2</v>
      </c>
      <c r="Q47" s="97">
        <f t="shared" si="67"/>
        <v>93.552054794520529</v>
      </c>
      <c r="R47" s="97">
        <f t="shared" si="68"/>
        <v>189</v>
      </c>
      <c r="S47" s="96">
        <v>3</v>
      </c>
      <c r="T47" s="97">
        <f t="shared" si="69"/>
        <v>140.32808219178079</v>
      </c>
      <c r="U47" s="97">
        <f t="shared" si="70"/>
        <v>283.5</v>
      </c>
      <c r="V47" s="96">
        <v>1</v>
      </c>
      <c r="W47" s="97">
        <f t="shared" si="71"/>
        <v>46.776027397260265</v>
      </c>
      <c r="X47" s="97">
        <f t="shared" si="72"/>
        <v>94.5</v>
      </c>
      <c r="Y47" s="96"/>
      <c r="Z47" s="97">
        <f t="shared" si="73"/>
        <v>0</v>
      </c>
      <c r="AA47" s="97">
        <f t="shared" si="74"/>
        <v>0</v>
      </c>
      <c r="AB47" s="96"/>
      <c r="AC47" s="97">
        <f t="shared" si="75"/>
        <v>0</v>
      </c>
      <c r="AD47" s="97">
        <f t="shared" si="76"/>
        <v>0</v>
      </c>
      <c r="AE47" s="96"/>
      <c r="AF47" s="97">
        <f t="shared" si="77"/>
        <v>0</v>
      </c>
      <c r="AG47" s="97">
        <f t="shared" si="78"/>
        <v>0</v>
      </c>
      <c r="AH47" s="96"/>
      <c r="AI47" s="97">
        <f t="shared" si="79"/>
        <v>0</v>
      </c>
      <c r="AJ47" s="97">
        <f t="shared" si="80"/>
        <v>0</v>
      </c>
      <c r="AK47" s="96"/>
      <c r="AL47" s="97">
        <f t="shared" si="81"/>
        <v>0</v>
      </c>
      <c r="AM47" s="97">
        <f t="shared" si="82"/>
        <v>0</v>
      </c>
      <c r="AN47" s="96"/>
      <c r="AO47" s="96">
        <f t="shared" si="83"/>
        <v>11</v>
      </c>
      <c r="AP47" s="97">
        <f t="shared" si="84"/>
        <v>514.53630136986294</v>
      </c>
      <c r="AQ47" s="97">
        <f t="shared" si="85"/>
        <v>1039.5</v>
      </c>
      <c r="AR47" s="99">
        <f t="shared" si="86"/>
        <v>8.6614173228346455E-2</v>
      </c>
      <c r="AS47" s="100">
        <f t="shared" si="87"/>
        <v>2.5984251968503935</v>
      </c>
      <c r="AT47" s="97">
        <f t="shared" si="88"/>
        <v>245.55118110236219</v>
      </c>
      <c r="AU47" s="96">
        <v>4</v>
      </c>
      <c r="AV47" s="106">
        <f t="shared" si="89"/>
        <v>378</v>
      </c>
      <c r="AW47" s="106"/>
      <c r="AX47" s="97">
        <f t="shared" si="90"/>
        <v>0</v>
      </c>
      <c r="AY47" s="46">
        <v>35</v>
      </c>
      <c r="AZ47" s="100">
        <f t="shared" si="91"/>
        <v>46.18181818181818</v>
      </c>
      <c r="BA47" s="100">
        <f t="shared" si="92"/>
        <v>6.5974025974025974</v>
      </c>
      <c r="BB47" s="102">
        <f t="shared" si="93"/>
        <v>1.5393939393939393</v>
      </c>
      <c r="BC47" s="34">
        <f t="shared" si="31"/>
        <v>43639.181818181816</v>
      </c>
      <c r="BD47" s="103"/>
      <c r="BE47" s="103"/>
    </row>
    <row r="48" spans="1:61" s="104" customFormat="1" ht="15" x14ac:dyDescent="0.25">
      <c r="A48" s="92"/>
      <c r="B48" s="93">
        <v>6953156284401</v>
      </c>
      <c r="C48" s="93"/>
      <c r="D48" s="93">
        <v>742300</v>
      </c>
      <c r="E48" s="94" t="s">
        <v>71</v>
      </c>
      <c r="F48" s="95">
        <v>14.474971098265899</v>
      </c>
      <c r="G48" s="95">
        <v>29.5</v>
      </c>
      <c r="H48" s="95">
        <v>59</v>
      </c>
      <c r="J48" s="96">
        <v>0</v>
      </c>
      <c r="K48" s="97">
        <f t="shared" si="63"/>
        <v>0</v>
      </c>
      <c r="L48" s="97">
        <f t="shared" si="64"/>
        <v>0</v>
      </c>
      <c r="M48" s="96">
        <v>3</v>
      </c>
      <c r="N48" s="97">
        <f t="shared" si="65"/>
        <v>43.424913294797697</v>
      </c>
      <c r="O48" s="97">
        <f t="shared" si="66"/>
        <v>88.5</v>
      </c>
      <c r="P48" s="96">
        <v>4</v>
      </c>
      <c r="Q48" s="97">
        <f t="shared" si="67"/>
        <v>57.899884393063594</v>
      </c>
      <c r="R48" s="97">
        <f t="shared" si="68"/>
        <v>118</v>
      </c>
      <c r="S48" s="96">
        <v>5</v>
      </c>
      <c r="T48" s="97">
        <f t="shared" si="69"/>
        <v>72.374855491329498</v>
      </c>
      <c r="U48" s="97">
        <f t="shared" si="70"/>
        <v>147.5</v>
      </c>
      <c r="V48" s="96">
        <v>2</v>
      </c>
      <c r="W48" s="97">
        <f t="shared" si="71"/>
        <v>28.949942196531797</v>
      </c>
      <c r="X48" s="97">
        <f t="shared" si="72"/>
        <v>59</v>
      </c>
      <c r="Y48" s="96"/>
      <c r="Z48" s="97">
        <f t="shared" si="73"/>
        <v>0</v>
      </c>
      <c r="AA48" s="97">
        <f t="shared" si="74"/>
        <v>0</v>
      </c>
      <c r="AB48" s="96"/>
      <c r="AC48" s="97">
        <f t="shared" si="75"/>
        <v>0</v>
      </c>
      <c r="AD48" s="97">
        <f t="shared" si="76"/>
        <v>0</v>
      </c>
      <c r="AE48" s="96"/>
      <c r="AF48" s="97">
        <f t="shared" si="77"/>
        <v>0</v>
      </c>
      <c r="AG48" s="97">
        <f t="shared" si="78"/>
        <v>0</v>
      </c>
      <c r="AH48" s="96"/>
      <c r="AI48" s="97">
        <f t="shared" si="79"/>
        <v>0</v>
      </c>
      <c r="AJ48" s="97">
        <f t="shared" si="80"/>
        <v>0</v>
      </c>
      <c r="AK48" s="96"/>
      <c r="AL48" s="97">
        <f t="shared" si="81"/>
        <v>0</v>
      </c>
      <c r="AM48" s="97">
        <f t="shared" si="82"/>
        <v>0</v>
      </c>
      <c r="AN48" s="96"/>
      <c r="AO48" s="96">
        <f t="shared" si="83"/>
        <v>14</v>
      </c>
      <c r="AP48" s="97">
        <f t="shared" si="84"/>
        <v>202.64959537572258</v>
      </c>
      <c r="AQ48" s="97">
        <f t="shared" si="85"/>
        <v>413</v>
      </c>
      <c r="AR48" s="99">
        <f t="shared" si="86"/>
        <v>0.11023622047244094</v>
      </c>
      <c r="AS48" s="100">
        <f t="shared" si="87"/>
        <v>3.3070866141732282</v>
      </c>
      <c r="AT48" s="97">
        <f t="shared" si="88"/>
        <v>97.559055118110237</v>
      </c>
      <c r="AU48" s="96">
        <v>8</v>
      </c>
      <c r="AV48" s="106">
        <f t="shared" si="89"/>
        <v>236</v>
      </c>
      <c r="AW48" s="106"/>
      <c r="AX48" s="97">
        <f t="shared" si="90"/>
        <v>0</v>
      </c>
      <c r="AY48" s="46">
        <v>36</v>
      </c>
      <c r="AZ48" s="100">
        <f t="shared" si="91"/>
        <v>72.571428571428569</v>
      </c>
      <c r="BA48" s="100">
        <f t="shared" si="92"/>
        <v>10.36734693877551</v>
      </c>
      <c r="BB48" s="102">
        <f t="shared" si="93"/>
        <v>2.4190476190476189</v>
      </c>
      <c r="BC48" s="34">
        <f t="shared" si="31"/>
        <v>43665.571428571428</v>
      </c>
      <c r="BD48" s="103"/>
      <c r="BE48" s="103"/>
    </row>
    <row r="49" spans="1:62" s="104" customFormat="1" ht="15" x14ac:dyDescent="0.25">
      <c r="A49" s="92"/>
      <c r="B49" s="93">
        <v>6953156282247</v>
      </c>
      <c r="C49" s="93"/>
      <c r="D49" s="93">
        <v>743939</v>
      </c>
      <c r="E49" s="94" t="s">
        <v>72</v>
      </c>
      <c r="F49" s="95">
        <v>76</v>
      </c>
      <c r="G49" s="95">
        <v>144.5</v>
      </c>
      <c r="H49" s="95">
        <v>289</v>
      </c>
      <c r="J49" s="96">
        <v>0</v>
      </c>
      <c r="K49" s="97">
        <f t="shared" si="63"/>
        <v>0</v>
      </c>
      <c r="L49" s="97">
        <f t="shared" si="64"/>
        <v>0</v>
      </c>
      <c r="M49" s="96">
        <v>0</v>
      </c>
      <c r="N49" s="97">
        <f t="shared" si="65"/>
        <v>0</v>
      </c>
      <c r="O49" s="97">
        <f t="shared" si="66"/>
        <v>0</v>
      </c>
      <c r="P49" s="96">
        <v>4</v>
      </c>
      <c r="Q49" s="97">
        <f t="shared" si="67"/>
        <v>304</v>
      </c>
      <c r="R49" s="97">
        <f t="shared" si="68"/>
        <v>578</v>
      </c>
      <c r="S49" s="96">
        <v>0</v>
      </c>
      <c r="T49" s="97">
        <f t="shared" si="69"/>
        <v>0</v>
      </c>
      <c r="U49" s="97">
        <f t="shared" si="70"/>
        <v>0</v>
      </c>
      <c r="V49" s="96">
        <v>0</v>
      </c>
      <c r="W49" s="97">
        <f t="shared" si="71"/>
        <v>0</v>
      </c>
      <c r="X49" s="97">
        <f t="shared" si="72"/>
        <v>0</v>
      </c>
      <c r="Y49" s="96"/>
      <c r="Z49" s="97">
        <f t="shared" si="73"/>
        <v>0</v>
      </c>
      <c r="AA49" s="97">
        <f t="shared" si="74"/>
        <v>0</v>
      </c>
      <c r="AB49" s="96"/>
      <c r="AC49" s="97">
        <f t="shared" si="75"/>
        <v>0</v>
      </c>
      <c r="AD49" s="97">
        <f t="shared" si="76"/>
        <v>0</v>
      </c>
      <c r="AE49" s="96"/>
      <c r="AF49" s="97">
        <f t="shared" si="77"/>
        <v>0</v>
      </c>
      <c r="AG49" s="97">
        <f t="shared" si="78"/>
        <v>0</v>
      </c>
      <c r="AH49" s="96"/>
      <c r="AI49" s="97">
        <f t="shared" si="79"/>
        <v>0</v>
      </c>
      <c r="AJ49" s="97">
        <f t="shared" si="80"/>
        <v>0</v>
      </c>
      <c r="AK49" s="96"/>
      <c r="AL49" s="97">
        <f t="shared" si="81"/>
        <v>0</v>
      </c>
      <c r="AM49" s="97">
        <f t="shared" si="82"/>
        <v>0</v>
      </c>
      <c r="AN49" s="96"/>
      <c r="AO49" s="96">
        <f t="shared" si="83"/>
        <v>4</v>
      </c>
      <c r="AP49" s="97">
        <f t="shared" si="84"/>
        <v>304</v>
      </c>
      <c r="AQ49" s="97">
        <f t="shared" si="85"/>
        <v>578</v>
      </c>
      <c r="AR49" s="99">
        <f t="shared" si="86"/>
        <v>3.1496062992125984E-2</v>
      </c>
      <c r="AS49" s="100">
        <f t="shared" si="87"/>
        <v>0.94488188976377951</v>
      </c>
      <c r="AT49" s="97">
        <f t="shared" si="88"/>
        <v>136.53543307086613</v>
      </c>
      <c r="AU49" s="96">
        <v>4</v>
      </c>
      <c r="AV49" s="106">
        <f t="shared" si="89"/>
        <v>578</v>
      </c>
      <c r="AW49" s="106"/>
      <c r="AX49" s="97">
        <f t="shared" si="90"/>
        <v>0</v>
      </c>
      <c r="AY49" s="46">
        <v>37</v>
      </c>
      <c r="AZ49" s="100">
        <f t="shared" si="91"/>
        <v>127</v>
      </c>
      <c r="BA49" s="100">
        <f t="shared" si="92"/>
        <v>18.142857142857142</v>
      </c>
      <c r="BB49" s="102">
        <f t="shared" si="93"/>
        <v>4.2333333333333334</v>
      </c>
      <c r="BC49" s="34">
        <f t="shared" si="31"/>
        <v>43720</v>
      </c>
      <c r="BD49" s="103"/>
      <c r="BE49" s="103"/>
    </row>
    <row r="50" spans="1:62" s="104" customFormat="1" ht="15" x14ac:dyDescent="0.25">
      <c r="A50" s="92"/>
      <c r="B50" s="93">
        <v>6953156284821</v>
      </c>
      <c r="C50" s="93"/>
      <c r="D50" s="93">
        <v>743955</v>
      </c>
      <c r="E50" s="94" t="s">
        <v>73</v>
      </c>
      <c r="F50" s="95">
        <v>12.379999999999997</v>
      </c>
      <c r="G50" s="95">
        <v>34.5</v>
      </c>
      <c r="H50" s="95">
        <v>69</v>
      </c>
      <c r="J50" s="96">
        <v>0</v>
      </c>
      <c r="K50" s="97">
        <f t="shared" si="63"/>
        <v>0</v>
      </c>
      <c r="L50" s="97">
        <f t="shared" si="64"/>
        <v>0</v>
      </c>
      <c r="M50" s="96">
        <v>0</v>
      </c>
      <c r="N50" s="97">
        <f t="shared" si="65"/>
        <v>0</v>
      </c>
      <c r="O50" s="97">
        <f t="shared" si="66"/>
        <v>0</v>
      </c>
      <c r="P50" s="96">
        <v>1</v>
      </c>
      <c r="Q50" s="97">
        <f t="shared" si="67"/>
        <v>12.379999999999997</v>
      </c>
      <c r="R50" s="97">
        <f t="shared" si="68"/>
        <v>34.5</v>
      </c>
      <c r="S50" s="96">
        <v>0</v>
      </c>
      <c r="T50" s="97">
        <f t="shared" si="69"/>
        <v>0</v>
      </c>
      <c r="U50" s="97">
        <f t="shared" si="70"/>
        <v>0</v>
      </c>
      <c r="V50" s="96">
        <v>0</v>
      </c>
      <c r="W50" s="97">
        <f t="shared" si="71"/>
        <v>0</v>
      </c>
      <c r="X50" s="97">
        <f t="shared" si="72"/>
        <v>0</v>
      </c>
      <c r="Y50" s="96"/>
      <c r="Z50" s="97">
        <f t="shared" si="73"/>
        <v>0</v>
      </c>
      <c r="AA50" s="97">
        <f t="shared" si="74"/>
        <v>0</v>
      </c>
      <c r="AB50" s="96"/>
      <c r="AC50" s="97">
        <f t="shared" si="75"/>
        <v>0</v>
      </c>
      <c r="AD50" s="97">
        <f t="shared" si="76"/>
        <v>0</v>
      </c>
      <c r="AE50" s="96"/>
      <c r="AF50" s="97">
        <f t="shared" si="77"/>
        <v>0</v>
      </c>
      <c r="AG50" s="97">
        <f t="shared" si="78"/>
        <v>0</v>
      </c>
      <c r="AH50" s="96"/>
      <c r="AI50" s="97">
        <f t="shared" si="79"/>
        <v>0</v>
      </c>
      <c r="AJ50" s="97">
        <f t="shared" si="80"/>
        <v>0</v>
      </c>
      <c r="AK50" s="96"/>
      <c r="AL50" s="97">
        <f t="shared" si="81"/>
        <v>0</v>
      </c>
      <c r="AM50" s="97">
        <f t="shared" si="82"/>
        <v>0</v>
      </c>
      <c r="AN50" s="96"/>
      <c r="AO50" s="96">
        <f t="shared" si="83"/>
        <v>1</v>
      </c>
      <c r="AP50" s="97">
        <f t="shared" si="84"/>
        <v>12.379999999999997</v>
      </c>
      <c r="AQ50" s="97">
        <f t="shared" si="85"/>
        <v>34.5</v>
      </c>
      <c r="AR50" s="99">
        <f t="shared" si="86"/>
        <v>7.874015748031496E-3</v>
      </c>
      <c r="AS50" s="100">
        <f t="shared" si="87"/>
        <v>0.23622047244094488</v>
      </c>
      <c r="AT50" s="97">
        <f t="shared" si="88"/>
        <v>8.1496062992125982</v>
      </c>
      <c r="AU50" s="96">
        <v>5</v>
      </c>
      <c r="AV50" s="106">
        <f t="shared" si="89"/>
        <v>172.5</v>
      </c>
      <c r="AW50" s="106"/>
      <c r="AX50" s="97">
        <f t="shared" si="90"/>
        <v>0</v>
      </c>
      <c r="AY50" s="46">
        <v>38</v>
      </c>
      <c r="AZ50" s="100">
        <f t="shared" si="91"/>
        <v>635</v>
      </c>
      <c r="BA50" s="100">
        <f t="shared" si="92"/>
        <v>90.714285714285708</v>
      </c>
      <c r="BB50" s="102">
        <f t="shared" si="93"/>
        <v>21.166666666666668</v>
      </c>
      <c r="BC50" s="34">
        <f t="shared" si="31"/>
        <v>44228</v>
      </c>
      <c r="BD50" s="103"/>
      <c r="BE50" s="103"/>
    </row>
    <row r="51" spans="1:62" s="104" customFormat="1" ht="15" x14ac:dyDescent="0.25">
      <c r="A51" s="92"/>
      <c r="B51" s="93">
        <v>6953156284838</v>
      </c>
      <c r="C51" s="93"/>
      <c r="D51" s="93">
        <v>743956</v>
      </c>
      <c r="E51" s="94" t="s">
        <v>74</v>
      </c>
      <c r="F51" s="95">
        <v>12.679999999999998</v>
      </c>
      <c r="G51" s="95">
        <v>34.5</v>
      </c>
      <c r="H51" s="95">
        <v>69</v>
      </c>
      <c r="J51" s="96">
        <v>0</v>
      </c>
      <c r="K51" s="97">
        <f t="shared" si="63"/>
        <v>0</v>
      </c>
      <c r="L51" s="97">
        <f t="shared" si="64"/>
        <v>0</v>
      </c>
      <c r="M51" s="96">
        <v>5</v>
      </c>
      <c r="N51" s="97">
        <f t="shared" si="65"/>
        <v>63.399999999999991</v>
      </c>
      <c r="O51" s="97">
        <f t="shared" si="66"/>
        <v>172.5</v>
      </c>
      <c r="P51" s="96">
        <v>1</v>
      </c>
      <c r="Q51" s="97">
        <f t="shared" si="67"/>
        <v>12.679999999999998</v>
      </c>
      <c r="R51" s="97">
        <f t="shared" si="68"/>
        <v>34.5</v>
      </c>
      <c r="S51" s="96">
        <v>7</v>
      </c>
      <c r="T51" s="97">
        <f t="shared" si="69"/>
        <v>88.759999999999991</v>
      </c>
      <c r="U51" s="97">
        <f t="shared" si="70"/>
        <v>241.5</v>
      </c>
      <c r="V51" s="96">
        <v>0</v>
      </c>
      <c r="W51" s="97">
        <f t="shared" si="71"/>
        <v>0</v>
      </c>
      <c r="X51" s="97">
        <f t="shared" si="72"/>
        <v>0</v>
      </c>
      <c r="Y51" s="96"/>
      <c r="Z51" s="97">
        <f t="shared" si="73"/>
        <v>0</v>
      </c>
      <c r="AA51" s="97">
        <f t="shared" si="74"/>
        <v>0</v>
      </c>
      <c r="AB51" s="96"/>
      <c r="AC51" s="97">
        <f t="shared" si="75"/>
        <v>0</v>
      </c>
      <c r="AD51" s="97">
        <f t="shared" si="76"/>
        <v>0</v>
      </c>
      <c r="AE51" s="96"/>
      <c r="AF51" s="97">
        <f t="shared" si="77"/>
        <v>0</v>
      </c>
      <c r="AG51" s="97">
        <f t="shared" si="78"/>
        <v>0</v>
      </c>
      <c r="AH51" s="96"/>
      <c r="AI51" s="97">
        <f t="shared" si="79"/>
        <v>0</v>
      </c>
      <c r="AJ51" s="97">
        <f t="shared" si="80"/>
        <v>0</v>
      </c>
      <c r="AK51" s="96"/>
      <c r="AL51" s="97">
        <f t="shared" si="81"/>
        <v>0</v>
      </c>
      <c r="AM51" s="97">
        <f t="shared" si="82"/>
        <v>0</v>
      </c>
      <c r="AN51" s="96"/>
      <c r="AO51" s="96">
        <f t="shared" si="83"/>
        <v>13</v>
      </c>
      <c r="AP51" s="97">
        <f t="shared" si="84"/>
        <v>164.83999999999997</v>
      </c>
      <c r="AQ51" s="97">
        <f t="shared" si="85"/>
        <v>448.5</v>
      </c>
      <c r="AR51" s="99">
        <f t="shared" si="86"/>
        <v>0.10236220472440945</v>
      </c>
      <c r="AS51" s="100">
        <f t="shared" si="87"/>
        <v>3.0708661417322833</v>
      </c>
      <c r="AT51" s="97">
        <f t="shared" si="88"/>
        <v>105.94488188976378</v>
      </c>
      <c r="AU51" s="96">
        <v>3</v>
      </c>
      <c r="AV51" s="106">
        <f t="shared" si="89"/>
        <v>103.5</v>
      </c>
      <c r="AW51" s="106"/>
      <c r="AX51" s="97">
        <f t="shared" si="90"/>
        <v>0</v>
      </c>
      <c r="AY51" s="46">
        <v>39</v>
      </c>
      <c r="AZ51" s="100">
        <f t="shared" si="91"/>
        <v>29.307692307692307</v>
      </c>
      <c r="BA51" s="100">
        <f t="shared" si="92"/>
        <v>4.186813186813187</v>
      </c>
      <c r="BB51" s="102">
        <f t="shared" si="93"/>
        <v>0.97692307692307689</v>
      </c>
      <c r="BC51" s="34">
        <f t="shared" si="31"/>
        <v>43622.307692307695</v>
      </c>
      <c r="BD51" s="103"/>
      <c r="BE51" s="103"/>
    </row>
    <row r="52" spans="1:62" ht="15" x14ac:dyDescent="0.25">
      <c r="A52" s="13"/>
      <c r="B52" s="16">
        <v>6953156279025</v>
      </c>
      <c r="C52" s="16"/>
      <c r="D52" s="16">
        <v>743968</v>
      </c>
      <c r="E52" s="17" t="s">
        <v>75</v>
      </c>
      <c r="F52" s="53">
        <v>5.2599999999999989</v>
      </c>
      <c r="G52" s="53">
        <v>24.5</v>
      </c>
      <c r="H52" s="53">
        <v>49</v>
      </c>
      <c r="J52" s="25">
        <v>0</v>
      </c>
      <c r="K52" s="15">
        <f t="shared" si="63"/>
        <v>0</v>
      </c>
      <c r="L52" s="15">
        <f t="shared" si="64"/>
        <v>0</v>
      </c>
      <c r="M52" s="25">
        <v>0</v>
      </c>
      <c r="N52" s="15">
        <f t="shared" si="65"/>
        <v>0</v>
      </c>
      <c r="O52" s="15">
        <f t="shared" si="66"/>
        <v>0</v>
      </c>
      <c r="P52" s="25">
        <v>0</v>
      </c>
      <c r="Q52" s="15">
        <f t="shared" si="67"/>
        <v>0</v>
      </c>
      <c r="R52" s="15">
        <f t="shared" si="68"/>
        <v>0</v>
      </c>
      <c r="S52" s="25">
        <v>1</v>
      </c>
      <c r="T52" s="15">
        <f t="shared" si="69"/>
        <v>5.2599999999999989</v>
      </c>
      <c r="U52" s="15">
        <f t="shared" si="70"/>
        <v>24.5</v>
      </c>
      <c r="V52" s="25">
        <v>1</v>
      </c>
      <c r="W52" s="15">
        <f t="shared" si="71"/>
        <v>5.2599999999999989</v>
      </c>
      <c r="X52" s="15">
        <f t="shared" si="72"/>
        <v>24.5</v>
      </c>
      <c r="Y52" s="25"/>
      <c r="Z52" s="15">
        <f t="shared" si="73"/>
        <v>0</v>
      </c>
      <c r="AA52" s="15">
        <f t="shared" si="74"/>
        <v>0</v>
      </c>
      <c r="AB52" s="25"/>
      <c r="AC52" s="15">
        <f t="shared" si="75"/>
        <v>0</v>
      </c>
      <c r="AD52" s="15">
        <f t="shared" si="76"/>
        <v>0</v>
      </c>
      <c r="AE52" s="25"/>
      <c r="AF52" s="15">
        <f t="shared" si="77"/>
        <v>0</v>
      </c>
      <c r="AG52" s="15">
        <f t="shared" si="78"/>
        <v>0</v>
      </c>
      <c r="AH52" s="25"/>
      <c r="AI52" s="15">
        <f t="shared" si="79"/>
        <v>0</v>
      </c>
      <c r="AJ52" s="15">
        <f t="shared" si="80"/>
        <v>0</v>
      </c>
      <c r="AK52" s="25"/>
      <c r="AL52" s="15">
        <f t="shared" si="81"/>
        <v>0</v>
      </c>
      <c r="AM52" s="15">
        <f t="shared" si="82"/>
        <v>0</v>
      </c>
      <c r="AN52" s="89"/>
      <c r="AO52" s="25">
        <f t="shared" si="83"/>
        <v>2</v>
      </c>
      <c r="AP52" s="15">
        <f t="shared" si="84"/>
        <v>10.519999999999998</v>
      </c>
      <c r="AQ52" s="36">
        <f t="shared" si="85"/>
        <v>49</v>
      </c>
      <c r="AR52" s="41">
        <f t="shared" si="86"/>
        <v>1.5748031496062992E-2</v>
      </c>
      <c r="AS52" s="36">
        <f t="shared" si="87"/>
        <v>0.47244094488188976</v>
      </c>
      <c r="AT52" s="58">
        <f t="shared" si="88"/>
        <v>11.574803149606298</v>
      </c>
      <c r="AU52" s="25">
        <v>15</v>
      </c>
      <c r="AV52" s="36">
        <f t="shared" si="89"/>
        <v>367.5</v>
      </c>
      <c r="AW52" s="36"/>
      <c r="AX52" s="15">
        <f t="shared" si="90"/>
        <v>0</v>
      </c>
      <c r="AY52" s="46">
        <v>40</v>
      </c>
      <c r="AZ52" s="36">
        <f t="shared" si="91"/>
        <v>952.5</v>
      </c>
      <c r="BA52" s="36">
        <f t="shared" si="92"/>
        <v>136.07142857142858</v>
      </c>
      <c r="BB52" s="51">
        <f t="shared" si="93"/>
        <v>31.75</v>
      </c>
      <c r="BC52" s="34">
        <f t="shared" si="31"/>
        <v>44545.5</v>
      </c>
    </row>
    <row r="53" spans="1:62" s="42" customFormat="1" ht="15" x14ac:dyDescent="0.25">
      <c r="A53" s="13"/>
      <c r="B53" s="16">
        <v>6953156279018</v>
      </c>
      <c r="C53" s="16"/>
      <c r="D53" s="16">
        <v>743975</v>
      </c>
      <c r="E53" s="26" t="s">
        <v>76</v>
      </c>
      <c r="F53" s="53">
        <v>5.259999999999998</v>
      </c>
      <c r="G53" s="53">
        <v>24.5</v>
      </c>
      <c r="H53" s="53">
        <v>49</v>
      </c>
      <c r="I53" s="1"/>
      <c r="J53" s="25">
        <v>0</v>
      </c>
      <c r="K53" s="15">
        <f t="shared" ref="K53" si="94">J53*$F53</f>
        <v>0</v>
      </c>
      <c r="L53" s="15">
        <f t="shared" ref="L53" si="95">J53*$G53</f>
        <v>0</v>
      </c>
      <c r="M53" s="25">
        <v>3</v>
      </c>
      <c r="N53" s="15">
        <f t="shared" ref="N53" si="96">M53*$F53</f>
        <v>15.779999999999994</v>
      </c>
      <c r="O53" s="15">
        <f t="shared" ref="O53" si="97">M53*$G53</f>
        <v>73.5</v>
      </c>
      <c r="P53" s="25">
        <v>2</v>
      </c>
      <c r="Q53" s="15">
        <f t="shared" ref="Q53" si="98">P53*$F53</f>
        <v>10.519999999999996</v>
      </c>
      <c r="R53" s="15">
        <f t="shared" ref="R53" si="99">P53*$G53</f>
        <v>49</v>
      </c>
      <c r="S53" s="25">
        <v>0</v>
      </c>
      <c r="T53" s="15">
        <f t="shared" ref="T53" si="100">S53*$F53</f>
        <v>0</v>
      </c>
      <c r="U53" s="15">
        <f t="shared" ref="U53" si="101">S53*$G53</f>
        <v>0</v>
      </c>
      <c r="V53" s="25">
        <v>1</v>
      </c>
      <c r="W53" s="15">
        <f t="shared" ref="W53" si="102">V53*$F53</f>
        <v>5.259999999999998</v>
      </c>
      <c r="X53" s="15">
        <f t="shared" ref="X53" si="103">V53*$G53</f>
        <v>24.5</v>
      </c>
      <c r="Y53" s="25"/>
      <c r="Z53" s="15">
        <f t="shared" ref="Z53" si="104">Y53*$F53</f>
        <v>0</v>
      </c>
      <c r="AA53" s="15">
        <f t="shared" ref="AA53" si="105">Y53*$G53</f>
        <v>0</v>
      </c>
      <c r="AB53" s="25"/>
      <c r="AC53" s="15">
        <f t="shared" ref="AC53" si="106">AB53*$F53</f>
        <v>0</v>
      </c>
      <c r="AD53" s="15">
        <f t="shared" ref="AD53" si="107">AB53*$G53</f>
        <v>0</v>
      </c>
      <c r="AE53" s="25"/>
      <c r="AF53" s="15">
        <f t="shared" ref="AF53" si="108">AE53*$F53</f>
        <v>0</v>
      </c>
      <c r="AG53" s="15">
        <f t="shared" ref="AG53" si="109">AE53*$G53</f>
        <v>0</v>
      </c>
      <c r="AH53" s="25"/>
      <c r="AI53" s="15">
        <f t="shared" ref="AI53" si="110">AH53*$F53</f>
        <v>0</v>
      </c>
      <c r="AJ53" s="15">
        <f t="shared" ref="AJ53" si="111">AH53*$G53</f>
        <v>0</v>
      </c>
      <c r="AK53" s="25"/>
      <c r="AL53" s="15">
        <f t="shared" ref="AL53" si="112">AK53*$F53</f>
        <v>0</v>
      </c>
      <c r="AM53" s="15">
        <f t="shared" ref="AM53" si="113">AK53*$G53</f>
        <v>0</v>
      </c>
      <c r="AN53" s="50"/>
      <c r="AO53" s="25">
        <f t="shared" ref="AO53" si="114">J53+M53+P53+S53+V53+Y53+AB53+AE53+AH53+AK53</f>
        <v>6</v>
      </c>
      <c r="AP53" s="15">
        <f t="shared" ref="AP53" si="115">AO53*F53</f>
        <v>31.559999999999988</v>
      </c>
      <c r="AQ53" s="36">
        <f t="shared" ref="AQ53" si="116">AO53*G53</f>
        <v>147</v>
      </c>
      <c r="AR53" s="41">
        <f t="shared" ref="AR53" si="117">AO53/BE$10</f>
        <v>4.7244094488188976E-2</v>
      </c>
      <c r="AS53" s="36">
        <f t="shared" ref="AS53" si="118">AR53*30</f>
        <v>1.4173228346456692</v>
      </c>
      <c r="AT53" s="58">
        <f t="shared" ref="AT53" si="119">AS53*G53</f>
        <v>34.724409448818896</v>
      </c>
      <c r="AU53" s="25">
        <v>9</v>
      </c>
      <c r="AV53" s="36">
        <f t="shared" ref="AV53" si="120">AU53*G53</f>
        <v>220.5</v>
      </c>
      <c r="AW53" s="36"/>
      <c r="AX53" s="15">
        <f t="shared" ref="AX53" si="121">AW53*G53</f>
        <v>0</v>
      </c>
      <c r="AY53" s="46">
        <v>41</v>
      </c>
      <c r="AZ53" s="36">
        <f t="shared" ref="AZ53" si="122">IFERROR(AU53/AR53, "-")</f>
        <v>190.5</v>
      </c>
      <c r="BA53" s="36">
        <f t="shared" ref="BA53" si="123">IFERROR(AZ53/7,"-")</f>
        <v>27.214285714285715</v>
      </c>
      <c r="BB53" s="51">
        <f t="shared" ref="BB53" si="124">IFERROR(AZ53/30,"-")</f>
        <v>6.35</v>
      </c>
      <c r="BC53" s="34">
        <f t="shared" si="31"/>
        <v>43783.5</v>
      </c>
      <c r="BD53" s="1"/>
      <c r="BE53" s="1"/>
      <c r="BF53" s="1"/>
      <c r="BG53" s="1"/>
      <c r="BH53" s="1"/>
      <c r="BI53" s="1"/>
    </row>
    <row r="54" spans="1:62" ht="2.25" customHeight="1" x14ac:dyDescent="0.2">
      <c r="AY54" s="1">
        <v>172</v>
      </c>
    </row>
    <row r="55" spans="1:62" ht="16.5" customHeight="1" x14ac:dyDescent="0.2">
      <c r="B55" s="7"/>
      <c r="C55" s="7"/>
      <c r="D55" s="8"/>
      <c r="E55" s="12" t="s">
        <v>4</v>
      </c>
      <c r="F55" s="9"/>
      <c r="G55" s="9"/>
      <c r="H55" s="9"/>
      <c r="J55" s="24">
        <f t="shared" ref="J55:AY55" si="125">SUM(J14:J53)</f>
        <v>0</v>
      </c>
      <c r="K55" s="24">
        <f t="shared" si="125"/>
        <v>0</v>
      </c>
      <c r="L55" s="24">
        <f t="shared" si="125"/>
        <v>0</v>
      </c>
      <c r="M55" s="24">
        <f t="shared" si="125"/>
        <v>86</v>
      </c>
      <c r="N55" s="24">
        <f t="shared" si="125"/>
        <v>1348.5770238464279</v>
      </c>
      <c r="O55" s="24">
        <f t="shared" si="125"/>
        <v>3237</v>
      </c>
      <c r="P55" s="24">
        <f t="shared" si="125"/>
        <v>86</v>
      </c>
      <c r="Q55" s="24">
        <f t="shared" si="125"/>
        <v>1879.636328286954</v>
      </c>
      <c r="R55" s="24">
        <f t="shared" si="125"/>
        <v>4292</v>
      </c>
      <c r="S55" s="24">
        <f t="shared" si="125"/>
        <v>70</v>
      </c>
      <c r="T55" s="24">
        <f t="shared" si="125"/>
        <v>1273.3544010977439</v>
      </c>
      <c r="U55" s="24">
        <f t="shared" si="125"/>
        <v>3015</v>
      </c>
      <c r="V55" s="24">
        <f t="shared" si="125"/>
        <v>22</v>
      </c>
      <c r="W55" s="24">
        <f t="shared" si="125"/>
        <v>320.27596959379224</v>
      </c>
      <c r="X55" s="24">
        <f t="shared" si="125"/>
        <v>794</v>
      </c>
      <c r="Y55" s="24">
        <f t="shared" si="125"/>
        <v>0</v>
      </c>
      <c r="Z55" s="24">
        <f t="shared" si="125"/>
        <v>0</v>
      </c>
      <c r="AA55" s="24">
        <f t="shared" si="125"/>
        <v>0</v>
      </c>
      <c r="AB55" s="24">
        <f t="shared" si="125"/>
        <v>0</v>
      </c>
      <c r="AC55" s="24">
        <f t="shared" si="125"/>
        <v>0</v>
      </c>
      <c r="AD55" s="24">
        <f t="shared" si="125"/>
        <v>0</v>
      </c>
      <c r="AE55" s="24">
        <f t="shared" si="125"/>
        <v>0</v>
      </c>
      <c r="AF55" s="24">
        <f t="shared" si="125"/>
        <v>0</v>
      </c>
      <c r="AG55" s="24">
        <f t="shared" si="125"/>
        <v>0</v>
      </c>
      <c r="AH55" s="24">
        <f t="shared" si="125"/>
        <v>0</v>
      </c>
      <c r="AI55" s="24">
        <f t="shared" si="125"/>
        <v>0</v>
      </c>
      <c r="AJ55" s="24">
        <f t="shared" si="125"/>
        <v>0</v>
      </c>
      <c r="AK55" s="24">
        <f t="shared" si="125"/>
        <v>0</v>
      </c>
      <c r="AL55" s="24">
        <f t="shared" si="125"/>
        <v>0</v>
      </c>
      <c r="AM55" s="24">
        <f t="shared" si="125"/>
        <v>0</v>
      </c>
      <c r="AN55" s="24">
        <f t="shared" si="125"/>
        <v>0</v>
      </c>
      <c r="AO55" s="24">
        <f t="shared" si="125"/>
        <v>264</v>
      </c>
      <c r="AP55" s="24">
        <f t="shared" si="125"/>
        <v>4821.8437228249186</v>
      </c>
      <c r="AQ55" s="24">
        <f t="shared" si="125"/>
        <v>11338</v>
      </c>
      <c r="AR55" s="24">
        <f t="shared" si="125"/>
        <v>2.0787401574803144</v>
      </c>
      <c r="AS55" s="24">
        <f t="shared" si="125"/>
        <v>62.362204724409452</v>
      </c>
      <c r="AT55" s="24">
        <f t="shared" si="125"/>
        <v>2678.2677165354326</v>
      </c>
      <c r="AU55" s="24">
        <f t="shared" si="125"/>
        <v>234</v>
      </c>
      <c r="AV55" s="24">
        <f t="shared" si="125"/>
        <v>9998</v>
      </c>
      <c r="AW55" s="24">
        <f t="shared" si="125"/>
        <v>0</v>
      </c>
      <c r="AX55" s="24">
        <f t="shared" si="125"/>
        <v>0</v>
      </c>
      <c r="AY55" s="24">
        <f t="shared" si="125"/>
        <v>860</v>
      </c>
    </row>
    <row r="56" spans="1:62" ht="5.25" customHeight="1" x14ac:dyDescent="0.2">
      <c r="AT56" s="1"/>
    </row>
    <row r="57" spans="1:62" s="66" customFormat="1" x14ac:dyDescent="0.2">
      <c r="E57" s="69" t="s">
        <v>21</v>
      </c>
      <c r="F57" s="70"/>
      <c r="G57" s="70"/>
      <c r="H57" s="70"/>
      <c r="I57" s="71"/>
      <c r="J57" s="71"/>
      <c r="K57" s="71"/>
      <c r="L57" s="71">
        <f>K55</f>
        <v>0</v>
      </c>
      <c r="M57" s="71"/>
      <c r="N57" s="71"/>
      <c r="O57" s="71">
        <f>N55</f>
        <v>1348.5770238464279</v>
      </c>
      <c r="P57" s="71"/>
      <c r="Q57" s="71"/>
      <c r="R57" s="71">
        <f>Q55</f>
        <v>1879.636328286954</v>
      </c>
      <c r="S57" s="71"/>
      <c r="T57" s="71"/>
      <c r="U57" s="71">
        <f>T55</f>
        <v>1273.3544010977439</v>
      </c>
      <c r="V57" s="71"/>
      <c r="W57" s="71"/>
      <c r="X57" s="71">
        <f>W55</f>
        <v>320.27596959379224</v>
      </c>
      <c r="Y57" s="71"/>
      <c r="Z57" s="71"/>
      <c r="AA57" s="71">
        <f>Z55</f>
        <v>0</v>
      </c>
      <c r="AB57" s="71"/>
      <c r="AC57" s="71"/>
      <c r="AD57" s="71">
        <f>AC55</f>
        <v>0</v>
      </c>
      <c r="AE57" s="71"/>
      <c r="AF57" s="71"/>
      <c r="AG57" s="71">
        <f>AF55</f>
        <v>0</v>
      </c>
      <c r="AH57" s="71"/>
      <c r="AI57" s="71"/>
      <c r="AJ57" s="71">
        <f>AI55</f>
        <v>0</v>
      </c>
      <c r="AK57" s="71"/>
      <c r="AL57" s="71"/>
      <c r="AM57" s="71">
        <f>AL55</f>
        <v>0</v>
      </c>
      <c r="AN57" s="71"/>
      <c r="AO57" s="71"/>
      <c r="AP57" s="71"/>
      <c r="AQ57" s="71">
        <f>AP55</f>
        <v>4821.8437228249186</v>
      </c>
      <c r="AR57" s="72"/>
      <c r="AS57" s="1"/>
      <c r="AT57" s="1"/>
      <c r="AU57" s="1"/>
      <c r="AV57" s="1"/>
      <c r="AW57" s="1"/>
      <c r="AX57" s="1"/>
      <c r="AY57" s="1"/>
      <c r="AZ57" s="1"/>
      <c r="BA57" s="1"/>
      <c r="BB57" s="1"/>
      <c r="BC57" s="1"/>
      <c r="BD57" s="1"/>
      <c r="BE57" s="1"/>
      <c r="BF57" s="1"/>
      <c r="BG57" s="1"/>
      <c r="BH57" s="1"/>
      <c r="BI57" s="1"/>
      <c r="BJ57" s="1"/>
    </row>
    <row r="58" spans="1:62" s="42" customFormat="1" x14ac:dyDescent="0.2">
      <c r="E58" s="69" t="s">
        <v>22</v>
      </c>
      <c r="F58" s="73"/>
      <c r="G58" s="73"/>
      <c r="H58" s="73"/>
      <c r="I58" s="74"/>
      <c r="J58" s="74"/>
      <c r="K58" s="74"/>
      <c r="L58" s="71">
        <f>L55/100*L10</f>
        <v>0</v>
      </c>
      <c r="M58" s="74"/>
      <c r="N58" s="74"/>
      <c r="O58" s="71">
        <v>0</v>
      </c>
      <c r="P58" s="74"/>
      <c r="Q58" s="74"/>
      <c r="R58" s="71">
        <v>0</v>
      </c>
      <c r="S58" s="74"/>
      <c r="T58" s="74"/>
      <c r="U58" s="71">
        <v>0</v>
      </c>
      <c r="V58" s="74"/>
      <c r="W58" s="74"/>
      <c r="X58" s="71">
        <v>0</v>
      </c>
      <c r="Y58" s="74"/>
      <c r="Z58" s="74"/>
      <c r="AA58" s="71">
        <f>AA55/100*AA10</f>
        <v>0</v>
      </c>
      <c r="AB58" s="74"/>
      <c r="AC58" s="74"/>
      <c r="AD58" s="71">
        <f>AD55/100*AD10</f>
        <v>0</v>
      </c>
      <c r="AE58" s="74"/>
      <c r="AF58" s="74"/>
      <c r="AG58" s="71">
        <f>AG55/100*AG10</f>
        <v>0</v>
      </c>
      <c r="AH58" s="74"/>
      <c r="AI58" s="74"/>
      <c r="AJ58" s="71">
        <f>AJ55/100*AJ10</f>
        <v>0</v>
      </c>
      <c r="AK58" s="74"/>
      <c r="AL58" s="74"/>
      <c r="AM58" s="71">
        <f>AM55/100*AM10</f>
        <v>0</v>
      </c>
      <c r="AN58" s="74"/>
      <c r="AO58" s="74"/>
      <c r="AP58" s="74"/>
      <c r="AQ58" s="71">
        <f>L58+O58+R58+U58+X58+AA58</f>
        <v>0</v>
      </c>
      <c r="AR58" s="74"/>
      <c r="AS58" s="1"/>
      <c r="AT58" s="1"/>
      <c r="AU58" s="1"/>
      <c r="AV58" s="1"/>
      <c r="AW58" s="1"/>
      <c r="AX58" s="1"/>
      <c r="AY58" s="1"/>
      <c r="AZ58" s="1"/>
      <c r="BA58" s="1"/>
      <c r="BB58" s="1"/>
      <c r="BC58" s="1"/>
      <c r="BD58" s="1"/>
      <c r="BE58" s="1"/>
      <c r="BF58" s="1"/>
      <c r="BG58" s="1"/>
      <c r="BH58" s="1"/>
      <c r="BI58" s="1"/>
      <c r="BJ58" s="1"/>
    </row>
    <row r="59" spans="1:62" s="42" customFormat="1" x14ac:dyDescent="0.2">
      <c r="E59" s="69" t="s">
        <v>26</v>
      </c>
      <c r="F59" s="73"/>
      <c r="G59" s="73"/>
      <c r="H59" s="73"/>
      <c r="I59" s="74"/>
      <c r="J59" s="79"/>
      <c r="K59" s="74"/>
      <c r="L59" s="85" t="str">
        <f>IFERROR(L58/L55,"%")</f>
        <v>%</v>
      </c>
      <c r="M59" s="79"/>
      <c r="N59" s="79"/>
      <c r="O59" s="85">
        <f>IFERROR(O58/O55,"%")</f>
        <v>0</v>
      </c>
      <c r="P59" s="79"/>
      <c r="Q59" s="79"/>
      <c r="R59" s="85">
        <f>IFERROR(R58/R55,"%")</f>
        <v>0</v>
      </c>
      <c r="S59" s="79"/>
      <c r="T59" s="79"/>
      <c r="U59" s="85">
        <f>IFERROR(U58/U55,"%")</f>
        <v>0</v>
      </c>
      <c r="V59" s="79"/>
      <c r="W59" s="79"/>
      <c r="X59" s="85">
        <f>IFERROR(X58/X55,"%")</f>
        <v>0</v>
      </c>
      <c r="Y59" s="79"/>
      <c r="Z59" s="79"/>
      <c r="AA59" s="85" t="str">
        <f>IFERROR(AA58/AA55,"%")</f>
        <v>%</v>
      </c>
      <c r="AB59" s="79"/>
      <c r="AC59" s="79"/>
      <c r="AD59" s="85" t="str">
        <f>IFERROR(AD58/AD55,"%")</f>
        <v>%</v>
      </c>
      <c r="AE59" s="79"/>
      <c r="AF59" s="79"/>
      <c r="AG59" s="85" t="str">
        <f>IFERROR(AG58/AG55,"%")</f>
        <v>%</v>
      </c>
      <c r="AH59" s="79"/>
      <c r="AI59" s="79"/>
      <c r="AJ59" s="85" t="str">
        <f>IFERROR(AJ58/AJ55,"%")</f>
        <v>%</v>
      </c>
      <c r="AK59" s="79"/>
      <c r="AL59" s="79"/>
      <c r="AM59" s="85" t="str">
        <f>IFERROR(AM58/AM55,"%")</f>
        <v>%</v>
      </c>
      <c r="AN59" s="74"/>
      <c r="AO59" s="79"/>
      <c r="AP59" s="74"/>
      <c r="AQ59" s="85">
        <f>IFERROR(AQ58/AQ55,"%")</f>
        <v>0</v>
      </c>
      <c r="AR59" s="75"/>
      <c r="AS59" s="1"/>
      <c r="AT59" s="1"/>
      <c r="AU59" s="1"/>
      <c r="AV59" s="1"/>
      <c r="AW59" s="1"/>
      <c r="AX59" s="1"/>
      <c r="AY59" s="1"/>
      <c r="AZ59" s="1"/>
      <c r="BA59" s="1"/>
      <c r="BB59" s="1"/>
      <c r="BC59" s="1"/>
      <c r="BD59" s="1"/>
      <c r="BE59" s="1"/>
      <c r="BF59" s="1"/>
      <c r="BG59" s="1"/>
      <c r="BH59" s="1"/>
      <c r="BI59" s="1"/>
      <c r="BJ59" s="1"/>
    </row>
    <row r="60" spans="1:62" s="42" customFormat="1" x14ac:dyDescent="0.2">
      <c r="E60" s="69" t="s">
        <v>23</v>
      </c>
      <c r="F60" s="73"/>
      <c r="G60" s="73"/>
      <c r="H60" s="73"/>
      <c r="I60" s="74"/>
      <c r="J60" s="74"/>
      <c r="K60" s="74"/>
      <c r="L60" s="74"/>
      <c r="M60" s="74"/>
      <c r="N60" s="74"/>
      <c r="O60" s="74"/>
      <c r="P60" s="74"/>
      <c r="Q60" s="74"/>
      <c r="R60" s="74"/>
      <c r="S60" s="74"/>
      <c r="T60" s="74"/>
      <c r="U60" s="74"/>
      <c r="V60" s="74"/>
      <c r="W60" s="74"/>
      <c r="X60" s="74"/>
      <c r="Y60" s="74"/>
      <c r="Z60" s="74"/>
      <c r="AA60" s="74"/>
      <c r="AB60" s="74"/>
      <c r="AC60" s="74"/>
      <c r="AD60" s="74"/>
      <c r="AE60" s="74"/>
      <c r="AF60" s="74"/>
      <c r="AG60" s="74"/>
      <c r="AH60" s="74"/>
      <c r="AI60" s="74"/>
      <c r="AJ60" s="74"/>
      <c r="AK60" s="74"/>
      <c r="AL60" s="74"/>
      <c r="AM60" s="74"/>
      <c r="AN60" s="74"/>
      <c r="AO60" s="74"/>
      <c r="AP60" s="74"/>
      <c r="AQ60" s="74"/>
      <c r="AR60" s="75"/>
      <c r="AS60" s="1"/>
      <c r="AT60" s="1"/>
      <c r="AU60" s="1"/>
      <c r="AV60" s="1"/>
      <c r="AW60" s="1"/>
      <c r="AX60" s="1"/>
      <c r="AY60" s="1"/>
      <c r="AZ60" s="1"/>
      <c r="BA60" s="1"/>
      <c r="BB60" s="1"/>
      <c r="BC60" s="1"/>
      <c r="BD60" s="1"/>
      <c r="BE60" s="1"/>
      <c r="BF60" s="1"/>
      <c r="BG60" s="1"/>
      <c r="BH60" s="1"/>
      <c r="BI60" s="1"/>
      <c r="BJ60" s="1"/>
    </row>
    <row r="61" spans="1:62" s="66" customFormat="1" x14ac:dyDescent="0.2">
      <c r="E61" s="69" t="s">
        <v>24</v>
      </c>
      <c r="F61" s="70"/>
      <c r="G61" s="70"/>
      <c r="H61" s="70"/>
      <c r="I61" s="71"/>
      <c r="J61" s="71"/>
      <c r="K61" s="71"/>
      <c r="L61" s="71">
        <f>L55-L57-L58-L60</f>
        <v>0</v>
      </c>
      <c r="M61" s="71"/>
      <c r="N61" s="71"/>
      <c r="O61" s="71">
        <f>O55-O57-O58-O60</f>
        <v>1888.4229761535721</v>
      </c>
      <c r="P61" s="71"/>
      <c r="Q61" s="71"/>
      <c r="R61" s="71">
        <f>R55-R57-R58-R60</f>
        <v>2412.3636717130457</v>
      </c>
      <c r="S61" s="71"/>
      <c r="T61" s="71"/>
      <c r="U61" s="71">
        <f>U55-U57-U58-U60</f>
        <v>1741.6455989022561</v>
      </c>
      <c r="V61" s="71"/>
      <c r="W61" s="71"/>
      <c r="X61" s="71">
        <f>X55-X57-X58-X60</f>
        <v>473.72403040620776</v>
      </c>
      <c r="Y61" s="71"/>
      <c r="Z61" s="71"/>
      <c r="AA61" s="71">
        <f>AA55-AA57-AA58-AA60</f>
        <v>0</v>
      </c>
      <c r="AB61" s="71"/>
      <c r="AC61" s="71"/>
      <c r="AD61" s="71">
        <f>AD55-AD57-AD58-AD60</f>
        <v>0</v>
      </c>
      <c r="AE61" s="71"/>
      <c r="AF61" s="71"/>
      <c r="AG61" s="71">
        <f>AG55-AG57-AG58-AG60</f>
        <v>0</v>
      </c>
      <c r="AH61" s="71"/>
      <c r="AI61" s="71"/>
      <c r="AJ61" s="71">
        <f>AJ55-AJ57-AJ58-AJ60</f>
        <v>0</v>
      </c>
      <c r="AK61" s="71"/>
      <c r="AL61" s="71"/>
      <c r="AM61" s="71">
        <f>AM55-AM57-AM58-AM60</f>
        <v>0</v>
      </c>
      <c r="AN61" s="71"/>
      <c r="AO61" s="71"/>
      <c r="AP61" s="71"/>
      <c r="AQ61" s="71">
        <f>AQ55-AQ57-AQ58-AQ60</f>
        <v>6516.1562771750814</v>
      </c>
      <c r="AR61" s="72"/>
      <c r="AS61" s="1"/>
      <c r="AT61" s="1"/>
      <c r="AU61" s="1"/>
      <c r="AV61" s="1"/>
      <c r="AW61" s="1"/>
      <c r="AX61" s="1"/>
      <c r="AY61" s="1"/>
      <c r="AZ61" s="1"/>
      <c r="BA61" s="1"/>
      <c r="BB61" s="1"/>
      <c r="BC61" s="1"/>
      <c r="BD61" s="1"/>
      <c r="BE61" s="1"/>
      <c r="BF61" s="1"/>
      <c r="BG61" s="1"/>
      <c r="BH61" s="1"/>
      <c r="BI61" s="1"/>
      <c r="BJ61" s="1"/>
    </row>
    <row r="62" spans="1:62" s="42" customFormat="1" x14ac:dyDescent="0.2">
      <c r="E62" s="69" t="s">
        <v>25</v>
      </c>
      <c r="F62" s="76"/>
      <c r="G62" s="76"/>
      <c r="H62" s="76"/>
      <c r="I62" s="75"/>
      <c r="J62" s="75"/>
      <c r="K62" s="75"/>
      <c r="L62" s="86" t="str">
        <f>IFERROR(L61/L55,"%")</f>
        <v>%</v>
      </c>
      <c r="M62" s="75"/>
      <c r="N62" s="75"/>
      <c r="O62" s="86">
        <f>IFERROR(O61/O55,"%")</f>
        <v>0.58338677051392407</v>
      </c>
      <c r="P62" s="75"/>
      <c r="Q62" s="75"/>
      <c r="R62" s="86">
        <f>IFERROR(R61/R55,"%")</f>
        <v>0.56206050133109176</v>
      </c>
      <c r="S62" s="75"/>
      <c r="T62" s="75"/>
      <c r="U62" s="86">
        <f>IFERROR(U61/U55,"%")</f>
        <v>0.57766023180837678</v>
      </c>
      <c r="V62" s="75"/>
      <c r="W62" s="75"/>
      <c r="X62" s="86">
        <f>IFERROR(X61/X55,"%")</f>
        <v>0.59662976121688638</v>
      </c>
      <c r="Y62" s="75"/>
      <c r="Z62" s="75"/>
      <c r="AA62" s="86" t="str">
        <f>IFERROR(AA61/AA55,"%")</f>
        <v>%</v>
      </c>
      <c r="AB62" s="75"/>
      <c r="AC62" s="75"/>
      <c r="AD62" s="86" t="str">
        <f>IFERROR(AD61/AD55,"%")</f>
        <v>%</v>
      </c>
      <c r="AE62" s="75"/>
      <c r="AF62" s="75"/>
      <c r="AG62" s="86" t="str">
        <f>IFERROR(AG61/AG55,"%")</f>
        <v>%</v>
      </c>
      <c r="AH62" s="75"/>
      <c r="AI62" s="75"/>
      <c r="AJ62" s="86" t="str">
        <f>IFERROR(AJ61/AJ55,"%")</f>
        <v>%</v>
      </c>
      <c r="AK62" s="75"/>
      <c r="AL62" s="75"/>
      <c r="AM62" s="86" t="str">
        <f>IFERROR(AM61/AM55,"%")</f>
        <v>%</v>
      </c>
      <c r="AN62" s="75"/>
      <c r="AO62" s="75"/>
      <c r="AP62" s="75"/>
      <c r="AQ62" s="86">
        <f>IFERROR(AQ61/AQ55,"%")</f>
        <v>0.57471831691436592</v>
      </c>
      <c r="AR62" s="75"/>
      <c r="AS62" s="1"/>
      <c r="AT62" s="1"/>
      <c r="AU62" s="1"/>
      <c r="AV62" s="1"/>
      <c r="AW62" s="1"/>
      <c r="AX62" s="1"/>
      <c r="AY62" s="1"/>
      <c r="AZ62" s="1"/>
      <c r="BA62" s="1"/>
      <c r="BB62" s="1"/>
      <c r="BC62" s="1"/>
      <c r="BD62" s="1"/>
      <c r="BE62" s="1"/>
      <c r="BF62" s="1"/>
      <c r="BG62" s="1"/>
      <c r="BH62" s="1"/>
      <c r="BI62" s="1"/>
      <c r="BJ62" s="1"/>
    </row>
    <row r="63" spans="1:62" x14ac:dyDescent="0.2">
      <c r="AT63" s="1"/>
    </row>
    <row r="64" spans="1:62" x14ac:dyDescent="0.2">
      <c r="AT64" s="1"/>
    </row>
    <row r="65" spans="25:46" x14ac:dyDescent="0.2">
      <c r="AT65" s="1"/>
    </row>
    <row r="66" spans="25:46" x14ac:dyDescent="0.2">
      <c r="AT66" s="1"/>
    </row>
    <row r="67" spans="25:46" x14ac:dyDescent="0.2">
      <c r="Y67" s="1">
        <v>222</v>
      </c>
      <c r="Z67" s="1">
        <v>12192.392993624999</v>
      </c>
      <c r="AA67" s="1">
        <v>22367.894999999997</v>
      </c>
      <c r="AB67" s="1">
        <v>19</v>
      </c>
      <c r="AC67" s="1">
        <v>1121.533624125</v>
      </c>
      <c r="AD67" s="1">
        <v>2074.4900000000002</v>
      </c>
      <c r="AE67" s="1">
        <v>34</v>
      </c>
      <c r="AF67" s="1">
        <v>1209.0091260000002</v>
      </c>
      <c r="AG67" s="1">
        <v>2304.17</v>
      </c>
      <c r="AH67" s="1">
        <v>84</v>
      </c>
      <c r="AI67" s="1">
        <v>4893.9496911249989</v>
      </c>
      <c r="AJ67" s="1">
        <v>9090.73</v>
      </c>
      <c r="AK67" s="1">
        <v>64</v>
      </c>
      <c r="AL67" s="1">
        <v>3508.1496492500005</v>
      </c>
      <c r="AM67" s="1">
        <v>6706.1500000000005</v>
      </c>
      <c r="AT67" s="1"/>
    </row>
    <row r="68" spans="25:46" x14ac:dyDescent="0.2">
      <c r="AB68" s="1">
        <v>273</v>
      </c>
      <c r="AC68" s="1">
        <v>19007.032359749996</v>
      </c>
      <c r="AD68" s="1">
        <v>27639.974999999999</v>
      </c>
      <c r="AE68" s="1">
        <v>193</v>
      </c>
      <c r="AF68" s="1">
        <v>10412.157938375</v>
      </c>
      <c r="AG68" s="1">
        <v>16810.53</v>
      </c>
      <c r="AH68" s="1">
        <v>84</v>
      </c>
      <c r="AI68" s="1">
        <v>4893.9496911249989</v>
      </c>
      <c r="AJ68" s="1">
        <v>9090.73</v>
      </c>
      <c r="AK68" s="1">
        <v>64</v>
      </c>
      <c r="AL68" s="1">
        <v>3508.1496492500005</v>
      </c>
      <c r="AM68" s="1">
        <v>6706.1500000000005</v>
      </c>
      <c r="AT68" s="1"/>
    </row>
    <row r="69" spans="25:46" x14ac:dyDescent="0.2">
      <c r="AT69" s="1"/>
    </row>
  </sheetData>
  <autoFilter ref="A12:BI12">
    <sortState ref="A13:BI177">
      <sortCondition ref="AY12"/>
    </sortState>
  </autoFilter>
  <mergeCells count="1">
    <mergeCell ref="B10:D10"/>
  </mergeCells>
  <conditionalFormatting sqref="D17">
    <cfRule type="duplicateValues" dxfId="195" priority="200"/>
  </conditionalFormatting>
  <conditionalFormatting sqref="B17">
    <cfRule type="duplicateValues" dxfId="194" priority="199"/>
  </conditionalFormatting>
  <conditionalFormatting sqref="D37:D40">
    <cfRule type="duplicateValues" dxfId="193" priority="198"/>
  </conditionalFormatting>
  <conditionalFormatting sqref="B37:B40">
    <cfRule type="duplicateValues" dxfId="192" priority="197"/>
  </conditionalFormatting>
  <conditionalFormatting sqref="D42">
    <cfRule type="duplicateValues" dxfId="191" priority="196"/>
  </conditionalFormatting>
  <conditionalFormatting sqref="B42">
    <cfRule type="duplicateValues" dxfId="190" priority="195"/>
  </conditionalFormatting>
  <conditionalFormatting sqref="D44">
    <cfRule type="duplicateValues" dxfId="189" priority="194"/>
  </conditionalFormatting>
  <conditionalFormatting sqref="B44">
    <cfRule type="duplicateValues" dxfId="188" priority="193"/>
  </conditionalFormatting>
  <conditionalFormatting sqref="D48">
    <cfRule type="duplicateValues" dxfId="187" priority="192"/>
  </conditionalFormatting>
  <conditionalFormatting sqref="B48">
    <cfRule type="duplicateValues" dxfId="186" priority="191"/>
  </conditionalFormatting>
  <conditionalFormatting sqref="D49:D51">
    <cfRule type="duplicateValues" dxfId="185" priority="190"/>
  </conditionalFormatting>
  <conditionalFormatting sqref="B49:B51">
    <cfRule type="duplicateValues" dxfId="184" priority="189"/>
  </conditionalFormatting>
  <conditionalFormatting sqref="B1:B1048576">
    <cfRule type="duplicateValues" dxfId="183" priority="172"/>
  </conditionalFormatting>
  <conditionalFormatting sqref="B20">
    <cfRule type="duplicateValues" dxfId="182" priority="171"/>
  </conditionalFormatting>
  <conditionalFormatting sqref="D43:D51">
    <cfRule type="duplicateValues" dxfId="181" priority="167"/>
  </conditionalFormatting>
  <conditionalFormatting sqref="B43:B51">
    <cfRule type="duplicateValues" dxfId="180" priority="166"/>
  </conditionalFormatting>
  <conditionalFormatting sqref="D21">
    <cfRule type="duplicateValues" dxfId="179" priority="4"/>
  </conditionalFormatting>
  <conditionalFormatting sqref="B21">
    <cfRule type="duplicateValues" dxfId="178" priority="3"/>
  </conditionalFormatting>
  <conditionalFormatting sqref="D32">
    <cfRule type="duplicateValues" dxfId="177" priority="2"/>
  </conditionalFormatting>
  <conditionalFormatting sqref="B32">
    <cfRule type="duplicateValues" dxfId="176" priority="1"/>
  </conditionalFormatting>
  <conditionalFormatting sqref="D53">
    <cfRule type="duplicateValues" dxfId="175" priority="1251"/>
  </conditionalFormatting>
  <conditionalFormatting sqref="B53">
    <cfRule type="duplicateValues" dxfId="174" priority="1252"/>
  </conditionalFormatting>
  <conditionalFormatting sqref="D9:D63">
    <cfRule type="duplicateValues" dxfId="173" priority="1263"/>
  </conditionalFormatting>
  <conditionalFormatting sqref="D1:D63">
    <cfRule type="duplicateValues" dxfId="172" priority="1265"/>
  </conditionalFormatting>
  <conditionalFormatting sqref="B1:B63">
    <cfRule type="duplicateValues" dxfId="171" priority="1267"/>
  </conditionalFormatting>
  <printOptions horizontalCentered="1"/>
  <pageMargins left="0" right="0" top="0.25" bottom="0.5" header="0.3" footer="0.21"/>
  <pageSetup paperSize="8" scale="55" fitToHeight="2" orientation="landscape" r:id="rId1"/>
  <headerFoot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Q69"/>
  <sheetViews>
    <sheetView workbookViewId="0">
      <pane xSplit="5" ySplit="12" topLeftCell="F25" activePane="bottomRight" state="frozen"/>
      <selection activeCell="J1" sqref="J1:L1048576"/>
      <selection pane="topRight" activeCell="J1" sqref="J1:L1048576"/>
      <selection pane="bottomLeft" activeCell="J1" sqref="J1:L1048576"/>
      <selection pane="bottomRight" activeCell="J1" sqref="J1:L1048576"/>
    </sheetView>
  </sheetViews>
  <sheetFormatPr defaultRowHeight="12.75" x14ac:dyDescent="0.2"/>
  <cols>
    <col min="1" max="1" width="4" style="1" hidden="1" customWidth="1"/>
    <col min="2" max="2" width="11" style="1" customWidth="1"/>
    <col min="3" max="3" width="6.5703125" style="1" hidden="1" customWidth="1"/>
    <col min="4" max="4" width="10.28515625" style="1" customWidth="1"/>
    <col min="5" max="5" width="46.5703125" style="1" customWidth="1"/>
    <col min="6" max="6" width="8.140625" style="47" hidden="1" customWidth="1"/>
    <col min="7" max="8" width="8.140625" style="47" customWidth="1"/>
    <col min="9" max="9" width="1.42578125" style="1" customWidth="1"/>
    <col min="10" max="10" width="7.42578125" style="1" hidden="1" customWidth="1"/>
    <col min="11" max="11" width="8" style="1" hidden="1" customWidth="1"/>
    <col min="12" max="12" width="10.140625" style="1" hidden="1" customWidth="1"/>
    <col min="13" max="13" width="7.42578125" style="1" customWidth="1"/>
    <col min="14" max="14" width="8" style="1" customWidth="1"/>
    <col min="15" max="15" width="8.140625" style="1" customWidth="1"/>
    <col min="16" max="16" width="7.42578125" style="1" customWidth="1"/>
    <col min="17" max="17" width="8" style="1" customWidth="1"/>
    <col min="18" max="18" width="8.140625" style="1" customWidth="1"/>
    <col min="19" max="19" width="7.42578125" style="1" customWidth="1"/>
    <col min="20" max="20" width="8" style="1" customWidth="1"/>
    <col min="21" max="21" width="9.140625" style="1" customWidth="1"/>
    <col min="22" max="22" width="7.42578125" style="1" customWidth="1"/>
    <col min="23" max="23" width="8" style="1" customWidth="1"/>
    <col min="24" max="24" width="7.85546875" style="1" customWidth="1"/>
    <col min="25" max="25" width="7.42578125" style="1" hidden="1" customWidth="1"/>
    <col min="26" max="26" width="8" style="1" hidden="1" customWidth="1"/>
    <col min="27" max="27" width="8.140625" style="1" hidden="1" customWidth="1"/>
    <col min="28" max="28" width="7.42578125" style="1" hidden="1" customWidth="1"/>
    <col min="29" max="29" width="8" style="1" hidden="1" customWidth="1"/>
    <col min="30" max="30" width="8.140625" style="1" hidden="1" customWidth="1"/>
    <col min="31" max="31" width="7.42578125" style="1" hidden="1" customWidth="1"/>
    <col min="32" max="32" width="8" style="1" hidden="1" customWidth="1"/>
    <col min="33" max="33" width="8.140625" style="1" hidden="1" customWidth="1"/>
    <col min="34" max="34" width="7.42578125" style="1" hidden="1" customWidth="1"/>
    <col min="35" max="35" width="8" style="1" hidden="1" customWidth="1"/>
    <col min="36" max="36" width="8.140625" style="1" hidden="1" customWidth="1"/>
    <col min="37" max="37" width="7.42578125" style="1" hidden="1" customWidth="1"/>
    <col min="38" max="38" width="8" style="1" hidden="1" customWidth="1"/>
    <col min="39" max="39" width="8.140625" style="1" hidden="1" customWidth="1"/>
    <col min="40" max="40" width="0.7109375" style="1" customWidth="1"/>
    <col min="41" max="41" width="7.42578125" style="1" customWidth="1"/>
    <col min="42" max="42" width="7.7109375" style="1" customWidth="1"/>
    <col min="43" max="43" width="8.85546875" style="1" customWidth="1"/>
    <col min="44" max="44" width="6.5703125" style="1" hidden="1" customWidth="1"/>
    <col min="45" max="45" width="7" style="1" customWidth="1"/>
    <col min="46" max="46" width="8.7109375" style="54" customWidth="1"/>
    <col min="47" max="47" width="7.42578125" style="1" customWidth="1"/>
    <col min="48" max="48" width="8.140625" style="1" customWidth="1"/>
    <col min="49" max="49" width="6.42578125" style="1" hidden="1" customWidth="1"/>
    <col min="50" max="50" width="8.42578125" style="1" hidden="1" customWidth="1"/>
    <col min="51" max="51" width="9" style="1" hidden="1" customWidth="1"/>
    <col min="52" max="52" width="7.140625" style="1" customWidth="1"/>
    <col min="53" max="53" width="8.28515625" style="1" customWidth="1"/>
    <col min="54" max="54" width="8.140625" style="1" customWidth="1"/>
    <col min="55" max="55" width="10.28515625" style="1" customWidth="1"/>
    <col min="56" max="66" width="9.140625" style="1" customWidth="1"/>
    <col min="67" max="67" width="9.140625" style="1"/>
    <col min="68" max="68" width="10.5703125" style="1" bestFit="1" customWidth="1"/>
    <col min="69" max="69" width="12.42578125" style="1" bestFit="1" customWidth="1"/>
    <col min="70" max="16384" width="9.140625" style="1"/>
  </cols>
  <sheetData>
    <row r="1" spans="1:69" x14ac:dyDescent="0.2">
      <c r="BC1" s="37" t="s">
        <v>35</v>
      </c>
    </row>
    <row r="2" spans="1:69" x14ac:dyDescent="0.2">
      <c r="BC2" s="37" t="s">
        <v>36</v>
      </c>
    </row>
    <row r="3" spans="1:69" x14ac:dyDescent="0.2">
      <c r="BC3" s="37" t="s">
        <v>77</v>
      </c>
    </row>
    <row r="4" spans="1:69" x14ac:dyDescent="0.2">
      <c r="BC4" s="37"/>
    </row>
    <row r="5" spans="1:69" x14ac:dyDescent="0.2">
      <c r="BC5" s="37"/>
    </row>
    <row r="6" spans="1:69" x14ac:dyDescent="0.2">
      <c r="BC6" s="38"/>
    </row>
    <row r="7" spans="1:69" x14ac:dyDescent="0.2">
      <c r="BC7" s="38"/>
    </row>
    <row r="8" spans="1:69" ht="5.25" customHeight="1" x14ac:dyDescent="0.2">
      <c r="BC8" s="38"/>
    </row>
    <row r="9" spans="1:69" s="19" customFormat="1" ht="19.5" customHeight="1" thickBot="1" x14ac:dyDescent="0.25">
      <c r="B9" s="18" t="s">
        <v>34</v>
      </c>
      <c r="C9" s="18"/>
      <c r="D9" s="18"/>
      <c r="E9" s="18"/>
      <c r="F9" s="48"/>
      <c r="G9" s="48"/>
      <c r="H9" s="4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55"/>
      <c r="AU9" s="18"/>
      <c r="AV9" s="18"/>
      <c r="AW9" s="18"/>
      <c r="AX9" s="18"/>
      <c r="AY9" s="18"/>
      <c r="AZ9" s="18"/>
      <c r="BA9" s="39"/>
      <c r="BB9" s="39"/>
      <c r="BC9" s="40" t="s">
        <v>27</v>
      </c>
      <c r="BE9" s="32">
        <v>43466</v>
      </c>
      <c r="BF9" s="33"/>
      <c r="BG9" s="32">
        <v>43525</v>
      </c>
      <c r="BH9" s="33"/>
      <c r="BI9" s="32">
        <v>43616</v>
      </c>
      <c r="BJ9" s="33"/>
      <c r="BK9" s="32"/>
      <c r="BL9" s="33"/>
      <c r="BP9" s="32"/>
      <c r="BQ9" s="33"/>
    </row>
    <row r="10" spans="1:69" ht="13.5" customHeight="1" x14ac:dyDescent="0.2">
      <c r="B10" s="193"/>
      <c r="C10" s="193"/>
      <c r="D10" s="193"/>
      <c r="E10" s="90"/>
      <c r="J10" s="80"/>
      <c r="L10" s="84">
        <v>14.41</v>
      </c>
      <c r="M10" s="84"/>
      <c r="N10" s="84"/>
      <c r="O10" s="84">
        <v>23.94</v>
      </c>
      <c r="P10" s="84"/>
      <c r="Q10" s="84"/>
      <c r="R10" s="84">
        <v>12.92</v>
      </c>
      <c r="S10" s="84"/>
      <c r="T10" s="84"/>
      <c r="U10" s="84">
        <v>7.95</v>
      </c>
      <c r="V10" s="84"/>
      <c r="W10" s="84"/>
      <c r="X10" s="84">
        <v>10.94</v>
      </c>
      <c r="Y10" s="84"/>
      <c r="Z10" s="84"/>
      <c r="AA10" s="84">
        <v>8.24</v>
      </c>
      <c r="AB10" s="84"/>
      <c r="AC10" s="84"/>
      <c r="AD10" s="84"/>
      <c r="AE10" s="84"/>
      <c r="AF10" s="84"/>
      <c r="AG10" s="84"/>
      <c r="AH10" s="84"/>
      <c r="AI10" s="84"/>
      <c r="AJ10" s="84"/>
      <c r="AK10" s="84"/>
      <c r="AL10" s="84"/>
      <c r="AM10" s="84"/>
      <c r="AN10" s="84"/>
      <c r="AO10" s="84"/>
      <c r="AP10" s="84"/>
      <c r="AQ10" s="84">
        <v>9.49</v>
      </c>
      <c r="AR10" s="20"/>
      <c r="AS10" s="20"/>
      <c r="AT10" s="56"/>
      <c r="AU10" s="84"/>
      <c r="AV10" s="20"/>
      <c r="AW10" s="20"/>
      <c r="AX10" s="84"/>
      <c r="AY10" s="84"/>
      <c r="AZ10" s="20"/>
      <c r="BA10" s="20"/>
      <c r="BB10" s="20" t="s">
        <v>0</v>
      </c>
      <c r="BC10" s="23">
        <v>43593</v>
      </c>
      <c r="BE10" s="27">
        <f>ROUND(BC10-BE9,0)</f>
        <v>127</v>
      </c>
      <c r="BF10" s="28" t="s">
        <v>10</v>
      </c>
      <c r="BG10" s="27">
        <f>ROUND(BC10-BG9,0)</f>
        <v>68</v>
      </c>
      <c r="BH10" s="28" t="s">
        <v>10</v>
      </c>
      <c r="BI10" s="27">
        <f>ROUND(BC10-BI9,0)</f>
        <v>-23</v>
      </c>
      <c r="BJ10" s="28" t="s">
        <v>10</v>
      </c>
      <c r="BK10" s="27">
        <f>BC10-BK9</f>
        <v>43593</v>
      </c>
      <c r="BL10" s="28" t="s">
        <v>10</v>
      </c>
      <c r="BP10" s="27"/>
      <c r="BQ10" s="28"/>
    </row>
    <row r="11" spans="1:69" s="2" customFormat="1" ht="15.75" customHeight="1" x14ac:dyDescent="0.2">
      <c r="B11" s="90"/>
      <c r="C11" s="90"/>
      <c r="D11" s="90"/>
      <c r="E11" s="90"/>
      <c r="F11" s="20"/>
      <c r="G11" s="20"/>
      <c r="H11" s="20"/>
      <c r="J11" s="22">
        <v>43466</v>
      </c>
      <c r="K11" s="22"/>
      <c r="L11" s="22"/>
      <c r="M11" s="22">
        <v>43497</v>
      </c>
      <c r="N11" s="22"/>
      <c r="O11" s="22"/>
      <c r="P11" s="22">
        <v>43525</v>
      </c>
      <c r="Q11" s="22"/>
      <c r="R11" s="22"/>
      <c r="S11" s="22">
        <v>43556</v>
      </c>
      <c r="T11" s="22"/>
      <c r="U11" s="22"/>
      <c r="V11" s="22">
        <v>43586</v>
      </c>
      <c r="W11" s="22"/>
      <c r="X11" s="22"/>
      <c r="Y11" s="22">
        <v>43617</v>
      </c>
      <c r="Z11" s="22"/>
      <c r="AA11" s="22"/>
      <c r="AB11" s="22">
        <v>42947</v>
      </c>
      <c r="AC11" s="22"/>
      <c r="AD11" s="22"/>
      <c r="AE11" s="22">
        <v>42978</v>
      </c>
      <c r="AF11" s="22"/>
      <c r="AG11" s="22"/>
      <c r="AH11" s="22">
        <v>43008</v>
      </c>
      <c r="AI11" s="22"/>
      <c r="AJ11" s="22"/>
      <c r="AK11" s="22">
        <v>43039</v>
      </c>
      <c r="AL11" s="22"/>
      <c r="AM11" s="22"/>
      <c r="AN11" s="10"/>
      <c r="AO11" s="22" t="s">
        <v>7</v>
      </c>
      <c r="AP11" s="81"/>
      <c r="AQ11" s="81"/>
      <c r="AR11" s="81"/>
      <c r="AS11" s="81"/>
      <c r="AT11" s="81"/>
      <c r="AU11" s="22"/>
      <c r="AV11" s="81"/>
      <c r="AW11" s="81"/>
      <c r="AX11" s="81"/>
      <c r="AY11" s="81"/>
      <c r="AZ11" s="81"/>
      <c r="BA11" s="81"/>
      <c r="BB11" s="81"/>
      <c r="BC11" s="82"/>
    </row>
    <row r="12" spans="1:69" s="3" customFormat="1" ht="60" x14ac:dyDescent="0.2">
      <c r="A12" s="14" t="s">
        <v>8</v>
      </c>
      <c r="B12" s="5" t="s">
        <v>3</v>
      </c>
      <c r="C12" s="14" t="s">
        <v>8</v>
      </c>
      <c r="D12" s="5" t="s">
        <v>2</v>
      </c>
      <c r="E12" s="6" t="s">
        <v>1</v>
      </c>
      <c r="F12" s="5" t="s">
        <v>32</v>
      </c>
      <c r="G12" s="5" t="s">
        <v>33</v>
      </c>
      <c r="H12" s="5" t="s">
        <v>20</v>
      </c>
      <c r="J12" s="4" t="s">
        <v>5</v>
      </c>
      <c r="K12" s="5" t="s">
        <v>32</v>
      </c>
      <c r="L12" s="4" t="s">
        <v>9</v>
      </c>
      <c r="M12" s="4" t="s">
        <v>5</v>
      </c>
      <c r="N12" s="5" t="s">
        <v>32</v>
      </c>
      <c r="O12" s="4" t="s">
        <v>9</v>
      </c>
      <c r="P12" s="4" t="s">
        <v>5</v>
      </c>
      <c r="Q12" s="5" t="s">
        <v>32</v>
      </c>
      <c r="R12" s="4" t="s">
        <v>9</v>
      </c>
      <c r="S12" s="4" t="s">
        <v>5</v>
      </c>
      <c r="T12" s="5" t="s">
        <v>32</v>
      </c>
      <c r="U12" s="4" t="s">
        <v>9</v>
      </c>
      <c r="V12" s="4" t="s">
        <v>5</v>
      </c>
      <c r="W12" s="5" t="s">
        <v>32</v>
      </c>
      <c r="X12" s="4" t="s">
        <v>9</v>
      </c>
      <c r="Y12" s="4" t="s">
        <v>5</v>
      </c>
      <c r="Z12" s="5" t="s">
        <v>32</v>
      </c>
      <c r="AA12" s="4" t="s">
        <v>9</v>
      </c>
      <c r="AB12" s="4" t="s">
        <v>5</v>
      </c>
      <c r="AC12" s="5" t="s">
        <v>32</v>
      </c>
      <c r="AD12" s="4" t="s">
        <v>9</v>
      </c>
      <c r="AE12" s="4" t="s">
        <v>5</v>
      </c>
      <c r="AF12" s="5" t="s">
        <v>32</v>
      </c>
      <c r="AG12" s="4" t="s">
        <v>9</v>
      </c>
      <c r="AH12" s="4" t="s">
        <v>5</v>
      </c>
      <c r="AI12" s="5" t="s">
        <v>32</v>
      </c>
      <c r="AJ12" s="4" t="s">
        <v>9</v>
      </c>
      <c r="AK12" s="4" t="s">
        <v>5</v>
      </c>
      <c r="AL12" s="5" t="s">
        <v>32</v>
      </c>
      <c r="AM12" s="4" t="s">
        <v>9</v>
      </c>
      <c r="AN12" s="10"/>
      <c r="AO12" s="4" t="s">
        <v>19</v>
      </c>
      <c r="AP12" s="5" t="s">
        <v>32</v>
      </c>
      <c r="AQ12" s="67" t="s">
        <v>9</v>
      </c>
      <c r="AR12" s="67" t="s">
        <v>17</v>
      </c>
      <c r="AS12" s="67" t="s">
        <v>16</v>
      </c>
      <c r="AT12" s="68" t="s">
        <v>15</v>
      </c>
      <c r="AU12" s="4" t="s">
        <v>6</v>
      </c>
      <c r="AV12" s="67" t="s">
        <v>18</v>
      </c>
      <c r="AW12" s="67" t="s">
        <v>29</v>
      </c>
      <c r="AX12" s="67" t="s">
        <v>30</v>
      </c>
      <c r="AY12" s="67" t="s">
        <v>31</v>
      </c>
      <c r="AZ12" s="67" t="s">
        <v>11</v>
      </c>
      <c r="BA12" s="67" t="s">
        <v>13</v>
      </c>
      <c r="BB12" s="67" t="s">
        <v>14</v>
      </c>
      <c r="BC12" s="67" t="s">
        <v>12</v>
      </c>
    </row>
    <row r="13" spans="1:69" ht="5.25" customHeight="1" x14ac:dyDescent="0.25">
      <c r="A13" s="13"/>
      <c r="B13" s="21"/>
      <c r="C13" s="16">
        <v>1</v>
      </c>
      <c r="D13" s="16"/>
      <c r="E13" s="17"/>
      <c r="F13" s="49"/>
      <c r="G13" s="49"/>
      <c r="H13" s="49"/>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0"/>
      <c r="AO13" s="15"/>
      <c r="AP13" s="15"/>
      <c r="AQ13" s="11"/>
      <c r="AR13" s="29"/>
      <c r="AS13" s="11"/>
      <c r="AT13" s="57"/>
      <c r="AU13" s="15"/>
      <c r="AV13" s="11"/>
      <c r="AW13" s="11"/>
      <c r="AX13" s="15"/>
      <c r="AY13" s="46">
        <v>1</v>
      </c>
      <c r="AZ13" s="11"/>
      <c r="BA13" s="11"/>
      <c r="BB13" s="11"/>
      <c r="BC13" s="11"/>
    </row>
    <row r="14" spans="1:69" ht="15" x14ac:dyDescent="0.25">
      <c r="A14" s="13"/>
      <c r="B14" s="16">
        <v>6953156281479</v>
      </c>
      <c r="C14" s="16"/>
      <c r="D14" s="16">
        <v>734836</v>
      </c>
      <c r="E14" s="17" t="s">
        <v>37</v>
      </c>
      <c r="F14" s="53">
        <v>51.990000000000009</v>
      </c>
      <c r="G14" s="53">
        <v>74.5</v>
      </c>
      <c r="H14" s="53">
        <v>149</v>
      </c>
      <c r="J14" s="25">
        <v>0</v>
      </c>
      <c r="K14" s="15">
        <f t="shared" ref="K14:K20" si="0">J14*$F14</f>
        <v>0</v>
      </c>
      <c r="L14" s="15">
        <f t="shared" ref="L14:L20" si="1">J14*$G14</f>
        <v>0</v>
      </c>
      <c r="M14" s="25">
        <v>1</v>
      </c>
      <c r="N14" s="15">
        <f t="shared" ref="N14:N20" si="2">M14*$F14</f>
        <v>51.990000000000009</v>
      </c>
      <c r="O14" s="15">
        <f t="shared" ref="O14:O20" si="3">M14*$G14</f>
        <v>74.5</v>
      </c>
      <c r="P14" s="25">
        <v>0</v>
      </c>
      <c r="Q14" s="15">
        <f t="shared" ref="Q14:Q20" si="4">P14*$F14</f>
        <v>0</v>
      </c>
      <c r="R14" s="15">
        <f t="shared" ref="R14:R20" si="5">P14*$G14</f>
        <v>0</v>
      </c>
      <c r="S14" s="25">
        <v>2</v>
      </c>
      <c r="T14" s="15">
        <f t="shared" ref="T14:T20" si="6">S14*$F14</f>
        <v>103.98000000000002</v>
      </c>
      <c r="U14" s="15">
        <f t="shared" ref="U14:U20" si="7">S14*$G14</f>
        <v>149</v>
      </c>
      <c r="V14" s="25">
        <v>0</v>
      </c>
      <c r="W14" s="15">
        <f t="shared" ref="W14:W20" si="8">V14*$F14</f>
        <v>0</v>
      </c>
      <c r="X14" s="15">
        <f t="shared" ref="X14:X20" si="9">V14*$G14</f>
        <v>0</v>
      </c>
      <c r="Y14" s="25"/>
      <c r="Z14" s="15">
        <f t="shared" ref="Z14:Z20" si="10">Y14*$F14</f>
        <v>0</v>
      </c>
      <c r="AA14" s="15">
        <f t="shared" ref="AA14:AA20" si="11">Y14*$G14</f>
        <v>0</v>
      </c>
      <c r="AB14" s="25"/>
      <c r="AC14" s="15">
        <f t="shared" ref="AC14:AC20" si="12">AB14*$F14</f>
        <v>0</v>
      </c>
      <c r="AD14" s="15">
        <f t="shared" ref="AD14:AD20" si="13">AB14*$G14</f>
        <v>0</v>
      </c>
      <c r="AE14" s="25"/>
      <c r="AF14" s="15">
        <f t="shared" ref="AF14:AF20" si="14">AE14*$F14</f>
        <v>0</v>
      </c>
      <c r="AG14" s="15">
        <f t="shared" ref="AG14:AG20" si="15">AE14*$G14</f>
        <v>0</v>
      </c>
      <c r="AH14" s="25"/>
      <c r="AI14" s="15">
        <f t="shared" ref="AI14:AI20" si="16">AH14*$F14</f>
        <v>0</v>
      </c>
      <c r="AJ14" s="15">
        <f t="shared" ref="AJ14:AJ20" si="17">AH14*$G14</f>
        <v>0</v>
      </c>
      <c r="AK14" s="25"/>
      <c r="AL14" s="15">
        <f t="shared" ref="AL14:AL20" si="18">AK14*$F14</f>
        <v>0</v>
      </c>
      <c r="AM14" s="15">
        <f t="shared" ref="AM14:AM20" si="19">AK14*$G14</f>
        <v>0</v>
      </c>
      <c r="AN14" s="10"/>
      <c r="AO14" s="25">
        <f t="shared" ref="AO14:AO20" si="20">J14+M14+P14+S14+V14+Y14+AB14+AE14+AH14+AK14</f>
        <v>3</v>
      </c>
      <c r="AP14" s="15">
        <f t="shared" ref="AP14:AP20" si="21">AO14*F14</f>
        <v>155.97000000000003</v>
      </c>
      <c r="AQ14" s="36">
        <f t="shared" ref="AQ14:AQ20" si="22">AO14*G14</f>
        <v>223.5</v>
      </c>
      <c r="AR14" s="41">
        <f t="shared" ref="AR14:AR20" si="23">AO14/BE$10</f>
        <v>2.3622047244094488E-2</v>
      </c>
      <c r="AS14" s="36">
        <f t="shared" ref="AS14:AS20" si="24">AR14*30</f>
        <v>0.70866141732283461</v>
      </c>
      <c r="AT14" s="58">
        <f t="shared" ref="AT14:AT20" si="25">AS14*G14</f>
        <v>52.795275590551178</v>
      </c>
      <c r="AU14" s="25">
        <v>1</v>
      </c>
      <c r="AV14" s="36">
        <f t="shared" ref="AV14:AV20" si="26">AU14*G14</f>
        <v>74.5</v>
      </c>
      <c r="AW14" s="36"/>
      <c r="AX14" s="15">
        <f t="shared" ref="AX14:AX20" si="27">AW14*G14</f>
        <v>0</v>
      </c>
      <c r="AY14" s="46">
        <v>2</v>
      </c>
      <c r="AZ14" s="36">
        <f t="shared" ref="AZ14:AZ20" si="28">IFERROR(AU14/AR14, "-")</f>
        <v>42.333333333333336</v>
      </c>
      <c r="BA14" s="36">
        <f t="shared" ref="BA14:BA20" si="29">IFERROR(AZ14/7,"-")</f>
        <v>6.0476190476190483</v>
      </c>
      <c r="BB14" s="51">
        <f t="shared" ref="BB14:BB20" si="30">IFERROR(AZ14/30,"-")</f>
        <v>1.4111111111111112</v>
      </c>
      <c r="BC14" s="34">
        <f t="shared" ref="BC14:BC53" si="31">IFERROR(BC$10+AZ14,"-")</f>
        <v>43635.333333333336</v>
      </c>
    </row>
    <row r="15" spans="1:69" ht="15" x14ac:dyDescent="0.25">
      <c r="A15" s="13"/>
      <c r="B15" s="16">
        <v>6953156282964</v>
      </c>
      <c r="C15" s="16"/>
      <c r="D15" s="16">
        <v>734837</v>
      </c>
      <c r="E15" s="17" t="s">
        <v>38</v>
      </c>
      <c r="F15" s="53">
        <v>5.2600000000000016</v>
      </c>
      <c r="G15" s="53">
        <v>24.5</v>
      </c>
      <c r="H15" s="53">
        <v>49</v>
      </c>
      <c r="J15" s="25">
        <v>0</v>
      </c>
      <c r="K15" s="15">
        <f t="shared" si="0"/>
        <v>0</v>
      </c>
      <c r="L15" s="15">
        <f t="shared" si="1"/>
        <v>0</v>
      </c>
      <c r="M15" s="25">
        <v>1</v>
      </c>
      <c r="N15" s="15">
        <f t="shared" si="2"/>
        <v>5.2600000000000016</v>
      </c>
      <c r="O15" s="15">
        <f t="shared" si="3"/>
        <v>24.5</v>
      </c>
      <c r="P15" s="25">
        <v>1</v>
      </c>
      <c r="Q15" s="15">
        <f t="shared" si="4"/>
        <v>5.2600000000000016</v>
      </c>
      <c r="R15" s="15">
        <f t="shared" si="5"/>
        <v>24.5</v>
      </c>
      <c r="S15" s="25">
        <v>3</v>
      </c>
      <c r="T15" s="15">
        <f t="shared" si="6"/>
        <v>15.780000000000005</v>
      </c>
      <c r="U15" s="15">
        <f t="shared" si="7"/>
        <v>73.5</v>
      </c>
      <c r="V15" s="25">
        <v>1</v>
      </c>
      <c r="W15" s="15">
        <f t="shared" si="8"/>
        <v>5.2600000000000016</v>
      </c>
      <c r="X15" s="15">
        <f t="shared" si="9"/>
        <v>24.5</v>
      </c>
      <c r="Y15" s="25"/>
      <c r="Z15" s="15">
        <f t="shared" si="10"/>
        <v>0</v>
      </c>
      <c r="AA15" s="15">
        <f t="shared" si="11"/>
        <v>0</v>
      </c>
      <c r="AB15" s="25"/>
      <c r="AC15" s="15">
        <f t="shared" si="12"/>
        <v>0</v>
      </c>
      <c r="AD15" s="15">
        <f t="shared" si="13"/>
        <v>0</v>
      </c>
      <c r="AE15" s="25"/>
      <c r="AF15" s="15">
        <f t="shared" si="14"/>
        <v>0</v>
      </c>
      <c r="AG15" s="15">
        <f t="shared" si="15"/>
        <v>0</v>
      </c>
      <c r="AH15" s="25"/>
      <c r="AI15" s="15">
        <f t="shared" si="16"/>
        <v>0</v>
      </c>
      <c r="AJ15" s="15">
        <f t="shared" si="17"/>
        <v>0</v>
      </c>
      <c r="AK15" s="25"/>
      <c r="AL15" s="15">
        <f t="shared" si="18"/>
        <v>0</v>
      </c>
      <c r="AM15" s="15">
        <f t="shared" si="19"/>
        <v>0</v>
      </c>
      <c r="AN15" s="10"/>
      <c r="AO15" s="25">
        <f t="shared" si="20"/>
        <v>6</v>
      </c>
      <c r="AP15" s="15">
        <f t="shared" si="21"/>
        <v>31.560000000000009</v>
      </c>
      <c r="AQ15" s="36">
        <f t="shared" si="22"/>
        <v>147</v>
      </c>
      <c r="AR15" s="41">
        <f t="shared" si="23"/>
        <v>4.7244094488188976E-2</v>
      </c>
      <c r="AS15" s="36">
        <f t="shared" si="24"/>
        <v>1.4173228346456692</v>
      </c>
      <c r="AT15" s="58">
        <f t="shared" si="25"/>
        <v>34.724409448818896</v>
      </c>
      <c r="AU15" s="25">
        <v>2</v>
      </c>
      <c r="AV15" s="36">
        <f t="shared" si="26"/>
        <v>49</v>
      </c>
      <c r="AW15" s="36"/>
      <c r="AX15" s="15">
        <f t="shared" si="27"/>
        <v>0</v>
      </c>
      <c r="AY15" s="46">
        <v>3</v>
      </c>
      <c r="AZ15" s="36">
        <f t="shared" si="28"/>
        <v>42.333333333333336</v>
      </c>
      <c r="BA15" s="36">
        <f t="shared" si="29"/>
        <v>6.0476190476190483</v>
      </c>
      <c r="BB15" s="51">
        <f t="shared" si="30"/>
        <v>1.4111111111111112</v>
      </c>
      <c r="BC15" s="34">
        <f t="shared" si="31"/>
        <v>43635.333333333336</v>
      </c>
    </row>
    <row r="16" spans="1:69" ht="15" x14ac:dyDescent="0.25">
      <c r="A16" s="13"/>
      <c r="B16" s="16">
        <v>6953156282971</v>
      </c>
      <c r="C16" s="16"/>
      <c r="D16" s="16">
        <v>734838</v>
      </c>
      <c r="E16" s="26" t="s">
        <v>39</v>
      </c>
      <c r="F16" s="53">
        <v>5.3899999999999917</v>
      </c>
      <c r="G16" s="53">
        <v>24.5</v>
      </c>
      <c r="H16" s="53">
        <v>49</v>
      </c>
      <c r="J16" s="25">
        <v>0</v>
      </c>
      <c r="K16" s="15">
        <f t="shared" si="0"/>
        <v>0</v>
      </c>
      <c r="L16" s="15">
        <f t="shared" si="1"/>
        <v>0</v>
      </c>
      <c r="M16" s="25">
        <v>3</v>
      </c>
      <c r="N16" s="15">
        <f t="shared" si="2"/>
        <v>16.169999999999973</v>
      </c>
      <c r="O16" s="15">
        <f t="shared" si="3"/>
        <v>73.5</v>
      </c>
      <c r="P16" s="25">
        <v>2</v>
      </c>
      <c r="Q16" s="15">
        <f t="shared" si="4"/>
        <v>10.779999999999983</v>
      </c>
      <c r="R16" s="15">
        <f t="shared" si="5"/>
        <v>49</v>
      </c>
      <c r="S16" s="25">
        <v>3</v>
      </c>
      <c r="T16" s="15">
        <f t="shared" si="6"/>
        <v>16.169999999999973</v>
      </c>
      <c r="U16" s="15">
        <f t="shared" si="7"/>
        <v>73.5</v>
      </c>
      <c r="V16" s="25">
        <v>1</v>
      </c>
      <c r="W16" s="15">
        <f t="shared" si="8"/>
        <v>5.3899999999999917</v>
      </c>
      <c r="X16" s="15">
        <f t="shared" si="9"/>
        <v>24.5</v>
      </c>
      <c r="Y16" s="25"/>
      <c r="Z16" s="15">
        <f t="shared" si="10"/>
        <v>0</v>
      </c>
      <c r="AA16" s="15">
        <f t="shared" si="11"/>
        <v>0</v>
      </c>
      <c r="AB16" s="25"/>
      <c r="AC16" s="15">
        <f t="shared" si="12"/>
        <v>0</v>
      </c>
      <c r="AD16" s="15">
        <f t="shared" si="13"/>
        <v>0</v>
      </c>
      <c r="AE16" s="25"/>
      <c r="AF16" s="15">
        <f t="shared" si="14"/>
        <v>0</v>
      </c>
      <c r="AG16" s="15">
        <f t="shared" si="15"/>
        <v>0</v>
      </c>
      <c r="AH16" s="25"/>
      <c r="AI16" s="15">
        <f t="shared" si="16"/>
        <v>0</v>
      </c>
      <c r="AJ16" s="15">
        <f t="shared" si="17"/>
        <v>0</v>
      </c>
      <c r="AK16" s="25"/>
      <c r="AL16" s="15">
        <f t="shared" si="18"/>
        <v>0</v>
      </c>
      <c r="AM16" s="15">
        <f t="shared" si="19"/>
        <v>0</v>
      </c>
      <c r="AO16" s="25">
        <f t="shared" si="20"/>
        <v>9</v>
      </c>
      <c r="AP16" s="15">
        <f t="shared" si="21"/>
        <v>48.509999999999927</v>
      </c>
      <c r="AQ16" s="36">
        <f t="shared" si="22"/>
        <v>220.5</v>
      </c>
      <c r="AR16" s="41">
        <f t="shared" si="23"/>
        <v>7.0866141732283464E-2</v>
      </c>
      <c r="AS16" s="36">
        <f t="shared" si="24"/>
        <v>2.1259842519685037</v>
      </c>
      <c r="AT16" s="58">
        <f t="shared" si="25"/>
        <v>52.086614173228341</v>
      </c>
      <c r="AU16" s="25">
        <v>8</v>
      </c>
      <c r="AV16" s="36">
        <f t="shared" si="26"/>
        <v>196</v>
      </c>
      <c r="AW16" s="36"/>
      <c r="AX16" s="15">
        <f t="shared" si="27"/>
        <v>0</v>
      </c>
      <c r="AY16" s="46">
        <v>4</v>
      </c>
      <c r="AZ16" s="36">
        <f t="shared" si="28"/>
        <v>112.88888888888889</v>
      </c>
      <c r="BA16" s="36">
        <f t="shared" si="29"/>
        <v>16.126984126984127</v>
      </c>
      <c r="BB16" s="51">
        <f t="shared" si="30"/>
        <v>3.7629629629629631</v>
      </c>
      <c r="BC16" s="34">
        <f t="shared" si="31"/>
        <v>43705.888888888891</v>
      </c>
      <c r="BD16" s="35"/>
      <c r="BE16" s="35"/>
    </row>
    <row r="17" spans="1:61" s="104" customFormat="1" ht="15" x14ac:dyDescent="0.25">
      <c r="A17" s="92"/>
      <c r="B17" s="93">
        <v>6953156273887</v>
      </c>
      <c r="C17" s="93"/>
      <c r="D17" s="93">
        <v>734867</v>
      </c>
      <c r="E17" s="94" t="s">
        <v>40</v>
      </c>
      <c r="F17" s="95">
        <v>57.060000000000038</v>
      </c>
      <c r="G17" s="95">
        <v>109.5</v>
      </c>
      <c r="H17" s="95">
        <v>219</v>
      </c>
      <c r="J17" s="96">
        <v>0</v>
      </c>
      <c r="K17" s="97">
        <f t="shared" si="0"/>
        <v>0</v>
      </c>
      <c r="L17" s="97">
        <f t="shared" si="1"/>
        <v>0</v>
      </c>
      <c r="M17" s="96">
        <v>0</v>
      </c>
      <c r="N17" s="97">
        <f t="shared" si="2"/>
        <v>0</v>
      </c>
      <c r="O17" s="97">
        <f t="shared" si="3"/>
        <v>0</v>
      </c>
      <c r="P17" s="96">
        <v>3</v>
      </c>
      <c r="Q17" s="97">
        <f t="shared" si="4"/>
        <v>171.18000000000012</v>
      </c>
      <c r="R17" s="97">
        <f t="shared" si="5"/>
        <v>328.5</v>
      </c>
      <c r="S17" s="96">
        <v>2</v>
      </c>
      <c r="T17" s="97">
        <f t="shared" si="6"/>
        <v>114.12000000000008</v>
      </c>
      <c r="U17" s="97">
        <f t="shared" si="7"/>
        <v>219</v>
      </c>
      <c r="V17" s="96">
        <v>0</v>
      </c>
      <c r="W17" s="97">
        <f t="shared" si="8"/>
        <v>0</v>
      </c>
      <c r="X17" s="97">
        <f t="shared" si="9"/>
        <v>0</v>
      </c>
      <c r="Y17" s="96"/>
      <c r="Z17" s="97">
        <f t="shared" si="10"/>
        <v>0</v>
      </c>
      <c r="AA17" s="97">
        <f t="shared" si="11"/>
        <v>0</v>
      </c>
      <c r="AB17" s="96"/>
      <c r="AC17" s="97">
        <f t="shared" si="12"/>
        <v>0</v>
      </c>
      <c r="AD17" s="97">
        <f t="shared" si="13"/>
        <v>0</v>
      </c>
      <c r="AE17" s="96"/>
      <c r="AF17" s="97">
        <f t="shared" si="14"/>
        <v>0</v>
      </c>
      <c r="AG17" s="97">
        <f t="shared" si="15"/>
        <v>0</v>
      </c>
      <c r="AH17" s="96"/>
      <c r="AI17" s="97">
        <f t="shared" si="16"/>
        <v>0</v>
      </c>
      <c r="AJ17" s="97">
        <f t="shared" si="17"/>
        <v>0</v>
      </c>
      <c r="AK17" s="96"/>
      <c r="AL17" s="97">
        <f t="shared" si="18"/>
        <v>0</v>
      </c>
      <c r="AM17" s="97">
        <f t="shared" si="19"/>
        <v>0</v>
      </c>
      <c r="AN17" s="96"/>
      <c r="AO17" s="96">
        <f t="shared" si="20"/>
        <v>5</v>
      </c>
      <c r="AP17" s="97">
        <f t="shared" si="21"/>
        <v>285.30000000000018</v>
      </c>
      <c r="AQ17" s="97">
        <f t="shared" si="22"/>
        <v>547.5</v>
      </c>
      <c r="AR17" s="99">
        <f t="shared" si="23"/>
        <v>3.937007874015748E-2</v>
      </c>
      <c r="AS17" s="100">
        <f t="shared" si="24"/>
        <v>1.1811023622047243</v>
      </c>
      <c r="AT17" s="97">
        <f t="shared" si="25"/>
        <v>129.3307086614173</v>
      </c>
      <c r="AU17" s="96">
        <v>2</v>
      </c>
      <c r="AV17" s="106">
        <f t="shared" si="26"/>
        <v>219</v>
      </c>
      <c r="AW17" s="106"/>
      <c r="AX17" s="97">
        <f t="shared" si="27"/>
        <v>0</v>
      </c>
      <c r="AY17" s="46">
        <v>5</v>
      </c>
      <c r="AZ17" s="100">
        <f t="shared" si="28"/>
        <v>50.8</v>
      </c>
      <c r="BA17" s="100">
        <f t="shared" si="29"/>
        <v>7.2571428571428571</v>
      </c>
      <c r="BB17" s="102">
        <f t="shared" si="30"/>
        <v>1.6933333333333331</v>
      </c>
      <c r="BC17" s="34">
        <f t="shared" si="31"/>
        <v>43643.8</v>
      </c>
      <c r="BD17" s="103"/>
      <c r="BE17" s="103"/>
    </row>
    <row r="18" spans="1:61" ht="15" x14ac:dyDescent="0.25">
      <c r="A18" s="13"/>
      <c r="B18" s="16">
        <v>6953156273894</v>
      </c>
      <c r="C18" s="16"/>
      <c r="D18" s="16">
        <v>734868</v>
      </c>
      <c r="E18" s="17" t="s">
        <v>41</v>
      </c>
      <c r="F18" s="53">
        <v>53.97</v>
      </c>
      <c r="G18" s="53">
        <v>109.5</v>
      </c>
      <c r="H18" s="53">
        <v>219</v>
      </c>
      <c r="J18" s="25">
        <v>0</v>
      </c>
      <c r="K18" s="15">
        <f t="shared" si="0"/>
        <v>0</v>
      </c>
      <c r="L18" s="15">
        <f t="shared" si="1"/>
        <v>0</v>
      </c>
      <c r="M18" s="25">
        <v>0</v>
      </c>
      <c r="N18" s="15">
        <f t="shared" si="2"/>
        <v>0</v>
      </c>
      <c r="O18" s="15">
        <f t="shared" si="3"/>
        <v>0</v>
      </c>
      <c r="P18" s="25">
        <v>3</v>
      </c>
      <c r="Q18" s="15">
        <f t="shared" si="4"/>
        <v>161.91</v>
      </c>
      <c r="R18" s="15">
        <f t="shared" si="5"/>
        <v>328.5</v>
      </c>
      <c r="S18" s="25">
        <v>2</v>
      </c>
      <c r="T18" s="15">
        <f t="shared" si="6"/>
        <v>107.94</v>
      </c>
      <c r="U18" s="15">
        <f t="shared" si="7"/>
        <v>219</v>
      </c>
      <c r="V18" s="25">
        <v>0</v>
      </c>
      <c r="W18" s="15">
        <f t="shared" si="8"/>
        <v>0</v>
      </c>
      <c r="X18" s="15">
        <f t="shared" si="9"/>
        <v>0</v>
      </c>
      <c r="Y18" s="25"/>
      <c r="Z18" s="15">
        <f t="shared" si="10"/>
        <v>0</v>
      </c>
      <c r="AA18" s="15">
        <f t="shared" si="11"/>
        <v>0</v>
      </c>
      <c r="AB18" s="25"/>
      <c r="AC18" s="15">
        <f t="shared" si="12"/>
        <v>0</v>
      </c>
      <c r="AD18" s="15">
        <f t="shared" si="13"/>
        <v>0</v>
      </c>
      <c r="AE18" s="25"/>
      <c r="AF18" s="15">
        <f t="shared" si="14"/>
        <v>0</v>
      </c>
      <c r="AG18" s="15">
        <f t="shared" si="15"/>
        <v>0</v>
      </c>
      <c r="AH18" s="25"/>
      <c r="AI18" s="15">
        <f t="shared" si="16"/>
        <v>0</v>
      </c>
      <c r="AJ18" s="15">
        <f t="shared" si="17"/>
        <v>0</v>
      </c>
      <c r="AK18" s="25"/>
      <c r="AL18" s="15">
        <f t="shared" si="18"/>
        <v>0</v>
      </c>
      <c r="AM18" s="15">
        <f t="shared" si="19"/>
        <v>0</v>
      </c>
      <c r="AO18" s="25">
        <f t="shared" si="20"/>
        <v>5</v>
      </c>
      <c r="AP18" s="15">
        <f t="shared" si="21"/>
        <v>269.85000000000002</v>
      </c>
      <c r="AQ18" s="36">
        <f t="shared" si="22"/>
        <v>547.5</v>
      </c>
      <c r="AR18" s="41">
        <f t="shared" si="23"/>
        <v>3.937007874015748E-2</v>
      </c>
      <c r="AS18" s="36">
        <f t="shared" si="24"/>
        <v>1.1811023622047243</v>
      </c>
      <c r="AT18" s="58">
        <f t="shared" si="25"/>
        <v>129.3307086614173</v>
      </c>
      <c r="AU18" s="25">
        <v>4</v>
      </c>
      <c r="AV18" s="36">
        <f t="shared" si="26"/>
        <v>438</v>
      </c>
      <c r="AW18" s="36"/>
      <c r="AX18" s="15">
        <f t="shared" si="27"/>
        <v>0</v>
      </c>
      <c r="AY18" s="46">
        <v>6</v>
      </c>
      <c r="AZ18" s="36">
        <f t="shared" si="28"/>
        <v>101.6</v>
      </c>
      <c r="BA18" s="36">
        <f t="shared" si="29"/>
        <v>14.514285714285714</v>
      </c>
      <c r="BB18" s="51">
        <f t="shared" si="30"/>
        <v>3.3866666666666663</v>
      </c>
      <c r="BC18" s="34">
        <f t="shared" si="31"/>
        <v>43694.6</v>
      </c>
      <c r="BD18" s="35"/>
      <c r="BE18" s="35"/>
    </row>
    <row r="19" spans="1:61" ht="15" x14ac:dyDescent="0.25">
      <c r="A19" s="13"/>
      <c r="B19" s="16">
        <v>6953156280243</v>
      </c>
      <c r="C19" s="16"/>
      <c r="D19" s="16">
        <v>734881</v>
      </c>
      <c r="E19" s="17" t="s">
        <v>42</v>
      </c>
      <c r="F19" s="53">
        <v>41.149999999999771</v>
      </c>
      <c r="G19" s="53">
        <v>89.5</v>
      </c>
      <c r="H19" s="53">
        <v>179</v>
      </c>
      <c r="J19" s="25">
        <v>0</v>
      </c>
      <c r="K19" s="15">
        <f t="shared" si="0"/>
        <v>0</v>
      </c>
      <c r="L19" s="15">
        <f t="shared" si="1"/>
        <v>0</v>
      </c>
      <c r="M19" s="25">
        <v>0</v>
      </c>
      <c r="N19" s="15">
        <f t="shared" si="2"/>
        <v>0</v>
      </c>
      <c r="O19" s="15">
        <f t="shared" si="3"/>
        <v>0</v>
      </c>
      <c r="P19" s="25">
        <v>1</v>
      </c>
      <c r="Q19" s="15">
        <f t="shared" si="4"/>
        <v>41.149999999999771</v>
      </c>
      <c r="R19" s="15">
        <f t="shared" si="5"/>
        <v>89.5</v>
      </c>
      <c r="S19" s="25">
        <v>3</v>
      </c>
      <c r="T19" s="15">
        <f t="shared" si="6"/>
        <v>123.44999999999931</v>
      </c>
      <c r="U19" s="15">
        <f t="shared" si="7"/>
        <v>268.5</v>
      </c>
      <c r="V19" s="25">
        <v>-1</v>
      </c>
      <c r="W19" s="15">
        <f t="shared" si="8"/>
        <v>-41.149999999999771</v>
      </c>
      <c r="X19" s="15">
        <f t="shared" si="9"/>
        <v>-89.5</v>
      </c>
      <c r="Y19" s="25"/>
      <c r="Z19" s="15">
        <f t="shared" si="10"/>
        <v>0</v>
      </c>
      <c r="AA19" s="15">
        <f t="shared" si="11"/>
        <v>0</v>
      </c>
      <c r="AB19" s="25"/>
      <c r="AC19" s="15">
        <f t="shared" si="12"/>
        <v>0</v>
      </c>
      <c r="AD19" s="15">
        <f t="shared" si="13"/>
        <v>0</v>
      </c>
      <c r="AE19" s="25"/>
      <c r="AF19" s="15">
        <f t="shared" si="14"/>
        <v>0</v>
      </c>
      <c r="AG19" s="15">
        <f t="shared" si="15"/>
        <v>0</v>
      </c>
      <c r="AH19" s="25"/>
      <c r="AI19" s="15">
        <f t="shared" si="16"/>
        <v>0</v>
      </c>
      <c r="AJ19" s="15">
        <f t="shared" si="17"/>
        <v>0</v>
      </c>
      <c r="AK19" s="25"/>
      <c r="AL19" s="15">
        <f t="shared" si="18"/>
        <v>0</v>
      </c>
      <c r="AM19" s="15">
        <f t="shared" si="19"/>
        <v>0</v>
      </c>
      <c r="AO19" s="25">
        <f t="shared" si="20"/>
        <v>3</v>
      </c>
      <c r="AP19" s="15">
        <f t="shared" si="21"/>
        <v>123.44999999999931</v>
      </c>
      <c r="AQ19" s="36">
        <f t="shared" si="22"/>
        <v>268.5</v>
      </c>
      <c r="AR19" s="41">
        <f t="shared" si="23"/>
        <v>2.3622047244094488E-2</v>
      </c>
      <c r="AS19" s="36">
        <f t="shared" si="24"/>
        <v>0.70866141732283461</v>
      </c>
      <c r="AT19" s="58">
        <f t="shared" si="25"/>
        <v>63.425196850393696</v>
      </c>
      <c r="AU19" s="25">
        <v>12</v>
      </c>
      <c r="AV19" s="36">
        <f t="shared" si="26"/>
        <v>1074</v>
      </c>
      <c r="AW19" s="36"/>
      <c r="AX19" s="15">
        <f t="shared" si="27"/>
        <v>0</v>
      </c>
      <c r="AY19" s="46">
        <v>7</v>
      </c>
      <c r="AZ19" s="36">
        <f t="shared" si="28"/>
        <v>508</v>
      </c>
      <c r="BA19" s="36">
        <f t="shared" si="29"/>
        <v>72.571428571428569</v>
      </c>
      <c r="BB19" s="51">
        <f t="shared" si="30"/>
        <v>16.933333333333334</v>
      </c>
      <c r="BC19" s="34">
        <f t="shared" si="31"/>
        <v>44101</v>
      </c>
      <c r="BD19" s="35"/>
      <c r="BE19" s="35"/>
    </row>
    <row r="20" spans="1:61" ht="15" x14ac:dyDescent="0.25">
      <c r="A20" s="13"/>
      <c r="B20" s="16">
        <v>6953156278844</v>
      </c>
      <c r="C20" s="16"/>
      <c r="D20" s="16">
        <v>734882</v>
      </c>
      <c r="E20" s="17" t="s">
        <v>43</v>
      </c>
      <c r="F20" s="53">
        <v>37.618672566371679</v>
      </c>
      <c r="G20" s="53">
        <v>69.5</v>
      </c>
      <c r="H20" s="53">
        <v>139</v>
      </c>
      <c r="J20" s="25">
        <v>0</v>
      </c>
      <c r="K20" s="15">
        <f t="shared" si="0"/>
        <v>0</v>
      </c>
      <c r="L20" s="15">
        <f t="shared" si="1"/>
        <v>0</v>
      </c>
      <c r="M20" s="25">
        <v>3</v>
      </c>
      <c r="N20" s="15">
        <f t="shared" si="2"/>
        <v>112.85601769911503</v>
      </c>
      <c r="O20" s="15">
        <f t="shared" si="3"/>
        <v>208.5</v>
      </c>
      <c r="P20" s="25">
        <v>0</v>
      </c>
      <c r="Q20" s="15">
        <f t="shared" si="4"/>
        <v>0</v>
      </c>
      <c r="R20" s="15">
        <f t="shared" si="5"/>
        <v>0</v>
      </c>
      <c r="S20" s="25">
        <v>1</v>
      </c>
      <c r="T20" s="15">
        <f t="shared" si="6"/>
        <v>37.618672566371679</v>
      </c>
      <c r="U20" s="15">
        <f t="shared" si="7"/>
        <v>69.5</v>
      </c>
      <c r="V20" s="25">
        <v>0</v>
      </c>
      <c r="W20" s="15">
        <f t="shared" si="8"/>
        <v>0</v>
      </c>
      <c r="X20" s="15">
        <f t="shared" si="9"/>
        <v>0</v>
      </c>
      <c r="Y20" s="25"/>
      <c r="Z20" s="15">
        <f t="shared" si="10"/>
        <v>0</v>
      </c>
      <c r="AA20" s="15">
        <f t="shared" si="11"/>
        <v>0</v>
      </c>
      <c r="AB20" s="25"/>
      <c r="AC20" s="15">
        <f t="shared" si="12"/>
        <v>0</v>
      </c>
      <c r="AD20" s="15">
        <f t="shared" si="13"/>
        <v>0</v>
      </c>
      <c r="AE20" s="25"/>
      <c r="AF20" s="15">
        <f t="shared" si="14"/>
        <v>0</v>
      </c>
      <c r="AG20" s="15">
        <f t="shared" si="15"/>
        <v>0</v>
      </c>
      <c r="AH20" s="25"/>
      <c r="AI20" s="15">
        <f t="shared" si="16"/>
        <v>0</v>
      </c>
      <c r="AJ20" s="15">
        <f t="shared" si="17"/>
        <v>0</v>
      </c>
      <c r="AK20" s="25"/>
      <c r="AL20" s="15">
        <f t="shared" si="18"/>
        <v>0</v>
      </c>
      <c r="AM20" s="15">
        <f t="shared" si="19"/>
        <v>0</v>
      </c>
      <c r="AO20" s="25">
        <f t="shared" si="20"/>
        <v>4</v>
      </c>
      <c r="AP20" s="15">
        <f t="shared" si="21"/>
        <v>150.47469026548671</v>
      </c>
      <c r="AQ20" s="36">
        <f t="shared" si="22"/>
        <v>278</v>
      </c>
      <c r="AR20" s="41">
        <f t="shared" si="23"/>
        <v>3.1496062992125984E-2</v>
      </c>
      <c r="AS20" s="36">
        <f t="shared" si="24"/>
        <v>0.94488188976377951</v>
      </c>
      <c r="AT20" s="58">
        <f t="shared" si="25"/>
        <v>65.669291338582681</v>
      </c>
      <c r="AU20" s="25">
        <v>4</v>
      </c>
      <c r="AV20" s="36">
        <f t="shared" si="26"/>
        <v>278</v>
      </c>
      <c r="AW20" s="36"/>
      <c r="AX20" s="15">
        <f t="shared" si="27"/>
        <v>0</v>
      </c>
      <c r="AY20" s="46">
        <v>8</v>
      </c>
      <c r="AZ20" s="36">
        <f t="shared" si="28"/>
        <v>127</v>
      </c>
      <c r="BA20" s="36">
        <f t="shared" si="29"/>
        <v>18.142857142857142</v>
      </c>
      <c r="BB20" s="51">
        <f t="shared" si="30"/>
        <v>4.2333333333333334</v>
      </c>
      <c r="BC20" s="34">
        <f t="shared" si="31"/>
        <v>43720</v>
      </c>
      <c r="BD20" s="35"/>
      <c r="BE20" s="35"/>
    </row>
    <row r="21" spans="1:61" s="42" customFormat="1" ht="15" x14ac:dyDescent="0.25">
      <c r="A21" s="13"/>
      <c r="B21" s="16">
        <v>6953156276413</v>
      </c>
      <c r="C21" s="16"/>
      <c r="D21" s="16">
        <v>734895</v>
      </c>
      <c r="E21" s="17" t="s">
        <v>44</v>
      </c>
      <c r="F21" s="53">
        <v>24.729999999999976</v>
      </c>
      <c r="G21" s="53">
        <v>49.5</v>
      </c>
      <c r="H21" s="53">
        <v>99</v>
      </c>
      <c r="I21" s="1"/>
      <c r="J21" s="25">
        <v>0</v>
      </c>
      <c r="K21" s="15">
        <f t="shared" ref="K21:K53" si="32">J21*$F21</f>
        <v>0</v>
      </c>
      <c r="L21" s="15">
        <f t="shared" ref="L21:L53" si="33">J21*$G21</f>
        <v>0</v>
      </c>
      <c r="M21" s="25">
        <v>4</v>
      </c>
      <c r="N21" s="15">
        <f t="shared" ref="N21:N53" si="34">M21*$F21</f>
        <v>98.919999999999902</v>
      </c>
      <c r="O21" s="15">
        <f t="shared" ref="O21:O53" si="35">M21*$G21</f>
        <v>198</v>
      </c>
      <c r="P21" s="25">
        <v>4</v>
      </c>
      <c r="Q21" s="15">
        <f t="shared" ref="Q21:Q53" si="36">P21*$F21</f>
        <v>98.919999999999902</v>
      </c>
      <c r="R21" s="15">
        <f t="shared" ref="R21:R53" si="37">P21*$G21</f>
        <v>198</v>
      </c>
      <c r="S21" s="25">
        <v>3</v>
      </c>
      <c r="T21" s="15">
        <f t="shared" ref="T21:T53" si="38">S21*$F21</f>
        <v>74.189999999999927</v>
      </c>
      <c r="U21" s="15">
        <f t="shared" ref="U21:U53" si="39">S21*$G21</f>
        <v>148.5</v>
      </c>
      <c r="V21" s="25">
        <v>3</v>
      </c>
      <c r="W21" s="15">
        <f t="shared" ref="W21:W53" si="40">V21*$F21</f>
        <v>74.189999999999927</v>
      </c>
      <c r="X21" s="15">
        <f t="shared" ref="X21:X53" si="41">V21*$G21</f>
        <v>148.5</v>
      </c>
      <c r="Y21" s="25"/>
      <c r="Z21" s="15">
        <f t="shared" ref="Z21:Z53" si="42">Y21*$F21</f>
        <v>0</v>
      </c>
      <c r="AA21" s="15">
        <f t="shared" ref="AA21:AA53" si="43">Y21*$G21</f>
        <v>0</v>
      </c>
      <c r="AB21" s="25"/>
      <c r="AC21" s="15">
        <f t="shared" ref="AC21:AC53" si="44">AB21*$F21</f>
        <v>0</v>
      </c>
      <c r="AD21" s="15">
        <f t="shared" ref="AD21:AD53" si="45">AB21*$G21</f>
        <v>0</v>
      </c>
      <c r="AE21" s="25"/>
      <c r="AF21" s="15">
        <f t="shared" ref="AF21:AF53" si="46">AE21*$F21</f>
        <v>0</v>
      </c>
      <c r="AG21" s="15">
        <f t="shared" ref="AG21:AG53" si="47">AE21*$G21</f>
        <v>0</v>
      </c>
      <c r="AH21" s="25"/>
      <c r="AI21" s="15">
        <f t="shared" ref="AI21:AI53" si="48">AH21*$F21</f>
        <v>0</v>
      </c>
      <c r="AJ21" s="15">
        <f t="shared" ref="AJ21:AJ53" si="49">AH21*$G21</f>
        <v>0</v>
      </c>
      <c r="AK21" s="25"/>
      <c r="AL21" s="15">
        <f t="shared" ref="AL21:AL53" si="50">AK21*$F21</f>
        <v>0</v>
      </c>
      <c r="AM21" s="15">
        <f t="shared" ref="AM21:AM53" si="51">AK21*$G21</f>
        <v>0</v>
      </c>
      <c r="AN21" s="50"/>
      <c r="AO21" s="25">
        <f t="shared" ref="AO21:AO53" si="52">J21+M21+P21+S21+V21+Y21+AB21+AE21+AH21+AK21</f>
        <v>14</v>
      </c>
      <c r="AP21" s="15">
        <f t="shared" ref="AP21:AP53" si="53">AO21*F21</f>
        <v>346.21999999999969</v>
      </c>
      <c r="AQ21" s="36">
        <f t="shared" ref="AQ21:AQ53" si="54">AO21*G21</f>
        <v>693</v>
      </c>
      <c r="AR21" s="41">
        <f t="shared" ref="AR21:AR53" si="55">AO21/BE$10</f>
        <v>0.11023622047244094</v>
      </c>
      <c r="AS21" s="36">
        <f t="shared" ref="AS21:AS53" si="56">AR21*30</f>
        <v>3.3070866141732282</v>
      </c>
      <c r="AT21" s="58">
        <f t="shared" ref="AT21:AT53" si="57">AS21*G21</f>
        <v>163.70078740157479</v>
      </c>
      <c r="AU21" s="25">
        <v>0</v>
      </c>
      <c r="AV21" s="36">
        <f t="shared" ref="AV21:AV53" si="58">AU21*G21</f>
        <v>0</v>
      </c>
      <c r="AW21" s="36"/>
      <c r="AX21" s="15">
        <f t="shared" ref="AX21:AX53" si="59">AW21*G21</f>
        <v>0</v>
      </c>
      <c r="AY21" s="46">
        <v>9</v>
      </c>
      <c r="AZ21" s="36">
        <f t="shared" ref="AZ21:AZ53" si="60">IFERROR(AU21/AR21, "-")</f>
        <v>0</v>
      </c>
      <c r="BA21" s="36">
        <f t="shared" ref="BA21:BA53" si="61">IFERROR(AZ21/7,"-")</f>
        <v>0</v>
      </c>
      <c r="BB21" s="51">
        <f t="shared" ref="BB21:BB53" si="62">IFERROR(AZ21/30,"-")</f>
        <v>0</v>
      </c>
      <c r="BC21" s="34">
        <f t="shared" si="31"/>
        <v>43593</v>
      </c>
      <c r="BD21" s="1"/>
      <c r="BE21" s="1"/>
      <c r="BF21" s="1"/>
      <c r="BG21" s="1"/>
      <c r="BH21" s="1"/>
      <c r="BI21" s="1"/>
    </row>
    <row r="22" spans="1:61" ht="15" x14ac:dyDescent="0.25">
      <c r="A22" s="13"/>
      <c r="B22" s="16">
        <v>6953156273030</v>
      </c>
      <c r="C22" s="16"/>
      <c r="D22" s="16">
        <v>734899</v>
      </c>
      <c r="E22" s="17" t="s">
        <v>45</v>
      </c>
      <c r="F22" s="53">
        <v>25.360000000000003</v>
      </c>
      <c r="G22" s="53">
        <v>54.5</v>
      </c>
      <c r="H22" s="53">
        <v>109</v>
      </c>
      <c r="J22" s="25">
        <v>0</v>
      </c>
      <c r="K22" s="15">
        <f t="shared" si="32"/>
        <v>0</v>
      </c>
      <c r="L22" s="15">
        <f t="shared" si="33"/>
        <v>0</v>
      </c>
      <c r="M22" s="25">
        <v>0</v>
      </c>
      <c r="N22" s="15">
        <f t="shared" si="34"/>
        <v>0</v>
      </c>
      <c r="O22" s="15">
        <f t="shared" si="35"/>
        <v>0</v>
      </c>
      <c r="P22" s="25">
        <v>0</v>
      </c>
      <c r="Q22" s="15">
        <f t="shared" si="36"/>
        <v>0</v>
      </c>
      <c r="R22" s="15">
        <f t="shared" si="37"/>
        <v>0</v>
      </c>
      <c r="S22" s="25">
        <v>0</v>
      </c>
      <c r="T22" s="15">
        <f t="shared" si="38"/>
        <v>0</v>
      </c>
      <c r="U22" s="15">
        <f t="shared" si="39"/>
        <v>0</v>
      </c>
      <c r="V22" s="25">
        <v>0</v>
      </c>
      <c r="W22" s="15">
        <f t="shared" si="40"/>
        <v>0</v>
      </c>
      <c r="X22" s="15">
        <f t="shared" si="41"/>
        <v>0</v>
      </c>
      <c r="Y22" s="25"/>
      <c r="Z22" s="15">
        <f t="shared" si="42"/>
        <v>0</v>
      </c>
      <c r="AA22" s="15">
        <f t="shared" si="43"/>
        <v>0</v>
      </c>
      <c r="AB22" s="25"/>
      <c r="AC22" s="15">
        <f t="shared" si="44"/>
        <v>0</v>
      </c>
      <c r="AD22" s="15">
        <f t="shared" si="45"/>
        <v>0</v>
      </c>
      <c r="AE22" s="25"/>
      <c r="AF22" s="15">
        <f t="shared" si="46"/>
        <v>0</v>
      </c>
      <c r="AG22" s="15">
        <f t="shared" si="47"/>
        <v>0</v>
      </c>
      <c r="AH22" s="25"/>
      <c r="AI22" s="15">
        <f t="shared" si="48"/>
        <v>0</v>
      </c>
      <c r="AJ22" s="15">
        <f t="shared" si="49"/>
        <v>0</v>
      </c>
      <c r="AK22" s="25"/>
      <c r="AL22" s="15">
        <f t="shared" si="50"/>
        <v>0</v>
      </c>
      <c r="AM22" s="15">
        <f t="shared" si="51"/>
        <v>0</v>
      </c>
      <c r="AO22" s="25">
        <f t="shared" si="52"/>
        <v>0</v>
      </c>
      <c r="AP22" s="15">
        <f t="shared" si="53"/>
        <v>0</v>
      </c>
      <c r="AQ22" s="36">
        <f t="shared" si="54"/>
        <v>0</v>
      </c>
      <c r="AR22" s="41">
        <f t="shared" si="55"/>
        <v>0</v>
      </c>
      <c r="AS22" s="36">
        <f t="shared" si="56"/>
        <v>0</v>
      </c>
      <c r="AT22" s="58">
        <f t="shared" si="57"/>
        <v>0</v>
      </c>
      <c r="AU22" s="25">
        <v>6</v>
      </c>
      <c r="AV22" s="36">
        <f t="shared" si="58"/>
        <v>327</v>
      </c>
      <c r="AW22" s="36"/>
      <c r="AX22" s="15">
        <f t="shared" si="59"/>
        <v>0</v>
      </c>
      <c r="AY22" s="46">
        <v>10</v>
      </c>
      <c r="AZ22" s="36" t="str">
        <f t="shared" si="60"/>
        <v>-</v>
      </c>
      <c r="BA22" s="36" t="str">
        <f t="shared" si="61"/>
        <v>-</v>
      </c>
      <c r="BB22" s="51" t="str">
        <f t="shared" si="62"/>
        <v>-</v>
      </c>
      <c r="BC22" s="34" t="str">
        <f t="shared" si="31"/>
        <v>-</v>
      </c>
    </row>
    <row r="23" spans="1:61" ht="15" x14ac:dyDescent="0.25">
      <c r="A23" s="13"/>
      <c r="B23" s="16">
        <v>6953156278622</v>
      </c>
      <c r="C23" s="16"/>
      <c r="D23" s="16">
        <v>734904</v>
      </c>
      <c r="E23" s="17" t="s">
        <v>46</v>
      </c>
      <c r="F23" s="53">
        <v>27</v>
      </c>
      <c r="G23" s="53">
        <v>64.5</v>
      </c>
      <c r="H23" s="53">
        <v>129</v>
      </c>
      <c r="J23" s="25">
        <v>0</v>
      </c>
      <c r="K23" s="15">
        <f t="shared" si="32"/>
        <v>0</v>
      </c>
      <c r="L23" s="15">
        <f t="shared" si="33"/>
        <v>0</v>
      </c>
      <c r="M23" s="25">
        <v>0</v>
      </c>
      <c r="N23" s="15">
        <f t="shared" si="34"/>
        <v>0</v>
      </c>
      <c r="O23" s="15">
        <f t="shared" si="35"/>
        <v>0</v>
      </c>
      <c r="P23" s="25">
        <v>0</v>
      </c>
      <c r="Q23" s="15">
        <f t="shared" si="36"/>
        <v>0</v>
      </c>
      <c r="R23" s="15">
        <f t="shared" si="37"/>
        <v>0</v>
      </c>
      <c r="S23" s="25">
        <v>0</v>
      </c>
      <c r="T23" s="15">
        <f t="shared" si="38"/>
        <v>0</v>
      </c>
      <c r="U23" s="15">
        <f t="shared" si="39"/>
        <v>0</v>
      </c>
      <c r="V23" s="25">
        <v>0</v>
      </c>
      <c r="W23" s="15">
        <f t="shared" si="40"/>
        <v>0</v>
      </c>
      <c r="X23" s="15">
        <f t="shared" si="41"/>
        <v>0</v>
      </c>
      <c r="Y23" s="25"/>
      <c r="Z23" s="15">
        <f t="shared" si="42"/>
        <v>0</v>
      </c>
      <c r="AA23" s="15">
        <f t="shared" si="43"/>
        <v>0</v>
      </c>
      <c r="AB23" s="25"/>
      <c r="AC23" s="15">
        <f t="shared" si="44"/>
        <v>0</v>
      </c>
      <c r="AD23" s="15">
        <f t="shared" si="45"/>
        <v>0</v>
      </c>
      <c r="AE23" s="25"/>
      <c r="AF23" s="15">
        <f t="shared" si="46"/>
        <v>0</v>
      </c>
      <c r="AG23" s="15">
        <f t="shared" si="47"/>
        <v>0</v>
      </c>
      <c r="AH23" s="25"/>
      <c r="AI23" s="15">
        <f t="shared" si="48"/>
        <v>0</v>
      </c>
      <c r="AJ23" s="15">
        <f t="shared" si="49"/>
        <v>0</v>
      </c>
      <c r="AK23" s="25"/>
      <c r="AL23" s="15">
        <f t="shared" si="50"/>
        <v>0</v>
      </c>
      <c r="AM23" s="15">
        <f t="shared" si="51"/>
        <v>0</v>
      </c>
      <c r="AO23" s="25">
        <f t="shared" si="52"/>
        <v>0</v>
      </c>
      <c r="AP23" s="15">
        <f t="shared" si="53"/>
        <v>0</v>
      </c>
      <c r="AQ23" s="36">
        <f t="shared" si="54"/>
        <v>0</v>
      </c>
      <c r="AR23" s="41">
        <f t="shared" si="55"/>
        <v>0</v>
      </c>
      <c r="AS23" s="36">
        <f t="shared" si="56"/>
        <v>0</v>
      </c>
      <c r="AT23" s="58">
        <f t="shared" si="57"/>
        <v>0</v>
      </c>
      <c r="AU23" s="25">
        <v>2</v>
      </c>
      <c r="AV23" s="36">
        <f t="shared" si="58"/>
        <v>129</v>
      </c>
      <c r="AW23" s="36"/>
      <c r="AX23" s="15">
        <f t="shared" si="59"/>
        <v>0</v>
      </c>
      <c r="AY23" s="46">
        <v>11</v>
      </c>
      <c r="AZ23" s="36" t="str">
        <f t="shared" si="60"/>
        <v>-</v>
      </c>
      <c r="BA23" s="36" t="str">
        <f t="shared" si="61"/>
        <v>-</v>
      </c>
      <c r="BB23" s="51" t="str">
        <f t="shared" si="62"/>
        <v>-</v>
      </c>
      <c r="BC23" s="34" t="str">
        <f t="shared" si="31"/>
        <v>-</v>
      </c>
    </row>
    <row r="24" spans="1:61" ht="15" x14ac:dyDescent="0.25">
      <c r="A24" s="13"/>
      <c r="B24" s="16">
        <v>6953156255814</v>
      </c>
      <c r="C24" s="16"/>
      <c r="D24" s="16">
        <v>734907</v>
      </c>
      <c r="E24" s="26" t="s">
        <v>47</v>
      </c>
      <c r="F24" s="53">
        <v>11</v>
      </c>
      <c r="G24" s="53">
        <v>24.5</v>
      </c>
      <c r="H24" s="53">
        <v>49</v>
      </c>
      <c r="J24" s="25">
        <v>0</v>
      </c>
      <c r="K24" s="15">
        <f t="shared" si="32"/>
        <v>0</v>
      </c>
      <c r="L24" s="15">
        <f t="shared" si="33"/>
        <v>0</v>
      </c>
      <c r="M24" s="25">
        <v>0</v>
      </c>
      <c r="N24" s="15">
        <f t="shared" si="34"/>
        <v>0</v>
      </c>
      <c r="O24" s="15">
        <f t="shared" si="35"/>
        <v>0</v>
      </c>
      <c r="P24" s="25">
        <v>0</v>
      </c>
      <c r="Q24" s="15">
        <f t="shared" si="36"/>
        <v>0</v>
      </c>
      <c r="R24" s="15">
        <f t="shared" si="37"/>
        <v>0</v>
      </c>
      <c r="S24" s="25">
        <v>0</v>
      </c>
      <c r="T24" s="15">
        <f t="shared" si="38"/>
        <v>0</v>
      </c>
      <c r="U24" s="15">
        <f t="shared" si="39"/>
        <v>0</v>
      </c>
      <c r="V24" s="25">
        <v>0</v>
      </c>
      <c r="W24" s="15">
        <f t="shared" si="40"/>
        <v>0</v>
      </c>
      <c r="X24" s="15">
        <f t="shared" si="41"/>
        <v>0</v>
      </c>
      <c r="Y24" s="25"/>
      <c r="Z24" s="15">
        <f t="shared" si="42"/>
        <v>0</v>
      </c>
      <c r="AA24" s="15">
        <f t="shared" si="43"/>
        <v>0</v>
      </c>
      <c r="AB24" s="25"/>
      <c r="AC24" s="15">
        <f t="shared" si="44"/>
        <v>0</v>
      </c>
      <c r="AD24" s="15">
        <f t="shared" si="45"/>
        <v>0</v>
      </c>
      <c r="AE24" s="25"/>
      <c r="AF24" s="15">
        <f t="shared" si="46"/>
        <v>0</v>
      </c>
      <c r="AG24" s="15">
        <f t="shared" si="47"/>
        <v>0</v>
      </c>
      <c r="AH24" s="25"/>
      <c r="AI24" s="15">
        <f t="shared" si="48"/>
        <v>0</v>
      </c>
      <c r="AJ24" s="15">
        <f t="shared" si="49"/>
        <v>0</v>
      </c>
      <c r="AK24" s="25"/>
      <c r="AL24" s="15">
        <f t="shared" si="50"/>
        <v>0</v>
      </c>
      <c r="AM24" s="15">
        <f t="shared" si="51"/>
        <v>0</v>
      </c>
      <c r="AO24" s="25">
        <f t="shared" si="52"/>
        <v>0</v>
      </c>
      <c r="AP24" s="15">
        <f t="shared" si="53"/>
        <v>0</v>
      </c>
      <c r="AQ24" s="36">
        <f t="shared" si="54"/>
        <v>0</v>
      </c>
      <c r="AR24" s="41">
        <f t="shared" si="55"/>
        <v>0</v>
      </c>
      <c r="AS24" s="36">
        <f t="shared" si="56"/>
        <v>0</v>
      </c>
      <c r="AT24" s="58">
        <f t="shared" si="57"/>
        <v>0</v>
      </c>
      <c r="AU24" s="25">
        <v>0</v>
      </c>
      <c r="AV24" s="36">
        <f t="shared" si="58"/>
        <v>0</v>
      </c>
      <c r="AW24" s="36"/>
      <c r="AX24" s="15">
        <f t="shared" si="59"/>
        <v>0</v>
      </c>
      <c r="AY24" s="46">
        <v>12</v>
      </c>
      <c r="AZ24" s="36" t="str">
        <f t="shared" si="60"/>
        <v>-</v>
      </c>
      <c r="BA24" s="36" t="str">
        <f t="shared" si="61"/>
        <v>-</v>
      </c>
      <c r="BB24" s="51" t="str">
        <f t="shared" si="62"/>
        <v>-</v>
      </c>
      <c r="BC24" s="34" t="str">
        <f t="shared" si="31"/>
        <v>-</v>
      </c>
    </row>
    <row r="25" spans="1:61" ht="15" x14ac:dyDescent="0.25">
      <c r="A25" s="13"/>
      <c r="B25" s="16">
        <v>6953156253025</v>
      </c>
      <c r="C25" s="16"/>
      <c r="D25" s="16">
        <v>734909</v>
      </c>
      <c r="E25" s="17" t="s">
        <v>48</v>
      </c>
      <c r="F25" s="53">
        <v>11.76</v>
      </c>
      <c r="G25" s="53">
        <v>24.5</v>
      </c>
      <c r="H25" s="53">
        <v>49</v>
      </c>
      <c r="J25" s="25">
        <v>0</v>
      </c>
      <c r="K25" s="15">
        <f t="shared" si="32"/>
        <v>0</v>
      </c>
      <c r="L25" s="15">
        <f t="shared" si="33"/>
        <v>0</v>
      </c>
      <c r="M25" s="25">
        <v>3</v>
      </c>
      <c r="N25" s="15">
        <f t="shared" si="34"/>
        <v>35.28</v>
      </c>
      <c r="O25" s="15">
        <f t="shared" si="35"/>
        <v>73.5</v>
      </c>
      <c r="P25" s="25">
        <v>1</v>
      </c>
      <c r="Q25" s="15">
        <f t="shared" si="36"/>
        <v>11.76</v>
      </c>
      <c r="R25" s="15">
        <f t="shared" si="37"/>
        <v>24.5</v>
      </c>
      <c r="S25" s="25">
        <v>4</v>
      </c>
      <c r="T25" s="15">
        <f t="shared" si="38"/>
        <v>47.04</v>
      </c>
      <c r="U25" s="15">
        <f t="shared" si="39"/>
        <v>98</v>
      </c>
      <c r="V25" s="25">
        <v>2</v>
      </c>
      <c r="W25" s="15">
        <f t="shared" si="40"/>
        <v>23.52</v>
      </c>
      <c r="X25" s="15">
        <f t="shared" si="41"/>
        <v>49</v>
      </c>
      <c r="Y25" s="25"/>
      <c r="Z25" s="15">
        <f t="shared" si="42"/>
        <v>0</v>
      </c>
      <c r="AA25" s="15">
        <f t="shared" si="43"/>
        <v>0</v>
      </c>
      <c r="AB25" s="25"/>
      <c r="AC25" s="15">
        <f t="shared" si="44"/>
        <v>0</v>
      </c>
      <c r="AD25" s="15">
        <f t="shared" si="45"/>
        <v>0</v>
      </c>
      <c r="AE25" s="25"/>
      <c r="AF25" s="15">
        <f t="shared" si="46"/>
        <v>0</v>
      </c>
      <c r="AG25" s="15">
        <f t="shared" si="47"/>
        <v>0</v>
      </c>
      <c r="AH25" s="25"/>
      <c r="AI25" s="15">
        <f t="shared" si="48"/>
        <v>0</v>
      </c>
      <c r="AJ25" s="15">
        <f t="shared" si="49"/>
        <v>0</v>
      </c>
      <c r="AK25" s="25"/>
      <c r="AL25" s="15">
        <f t="shared" si="50"/>
        <v>0</v>
      </c>
      <c r="AM25" s="15">
        <f t="shared" si="51"/>
        <v>0</v>
      </c>
      <c r="AO25" s="25">
        <f t="shared" si="52"/>
        <v>10</v>
      </c>
      <c r="AP25" s="15">
        <f t="shared" si="53"/>
        <v>117.6</v>
      </c>
      <c r="AQ25" s="36">
        <f t="shared" si="54"/>
        <v>245</v>
      </c>
      <c r="AR25" s="41">
        <f t="shared" si="55"/>
        <v>7.874015748031496E-2</v>
      </c>
      <c r="AS25" s="36">
        <f t="shared" si="56"/>
        <v>2.3622047244094486</v>
      </c>
      <c r="AT25" s="58">
        <f t="shared" si="57"/>
        <v>57.874015748031489</v>
      </c>
      <c r="AU25" s="25">
        <v>0</v>
      </c>
      <c r="AV25" s="36">
        <f t="shared" si="58"/>
        <v>0</v>
      </c>
      <c r="AW25" s="36"/>
      <c r="AX25" s="15">
        <f t="shared" si="59"/>
        <v>0</v>
      </c>
      <c r="AY25" s="46">
        <v>13</v>
      </c>
      <c r="AZ25" s="36">
        <f t="shared" si="60"/>
        <v>0</v>
      </c>
      <c r="BA25" s="36">
        <f t="shared" si="61"/>
        <v>0</v>
      </c>
      <c r="BB25" s="51">
        <f t="shared" si="62"/>
        <v>0</v>
      </c>
      <c r="BC25" s="34">
        <f t="shared" si="31"/>
        <v>43593</v>
      </c>
    </row>
    <row r="26" spans="1:61" ht="15" x14ac:dyDescent="0.25">
      <c r="A26" s="13"/>
      <c r="B26" s="16">
        <v>6953156253032</v>
      </c>
      <c r="C26" s="16"/>
      <c r="D26" s="16">
        <v>734911</v>
      </c>
      <c r="E26" s="17" t="s">
        <v>49</v>
      </c>
      <c r="F26" s="53">
        <v>12.049999999999997</v>
      </c>
      <c r="G26" s="53">
        <v>24.5</v>
      </c>
      <c r="H26" s="53">
        <v>49</v>
      </c>
      <c r="J26" s="25">
        <v>0</v>
      </c>
      <c r="K26" s="15">
        <f t="shared" si="32"/>
        <v>0</v>
      </c>
      <c r="L26" s="15">
        <f t="shared" si="33"/>
        <v>0</v>
      </c>
      <c r="M26" s="25">
        <v>1</v>
      </c>
      <c r="N26" s="15">
        <f t="shared" si="34"/>
        <v>12.049999999999997</v>
      </c>
      <c r="O26" s="15">
        <f t="shared" si="35"/>
        <v>24.5</v>
      </c>
      <c r="P26" s="25">
        <v>1</v>
      </c>
      <c r="Q26" s="15">
        <f t="shared" si="36"/>
        <v>12.049999999999997</v>
      </c>
      <c r="R26" s="15">
        <f t="shared" si="37"/>
        <v>24.5</v>
      </c>
      <c r="S26" s="25">
        <v>0</v>
      </c>
      <c r="T26" s="15">
        <f t="shared" si="38"/>
        <v>0</v>
      </c>
      <c r="U26" s="15">
        <f t="shared" si="39"/>
        <v>0</v>
      </c>
      <c r="V26" s="25">
        <v>1</v>
      </c>
      <c r="W26" s="15">
        <f t="shared" si="40"/>
        <v>12.049999999999997</v>
      </c>
      <c r="X26" s="15">
        <f t="shared" si="41"/>
        <v>24.5</v>
      </c>
      <c r="Y26" s="25"/>
      <c r="Z26" s="15">
        <f t="shared" si="42"/>
        <v>0</v>
      </c>
      <c r="AA26" s="15">
        <f t="shared" si="43"/>
        <v>0</v>
      </c>
      <c r="AB26" s="25"/>
      <c r="AC26" s="15">
        <f t="shared" si="44"/>
        <v>0</v>
      </c>
      <c r="AD26" s="15">
        <f t="shared" si="45"/>
        <v>0</v>
      </c>
      <c r="AE26" s="25"/>
      <c r="AF26" s="15">
        <f t="shared" si="46"/>
        <v>0</v>
      </c>
      <c r="AG26" s="15">
        <f t="shared" si="47"/>
        <v>0</v>
      </c>
      <c r="AH26" s="25"/>
      <c r="AI26" s="15">
        <f t="shared" si="48"/>
        <v>0</v>
      </c>
      <c r="AJ26" s="15">
        <f t="shared" si="49"/>
        <v>0</v>
      </c>
      <c r="AK26" s="25"/>
      <c r="AL26" s="15">
        <f t="shared" si="50"/>
        <v>0</v>
      </c>
      <c r="AM26" s="15">
        <f t="shared" si="51"/>
        <v>0</v>
      </c>
      <c r="AO26" s="25">
        <f t="shared" si="52"/>
        <v>3</v>
      </c>
      <c r="AP26" s="15">
        <f t="shared" si="53"/>
        <v>36.149999999999991</v>
      </c>
      <c r="AQ26" s="36">
        <f t="shared" si="54"/>
        <v>73.5</v>
      </c>
      <c r="AR26" s="41">
        <f t="shared" si="55"/>
        <v>2.3622047244094488E-2</v>
      </c>
      <c r="AS26" s="36">
        <f t="shared" si="56"/>
        <v>0.70866141732283461</v>
      </c>
      <c r="AT26" s="58">
        <f t="shared" si="57"/>
        <v>17.362204724409448</v>
      </c>
      <c r="AU26" s="25">
        <v>1</v>
      </c>
      <c r="AV26" s="36">
        <f t="shared" si="58"/>
        <v>24.5</v>
      </c>
      <c r="AW26" s="36"/>
      <c r="AX26" s="15">
        <f t="shared" si="59"/>
        <v>0</v>
      </c>
      <c r="AY26" s="46">
        <v>14</v>
      </c>
      <c r="AZ26" s="36">
        <f t="shared" si="60"/>
        <v>42.333333333333336</v>
      </c>
      <c r="BA26" s="36">
        <f t="shared" si="61"/>
        <v>6.0476190476190483</v>
      </c>
      <c r="BB26" s="51">
        <f t="shared" si="62"/>
        <v>1.4111111111111112</v>
      </c>
      <c r="BC26" s="34">
        <f t="shared" si="31"/>
        <v>43635.333333333336</v>
      </c>
    </row>
    <row r="27" spans="1:61" s="108" customFormat="1" ht="15" x14ac:dyDescent="0.25">
      <c r="A27" s="92"/>
      <c r="B27" s="93">
        <v>6953156259850</v>
      </c>
      <c r="C27" s="93"/>
      <c r="D27" s="93">
        <v>734916</v>
      </c>
      <c r="E27" s="94" t="s">
        <v>50</v>
      </c>
      <c r="F27" s="95">
        <v>13.479999999999993</v>
      </c>
      <c r="G27" s="95">
        <v>29.5</v>
      </c>
      <c r="H27" s="95">
        <v>59</v>
      </c>
      <c r="I27" s="104"/>
      <c r="J27" s="96">
        <v>0</v>
      </c>
      <c r="K27" s="97">
        <f t="shared" si="32"/>
        <v>0</v>
      </c>
      <c r="L27" s="97">
        <f t="shared" si="33"/>
        <v>0</v>
      </c>
      <c r="M27" s="96">
        <v>4</v>
      </c>
      <c r="N27" s="97">
        <f t="shared" si="34"/>
        <v>53.919999999999973</v>
      </c>
      <c r="O27" s="97">
        <f t="shared" si="35"/>
        <v>118</v>
      </c>
      <c r="P27" s="96">
        <v>0</v>
      </c>
      <c r="Q27" s="97">
        <f t="shared" si="36"/>
        <v>0</v>
      </c>
      <c r="R27" s="97">
        <f t="shared" si="37"/>
        <v>0</v>
      </c>
      <c r="S27" s="96">
        <v>0</v>
      </c>
      <c r="T27" s="97">
        <f t="shared" si="38"/>
        <v>0</v>
      </c>
      <c r="U27" s="97">
        <f t="shared" si="39"/>
        <v>0</v>
      </c>
      <c r="V27" s="96">
        <v>0</v>
      </c>
      <c r="W27" s="97">
        <f t="shared" si="40"/>
        <v>0</v>
      </c>
      <c r="X27" s="97">
        <f t="shared" si="41"/>
        <v>0</v>
      </c>
      <c r="Y27" s="96"/>
      <c r="Z27" s="97">
        <f t="shared" si="42"/>
        <v>0</v>
      </c>
      <c r="AA27" s="97">
        <f t="shared" si="43"/>
        <v>0</v>
      </c>
      <c r="AB27" s="96"/>
      <c r="AC27" s="97">
        <f t="shared" si="44"/>
        <v>0</v>
      </c>
      <c r="AD27" s="97">
        <f t="shared" si="45"/>
        <v>0</v>
      </c>
      <c r="AE27" s="96"/>
      <c r="AF27" s="97">
        <f t="shared" si="46"/>
        <v>0</v>
      </c>
      <c r="AG27" s="97">
        <f t="shared" si="47"/>
        <v>0</v>
      </c>
      <c r="AH27" s="96"/>
      <c r="AI27" s="97">
        <f t="shared" si="48"/>
        <v>0</v>
      </c>
      <c r="AJ27" s="97">
        <f t="shared" si="49"/>
        <v>0</v>
      </c>
      <c r="AK27" s="96"/>
      <c r="AL27" s="97">
        <f t="shared" si="50"/>
        <v>0</v>
      </c>
      <c r="AM27" s="97">
        <f t="shared" si="51"/>
        <v>0</v>
      </c>
      <c r="AN27" s="107"/>
      <c r="AO27" s="96">
        <f t="shared" si="52"/>
        <v>4</v>
      </c>
      <c r="AP27" s="97">
        <f t="shared" si="53"/>
        <v>53.919999999999973</v>
      </c>
      <c r="AQ27" s="97">
        <f t="shared" si="54"/>
        <v>118</v>
      </c>
      <c r="AR27" s="99">
        <f t="shared" si="55"/>
        <v>3.1496062992125984E-2</v>
      </c>
      <c r="AS27" s="100">
        <f t="shared" si="56"/>
        <v>0.94488188976377951</v>
      </c>
      <c r="AT27" s="97">
        <f t="shared" si="57"/>
        <v>27.874015748031496</v>
      </c>
      <c r="AU27" s="96">
        <v>8</v>
      </c>
      <c r="AV27" s="106">
        <f t="shared" si="58"/>
        <v>236</v>
      </c>
      <c r="AW27" s="106"/>
      <c r="AX27" s="97">
        <f t="shared" si="59"/>
        <v>0</v>
      </c>
      <c r="AY27" s="46">
        <v>15</v>
      </c>
      <c r="AZ27" s="100">
        <f t="shared" si="60"/>
        <v>254</v>
      </c>
      <c r="BA27" s="100">
        <f t="shared" si="61"/>
        <v>36.285714285714285</v>
      </c>
      <c r="BB27" s="102">
        <f t="shared" si="62"/>
        <v>8.4666666666666668</v>
      </c>
      <c r="BC27" s="34">
        <f t="shared" si="31"/>
        <v>43847</v>
      </c>
      <c r="BD27" s="103"/>
      <c r="BE27" s="103"/>
      <c r="BF27" s="104"/>
      <c r="BG27" s="104"/>
      <c r="BH27" s="104"/>
      <c r="BI27" s="104"/>
    </row>
    <row r="28" spans="1:61" s="108" customFormat="1" ht="15" x14ac:dyDescent="0.25">
      <c r="A28" s="92"/>
      <c r="B28" s="93">
        <v>6953156273085</v>
      </c>
      <c r="C28" s="93"/>
      <c r="D28" s="93">
        <v>734920</v>
      </c>
      <c r="E28" s="94" t="s">
        <v>51</v>
      </c>
      <c r="F28" s="95">
        <v>13.620000000000053</v>
      </c>
      <c r="G28" s="95">
        <v>34.5</v>
      </c>
      <c r="H28" s="95">
        <v>69</v>
      </c>
      <c r="I28" s="104"/>
      <c r="J28" s="96">
        <v>0</v>
      </c>
      <c r="K28" s="97">
        <f t="shared" si="32"/>
        <v>0</v>
      </c>
      <c r="L28" s="97">
        <f t="shared" si="33"/>
        <v>0</v>
      </c>
      <c r="M28" s="96">
        <v>2</v>
      </c>
      <c r="N28" s="97">
        <f t="shared" si="34"/>
        <v>27.240000000000105</v>
      </c>
      <c r="O28" s="97">
        <f t="shared" si="35"/>
        <v>69</v>
      </c>
      <c r="P28" s="96">
        <v>2</v>
      </c>
      <c r="Q28" s="97">
        <f t="shared" si="36"/>
        <v>27.240000000000105</v>
      </c>
      <c r="R28" s="97">
        <f t="shared" si="37"/>
        <v>69</v>
      </c>
      <c r="S28" s="96">
        <v>5</v>
      </c>
      <c r="T28" s="97">
        <f t="shared" si="38"/>
        <v>68.100000000000264</v>
      </c>
      <c r="U28" s="97">
        <f t="shared" si="39"/>
        <v>172.5</v>
      </c>
      <c r="V28" s="96">
        <v>0</v>
      </c>
      <c r="W28" s="97">
        <f t="shared" si="40"/>
        <v>0</v>
      </c>
      <c r="X28" s="97">
        <f t="shared" si="41"/>
        <v>0</v>
      </c>
      <c r="Y28" s="96"/>
      <c r="Z28" s="97">
        <f t="shared" si="42"/>
        <v>0</v>
      </c>
      <c r="AA28" s="97">
        <f t="shared" si="43"/>
        <v>0</v>
      </c>
      <c r="AB28" s="96"/>
      <c r="AC28" s="97">
        <f t="shared" si="44"/>
        <v>0</v>
      </c>
      <c r="AD28" s="97">
        <f t="shared" si="45"/>
        <v>0</v>
      </c>
      <c r="AE28" s="96"/>
      <c r="AF28" s="97">
        <f t="shared" si="46"/>
        <v>0</v>
      </c>
      <c r="AG28" s="97">
        <f t="shared" si="47"/>
        <v>0</v>
      </c>
      <c r="AH28" s="96"/>
      <c r="AI28" s="97">
        <f t="shared" si="48"/>
        <v>0</v>
      </c>
      <c r="AJ28" s="97">
        <f t="shared" si="49"/>
        <v>0</v>
      </c>
      <c r="AK28" s="96"/>
      <c r="AL28" s="97">
        <f t="shared" si="50"/>
        <v>0</v>
      </c>
      <c r="AM28" s="97">
        <f t="shared" si="51"/>
        <v>0</v>
      </c>
      <c r="AN28" s="107"/>
      <c r="AO28" s="96">
        <f t="shared" si="52"/>
        <v>9</v>
      </c>
      <c r="AP28" s="97">
        <f t="shared" si="53"/>
        <v>122.58000000000047</v>
      </c>
      <c r="AQ28" s="97">
        <f t="shared" si="54"/>
        <v>310.5</v>
      </c>
      <c r="AR28" s="99">
        <f t="shared" si="55"/>
        <v>7.0866141732283464E-2</v>
      </c>
      <c r="AS28" s="100">
        <f t="shared" si="56"/>
        <v>2.1259842519685037</v>
      </c>
      <c r="AT28" s="97">
        <f t="shared" si="57"/>
        <v>73.346456692913378</v>
      </c>
      <c r="AU28" s="96">
        <v>2</v>
      </c>
      <c r="AV28" s="106">
        <f t="shared" si="58"/>
        <v>69</v>
      </c>
      <c r="AW28" s="106"/>
      <c r="AX28" s="97">
        <f t="shared" si="59"/>
        <v>0</v>
      </c>
      <c r="AY28" s="46">
        <v>16</v>
      </c>
      <c r="AZ28" s="100">
        <f t="shared" si="60"/>
        <v>28.222222222222221</v>
      </c>
      <c r="BA28" s="100">
        <f t="shared" si="61"/>
        <v>4.0317460317460316</v>
      </c>
      <c r="BB28" s="102">
        <f t="shared" si="62"/>
        <v>0.94074074074074077</v>
      </c>
      <c r="BC28" s="34">
        <f t="shared" si="31"/>
        <v>43621.222222222219</v>
      </c>
      <c r="BD28" s="103"/>
      <c r="BE28" s="103"/>
      <c r="BF28" s="104"/>
      <c r="BG28" s="104"/>
      <c r="BH28" s="104"/>
      <c r="BI28" s="104"/>
    </row>
    <row r="29" spans="1:61" ht="15" x14ac:dyDescent="0.25">
      <c r="A29" s="13"/>
      <c r="B29" s="16">
        <v>6953156273092</v>
      </c>
      <c r="C29" s="16"/>
      <c r="D29" s="16">
        <v>734921</v>
      </c>
      <c r="E29" s="17" t="s">
        <v>52</v>
      </c>
      <c r="F29" s="53">
        <v>13.949999999999998</v>
      </c>
      <c r="G29" s="53">
        <v>34.5</v>
      </c>
      <c r="H29" s="53">
        <v>69</v>
      </c>
      <c r="J29" s="25">
        <v>0</v>
      </c>
      <c r="K29" s="15">
        <f t="shared" si="32"/>
        <v>0</v>
      </c>
      <c r="L29" s="15">
        <f t="shared" si="33"/>
        <v>0</v>
      </c>
      <c r="M29" s="25">
        <v>1</v>
      </c>
      <c r="N29" s="15">
        <f t="shared" si="34"/>
        <v>13.949999999999998</v>
      </c>
      <c r="O29" s="15">
        <f t="shared" si="35"/>
        <v>34.5</v>
      </c>
      <c r="P29" s="25">
        <v>2</v>
      </c>
      <c r="Q29" s="15">
        <f t="shared" si="36"/>
        <v>27.899999999999995</v>
      </c>
      <c r="R29" s="15">
        <f t="shared" si="37"/>
        <v>69</v>
      </c>
      <c r="S29" s="25">
        <v>0</v>
      </c>
      <c r="T29" s="15">
        <f t="shared" si="38"/>
        <v>0</v>
      </c>
      <c r="U29" s="15">
        <f t="shared" si="39"/>
        <v>0</v>
      </c>
      <c r="V29" s="25">
        <v>0</v>
      </c>
      <c r="W29" s="15">
        <f t="shared" si="40"/>
        <v>0</v>
      </c>
      <c r="X29" s="15">
        <f t="shared" si="41"/>
        <v>0</v>
      </c>
      <c r="Y29" s="25"/>
      <c r="Z29" s="15">
        <f t="shared" si="42"/>
        <v>0</v>
      </c>
      <c r="AA29" s="15">
        <f t="shared" si="43"/>
        <v>0</v>
      </c>
      <c r="AB29" s="25"/>
      <c r="AC29" s="15">
        <f t="shared" si="44"/>
        <v>0</v>
      </c>
      <c r="AD29" s="15">
        <f t="shared" si="45"/>
        <v>0</v>
      </c>
      <c r="AE29" s="25"/>
      <c r="AF29" s="15">
        <f t="shared" si="46"/>
        <v>0</v>
      </c>
      <c r="AG29" s="15">
        <f t="shared" si="47"/>
        <v>0</v>
      </c>
      <c r="AH29" s="25"/>
      <c r="AI29" s="15">
        <f t="shared" si="48"/>
        <v>0</v>
      </c>
      <c r="AJ29" s="15">
        <f t="shared" si="49"/>
        <v>0</v>
      </c>
      <c r="AK29" s="25"/>
      <c r="AL29" s="15">
        <f t="shared" si="50"/>
        <v>0</v>
      </c>
      <c r="AM29" s="15">
        <f t="shared" si="51"/>
        <v>0</v>
      </c>
      <c r="AO29" s="25">
        <f t="shared" si="52"/>
        <v>3</v>
      </c>
      <c r="AP29" s="15">
        <f t="shared" si="53"/>
        <v>41.849999999999994</v>
      </c>
      <c r="AQ29" s="36">
        <f t="shared" si="54"/>
        <v>103.5</v>
      </c>
      <c r="AR29" s="41">
        <f t="shared" si="55"/>
        <v>2.3622047244094488E-2</v>
      </c>
      <c r="AS29" s="36">
        <f t="shared" si="56"/>
        <v>0.70866141732283461</v>
      </c>
      <c r="AT29" s="58">
        <f t="shared" si="57"/>
        <v>24.448818897637793</v>
      </c>
      <c r="AU29" s="25">
        <v>1</v>
      </c>
      <c r="AV29" s="36">
        <f t="shared" si="58"/>
        <v>34.5</v>
      </c>
      <c r="AW29" s="36"/>
      <c r="AX29" s="15">
        <f t="shared" si="59"/>
        <v>0</v>
      </c>
      <c r="AY29" s="46">
        <v>17</v>
      </c>
      <c r="AZ29" s="36">
        <f t="shared" si="60"/>
        <v>42.333333333333336</v>
      </c>
      <c r="BA29" s="36">
        <f t="shared" si="61"/>
        <v>6.0476190476190483</v>
      </c>
      <c r="BB29" s="51">
        <f t="shared" si="62"/>
        <v>1.4111111111111112</v>
      </c>
      <c r="BC29" s="34">
        <f t="shared" si="31"/>
        <v>43635.333333333336</v>
      </c>
    </row>
    <row r="30" spans="1:61" ht="15" x14ac:dyDescent="0.25">
      <c r="A30" s="13"/>
      <c r="B30" s="16">
        <v>6953156273108</v>
      </c>
      <c r="C30" s="16"/>
      <c r="D30" s="16">
        <v>734922</v>
      </c>
      <c r="E30" s="17" t="s">
        <v>53</v>
      </c>
      <c r="F30" s="53">
        <v>13.950000000000014</v>
      </c>
      <c r="G30" s="53">
        <v>34.5</v>
      </c>
      <c r="H30" s="53">
        <v>69</v>
      </c>
      <c r="J30" s="25">
        <v>0</v>
      </c>
      <c r="K30" s="15">
        <f t="shared" si="32"/>
        <v>0</v>
      </c>
      <c r="L30" s="15">
        <f t="shared" si="33"/>
        <v>0</v>
      </c>
      <c r="M30" s="25">
        <v>3</v>
      </c>
      <c r="N30" s="15">
        <f t="shared" si="34"/>
        <v>41.850000000000037</v>
      </c>
      <c r="O30" s="15">
        <f t="shared" si="35"/>
        <v>103.5</v>
      </c>
      <c r="P30" s="25">
        <v>2</v>
      </c>
      <c r="Q30" s="15">
        <f t="shared" si="36"/>
        <v>27.900000000000027</v>
      </c>
      <c r="R30" s="15">
        <f t="shared" si="37"/>
        <v>69</v>
      </c>
      <c r="S30" s="25">
        <v>0</v>
      </c>
      <c r="T30" s="15">
        <f t="shared" si="38"/>
        <v>0</v>
      </c>
      <c r="U30" s="15">
        <f t="shared" si="39"/>
        <v>0</v>
      </c>
      <c r="V30" s="25">
        <v>0</v>
      </c>
      <c r="W30" s="15">
        <f t="shared" si="40"/>
        <v>0</v>
      </c>
      <c r="X30" s="15">
        <f t="shared" si="41"/>
        <v>0</v>
      </c>
      <c r="Y30" s="25"/>
      <c r="Z30" s="15">
        <f t="shared" si="42"/>
        <v>0</v>
      </c>
      <c r="AA30" s="15">
        <f t="shared" si="43"/>
        <v>0</v>
      </c>
      <c r="AB30" s="25"/>
      <c r="AC30" s="15">
        <f t="shared" si="44"/>
        <v>0</v>
      </c>
      <c r="AD30" s="15">
        <f t="shared" si="45"/>
        <v>0</v>
      </c>
      <c r="AE30" s="25"/>
      <c r="AF30" s="15">
        <f t="shared" si="46"/>
        <v>0</v>
      </c>
      <c r="AG30" s="15">
        <f t="shared" si="47"/>
        <v>0</v>
      </c>
      <c r="AH30" s="25"/>
      <c r="AI30" s="15">
        <f t="shared" si="48"/>
        <v>0</v>
      </c>
      <c r="AJ30" s="15">
        <f t="shared" si="49"/>
        <v>0</v>
      </c>
      <c r="AK30" s="25"/>
      <c r="AL30" s="15">
        <f t="shared" si="50"/>
        <v>0</v>
      </c>
      <c r="AM30" s="15">
        <f t="shared" si="51"/>
        <v>0</v>
      </c>
      <c r="AO30" s="25">
        <f t="shared" si="52"/>
        <v>5</v>
      </c>
      <c r="AP30" s="15">
        <f t="shared" si="53"/>
        <v>69.750000000000071</v>
      </c>
      <c r="AQ30" s="36">
        <f t="shared" si="54"/>
        <v>172.5</v>
      </c>
      <c r="AR30" s="41">
        <f t="shared" si="55"/>
        <v>3.937007874015748E-2</v>
      </c>
      <c r="AS30" s="36">
        <f t="shared" si="56"/>
        <v>1.1811023622047243</v>
      </c>
      <c r="AT30" s="58">
        <f t="shared" si="57"/>
        <v>40.748031496062985</v>
      </c>
      <c r="AU30" s="25">
        <v>0</v>
      </c>
      <c r="AV30" s="36">
        <f t="shared" si="58"/>
        <v>0</v>
      </c>
      <c r="AW30" s="36"/>
      <c r="AX30" s="15">
        <f t="shared" si="59"/>
        <v>0</v>
      </c>
      <c r="AY30" s="46">
        <v>18</v>
      </c>
      <c r="AZ30" s="36">
        <f t="shared" si="60"/>
        <v>0</v>
      </c>
      <c r="BA30" s="36">
        <f t="shared" si="61"/>
        <v>0</v>
      </c>
      <c r="BB30" s="51">
        <f t="shared" si="62"/>
        <v>0</v>
      </c>
      <c r="BC30" s="34">
        <f t="shared" si="31"/>
        <v>43593</v>
      </c>
    </row>
    <row r="31" spans="1:61" ht="15" x14ac:dyDescent="0.25">
      <c r="A31" s="13"/>
      <c r="B31" s="16">
        <v>6953156253063</v>
      </c>
      <c r="C31" s="16"/>
      <c r="D31" s="16">
        <v>734927</v>
      </c>
      <c r="E31" s="17" t="s">
        <v>54</v>
      </c>
      <c r="F31" s="53">
        <v>11.760000000000007</v>
      </c>
      <c r="G31" s="53">
        <v>24.5</v>
      </c>
      <c r="H31" s="53">
        <v>49</v>
      </c>
      <c r="J31" s="25">
        <v>0</v>
      </c>
      <c r="K31" s="15">
        <f t="shared" si="32"/>
        <v>0</v>
      </c>
      <c r="L31" s="15">
        <f t="shared" si="33"/>
        <v>0</v>
      </c>
      <c r="M31" s="25">
        <v>2</v>
      </c>
      <c r="N31" s="15">
        <f t="shared" si="34"/>
        <v>23.520000000000014</v>
      </c>
      <c r="O31" s="15">
        <f t="shared" si="35"/>
        <v>49</v>
      </c>
      <c r="P31" s="25">
        <v>3</v>
      </c>
      <c r="Q31" s="15">
        <f t="shared" si="36"/>
        <v>35.280000000000022</v>
      </c>
      <c r="R31" s="15">
        <f t="shared" si="37"/>
        <v>73.5</v>
      </c>
      <c r="S31" s="25">
        <v>2</v>
      </c>
      <c r="T31" s="15">
        <f t="shared" si="38"/>
        <v>23.520000000000014</v>
      </c>
      <c r="U31" s="15">
        <f t="shared" si="39"/>
        <v>49</v>
      </c>
      <c r="V31" s="25">
        <v>0</v>
      </c>
      <c r="W31" s="15">
        <f t="shared" si="40"/>
        <v>0</v>
      </c>
      <c r="X31" s="15">
        <f t="shared" si="41"/>
        <v>0</v>
      </c>
      <c r="Y31" s="25"/>
      <c r="Z31" s="15">
        <f t="shared" si="42"/>
        <v>0</v>
      </c>
      <c r="AA31" s="15">
        <f t="shared" si="43"/>
        <v>0</v>
      </c>
      <c r="AB31" s="25"/>
      <c r="AC31" s="15">
        <f t="shared" si="44"/>
        <v>0</v>
      </c>
      <c r="AD31" s="15">
        <f t="shared" si="45"/>
        <v>0</v>
      </c>
      <c r="AE31" s="25"/>
      <c r="AF31" s="15">
        <f t="shared" si="46"/>
        <v>0</v>
      </c>
      <c r="AG31" s="15">
        <f t="shared" si="47"/>
        <v>0</v>
      </c>
      <c r="AH31" s="25"/>
      <c r="AI31" s="15">
        <f t="shared" si="48"/>
        <v>0</v>
      </c>
      <c r="AJ31" s="15">
        <f t="shared" si="49"/>
        <v>0</v>
      </c>
      <c r="AK31" s="25"/>
      <c r="AL31" s="15">
        <f t="shared" si="50"/>
        <v>0</v>
      </c>
      <c r="AM31" s="15">
        <f t="shared" si="51"/>
        <v>0</v>
      </c>
      <c r="AO31" s="25">
        <f t="shared" si="52"/>
        <v>7</v>
      </c>
      <c r="AP31" s="15">
        <f t="shared" si="53"/>
        <v>82.32000000000005</v>
      </c>
      <c r="AQ31" s="36">
        <f t="shared" si="54"/>
        <v>171.5</v>
      </c>
      <c r="AR31" s="41">
        <f t="shared" si="55"/>
        <v>5.5118110236220472E-2</v>
      </c>
      <c r="AS31" s="36">
        <f t="shared" si="56"/>
        <v>1.6535433070866141</v>
      </c>
      <c r="AT31" s="58">
        <f t="shared" si="57"/>
        <v>40.511811023622045</v>
      </c>
      <c r="AU31" s="25">
        <v>2</v>
      </c>
      <c r="AV31" s="36">
        <f t="shared" si="58"/>
        <v>49</v>
      </c>
      <c r="AW31" s="36"/>
      <c r="AX31" s="15">
        <f t="shared" si="59"/>
        <v>0</v>
      </c>
      <c r="AY31" s="46">
        <v>19</v>
      </c>
      <c r="AZ31" s="36">
        <f t="shared" si="60"/>
        <v>36.285714285714285</v>
      </c>
      <c r="BA31" s="36">
        <f t="shared" si="61"/>
        <v>5.1836734693877551</v>
      </c>
      <c r="BB31" s="51">
        <f t="shared" si="62"/>
        <v>1.2095238095238094</v>
      </c>
      <c r="BC31" s="34">
        <f t="shared" si="31"/>
        <v>43629.285714285717</v>
      </c>
    </row>
    <row r="32" spans="1:61" s="42" customFormat="1" ht="15" x14ac:dyDescent="0.25">
      <c r="A32" s="13"/>
      <c r="B32" s="16">
        <v>6953156253070</v>
      </c>
      <c r="C32" s="16"/>
      <c r="D32" s="16">
        <v>734928</v>
      </c>
      <c r="E32" s="17" t="s">
        <v>55</v>
      </c>
      <c r="F32" s="53">
        <v>11.76</v>
      </c>
      <c r="G32" s="53">
        <v>24.5</v>
      </c>
      <c r="H32" s="53">
        <v>49</v>
      </c>
      <c r="I32" s="1"/>
      <c r="J32" s="25">
        <v>0</v>
      </c>
      <c r="K32" s="15">
        <f t="shared" si="32"/>
        <v>0</v>
      </c>
      <c r="L32" s="15">
        <f t="shared" si="33"/>
        <v>0</v>
      </c>
      <c r="M32" s="25">
        <v>4</v>
      </c>
      <c r="N32" s="15">
        <f t="shared" si="34"/>
        <v>47.04</v>
      </c>
      <c r="O32" s="15">
        <f t="shared" si="35"/>
        <v>98</v>
      </c>
      <c r="P32" s="25">
        <v>1</v>
      </c>
      <c r="Q32" s="15">
        <f t="shared" si="36"/>
        <v>11.76</v>
      </c>
      <c r="R32" s="15">
        <f t="shared" si="37"/>
        <v>24.5</v>
      </c>
      <c r="S32" s="25">
        <v>0</v>
      </c>
      <c r="T32" s="15">
        <f t="shared" si="38"/>
        <v>0</v>
      </c>
      <c r="U32" s="15">
        <f t="shared" si="39"/>
        <v>0</v>
      </c>
      <c r="V32" s="25">
        <v>0</v>
      </c>
      <c r="W32" s="15">
        <f t="shared" si="40"/>
        <v>0</v>
      </c>
      <c r="X32" s="15">
        <f t="shared" si="41"/>
        <v>0</v>
      </c>
      <c r="Y32" s="25"/>
      <c r="Z32" s="15">
        <f t="shared" si="42"/>
        <v>0</v>
      </c>
      <c r="AA32" s="15">
        <f t="shared" si="43"/>
        <v>0</v>
      </c>
      <c r="AB32" s="25"/>
      <c r="AC32" s="15">
        <f t="shared" si="44"/>
        <v>0</v>
      </c>
      <c r="AD32" s="15">
        <f t="shared" si="45"/>
        <v>0</v>
      </c>
      <c r="AE32" s="25"/>
      <c r="AF32" s="15">
        <f t="shared" si="46"/>
        <v>0</v>
      </c>
      <c r="AG32" s="15">
        <f t="shared" si="47"/>
        <v>0</v>
      </c>
      <c r="AH32" s="25"/>
      <c r="AI32" s="15">
        <f t="shared" si="48"/>
        <v>0</v>
      </c>
      <c r="AJ32" s="15">
        <f t="shared" si="49"/>
        <v>0</v>
      </c>
      <c r="AK32" s="25"/>
      <c r="AL32" s="15">
        <f t="shared" si="50"/>
        <v>0</v>
      </c>
      <c r="AM32" s="15">
        <f t="shared" si="51"/>
        <v>0</v>
      </c>
      <c r="AN32" s="50"/>
      <c r="AO32" s="25">
        <f t="shared" si="52"/>
        <v>5</v>
      </c>
      <c r="AP32" s="15">
        <f t="shared" si="53"/>
        <v>58.8</v>
      </c>
      <c r="AQ32" s="36">
        <f t="shared" si="54"/>
        <v>122.5</v>
      </c>
      <c r="AR32" s="41">
        <f t="shared" si="55"/>
        <v>3.937007874015748E-2</v>
      </c>
      <c r="AS32" s="36">
        <f t="shared" si="56"/>
        <v>1.1811023622047243</v>
      </c>
      <c r="AT32" s="58">
        <f t="shared" si="57"/>
        <v>28.937007874015745</v>
      </c>
      <c r="AU32" s="25">
        <v>1</v>
      </c>
      <c r="AV32" s="36">
        <f t="shared" si="58"/>
        <v>24.5</v>
      </c>
      <c r="AW32" s="36"/>
      <c r="AX32" s="15">
        <f t="shared" si="59"/>
        <v>0</v>
      </c>
      <c r="AY32" s="46">
        <v>20</v>
      </c>
      <c r="AZ32" s="36">
        <f t="shared" si="60"/>
        <v>25.4</v>
      </c>
      <c r="BA32" s="36">
        <f t="shared" si="61"/>
        <v>3.6285714285714286</v>
      </c>
      <c r="BB32" s="51">
        <f t="shared" si="62"/>
        <v>0.84666666666666657</v>
      </c>
      <c r="BC32" s="34">
        <f t="shared" si="31"/>
        <v>43618.400000000001</v>
      </c>
      <c r="BD32" s="1"/>
      <c r="BE32" s="1"/>
      <c r="BF32" s="1"/>
      <c r="BG32" s="1"/>
      <c r="BH32" s="1"/>
      <c r="BI32" s="1"/>
    </row>
    <row r="33" spans="1:61" ht="15" x14ac:dyDescent="0.25">
      <c r="A33" s="13"/>
      <c r="B33" s="16">
        <v>6953156281691</v>
      </c>
      <c r="C33" s="16"/>
      <c r="D33" s="16">
        <v>734941</v>
      </c>
      <c r="E33" s="17" t="s">
        <v>56</v>
      </c>
      <c r="F33" s="53">
        <v>22.190000000000005</v>
      </c>
      <c r="G33" s="53">
        <v>44.5</v>
      </c>
      <c r="H33" s="53">
        <v>89</v>
      </c>
      <c r="J33" s="25">
        <v>0</v>
      </c>
      <c r="K33" s="15">
        <f t="shared" si="32"/>
        <v>0</v>
      </c>
      <c r="L33" s="15">
        <f t="shared" si="33"/>
        <v>0</v>
      </c>
      <c r="M33" s="25">
        <v>0</v>
      </c>
      <c r="N33" s="15">
        <f t="shared" si="34"/>
        <v>0</v>
      </c>
      <c r="O33" s="15">
        <f t="shared" si="35"/>
        <v>0</v>
      </c>
      <c r="P33" s="25">
        <v>2</v>
      </c>
      <c r="Q33" s="15">
        <f t="shared" si="36"/>
        <v>44.38000000000001</v>
      </c>
      <c r="R33" s="15">
        <f t="shared" si="37"/>
        <v>89</v>
      </c>
      <c r="S33" s="25">
        <v>2</v>
      </c>
      <c r="T33" s="15">
        <f t="shared" si="38"/>
        <v>44.38000000000001</v>
      </c>
      <c r="U33" s="15">
        <f t="shared" si="39"/>
        <v>89</v>
      </c>
      <c r="V33" s="25">
        <v>0</v>
      </c>
      <c r="W33" s="15">
        <f t="shared" si="40"/>
        <v>0</v>
      </c>
      <c r="X33" s="15">
        <f t="shared" si="41"/>
        <v>0</v>
      </c>
      <c r="Y33" s="25"/>
      <c r="Z33" s="15">
        <f t="shared" si="42"/>
        <v>0</v>
      </c>
      <c r="AA33" s="15">
        <f t="shared" si="43"/>
        <v>0</v>
      </c>
      <c r="AB33" s="25"/>
      <c r="AC33" s="15">
        <f t="shared" si="44"/>
        <v>0</v>
      </c>
      <c r="AD33" s="15">
        <f t="shared" si="45"/>
        <v>0</v>
      </c>
      <c r="AE33" s="25"/>
      <c r="AF33" s="15">
        <f t="shared" si="46"/>
        <v>0</v>
      </c>
      <c r="AG33" s="15">
        <f t="shared" si="47"/>
        <v>0</v>
      </c>
      <c r="AH33" s="25"/>
      <c r="AI33" s="15">
        <f t="shared" si="48"/>
        <v>0</v>
      </c>
      <c r="AJ33" s="15">
        <f t="shared" si="49"/>
        <v>0</v>
      </c>
      <c r="AK33" s="25"/>
      <c r="AL33" s="15">
        <f t="shared" si="50"/>
        <v>0</v>
      </c>
      <c r="AM33" s="15">
        <f t="shared" si="51"/>
        <v>0</v>
      </c>
      <c r="AO33" s="25">
        <f t="shared" si="52"/>
        <v>4</v>
      </c>
      <c r="AP33" s="15">
        <f t="shared" si="53"/>
        <v>88.760000000000019</v>
      </c>
      <c r="AQ33" s="36">
        <f t="shared" si="54"/>
        <v>178</v>
      </c>
      <c r="AR33" s="41">
        <f t="shared" si="55"/>
        <v>3.1496062992125984E-2</v>
      </c>
      <c r="AS33" s="36">
        <f t="shared" si="56"/>
        <v>0.94488188976377951</v>
      </c>
      <c r="AT33" s="58">
        <f t="shared" si="57"/>
        <v>42.047244094488185</v>
      </c>
      <c r="AU33" s="25">
        <v>0</v>
      </c>
      <c r="AV33" s="36">
        <f t="shared" si="58"/>
        <v>0</v>
      </c>
      <c r="AW33" s="36"/>
      <c r="AX33" s="15">
        <f t="shared" si="59"/>
        <v>0</v>
      </c>
      <c r="AY33" s="46">
        <v>21</v>
      </c>
      <c r="AZ33" s="36">
        <f t="shared" si="60"/>
        <v>0</v>
      </c>
      <c r="BA33" s="36">
        <f t="shared" si="61"/>
        <v>0</v>
      </c>
      <c r="BB33" s="51">
        <f t="shared" si="62"/>
        <v>0</v>
      </c>
      <c r="BC33" s="34">
        <f t="shared" si="31"/>
        <v>43593</v>
      </c>
    </row>
    <row r="34" spans="1:61" ht="15" x14ac:dyDescent="0.25">
      <c r="A34" s="13"/>
      <c r="B34" s="16">
        <v>6953156281370</v>
      </c>
      <c r="C34" s="16"/>
      <c r="D34" s="16">
        <v>734942</v>
      </c>
      <c r="E34" s="17" t="s">
        <v>57</v>
      </c>
      <c r="F34" s="53">
        <v>7.4611494252873589</v>
      </c>
      <c r="G34" s="53">
        <v>24.5</v>
      </c>
      <c r="H34" s="53">
        <v>49</v>
      </c>
      <c r="J34" s="25">
        <v>0</v>
      </c>
      <c r="K34" s="15">
        <f t="shared" si="32"/>
        <v>0</v>
      </c>
      <c r="L34" s="15">
        <f t="shared" si="33"/>
        <v>0</v>
      </c>
      <c r="M34" s="25">
        <v>1</v>
      </c>
      <c r="N34" s="15">
        <f t="shared" si="34"/>
        <v>7.4611494252873589</v>
      </c>
      <c r="O34" s="15">
        <f t="shared" si="35"/>
        <v>24.5</v>
      </c>
      <c r="P34" s="25">
        <v>0</v>
      </c>
      <c r="Q34" s="15">
        <f t="shared" si="36"/>
        <v>0</v>
      </c>
      <c r="R34" s="15">
        <f t="shared" si="37"/>
        <v>0</v>
      </c>
      <c r="S34" s="25">
        <v>3</v>
      </c>
      <c r="T34" s="15">
        <f t="shared" si="38"/>
        <v>22.383448275862076</v>
      </c>
      <c r="U34" s="15">
        <f t="shared" si="39"/>
        <v>73.5</v>
      </c>
      <c r="V34" s="25">
        <v>1</v>
      </c>
      <c r="W34" s="15">
        <f t="shared" si="40"/>
        <v>7.4611494252873589</v>
      </c>
      <c r="X34" s="15">
        <f t="shared" si="41"/>
        <v>24.5</v>
      </c>
      <c r="Y34" s="25"/>
      <c r="Z34" s="15">
        <f t="shared" si="42"/>
        <v>0</v>
      </c>
      <c r="AA34" s="15">
        <f t="shared" si="43"/>
        <v>0</v>
      </c>
      <c r="AB34" s="25"/>
      <c r="AC34" s="15">
        <f t="shared" si="44"/>
        <v>0</v>
      </c>
      <c r="AD34" s="15">
        <f t="shared" si="45"/>
        <v>0</v>
      </c>
      <c r="AE34" s="25"/>
      <c r="AF34" s="15">
        <f t="shared" si="46"/>
        <v>0</v>
      </c>
      <c r="AG34" s="15">
        <f t="shared" si="47"/>
        <v>0</v>
      </c>
      <c r="AH34" s="25"/>
      <c r="AI34" s="15">
        <f t="shared" si="48"/>
        <v>0</v>
      </c>
      <c r="AJ34" s="15">
        <f t="shared" si="49"/>
        <v>0</v>
      </c>
      <c r="AK34" s="25"/>
      <c r="AL34" s="15">
        <f t="shared" si="50"/>
        <v>0</v>
      </c>
      <c r="AM34" s="15">
        <f t="shared" si="51"/>
        <v>0</v>
      </c>
      <c r="AO34" s="25">
        <f t="shared" si="52"/>
        <v>5</v>
      </c>
      <c r="AP34" s="15">
        <f t="shared" si="53"/>
        <v>37.305747126436792</v>
      </c>
      <c r="AQ34" s="36">
        <f t="shared" si="54"/>
        <v>122.5</v>
      </c>
      <c r="AR34" s="41">
        <f t="shared" si="55"/>
        <v>3.937007874015748E-2</v>
      </c>
      <c r="AS34" s="36">
        <f t="shared" si="56"/>
        <v>1.1811023622047243</v>
      </c>
      <c r="AT34" s="58">
        <f t="shared" si="57"/>
        <v>28.937007874015745</v>
      </c>
      <c r="AU34" s="25">
        <v>6</v>
      </c>
      <c r="AV34" s="36">
        <f t="shared" si="58"/>
        <v>147</v>
      </c>
      <c r="AW34" s="36"/>
      <c r="AX34" s="15">
        <f t="shared" si="59"/>
        <v>0</v>
      </c>
      <c r="AY34" s="46">
        <v>22</v>
      </c>
      <c r="AZ34" s="36">
        <f t="shared" si="60"/>
        <v>152.4</v>
      </c>
      <c r="BA34" s="36">
        <f t="shared" si="61"/>
        <v>21.771428571428572</v>
      </c>
      <c r="BB34" s="51">
        <f t="shared" si="62"/>
        <v>5.08</v>
      </c>
      <c r="BC34" s="34">
        <f t="shared" si="31"/>
        <v>43745.4</v>
      </c>
    </row>
    <row r="35" spans="1:61" ht="15" x14ac:dyDescent="0.25">
      <c r="A35" s="13"/>
      <c r="B35" s="16">
        <v>6953156281363</v>
      </c>
      <c r="C35" s="16"/>
      <c r="D35" s="16">
        <v>734943</v>
      </c>
      <c r="E35" s="17" t="s">
        <v>58</v>
      </c>
      <c r="F35" s="53">
        <v>7.6100000000000083</v>
      </c>
      <c r="G35" s="53">
        <v>24.5</v>
      </c>
      <c r="H35" s="53">
        <v>49</v>
      </c>
      <c r="J35" s="25">
        <v>0</v>
      </c>
      <c r="K35" s="15">
        <f t="shared" si="32"/>
        <v>0</v>
      </c>
      <c r="L35" s="15">
        <f t="shared" si="33"/>
        <v>0</v>
      </c>
      <c r="M35" s="25">
        <v>2</v>
      </c>
      <c r="N35" s="15">
        <f t="shared" si="34"/>
        <v>15.220000000000017</v>
      </c>
      <c r="O35" s="15">
        <f t="shared" si="35"/>
        <v>49</v>
      </c>
      <c r="P35" s="25">
        <v>3</v>
      </c>
      <c r="Q35" s="15">
        <f t="shared" si="36"/>
        <v>22.830000000000027</v>
      </c>
      <c r="R35" s="15">
        <f t="shared" si="37"/>
        <v>73.5</v>
      </c>
      <c r="S35" s="25">
        <v>4</v>
      </c>
      <c r="T35" s="15">
        <f t="shared" si="38"/>
        <v>30.440000000000033</v>
      </c>
      <c r="U35" s="15">
        <f t="shared" si="39"/>
        <v>98</v>
      </c>
      <c r="V35" s="25">
        <v>1</v>
      </c>
      <c r="W35" s="15">
        <f t="shared" si="40"/>
        <v>7.6100000000000083</v>
      </c>
      <c r="X35" s="15">
        <f t="shared" si="41"/>
        <v>24.5</v>
      </c>
      <c r="Y35" s="25"/>
      <c r="Z35" s="15">
        <f t="shared" si="42"/>
        <v>0</v>
      </c>
      <c r="AA35" s="15">
        <f t="shared" si="43"/>
        <v>0</v>
      </c>
      <c r="AB35" s="25"/>
      <c r="AC35" s="15">
        <f t="shared" si="44"/>
        <v>0</v>
      </c>
      <c r="AD35" s="15">
        <f t="shared" si="45"/>
        <v>0</v>
      </c>
      <c r="AE35" s="25"/>
      <c r="AF35" s="15">
        <f t="shared" si="46"/>
        <v>0</v>
      </c>
      <c r="AG35" s="15">
        <f t="shared" si="47"/>
        <v>0</v>
      </c>
      <c r="AH35" s="25"/>
      <c r="AI35" s="15">
        <f t="shared" si="48"/>
        <v>0</v>
      </c>
      <c r="AJ35" s="15">
        <f t="shared" si="49"/>
        <v>0</v>
      </c>
      <c r="AK35" s="25"/>
      <c r="AL35" s="15">
        <f t="shared" si="50"/>
        <v>0</v>
      </c>
      <c r="AM35" s="15">
        <f t="shared" si="51"/>
        <v>0</v>
      </c>
      <c r="AO35" s="25">
        <f t="shared" si="52"/>
        <v>10</v>
      </c>
      <c r="AP35" s="15">
        <f t="shared" si="53"/>
        <v>76.10000000000008</v>
      </c>
      <c r="AQ35" s="36">
        <f t="shared" si="54"/>
        <v>245</v>
      </c>
      <c r="AR35" s="41">
        <f t="shared" si="55"/>
        <v>7.874015748031496E-2</v>
      </c>
      <c r="AS35" s="36">
        <f t="shared" si="56"/>
        <v>2.3622047244094486</v>
      </c>
      <c r="AT35" s="58">
        <f t="shared" si="57"/>
        <v>57.874015748031489</v>
      </c>
      <c r="AU35" s="25">
        <v>1</v>
      </c>
      <c r="AV35" s="36">
        <f t="shared" si="58"/>
        <v>24.5</v>
      </c>
      <c r="AW35" s="36"/>
      <c r="AX35" s="15">
        <f t="shared" si="59"/>
        <v>0</v>
      </c>
      <c r="AY35" s="46">
        <v>23</v>
      </c>
      <c r="AZ35" s="36">
        <f t="shared" si="60"/>
        <v>12.7</v>
      </c>
      <c r="BA35" s="36">
        <f t="shared" si="61"/>
        <v>1.8142857142857143</v>
      </c>
      <c r="BB35" s="51">
        <f t="shared" si="62"/>
        <v>0.42333333333333328</v>
      </c>
      <c r="BC35" s="34">
        <f t="shared" si="31"/>
        <v>43605.7</v>
      </c>
    </row>
    <row r="36" spans="1:61" ht="15" x14ac:dyDescent="0.25">
      <c r="A36" s="13"/>
      <c r="B36" s="16">
        <v>6953156281387</v>
      </c>
      <c r="C36" s="16"/>
      <c r="D36" s="16">
        <v>734944</v>
      </c>
      <c r="E36" s="17" t="s">
        <v>59</v>
      </c>
      <c r="F36" s="53">
        <v>7.6100000000000083</v>
      </c>
      <c r="G36" s="53">
        <v>24.5</v>
      </c>
      <c r="H36" s="53">
        <v>49</v>
      </c>
      <c r="J36" s="25">
        <v>0</v>
      </c>
      <c r="K36" s="15">
        <f t="shared" si="32"/>
        <v>0</v>
      </c>
      <c r="L36" s="15">
        <f t="shared" si="33"/>
        <v>0</v>
      </c>
      <c r="M36" s="25">
        <v>5</v>
      </c>
      <c r="N36" s="15">
        <f t="shared" si="34"/>
        <v>38.05000000000004</v>
      </c>
      <c r="O36" s="15">
        <f t="shared" si="35"/>
        <v>122.5</v>
      </c>
      <c r="P36" s="25">
        <v>1</v>
      </c>
      <c r="Q36" s="15">
        <f t="shared" si="36"/>
        <v>7.6100000000000083</v>
      </c>
      <c r="R36" s="15">
        <f t="shared" si="37"/>
        <v>24.5</v>
      </c>
      <c r="S36" s="25">
        <v>2</v>
      </c>
      <c r="T36" s="15">
        <f t="shared" si="38"/>
        <v>15.220000000000017</v>
      </c>
      <c r="U36" s="15">
        <f t="shared" si="39"/>
        <v>49</v>
      </c>
      <c r="V36" s="25">
        <v>0</v>
      </c>
      <c r="W36" s="15">
        <f t="shared" si="40"/>
        <v>0</v>
      </c>
      <c r="X36" s="15">
        <f t="shared" si="41"/>
        <v>0</v>
      </c>
      <c r="Y36" s="25"/>
      <c r="Z36" s="15">
        <f t="shared" si="42"/>
        <v>0</v>
      </c>
      <c r="AA36" s="15">
        <f t="shared" si="43"/>
        <v>0</v>
      </c>
      <c r="AB36" s="25"/>
      <c r="AC36" s="15">
        <f t="shared" si="44"/>
        <v>0</v>
      </c>
      <c r="AD36" s="15">
        <f t="shared" si="45"/>
        <v>0</v>
      </c>
      <c r="AE36" s="25"/>
      <c r="AF36" s="15">
        <f t="shared" si="46"/>
        <v>0</v>
      </c>
      <c r="AG36" s="15">
        <f t="shared" si="47"/>
        <v>0</v>
      </c>
      <c r="AH36" s="25"/>
      <c r="AI36" s="15">
        <f t="shared" si="48"/>
        <v>0</v>
      </c>
      <c r="AJ36" s="15">
        <f t="shared" si="49"/>
        <v>0</v>
      </c>
      <c r="AK36" s="25"/>
      <c r="AL36" s="15">
        <f t="shared" si="50"/>
        <v>0</v>
      </c>
      <c r="AM36" s="15">
        <f t="shared" si="51"/>
        <v>0</v>
      </c>
      <c r="AO36" s="25">
        <f t="shared" si="52"/>
        <v>8</v>
      </c>
      <c r="AP36" s="15">
        <f t="shared" si="53"/>
        <v>60.880000000000067</v>
      </c>
      <c r="AQ36" s="36">
        <f t="shared" si="54"/>
        <v>196</v>
      </c>
      <c r="AR36" s="41">
        <f t="shared" si="55"/>
        <v>6.2992125984251968E-2</v>
      </c>
      <c r="AS36" s="36">
        <f t="shared" si="56"/>
        <v>1.889763779527559</v>
      </c>
      <c r="AT36" s="58">
        <f t="shared" si="57"/>
        <v>46.299212598425193</v>
      </c>
      <c r="AU36" s="25">
        <v>12</v>
      </c>
      <c r="AV36" s="36">
        <f t="shared" si="58"/>
        <v>294</v>
      </c>
      <c r="AW36" s="36"/>
      <c r="AX36" s="15">
        <f t="shared" si="59"/>
        <v>0</v>
      </c>
      <c r="AY36" s="46">
        <v>24</v>
      </c>
      <c r="AZ36" s="36">
        <f t="shared" si="60"/>
        <v>190.5</v>
      </c>
      <c r="BA36" s="36">
        <f t="shared" si="61"/>
        <v>27.214285714285715</v>
      </c>
      <c r="BB36" s="51">
        <f t="shared" si="62"/>
        <v>6.35</v>
      </c>
      <c r="BC36" s="34">
        <f t="shared" si="31"/>
        <v>43783.5</v>
      </c>
    </row>
    <row r="37" spans="1:61" s="42" customFormat="1" ht="15" x14ac:dyDescent="0.25">
      <c r="A37" s="13"/>
      <c r="B37" s="16">
        <v>6953156276673</v>
      </c>
      <c r="C37" s="16"/>
      <c r="D37" s="16">
        <v>734948</v>
      </c>
      <c r="E37" s="26" t="s">
        <v>60</v>
      </c>
      <c r="F37" s="53">
        <v>24.140000000000008</v>
      </c>
      <c r="G37" s="53">
        <v>54.5</v>
      </c>
      <c r="H37" s="53">
        <v>109</v>
      </c>
      <c r="I37" s="1"/>
      <c r="J37" s="25">
        <v>0</v>
      </c>
      <c r="K37" s="15">
        <f t="shared" si="32"/>
        <v>0</v>
      </c>
      <c r="L37" s="15">
        <f t="shared" si="33"/>
        <v>0</v>
      </c>
      <c r="M37" s="25">
        <v>0</v>
      </c>
      <c r="N37" s="15">
        <f t="shared" si="34"/>
        <v>0</v>
      </c>
      <c r="O37" s="15">
        <f t="shared" si="35"/>
        <v>0</v>
      </c>
      <c r="P37" s="25">
        <v>0</v>
      </c>
      <c r="Q37" s="15">
        <f t="shared" si="36"/>
        <v>0</v>
      </c>
      <c r="R37" s="15">
        <f t="shared" si="37"/>
        <v>0</v>
      </c>
      <c r="S37" s="25">
        <v>0</v>
      </c>
      <c r="T37" s="15">
        <f t="shared" si="38"/>
        <v>0</v>
      </c>
      <c r="U37" s="15">
        <f t="shared" si="39"/>
        <v>0</v>
      </c>
      <c r="V37" s="25">
        <v>0</v>
      </c>
      <c r="W37" s="15">
        <f t="shared" si="40"/>
        <v>0</v>
      </c>
      <c r="X37" s="15">
        <f t="shared" si="41"/>
        <v>0</v>
      </c>
      <c r="Y37" s="25"/>
      <c r="Z37" s="15">
        <f t="shared" si="42"/>
        <v>0</v>
      </c>
      <c r="AA37" s="15">
        <f t="shared" si="43"/>
        <v>0</v>
      </c>
      <c r="AB37" s="25"/>
      <c r="AC37" s="15">
        <f t="shared" si="44"/>
        <v>0</v>
      </c>
      <c r="AD37" s="15">
        <f t="shared" si="45"/>
        <v>0</v>
      </c>
      <c r="AE37" s="25"/>
      <c r="AF37" s="15">
        <f t="shared" si="46"/>
        <v>0</v>
      </c>
      <c r="AG37" s="15">
        <f t="shared" si="47"/>
        <v>0</v>
      </c>
      <c r="AH37" s="25"/>
      <c r="AI37" s="15">
        <f t="shared" si="48"/>
        <v>0</v>
      </c>
      <c r="AJ37" s="15">
        <f t="shared" si="49"/>
        <v>0</v>
      </c>
      <c r="AK37" s="25"/>
      <c r="AL37" s="15">
        <f t="shared" si="50"/>
        <v>0</v>
      </c>
      <c r="AM37" s="15">
        <f t="shared" si="51"/>
        <v>0</v>
      </c>
      <c r="AN37" s="50"/>
      <c r="AO37" s="25">
        <f t="shared" si="52"/>
        <v>0</v>
      </c>
      <c r="AP37" s="15">
        <f t="shared" si="53"/>
        <v>0</v>
      </c>
      <c r="AQ37" s="36">
        <f t="shared" si="54"/>
        <v>0</v>
      </c>
      <c r="AR37" s="41">
        <f t="shared" si="55"/>
        <v>0</v>
      </c>
      <c r="AS37" s="36">
        <f t="shared" si="56"/>
        <v>0</v>
      </c>
      <c r="AT37" s="58">
        <f t="shared" si="57"/>
        <v>0</v>
      </c>
      <c r="AU37" s="25">
        <v>0</v>
      </c>
      <c r="AV37" s="36">
        <f t="shared" si="58"/>
        <v>0</v>
      </c>
      <c r="AW37" s="36"/>
      <c r="AX37" s="15">
        <f t="shared" si="59"/>
        <v>0</v>
      </c>
      <c r="AY37" s="46">
        <v>25</v>
      </c>
      <c r="AZ37" s="36" t="str">
        <f t="shared" si="60"/>
        <v>-</v>
      </c>
      <c r="BA37" s="36" t="str">
        <f t="shared" si="61"/>
        <v>-</v>
      </c>
      <c r="BB37" s="51" t="str">
        <f t="shared" si="62"/>
        <v>-</v>
      </c>
      <c r="BC37" s="34" t="str">
        <f t="shared" si="31"/>
        <v>-</v>
      </c>
      <c r="BD37" s="1"/>
      <c r="BE37" s="1"/>
      <c r="BF37" s="1"/>
      <c r="BG37" s="1"/>
      <c r="BH37" s="1"/>
      <c r="BI37" s="1"/>
    </row>
    <row r="38" spans="1:61" s="42" customFormat="1" ht="15" x14ac:dyDescent="0.25">
      <c r="A38" s="13"/>
      <c r="B38" s="16">
        <v>6953156284647</v>
      </c>
      <c r="C38" s="16"/>
      <c r="D38" s="16">
        <v>738078</v>
      </c>
      <c r="E38" s="17" t="s">
        <v>61</v>
      </c>
      <c r="F38" s="53">
        <v>9.509999999999998</v>
      </c>
      <c r="G38" s="53">
        <v>24.5</v>
      </c>
      <c r="H38" s="53">
        <v>49</v>
      </c>
      <c r="I38" s="1"/>
      <c r="J38" s="25">
        <v>0</v>
      </c>
      <c r="K38" s="15">
        <f t="shared" si="32"/>
        <v>0</v>
      </c>
      <c r="L38" s="15">
        <f t="shared" si="33"/>
        <v>0</v>
      </c>
      <c r="M38" s="25">
        <v>1</v>
      </c>
      <c r="N38" s="15">
        <f t="shared" si="34"/>
        <v>9.509999999999998</v>
      </c>
      <c r="O38" s="15">
        <f t="shared" si="35"/>
        <v>24.5</v>
      </c>
      <c r="P38" s="25">
        <v>2</v>
      </c>
      <c r="Q38" s="15">
        <f t="shared" si="36"/>
        <v>19.019999999999996</v>
      </c>
      <c r="R38" s="15">
        <f t="shared" si="37"/>
        <v>49</v>
      </c>
      <c r="S38" s="25">
        <v>5</v>
      </c>
      <c r="T38" s="15">
        <f t="shared" si="38"/>
        <v>47.54999999999999</v>
      </c>
      <c r="U38" s="15">
        <f t="shared" si="39"/>
        <v>122.5</v>
      </c>
      <c r="V38" s="25">
        <v>2</v>
      </c>
      <c r="W38" s="15">
        <f t="shared" si="40"/>
        <v>19.019999999999996</v>
      </c>
      <c r="X38" s="15">
        <f t="shared" si="41"/>
        <v>49</v>
      </c>
      <c r="Y38" s="25"/>
      <c r="Z38" s="15">
        <f t="shared" si="42"/>
        <v>0</v>
      </c>
      <c r="AA38" s="15">
        <f t="shared" si="43"/>
        <v>0</v>
      </c>
      <c r="AB38" s="25"/>
      <c r="AC38" s="15">
        <f t="shared" si="44"/>
        <v>0</v>
      </c>
      <c r="AD38" s="15">
        <f t="shared" si="45"/>
        <v>0</v>
      </c>
      <c r="AE38" s="25"/>
      <c r="AF38" s="15">
        <f t="shared" si="46"/>
        <v>0</v>
      </c>
      <c r="AG38" s="15">
        <f t="shared" si="47"/>
        <v>0</v>
      </c>
      <c r="AH38" s="25"/>
      <c r="AI38" s="15">
        <f t="shared" si="48"/>
        <v>0</v>
      </c>
      <c r="AJ38" s="15">
        <f t="shared" si="49"/>
        <v>0</v>
      </c>
      <c r="AK38" s="25"/>
      <c r="AL38" s="15">
        <f t="shared" si="50"/>
        <v>0</v>
      </c>
      <c r="AM38" s="15">
        <f t="shared" si="51"/>
        <v>0</v>
      </c>
      <c r="AN38" s="50"/>
      <c r="AO38" s="25">
        <f t="shared" si="52"/>
        <v>10</v>
      </c>
      <c r="AP38" s="15">
        <f t="shared" si="53"/>
        <v>95.09999999999998</v>
      </c>
      <c r="AQ38" s="36">
        <f t="shared" si="54"/>
        <v>245</v>
      </c>
      <c r="AR38" s="41">
        <f t="shared" si="55"/>
        <v>7.874015748031496E-2</v>
      </c>
      <c r="AS38" s="36">
        <f t="shared" si="56"/>
        <v>2.3622047244094486</v>
      </c>
      <c r="AT38" s="58">
        <f t="shared" si="57"/>
        <v>57.874015748031489</v>
      </c>
      <c r="AU38" s="25">
        <v>7</v>
      </c>
      <c r="AV38" s="36">
        <f t="shared" si="58"/>
        <v>171.5</v>
      </c>
      <c r="AW38" s="36"/>
      <c r="AX38" s="15">
        <f t="shared" si="59"/>
        <v>0</v>
      </c>
      <c r="AY38" s="46">
        <v>26</v>
      </c>
      <c r="AZ38" s="36">
        <f t="shared" si="60"/>
        <v>88.9</v>
      </c>
      <c r="BA38" s="36">
        <f t="shared" si="61"/>
        <v>12.700000000000001</v>
      </c>
      <c r="BB38" s="51">
        <f t="shared" si="62"/>
        <v>2.9633333333333334</v>
      </c>
      <c r="BC38" s="34">
        <f t="shared" si="31"/>
        <v>43681.9</v>
      </c>
      <c r="BD38" s="1"/>
      <c r="BE38" s="1"/>
      <c r="BF38" s="1"/>
      <c r="BG38" s="1"/>
      <c r="BH38" s="1"/>
      <c r="BI38" s="1"/>
    </row>
    <row r="39" spans="1:61" s="42" customFormat="1" ht="15" x14ac:dyDescent="0.25">
      <c r="A39" s="13"/>
      <c r="B39" s="16">
        <v>6953156282940</v>
      </c>
      <c r="C39" s="16"/>
      <c r="D39" s="16">
        <v>739727</v>
      </c>
      <c r="E39" s="17" t="s">
        <v>62</v>
      </c>
      <c r="F39" s="53">
        <v>17.329999999999998</v>
      </c>
      <c r="G39" s="53">
        <v>49.5</v>
      </c>
      <c r="H39" s="53">
        <v>99</v>
      </c>
      <c r="I39" s="1"/>
      <c r="J39" s="25">
        <v>0</v>
      </c>
      <c r="K39" s="15">
        <f t="shared" si="32"/>
        <v>0</v>
      </c>
      <c r="L39" s="15">
        <f t="shared" si="33"/>
        <v>0</v>
      </c>
      <c r="M39" s="25">
        <v>1</v>
      </c>
      <c r="N39" s="15">
        <f t="shared" si="34"/>
        <v>17.329999999999998</v>
      </c>
      <c r="O39" s="15">
        <f t="shared" si="35"/>
        <v>49.5</v>
      </c>
      <c r="P39" s="25">
        <v>6</v>
      </c>
      <c r="Q39" s="15">
        <f t="shared" si="36"/>
        <v>103.97999999999999</v>
      </c>
      <c r="R39" s="15">
        <f t="shared" si="37"/>
        <v>297</v>
      </c>
      <c r="S39" s="25">
        <v>7</v>
      </c>
      <c r="T39" s="15">
        <f t="shared" si="38"/>
        <v>121.30999999999999</v>
      </c>
      <c r="U39" s="15">
        <f t="shared" si="39"/>
        <v>346.5</v>
      </c>
      <c r="V39" s="25">
        <v>0</v>
      </c>
      <c r="W39" s="15">
        <f t="shared" si="40"/>
        <v>0</v>
      </c>
      <c r="X39" s="15">
        <f t="shared" si="41"/>
        <v>0</v>
      </c>
      <c r="Y39" s="25"/>
      <c r="Z39" s="15">
        <f t="shared" si="42"/>
        <v>0</v>
      </c>
      <c r="AA39" s="15">
        <f t="shared" si="43"/>
        <v>0</v>
      </c>
      <c r="AB39" s="25"/>
      <c r="AC39" s="15">
        <f t="shared" si="44"/>
        <v>0</v>
      </c>
      <c r="AD39" s="15">
        <f t="shared" si="45"/>
        <v>0</v>
      </c>
      <c r="AE39" s="25"/>
      <c r="AF39" s="15">
        <f t="shared" si="46"/>
        <v>0</v>
      </c>
      <c r="AG39" s="15">
        <f t="shared" si="47"/>
        <v>0</v>
      </c>
      <c r="AH39" s="25"/>
      <c r="AI39" s="15">
        <f t="shared" si="48"/>
        <v>0</v>
      </c>
      <c r="AJ39" s="15">
        <f t="shared" si="49"/>
        <v>0</v>
      </c>
      <c r="AK39" s="25"/>
      <c r="AL39" s="15">
        <f t="shared" si="50"/>
        <v>0</v>
      </c>
      <c r="AM39" s="15">
        <f t="shared" si="51"/>
        <v>0</v>
      </c>
      <c r="AN39" s="50"/>
      <c r="AO39" s="25">
        <f t="shared" si="52"/>
        <v>14</v>
      </c>
      <c r="AP39" s="15">
        <f t="shared" si="53"/>
        <v>242.61999999999998</v>
      </c>
      <c r="AQ39" s="36">
        <f t="shared" si="54"/>
        <v>693</v>
      </c>
      <c r="AR39" s="41">
        <f t="shared" si="55"/>
        <v>0.11023622047244094</v>
      </c>
      <c r="AS39" s="36">
        <f t="shared" si="56"/>
        <v>3.3070866141732282</v>
      </c>
      <c r="AT39" s="58">
        <f t="shared" si="57"/>
        <v>163.70078740157479</v>
      </c>
      <c r="AU39" s="25">
        <v>11</v>
      </c>
      <c r="AV39" s="36">
        <f t="shared" si="58"/>
        <v>544.5</v>
      </c>
      <c r="AW39" s="36"/>
      <c r="AX39" s="15">
        <f t="shared" si="59"/>
        <v>0</v>
      </c>
      <c r="AY39" s="46">
        <v>27</v>
      </c>
      <c r="AZ39" s="36">
        <f t="shared" si="60"/>
        <v>99.785714285714292</v>
      </c>
      <c r="BA39" s="36">
        <f t="shared" si="61"/>
        <v>14.255102040816327</v>
      </c>
      <c r="BB39" s="51">
        <f t="shared" si="62"/>
        <v>3.3261904761904764</v>
      </c>
      <c r="BC39" s="34">
        <f t="shared" si="31"/>
        <v>43692.785714285717</v>
      </c>
      <c r="BD39" s="1"/>
      <c r="BE39" s="1"/>
      <c r="BF39" s="1"/>
      <c r="BG39" s="1"/>
      <c r="BH39" s="1"/>
      <c r="BI39" s="1"/>
    </row>
    <row r="40" spans="1:61" s="42" customFormat="1" ht="15" x14ac:dyDescent="0.25">
      <c r="A40" s="13"/>
      <c r="B40" s="16">
        <v>6953156282957</v>
      </c>
      <c r="C40" s="16"/>
      <c r="D40" s="16">
        <v>739728</v>
      </c>
      <c r="E40" s="17" t="s">
        <v>63</v>
      </c>
      <c r="F40" s="53">
        <v>17.329999999999998</v>
      </c>
      <c r="G40" s="53">
        <v>49.5</v>
      </c>
      <c r="H40" s="53">
        <v>99</v>
      </c>
      <c r="I40" s="1"/>
      <c r="J40" s="25">
        <v>0</v>
      </c>
      <c r="K40" s="15">
        <f t="shared" si="32"/>
        <v>0</v>
      </c>
      <c r="L40" s="15">
        <f t="shared" si="33"/>
        <v>0</v>
      </c>
      <c r="M40" s="25">
        <v>2</v>
      </c>
      <c r="N40" s="15">
        <f t="shared" si="34"/>
        <v>34.659999999999997</v>
      </c>
      <c r="O40" s="15">
        <f t="shared" si="35"/>
        <v>99</v>
      </c>
      <c r="P40" s="25">
        <v>1</v>
      </c>
      <c r="Q40" s="15">
        <f t="shared" si="36"/>
        <v>17.329999999999998</v>
      </c>
      <c r="R40" s="15">
        <f t="shared" si="37"/>
        <v>49.5</v>
      </c>
      <c r="S40" s="25">
        <v>1</v>
      </c>
      <c r="T40" s="15">
        <f t="shared" si="38"/>
        <v>17.329999999999998</v>
      </c>
      <c r="U40" s="15">
        <f t="shared" si="39"/>
        <v>49.5</v>
      </c>
      <c r="V40" s="25">
        <v>0</v>
      </c>
      <c r="W40" s="15">
        <f t="shared" si="40"/>
        <v>0</v>
      </c>
      <c r="X40" s="15">
        <f t="shared" si="41"/>
        <v>0</v>
      </c>
      <c r="Y40" s="25"/>
      <c r="Z40" s="15">
        <f t="shared" si="42"/>
        <v>0</v>
      </c>
      <c r="AA40" s="15">
        <f t="shared" si="43"/>
        <v>0</v>
      </c>
      <c r="AB40" s="25"/>
      <c r="AC40" s="15">
        <f t="shared" si="44"/>
        <v>0</v>
      </c>
      <c r="AD40" s="15">
        <f t="shared" si="45"/>
        <v>0</v>
      </c>
      <c r="AE40" s="25"/>
      <c r="AF40" s="15">
        <f t="shared" si="46"/>
        <v>0</v>
      </c>
      <c r="AG40" s="15">
        <f t="shared" si="47"/>
        <v>0</v>
      </c>
      <c r="AH40" s="25"/>
      <c r="AI40" s="15">
        <f t="shared" si="48"/>
        <v>0</v>
      </c>
      <c r="AJ40" s="15">
        <f t="shared" si="49"/>
        <v>0</v>
      </c>
      <c r="AK40" s="25"/>
      <c r="AL40" s="15">
        <f t="shared" si="50"/>
        <v>0</v>
      </c>
      <c r="AM40" s="15">
        <f t="shared" si="51"/>
        <v>0</v>
      </c>
      <c r="AN40" s="50"/>
      <c r="AO40" s="25">
        <f t="shared" si="52"/>
        <v>4</v>
      </c>
      <c r="AP40" s="15">
        <f t="shared" si="53"/>
        <v>69.319999999999993</v>
      </c>
      <c r="AQ40" s="36">
        <f t="shared" si="54"/>
        <v>198</v>
      </c>
      <c r="AR40" s="41">
        <f t="shared" si="55"/>
        <v>3.1496062992125984E-2</v>
      </c>
      <c r="AS40" s="36">
        <f t="shared" si="56"/>
        <v>0.94488188976377951</v>
      </c>
      <c r="AT40" s="58">
        <f t="shared" si="57"/>
        <v>46.771653543307089</v>
      </c>
      <c r="AU40" s="25">
        <v>2</v>
      </c>
      <c r="AV40" s="36">
        <f t="shared" si="58"/>
        <v>99</v>
      </c>
      <c r="AW40" s="36"/>
      <c r="AX40" s="15">
        <f t="shared" si="59"/>
        <v>0</v>
      </c>
      <c r="AY40" s="46">
        <v>28</v>
      </c>
      <c r="AZ40" s="36">
        <f t="shared" si="60"/>
        <v>63.5</v>
      </c>
      <c r="BA40" s="36">
        <f t="shared" si="61"/>
        <v>9.0714285714285712</v>
      </c>
      <c r="BB40" s="51">
        <f t="shared" si="62"/>
        <v>2.1166666666666667</v>
      </c>
      <c r="BC40" s="34">
        <f t="shared" si="31"/>
        <v>43656.5</v>
      </c>
      <c r="BD40" s="1"/>
      <c r="BE40" s="1"/>
      <c r="BF40" s="1"/>
      <c r="BG40" s="1"/>
      <c r="BH40" s="1"/>
      <c r="BI40" s="1"/>
    </row>
    <row r="41" spans="1:61" ht="15" x14ac:dyDescent="0.25">
      <c r="A41" s="13"/>
      <c r="B41" s="16">
        <v>6953156284630</v>
      </c>
      <c r="C41" s="16"/>
      <c r="D41" s="16">
        <v>742248</v>
      </c>
      <c r="E41" s="17" t="s">
        <v>64</v>
      </c>
      <c r="F41" s="53">
        <v>9.3133662145499425</v>
      </c>
      <c r="G41" s="53">
        <v>24.5</v>
      </c>
      <c r="H41" s="53">
        <v>49</v>
      </c>
      <c r="J41" s="25">
        <v>0</v>
      </c>
      <c r="K41" s="15">
        <f t="shared" si="32"/>
        <v>0</v>
      </c>
      <c r="L41" s="15">
        <f t="shared" si="33"/>
        <v>0</v>
      </c>
      <c r="M41" s="25">
        <v>6</v>
      </c>
      <c r="N41" s="15">
        <f t="shared" si="34"/>
        <v>55.880197287299652</v>
      </c>
      <c r="O41" s="15">
        <f t="shared" si="35"/>
        <v>147</v>
      </c>
      <c r="P41" s="25">
        <v>6</v>
      </c>
      <c r="Q41" s="15">
        <f t="shared" si="36"/>
        <v>55.880197287299652</v>
      </c>
      <c r="R41" s="15">
        <f t="shared" si="37"/>
        <v>147</v>
      </c>
      <c r="S41" s="25">
        <v>4</v>
      </c>
      <c r="T41" s="15">
        <f t="shared" si="38"/>
        <v>37.25346485819977</v>
      </c>
      <c r="U41" s="15">
        <f t="shared" si="39"/>
        <v>98</v>
      </c>
      <c r="V41" s="25">
        <v>0</v>
      </c>
      <c r="W41" s="15">
        <f t="shared" si="40"/>
        <v>0</v>
      </c>
      <c r="X41" s="15">
        <f t="shared" si="41"/>
        <v>0</v>
      </c>
      <c r="Y41" s="25"/>
      <c r="Z41" s="15">
        <f t="shared" si="42"/>
        <v>0</v>
      </c>
      <c r="AA41" s="15">
        <f t="shared" si="43"/>
        <v>0</v>
      </c>
      <c r="AB41" s="25"/>
      <c r="AC41" s="15">
        <f t="shared" si="44"/>
        <v>0</v>
      </c>
      <c r="AD41" s="15">
        <f t="shared" si="45"/>
        <v>0</v>
      </c>
      <c r="AE41" s="25"/>
      <c r="AF41" s="15">
        <f t="shared" si="46"/>
        <v>0</v>
      </c>
      <c r="AG41" s="15">
        <f t="shared" si="47"/>
        <v>0</v>
      </c>
      <c r="AH41" s="25"/>
      <c r="AI41" s="15">
        <f t="shared" si="48"/>
        <v>0</v>
      </c>
      <c r="AJ41" s="15">
        <f t="shared" si="49"/>
        <v>0</v>
      </c>
      <c r="AK41" s="25"/>
      <c r="AL41" s="15">
        <f t="shared" si="50"/>
        <v>0</v>
      </c>
      <c r="AM41" s="15">
        <f t="shared" si="51"/>
        <v>0</v>
      </c>
      <c r="AN41" s="89"/>
      <c r="AO41" s="25">
        <f t="shared" si="52"/>
        <v>16</v>
      </c>
      <c r="AP41" s="15">
        <f t="shared" si="53"/>
        <v>149.01385943279908</v>
      </c>
      <c r="AQ41" s="36">
        <f t="shared" si="54"/>
        <v>392</v>
      </c>
      <c r="AR41" s="41">
        <f t="shared" si="55"/>
        <v>0.12598425196850394</v>
      </c>
      <c r="AS41" s="36">
        <f t="shared" si="56"/>
        <v>3.7795275590551181</v>
      </c>
      <c r="AT41" s="58">
        <f t="shared" si="57"/>
        <v>92.598425196850386</v>
      </c>
      <c r="AU41" s="25">
        <v>8</v>
      </c>
      <c r="AV41" s="36">
        <f t="shared" si="58"/>
        <v>196</v>
      </c>
      <c r="AW41" s="36"/>
      <c r="AX41" s="15">
        <f t="shared" si="59"/>
        <v>0</v>
      </c>
      <c r="AY41" s="46">
        <v>29</v>
      </c>
      <c r="AZ41" s="36">
        <f t="shared" si="60"/>
        <v>63.5</v>
      </c>
      <c r="BA41" s="36">
        <f t="shared" si="61"/>
        <v>9.0714285714285712</v>
      </c>
      <c r="BB41" s="51">
        <f t="shared" si="62"/>
        <v>2.1166666666666667</v>
      </c>
      <c r="BC41" s="34">
        <f t="shared" si="31"/>
        <v>43656.5</v>
      </c>
    </row>
    <row r="42" spans="1:61" s="42" customFormat="1" ht="15" x14ac:dyDescent="0.25">
      <c r="A42" s="13"/>
      <c r="B42" s="16">
        <v>6953156286603</v>
      </c>
      <c r="C42" s="16"/>
      <c r="D42" s="16">
        <v>742249</v>
      </c>
      <c r="E42" s="17" t="s">
        <v>65</v>
      </c>
      <c r="F42" s="53">
        <v>21.039999999999992</v>
      </c>
      <c r="G42" s="53">
        <v>49.5</v>
      </c>
      <c r="H42" s="53">
        <v>99</v>
      </c>
      <c r="I42" s="1"/>
      <c r="J42" s="25">
        <v>0</v>
      </c>
      <c r="K42" s="15">
        <f t="shared" si="32"/>
        <v>0</v>
      </c>
      <c r="L42" s="15">
        <f t="shared" si="33"/>
        <v>0</v>
      </c>
      <c r="M42" s="25">
        <v>1</v>
      </c>
      <c r="N42" s="15">
        <f t="shared" si="34"/>
        <v>21.039999999999992</v>
      </c>
      <c r="O42" s="15">
        <f t="shared" si="35"/>
        <v>49.5</v>
      </c>
      <c r="P42" s="25">
        <v>2</v>
      </c>
      <c r="Q42" s="15">
        <f t="shared" si="36"/>
        <v>42.079999999999984</v>
      </c>
      <c r="R42" s="15">
        <f t="shared" si="37"/>
        <v>99</v>
      </c>
      <c r="S42" s="25">
        <v>2</v>
      </c>
      <c r="T42" s="15">
        <f t="shared" si="38"/>
        <v>42.079999999999984</v>
      </c>
      <c r="U42" s="15">
        <f t="shared" si="39"/>
        <v>99</v>
      </c>
      <c r="V42" s="25">
        <v>1</v>
      </c>
      <c r="W42" s="15">
        <f t="shared" si="40"/>
        <v>21.039999999999992</v>
      </c>
      <c r="X42" s="15">
        <f t="shared" si="41"/>
        <v>49.5</v>
      </c>
      <c r="Y42" s="25"/>
      <c r="Z42" s="15">
        <f t="shared" si="42"/>
        <v>0</v>
      </c>
      <c r="AA42" s="15">
        <f t="shared" si="43"/>
        <v>0</v>
      </c>
      <c r="AB42" s="25"/>
      <c r="AC42" s="15">
        <f t="shared" si="44"/>
        <v>0</v>
      </c>
      <c r="AD42" s="15">
        <f t="shared" si="45"/>
        <v>0</v>
      </c>
      <c r="AE42" s="25"/>
      <c r="AF42" s="15">
        <f t="shared" si="46"/>
        <v>0</v>
      </c>
      <c r="AG42" s="15">
        <f t="shared" si="47"/>
        <v>0</v>
      </c>
      <c r="AH42" s="25"/>
      <c r="AI42" s="15">
        <f t="shared" si="48"/>
        <v>0</v>
      </c>
      <c r="AJ42" s="15">
        <f t="shared" si="49"/>
        <v>0</v>
      </c>
      <c r="AK42" s="25"/>
      <c r="AL42" s="15">
        <f t="shared" si="50"/>
        <v>0</v>
      </c>
      <c r="AM42" s="15">
        <f t="shared" si="51"/>
        <v>0</v>
      </c>
      <c r="AN42" s="50"/>
      <c r="AO42" s="25">
        <f t="shared" si="52"/>
        <v>6</v>
      </c>
      <c r="AP42" s="15">
        <f t="shared" si="53"/>
        <v>126.23999999999995</v>
      </c>
      <c r="AQ42" s="36">
        <f t="shared" si="54"/>
        <v>297</v>
      </c>
      <c r="AR42" s="41">
        <f t="shared" si="55"/>
        <v>4.7244094488188976E-2</v>
      </c>
      <c r="AS42" s="36">
        <f t="shared" si="56"/>
        <v>1.4173228346456692</v>
      </c>
      <c r="AT42" s="58">
        <f t="shared" si="57"/>
        <v>70.157480314960623</v>
      </c>
      <c r="AU42" s="25">
        <v>5</v>
      </c>
      <c r="AV42" s="36">
        <f t="shared" si="58"/>
        <v>247.5</v>
      </c>
      <c r="AW42" s="36"/>
      <c r="AX42" s="15">
        <f t="shared" si="59"/>
        <v>0</v>
      </c>
      <c r="AY42" s="46">
        <v>30</v>
      </c>
      <c r="AZ42" s="36">
        <f t="shared" si="60"/>
        <v>105.83333333333333</v>
      </c>
      <c r="BA42" s="36">
        <f t="shared" si="61"/>
        <v>15.119047619047619</v>
      </c>
      <c r="BB42" s="51">
        <f t="shared" si="62"/>
        <v>3.5277777777777777</v>
      </c>
      <c r="BC42" s="34">
        <f t="shared" si="31"/>
        <v>43698.833333333336</v>
      </c>
      <c r="BD42" s="1"/>
      <c r="BE42" s="1"/>
      <c r="BF42" s="1"/>
      <c r="BG42" s="1"/>
      <c r="BH42" s="1"/>
      <c r="BI42" s="1"/>
    </row>
    <row r="43" spans="1:61" s="104" customFormat="1" ht="15" x14ac:dyDescent="0.25">
      <c r="A43" s="92"/>
      <c r="B43" s="93">
        <v>6953156279650</v>
      </c>
      <c r="C43" s="93"/>
      <c r="D43" s="93">
        <v>742292</v>
      </c>
      <c r="E43" s="94" t="s">
        <v>66</v>
      </c>
      <c r="F43" s="95">
        <v>14.434906542056074</v>
      </c>
      <c r="G43" s="95">
        <v>39.5</v>
      </c>
      <c r="H43" s="95">
        <v>79</v>
      </c>
      <c r="J43" s="96">
        <v>0</v>
      </c>
      <c r="K43" s="97">
        <f t="shared" si="32"/>
        <v>0</v>
      </c>
      <c r="L43" s="97">
        <f t="shared" si="33"/>
        <v>0</v>
      </c>
      <c r="M43" s="96">
        <v>1</v>
      </c>
      <c r="N43" s="97">
        <f t="shared" si="34"/>
        <v>14.434906542056074</v>
      </c>
      <c r="O43" s="97">
        <f t="shared" si="35"/>
        <v>39.5</v>
      </c>
      <c r="P43" s="96">
        <v>1</v>
      </c>
      <c r="Q43" s="97">
        <f t="shared" si="36"/>
        <v>14.434906542056074</v>
      </c>
      <c r="R43" s="97">
        <f t="shared" si="37"/>
        <v>39.5</v>
      </c>
      <c r="S43" s="96">
        <v>0</v>
      </c>
      <c r="T43" s="97">
        <f t="shared" si="38"/>
        <v>0</v>
      </c>
      <c r="U43" s="97">
        <f t="shared" si="39"/>
        <v>0</v>
      </c>
      <c r="V43" s="96">
        <v>0</v>
      </c>
      <c r="W43" s="97">
        <f t="shared" si="40"/>
        <v>0</v>
      </c>
      <c r="X43" s="97">
        <f t="shared" si="41"/>
        <v>0</v>
      </c>
      <c r="Y43" s="96"/>
      <c r="Z43" s="97">
        <f t="shared" si="42"/>
        <v>0</v>
      </c>
      <c r="AA43" s="97">
        <f t="shared" si="43"/>
        <v>0</v>
      </c>
      <c r="AB43" s="96"/>
      <c r="AC43" s="97">
        <f t="shared" si="44"/>
        <v>0</v>
      </c>
      <c r="AD43" s="97">
        <f t="shared" si="45"/>
        <v>0</v>
      </c>
      <c r="AE43" s="96"/>
      <c r="AF43" s="97">
        <f t="shared" si="46"/>
        <v>0</v>
      </c>
      <c r="AG43" s="97">
        <f t="shared" si="47"/>
        <v>0</v>
      </c>
      <c r="AH43" s="96"/>
      <c r="AI43" s="97">
        <f t="shared" si="48"/>
        <v>0</v>
      </c>
      <c r="AJ43" s="97">
        <f t="shared" si="49"/>
        <v>0</v>
      </c>
      <c r="AK43" s="96"/>
      <c r="AL43" s="97">
        <f t="shared" si="50"/>
        <v>0</v>
      </c>
      <c r="AM43" s="97">
        <f t="shared" si="51"/>
        <v>0</v>
      </c>
      <c r="AN43" s="96"/>
      <c r="AO43" s="96">
        <f t="shared" si="52"/>
        <v>2</v>
      </c>
      <c r="AP43" s="97">
        <f t="shared" si="53"/>
        <v>28.869813084112149</v>
      </c>
      <c r="AQ43" s="97">
        <f t="shared" si="54"/>
        <v>79</v>
      </c>
      <c r="AR43" s="99">
        <f t="shared" si="55"/>
        <v>1.5748031496062992E-2</v>
      </c>
      <c r="AS43" s="100">
        <f t="shared" si="56"/>
        <v>0.47244094488188976</v>
      </c>
      <c r="AT43" s="97">
        <f t="shared" si="57"/>
        <v>18.661417322834644</v>
      </c>
      <c r="AU43" s="96">
        <v>4</v>
      </c>
      <c r="AV43" s="106">
        <f t="shared" si="58"/>
        <v>158</v>
      </c>
      <c r="AW43" s="106"/>
      <c r="AX43" s="97">
        <f t="shared" si="59"/>
        <v>0</v>
      </c>
      <c r="AY43" s="46">
        <v>31</v>
      </c>
      <c r="AZ43" s="100">
        <f t="shared" si="60"/>
        <v>254</v>
      </c>
      <c r="BA43" s="100">
        <f t="shared" si="61"/>
        <v>36.285714285714285</v>
      </c>
      <c r="BB43" s="102">
        <f t="shared" si="62"/>
        <v>8.4666666666666668</v>
      </c>
      <c r="BC43" s="34">
        <f t="shared" si="31"/>
        <v>43847</v>
      </c>
      <c r="BD43" s="103"/>
      <c r="BE43" s="103"/>
    </row>
    <row r="44" spans="1:61" s="104" customFormat="1" ht="15" x14ac:dyDescent="0.25">
      <c r="A44" s="92"/>
      <c r="B44" s="93">
        <v>6953156279667</v>
      </c>
      <c r="C44" s="93"/>
      <c r="D44" s="93">
        <v>742293</v>
      </c>
      <c r="E44" s="94" t="s">
        <v>67</v>
      </c>
      <c r="F44" s="95">
        <v>16.32</v>
      </c>
      <c r="G44" s="95">
        <v>49.5</v>
      </c>
      <c r="H44" s="95">
        <v>99</v>
      </c>
      <c r="J44" s="96">
        <v>0</v>
      </c>
      <c r="K44" s="97">
        <f t="shared" si="32"/>
        <v>0</v>
      </c>
      <c r="L44" s="97">
        <f t="shared" si="33"/>
        <v>0</v>
      </c>
      <c r="M44" s="96">
        <v>0</v>
      </c>
      <c r="N44" s="97">
        <f t="shared" si="34"/>
        <v>0</v>
      </c>
      <c r="O44" s="97">
        <f t="shared" si="35"/>
        <v>0</v>
      </c>
      <c r="P44" s="96">
        <v>0</v>
      </c>
      <c r="Q44" s="97">
        <f t="shared" si="36"/>
        <v>0</v>
      </c>
      <c r="R44" s="97">
        <f t="shared" si="37"/>
        <v>0</v>
      </c>
      <c r="S44" s="96">
        <v>0</v>
      </c>
      <c r="T44" s="97">
        <f t="shared" si="38"/>
        <v>0</v>
      </c>
      <c r="U44" s="97">
        <f t="shared" si="39"/>
        <v>0</v>
      </c>
      <c r="V44" s="96">
        <v>0</v>
      </c>
      <c r="W44" s="97">
        <f t="shared" si="40"/>
        <v>0</v>
      </c>
      <c r="X44" s="97">
        <f t="shared" si="41"/>
        <v>0</v>
      </c>
      <c r="Y44" s="96"/>
      <c r="Z44" s="97">
        <f t="shared" si="42"/>
        <v>0</v>
      </c>
      <c r="AA44" s="97">
        <f t="shared" si="43"/>
        <v>0</v>
      </c>
      <c r="AB44" s="96"/>
      <c r="AC44" s="97">
        <f t="shared" si="44"/>
        <v>0</v>
      </c>
      <c r="AD44" s="97">
        <f t="shared" si="45"/>
        <v>0</v>
      </c>
      <c r="AE44" s="96"/>
      <c r="AF44" s="97">
        <f t="shared" si="46"/>
        <v>0</v>
      </c>
      <c r="AG44" s="97">
        <f t="shared" si="47"/>
        <v>0</v>
      </c>
      <c r="AH44" s="96"/>
      <c r="AI44" s="97">
        <f t="shared" si="48"/>
        <v>0</v>
      </c>
      <c r="AJ44" s="97">
        <f t="shared" si="49"/>
        <v>0</v>
      </c>
      <c r="AK44" s="96"/>
      <c r="AL44" s="97">
        <f t="shared" si="50"/>
        <v>0</v>
      </c>
      <c r="AM44" s="97">
        <f t="shared" si="51"/>
        <v>0</v>
      </c>
      <c r="AN44" s="96"/>
      <c r="AO44" s="96">
        <f t="shared" si="52"/>
        <v>0</v>
      </c>
      <c r="AP44" s="97">
        <f t="shared" si="53"/>
        <v>0</v>
      </c>
      <c r="AQ44" s="97">
        <f t="shared" si="54"/>
        <v>0</v>
      </c>
      <c r="AR44" s="99">
        <f t="shared" si="55"/>
        <v>0</v>
      </c>
      <c r="AS44" s="100">
        <f t="shared" si="56"/>
        <v>0</v>
      </c>
      <c r="AT44" s="97">
        <f t="shared" si="57"/>
        <v>0</v>
      </c>
      <c r="AU44" s="96">
        <v>4</v>
      </c>
      <c r="AV44" s="106">
        <f t="shared" si="58"/>
        <v>198</v>
      </c>
      <c r="AW44" s="106"/>
      <c r="AX44" s="97">
        <f t="shared" si="59"/>
        <v>0</v>
      </c>
      <c r="AY44" s="46">
        <v>32</v>
      </c>
      <c r="AZ44" s="100" t="str">
        <f t="shared" si="60"/>
        <v>-</v>
      </c>
      <c r="BA44" s="100" t="str">
        <f t="shared" si="61"/>
        <v>-</v>
      </c>
      <c r="BB44" s="102" t="str">
        <f t="shared" si="62"/>
        <v>-</v>
      </c>
      <c r="BC44" s="34" t="str">
        <f t="shared" si="31"/>
        <v>-</v>
      </c>
      <c r="BD44" s="103"/>
      <c r="BE44" s="103"/>
    </row>
    <row r="45" spans="1:61" s="104" customFormat="1" ht="15" x14ac:dyDescent="0.25">
      <c r="A45" s="92"/>
      <c r="B45" s="93">
        <v>6953156282100</v>
      </c>
      <c r="C45" s="93"/>
      <c r="D45" s="93">
        <v>742294</v>
      </c>
      <c r="E45" s="94" t="s">
        <v>68</v>
      </c>
      <c r="F45" s="95">
        <v>38.140000000000015</v>
      </c>
      <c r="G45" s="95">
        <v>79.5</v>
      </c>
      <c r="H45" s="95">
        <v>159</v>
      </c>
      <c r="J45" s="96">
        <v>0</v>
      </c>
      <c r="K45" s="97">
        <f t="shared" si="32"/>
        <v>0</v>
      </c>
      <c r="L45" s="97">
        <f t="shared" si="33"/>
        <v>0</v>
      </c>
      <c r="M45" s="96">
        <v>1</v>
      </c>
      <c r="N45" s="97">
        <f t="shared" si="34"/>
        <v>38.140000000000015</v>
      </c>
      <c r="O45" s="97">
        <f t="shared" si="35"/>
        <v>79.5</v>
      </c>
      <c r="P45" s="96">
        <v>0</v>
      </c>
      <c r="Q45" s="97">
        <f t="shared" si="36"/>
        <v>0</v>
      </c>
      <c r="R45" s="97">
        <f t="shared" si="37"/>
        <v>0</v>
      </c>
      <c r="S45" s="96">
        <v>1</v>
      </c>
      <c r="T45" s="97">
        <f t="shared" si="38"/>
        <v>38.140000000000015</v>
      </c>
      <c r="U45" s="97">
        <f t="shared" si="39"/>
        <v>79.5</v>
      </c>
      <c r="V45" s="96">
        <v>0</v>
      </c>
      <c r="W45" s="97">
        <f t="shared" si="40"/>
        <v>0</v>
      </c>
      <c r="X45" s="97">
        <f t="shared" si="41"/>
        <v>0</v>
      </c>
      <c r="Y45" s="96"/>
      <c r="Z45" s="97">
        <f t="shared" si="42"/>
        <v>0</v>
      </c>
      <c r="AA45" s="97">
        <f t="shared" si="43"/>
        <v>0</v>
      </c>
      <c r="AB45" s="96"/>
      <c r="AC45" s="97">
        <f t="shared" si="44"/>
        <v>0</v>
      </c>
      <c r="AD45" s="97">
        <f t="shared" si="45"/>
        <v>0</v>
      </c>
      <c r="AE45" s="96"/>
      <c r="AF45" s="97">
        <f t="shared" si="46"/>
        <v>0</v>
      </c>
      <c r="AG45" s="97">
        <f t="shared" si="47"/>
        <v>0</v>
      </c>
      <c r="AH45" s="96"/>
      <c r="AI45" s="97">
        <f t="shared" si="48"/>
        <v>0</v>
      </c>
      <c r="AJ45" s="97">
        <f t="shared" si="49"/>
        <v>0</v>
      </c>
      <c r="AK45" s="96"/>
      <c r="AL45" s="97">
        <f t="shared" si="50"/>
        <v>0</v>
      </c>
      <c r="AM45" s="97">
        <f t="shared" si="51"/>
        <v>0</v>
      </c>
      <c r="AN45" s="96"/>
      <c r="AO45" s="96">
        <f t="shared" si="52"/>
        <v>2</v>
      </c>
      <c r="AP45" s="97">
        <f t="shared" si="53"/>
        <v>76.28000000000003</v>
      </c>
      <c r="AQ45" s="97">
        <f t="shared" si="54"/>
        <v>159</v>
      </c>
      <c r="AR45" s="99">
        <f t="shared" si="55"/>
        <v>1.5748031496062992E-2</v>
      </c>
      <c r="AS45" s="100">
        <f t="shared" si="56"/>
        <v>0.47244094488188976</v>
      </c>
      <c r="AT45" s="97">
        <f t="shared" si="57"/>
        <v>37.559055118110237</v>
      </c>
      <c r="AU45" s="96">
        <v>4</v>
      </c>
      <c r="AV45" s="106">
        <f t="shared" si="58"/>
        <v>318</v>
      </c>
      <c r="AW45" s="106"/>
      <c r="AX45" s="97">
        <f t="shared" si="59"/>
        <v>0</v>
      </c>
      <c r="AY45" s="46">
        <v>33</v>
      </c>
      <c r="AZ45" s="100">
        <f t="shared" si="60"/>
        <v>254</v>
      </c>
      <c r="BA45" s="100">
        <f t="shared" si="61"/>
        <v>36.285714285714285</v>
      </c>
      <c r="BB45" s="102">
        <f t="shared" si="62"/>
        <v>8.4666666666666668</v>
      </c>
      <c r="BC45" s="34">
        <f t="shared" si="31"/>
        <v>43847</v>
      </c>
      <c r="BD45" s="103"/>
      <c r="BE45" s="103"/>
    </row>
    <row r="46" spans="1:61" s="104" customFormat="1" ht="15" x14ac:dyDescent="0.25">
      <c r="A46" s="92"/>
      <c r="B46" s="93">
        <v>6953156279148</v>
      </c>
      <c r="C46" s="93"/>
      <c r="D46" s="93">
        <v>742296</v>
      </c>
      <c r="E46" s="94" t="s">
        <v>69</v>
      </c>
      <c r="F46" s="95">
        <v>17.770731707317079</v>
      </c>
      <c r="G46" s="95">
        <v>39.5</v>
      </c>
      <c r="H46" s="95">
        <v>79</v>
      </c>
      <c r="J46" s="96">
        <v>0</v>
      </c>
      <c r="K46" s="97">
        <f t="shared" si="32"/>
        <v>0</v>
      </c>
      <c r="L46" s="97">
        <f t="shared" si="33"/>
        <v>0</v>
      </c>
      <c r="M46" s="96">
        <v>1</v>
      </c>
      <c r="N46" s="97">
        <f t="shared" si="34"/>
        <v>17.770731707317079</v>
      </c>
      <c r="O46" s="97">
        <f t="shared" si="35"/>
        <v>39.5</v>
      </c>
      <c r="P46" s="96">
        <v>2</v>
      </c>
      <c r="Q46" s="97">
        <f t="shared" si="36"/>
        <v>35.541463414634158</v>
      </c>
      <c r="R46" s="97">
        <f t="shared" si="37"/>
        <v>79</v>
      </c>
      <c r="S46" s="96">
        <v>2</v>
      </c>
      <c r="T46" s="97">
        <f t="shared" si="38"/>
        <v>35.541463414634158</v>
      </c>
      <c r="U46" s="97">
        <f t="shared" si="39"/>
        <v>79</v>
      </c>
      <c r="V46" s="96">
        <v>1</v>
      </c>
      <c r="W46" s="97">
        <f t="shared" si="40"/>
        <v>17.770731707317079</v>
      </c>
      <c r="X46" s="97">
        <f t="shared" si="41"/>
        <v>39.5</v>
      </c>
      <c r="Y46" s="96"/>
      <c r="Z46" s="97">
        <f t="shared" si="42"/>
        <v>0</v>
      </c>
      <c r="AA46" s="97">
        <f t="shared" si="43"/>
        <v>0</v>
      </c>
      <c r="AB46" s="96"/>
      <c r="AC46" s="97">
        <f t="shared" si="44"/>
        <v>0</v>
      </c>
      <c r="AD46" s="97">
        <f t="shared" si="45"/>
        <v>0</v>
      </c>
      <c r="AE46" s="96"/>
      <c r="AF46" s="97">
        <f t="shared" si="46"/>
        <v>0</v>
      </c>
      <c r="AG46" s="97">
        <f t="shared" si="47"/>
        <v>0</v>
      </c>
      <c r="AH46" s="96"/>
      <c r="AI46" s="97">
        <f t="shared" si="48"/>
        <v>0</v>
      </c>
      <c r="AJ46" s="97">
        <f t="shared" si="49"/>
        <v>0</v>
      </c>
      <c r="AK46" s="96"/>
      <c r="AL46" s="97">
        <f t="shared" si="50"/>
        <v>0</v>
      </c>
      <c r="AM46" s="97">
        <f t="shared" si="51"/>
        <v>0</v>
      </c>
      <c r="AN46" s="96"/>
      <c r="AO46" s="96">
        <f t="shared" si="52"/>
        <v>6</v>
      </c>
      <c r="AP46" s="97">
        <f t="shared" si="53"/>
        <v>106.62439024390247</v>
      </c>
      <c r="AQ46" s="97">
        <f t="shared" si="54"/>
        <v>237</v>
      </c>
      <c r="AR46" s="99">
        <f t="shared" si="55"/>
        <v>4.7244094488188976E-2</v>
      </c>
      <c r="AS46" s="100">
        <f t="shared" si="56"/>
        <v>1.4173228346456692</v>
      </c>
      <c r="AT46" s="97">
        <f t="shared" si="57"/>
        <v>55.984251968503933</v>
      </c>
      <c r="AU46" s="96">
        <v>0</v>
      </c>
      <c r="AV46" s="106">
        <f t="shared" si="58"/>
        <v>0</v>
      </c>
      <c r="AW46" s="106"/>
      <c r="AX46" s="97">
        <f t="shared" si="59"/>
        <v>0</v>
      </c>
      <c r="AY46" s="46">
        <v>34</v>
      </c>
      <c r="AZ46" s="100">
        <f t="shared" si="60"/>
        <v>0</v>
      </c>
      <c r="BA46" s="100">
        <f t="shared" si="61"/>
        <v>0</v>
      </c>
      <c r="BB46" s="102">
        <f t="shared" si="62"/>
        <v>0</v>
      </c>
      <c r="BC46" s="34">
        <f t="shared" si="31"/>
        <v>43593</v>
      </c>
      <c r="BD46" s="103"/>
      <c r="BE46" s="103"/>
    </row>
    <row r="47" spans="1:61" s="104" customFormat="1" ht="15" x14ac:dyDescent="0.25">
      <c r="A47" s="92"/>
      <c r="B47" s="93">
        <v>6953156270640</v>
      </c>
      <c r="C47" s="93"/>
      <c r="D47" s="93">
        <v>742298</v>
      </c>
      <c r="E47" s="94" t="s">
        <v>70</v>
      </c>
      <c r="F47" s="95">
        <v>46.776027397260265</v>
      </c>
      <c r="G47" s="95">
        <v>94.5</v>
      </c>
      <c r="H47" s="95">
        <v>189</v>
      </c>
      <c r="J47" s="96">
        <v>0</v>
      </c>
      <c r="K47" s="97">
        <f t="shared" si="32"/>
        <v>0</v>
      </c>
      <c r="L47" s="97">
        <f t="shared" si="33"/>
        <v>0</v>
      </c>
      <c r="M47" s="96">
        <v>4</v>
      </c>
      <c r="N47" s="97">
        <f t="shared" si="34"/>
        <v>187.10410958904106</v>
      </c>
      <c r="O47" s="97">
        <f t="shared" si="35"/>
        <v>378</v>
      </c>
      <c r="P47" s="96">
        <v>4</v>
      </c>
      <c r="Q47" s="97">
        <f t="shared" si="36"/>
        <v>187.10410958904106</v>
      </c>
      <c r="R47" s="97">
        <f t="shared" si="37"/>
        <v>378</v>
      </c>
      <c r="S47" s="96">
        <v>5</v>
      </c>
      <c r="T47" s="97">
        <f t="shared" si="38"/>
        <v>233.88013698630132</v>
      </c>
      <c r="U47" s="97">
        <f t="shared" si="39"/>
        <v>472.5</v>
      </c>
      <c r="V47" s="96">
        <v>2</v>
      </c>
      <c r="W47" s="97">
        <f t="shared" si="40"/>
        <v>93.552054794520529</v>
      </c>
      <c r="X47" s="97">
        <f t="shared" si="41"/>
        <v>189</v>
      </c>
      <c r="Y47" s="96"/>
      <c r="Z47" s="97">
        <f t="shared" si="42"/>
        <v>0</v>
      </c>
      <c r="AA47" s="97">
        <f t="shared" si="43"/>
        <v>0</v>
      </c>
      <c r="AB47" s="96"/>
      <c r="AC47" s="97">
        <f t="shared" si="44"/>
        <v>0</v>
      </c>
      <c r="AD47" s="97">
        <f t="shared" si="45"/>
        <v>0</v>
      </c>
      <c r="AE47" s="96"/>
      <c r="AF47" s="97">
        <f t="shared" si="46"/>
        <v>0</v>
      </c>
      <c r="AG47" s="97">
        <f t="shared" si="47"/>
        <v>0</v>
      </c>
      <c r="AH47" s="96"/>
      <c r="AI47" s="97">
        <f t="shared" si="48"/>
        <v>0</v>
      </c>
      <c r="AJ47" s="97">
        <f t="shared" si="49"/>
        <v>0</v>
      </c>
      <c r="AK47" s="96"/>
      <c r="AL47" s="97">
        <f t="shared" si="50"/>
        <v>0</v>
      </c>
      <c r="AM47" s="97">
        <f t="shared" si="51"/>
        <v>0</v>
      </c>
      <c r="AN47" s="96"/>
      <c r="AO47" s="96">
        <f t="shared" si="52"/>
        <v>15</v>
      </c>
      <c r="AP47" s="97">
        <f t="shared" si="53"/>
        <v>701.640410958904</v>
      </c>
      <c r="AQ47" s="97">
        <f t="shared" si="54"/>
        <v>1417.5</v>
      </c>
      <c r="AR47" s="99">
        <f t="shared" si="55"/>
        <v>0.11811023622047244</v>
      </c>
      <c r="AS47" s="100">
        <f t="shared" si="56"/>
        <v>3.5433070866141732</v>
      </c>
      <c r="AT47" s="97">
        <f t="shared" si="57"/>
        <v>334.84251968503935</v>
      </c>
      <c r="AU47" s="96">
        <v>4</v>
      </c>
      <c r="AV47" s="106">
        <f t="shared" si="58"/>
        <v>378</v>
      </c>
      <c r="AW47" s="106"/>
      <c r="AX47" s="97">
        <f t="shared" si="59"/>
        <v>0</v>
      </c>
      <c r="AY47" s="46">
        <v>35</v>
      </c>
      <c r="AZ47" s="100">
        <f t="shared" si="60"/>
        <v>33.866666666666667</v>
      </c>
      <c r="BA47" s="100">
        <f t="shared" si="61"/>
        <v>4.8380952380952378</v>
      </c>
      <c r="BB47" s="102">
        <f t="shared" si="62"/>
        <v>1.1288888888888888</v>
      </c>
      <c r="BC47" s="34">
        <f t="shared" si="31"/>
        <v>43626.866666666669</v>
      </c>
      <c r="BD47" s="103"/>
      <c r="BE47" s="103"/>
    </row>
    <row r="48" spans="1:61" s="104" customFormat="1" ht="15" x14ac:dyDescent="0.25">
      <c r="A48" s="92"/>
      <c r="B48" s="93">
        <v>6953156284401</v>
      </c>
      <c r="C48" s="93"/>
      <c r="D48" s="93">
        <v>742300</v>
      </c>
      <c r="E48" s="94" t="s">
        <v>71</v>
      </c>
      <c r="F48" s="95">
        <v>14.474971098265899</v>
      </c>
      <c r="G48" s="95">
        <v>29.5</v>
      </c>
      <c r="H48" s="95">
        <v>59</v>
      </c>
      <c r="J48" s="96">
        <v>0</v>
      </c>
      <c r="K48" s="97">
        <f t="shared" si="32"/>
        <v>0</v>
      </c>
      <c r="L48" s="97">
        <f t="shared" si="33"/>
        <v>0</v>
      </c>
      <c r="M48" s="96">
        <v>4</v>
      </c>
      <c r="N48" s="97">
        <f t="shared" si="34"/>
        <v>57.899884393063594</v>
      </c>
      <c r="O48" s="97">
        <f t="shared" si="35"/>
        <v>118</v>
      </c>
      <c r="P48" s="96">
        <v>3</v>
      </c>
      <c r="Q48" s="97">
        <f t="shared" si="36"/>
        <v>43.424913294797697</v>
      </c>
      <c r="R48" s="97">
        <f t="shared" si="37"/>
        <v>88.5</v>
      </c>
      <c r="S48" s="96">
        <v>5</v>
      </c>
      <c r="T48" s="97">
        <f t="shared" si="38"/>
        <v>72.374855491329498</v>
      </c>
      <c r="U48" s="97">
        <f t="shared" si="39"/>
        <v>147.5</v>
      </c>
      <c r="V48" s="96">
        <v>0</v>
      </c>
      <c r="W48" s="97">
        <f t="shared" si="40"/>
        <v>0</v>
      </c>
      <c r="X48" s="97">
        <f t="shared" si="41"/>
        <v>0</v>
      </c>
      <c r="Y48" s="96"/>
      <c r="Z48" s="97">
        <f t="shared" si="42"/>
        <v>0</v>
      </c>
      <c r="AA48" s="97">
        <f t="shared" si="43"/>
        <v>0</v>
      </c>
      <c r="AB48" s="96"/>
      <c r="AC48" s="97">
        <f t="shared" si="44"/>
        <v>0</v>
      </c>
      <c r="AD48" s="97">
        <f t="shared" si="45"/>
        <v>0</v>
      </c>
      <c r="AE48" s="96"/>
      <c r="AF48" s="97">
        <f t="shared" si="46"/>
        <v>0</v>
      </c>
      <c r="AG48" s="97">
        <f t="shared" si="47"/>
        <v>0</v>
      </c>
      <c r="AH48" s="96"/>
      <c r="AI48" s="97">
        <f t="shared" si="48"/>
        <v>0</v>
      </c>
      <c r="AJ48" s="97">
        <f t="shared" si="49"/>
        <v>0</v>
      </c>
      <c r="AK48" s="96"/>
      <c r="AL48" s="97">
        <f t="shared" si="50"/>
        <v>0</v>
      </c>
      <c r="AM48" s="97">
        <f t="shared" si="51"/>
        <v>0</v>
      </c>
      <c r="AN48" s="96"/>
      <c r="AO48" s="96">
        <f t="shared" si="52"/>
        <v>12</v>
      </c>
      <c r="AP48" s="97">
        <f t="shared" si="53"/>
        <v>173.69965317919079</v>
      </c>
      <c r="AQ48" s="97">
        <f t="shared" si="54"/>
        <v>354</v>
      </c>
      <c r="AR48" s="99">
        <f t="shared" si="55"/>
        <v>9.4488188976377951E-2</v>
      </c>
      <c r="AS48" s="100">
        <f t="shared" si="56"/>
        <v>2.8346456692913384</v>
      </c>
      <c r="AT48" s="97">
        <f t="shared" si="57"/>
        <v>83.622047244094489</v>
      </c>
      <c r="AU48" s="96">
        <v>0</v>
      </c>
      <c r="AV48" s="106">
        <f t="shared" si="58"/>
        <v>0</v>
      </c>
      <c r="AW48" s="106"/>
      <c r="AX48" s="97">
        <f t="shared" si="59"/>
        <v>0</v>
      </c>
      <c r="AY48" s="46">
        <v>36</v>
      </c>
      <c r="AZ48" s="100">
        <f t="shared" si="60"/>
        <v>0</v>
      </c>
      <c r="BA48" s="100">
        <f t="shared" si="61"/>
        <v>0</v>
      </c>
      <c r="BB48" s="102">
        <f t="shared" si="62"/>
        <v>0</v>
      </c>
      <c r="BC48" s="34">
        <f t="shared" si="31"/>
        <v>43593</v>
      </c>
      <c r="BD48" s="103"/>
      <c r="BE48" s="103"/>
    </row>
    <row r="49" spans="1:62" s="104" customFormat="1" ht="15" x14ac:dyDescent="0.25">
      <c r="A49" s="92"/>
      <c r="B49" s="93">
        <v>6953156282247</v>
      </c>
      <c r="C49" s="93"/>
      <c r="D49" s="93">
        <v>743939</v>
      </c>
      <c r="E49" s="94" t="s">
        <v>72</v>
      </c>
      <c r="F49" s="95">
        <v>76</v>
      </c>
      <c r="G49" s="95">
        <v>144.5</v>
      </c>
      <c r="H49" s="95">
        <v>289</v>
      </c>
      <c r="J49" s="96">
        <v>0</v>
      </c>
      <c r="K49" s="97">
        <f t="shared" si="32"/>
        <v>0</v>
      </c>
      <c r="L49" s="97">
        <f t="shared" si="33"/>
        <v>0</v>
      </c>
      <c r="M49" s="96">
        <v>0</v>
      </c>
      <c r="N49" s="97">
        <f t="shared" si="34"/>
        <v>0</v>
      </c>
      <c r="O49" s="97">
        <f t="shared" si="35"/>
        <v>0</v>
      </c>
      <c r="P49" s="96">
        <v>0</v>
      </c>
      <c r="Q49" s="97">
        <f t="shared" si="36"/>
        <v>0</v>
      </c>
      <c r="R49" s="97">
        <f t="shared" si="37"/>
        <v>0</v>
      </c>
      <c r="S49" s="96">
        <v>0</v>
      </c>
      <c r="T49" s="97">
        <f t="shared" si="38"/>
        <v>0</v>
      </c>
      <c r="U49" s="97">
        <f t="shared" si="39"/>
        <v>0</v>
      </c>
      <c r="V49" s="96">
        <v>0</v>
      </c>
      <c r="W49" s="97">
        <f t="shared" si="40"/>
        <v>0</v>
      </c>
      <c r="X49" s="97">
        <f t="shared" si="41"/>
        <v>0</v>
      </c>
      <c r="Y49" s="96"/>
      <c r="Z49" s="97">
        <f t="shared" si="42"/>
        <v>0</v>
      </c>
      <c r="AA49" s="97">
        <f t="shared" si="43"/>
        <v>0</v>
      </c>
      <c r="AB49" s="96"/>
      <c r="AC49" s="97">
        <f t="shared" si="44"/>
        <v>0</v>
      </c>
      <c r="AD49" s="97">
        <f t="shared" si="45"/>
        <v>0</v>
      </c>
      <c r="AE49" s="96"/>
      <c r="AF49" s="97">
        <f t="shared" si="46"/>
        <v>0</v>
      </c>
      <c r="AG49" s="97">
        <f t="shared" si="47"/>
        <v>0</v>
      </c>
      <c r="AH49" s="96"/>
      <c r="AI49" s="97">
        <f t="shared" si="48"/>
        <v>0</v>
      </c>
      <c r="AJ49" s="97">
        <f t="shared" si="49"/>
        <v>0</v>
      </c>
      <c r="AK49" s="96"/>
      <c r="AL49" s="97">
        <f t="shared" si="50"/>
        <v>0</v>
      </c>
      <c r="AM49" s="97">
        <f t="shared" si="51"/>
        <v>0</v>
      </c>
      <c r="AN49" s="96"/>
      <c r="AO49" s="96">
        <f t="shared" si="52"/>
        <v>0</v>
      </c>
      <c r="AP49" s="97">
        <f t="shared" si="53"/>
        <v>0</v>
      </c>
      <c r="AQ49" s="97">
        <f t="shared" si="54"/>
        <v>0</v>
      </c>
      <c r="AR49" s="99">
        <f t="shared" si="55"/>
        <v>0</v>
      </c>
      <c r="AS49" s="100">
        <f t="shared" si="56"/>
        <v>0</v>
      </c>
      <c r="AT49" s="97">
        <f t="shared" si="57"/>
        <v>0</v>
      </c>
      <c r="AU49" s="96">
        <v>4</v>
      </c>
      <c r="AV49" s="106">
        <f t="shared" si="58"/>
        <v>578</v>
      </c>
      <c r="AW49" s="106"/>
      <c r="AX49" s="97">
        <f t="shared" si="59"/>
        <v>0</v>
      </c>
      <c r="AY49" s="46">
        <v>37</v>
      </c>
      <c r="AZ49" s="100" t="str">
        <f t="shared" si="60"/>
        <v>-</v>
      </c>
      <c r="BA49" s="100" t="str">
        <f t="shared" si="61"/>
        <v>-</v>
      </c>
      <c r="BB49" s="102" t="str">
        <f t="shared" si="62"/>
        <v>-</v>
      </c>
      <c r="BC49" s="34" t="str">
        <f t="shared" si="31"/>
        <v>-</v>
      </c>
      <c r="BD49" s="103"/>
      <c r="BE49" s="103"/>
    </row>
    <row r="50" spans="1:62" s="104" customFormat="1" ht="15" x14ac:dyDescent="0.25">
      <c r="A50" s="92"/>
      <c r="B50" s="93">
        <v>6953156284821</v>
      </c>
      <c r="C50" s="93"/>
      <c r="D50" s="93">
        <v>743955</v>
      </c>
      <c r="E50" s="94" t="s">
        <v>73</v>
      </c>
      <c r="F50" s="95">
        <v>12.379999999999997</v>
      </c>
      <c r="G50" s="95">
        <v>34.5</v>
      </c>
      <c r="H50" s="95">
        <v>69</v>
      </c>
      <c r="J50" s="96">
        <v>0</v>
      </c>
      <c r="K50" s="97">
        <f t="shared" si="32"/>
        <v>0</v>
      </c>
      <c r="L50" s="97">
        <f t="shared" si="33"/>
        <v>0</v>
      </c>
      <c r="M50" s="96">
        <v>1</v>
      </c>
      <c r="N50" s="97">
        <f t="shared" si="34"/>
        <v>12.379999999999997</v>
      </c>
      <c r="O50" s="97">
        <f t="shared" si="35"/>
        <v>34.5</v>
      </c>
      <c r="P50" s="96">
        <v>1</v>
      </c>
      <c r="Q50" s="97">
        <f t="shared" si="36"/>
        <v>12.379999999999997</v>
      </c>
      <c r="R50" s="97">
        <f t="shared" si="37"/>
        <v>34.5</v>
      </c>
      <c r="S50" s="96">
        <v>1</v>
      </c>
      <c r="T50" s="97">
        <f t="shared" si="38"/>
        <v>12.379999999999997</v>
      </c>
      <c r="U50" s="97">
        <f t="shared" si="39"/>
        <v>34.5</v>
      </c>
      <c r="V50" s="96">
        <v>0</v>
      </c>
      <c r="W50" s="97">
        <f t="shared" si="40"/>
        <v>0</v>
      </c>
      <c r="X50" s="97">
        <f t="shared" si="41"/>
        <v>0</v>
      </c>
      <c r="Y50" s="96"/>
      <c r="Z50" s="97">
        <f t="shared" si="42"/>
        <v>0</v>
      </c>
      <c r="AA50" s="97">
        <f t="shared" si="43"/>
        <v>0</v>
      </c>
      <c r="AB50" s="96"/>
      <c r="AC50" s="97">
        <f t="shared" si="44"/>
        <v>0</v>
      </c>
      <c r="AD50" s="97">
        <f t="shared" si="45"/>
        <v>0</v>
      </c>
      <c r="AE50" s="96"/>
      <c r="AF50" s="97">
        <f t="shared" si="46"/>
        <v>0</v>
      </c>
      <c r="AG50" s="97">
        <f t="shared" si="47"/>
        <v>0</v>
      </c>
      <c r="AH50" s="96"/>
      <c r="AI50" s="97">
        <f t="shared" si="48"/>
        <v>0</v>
      </c>
      <c r="AJ50" s="97">
        <f t="shared" si="49"/>
        <v>0</v>
      </c>
      <c r="AK50" s="96"/>
      <c r="AL50" s="97">
        <f t="shared" si="50"/>
        <v>0</v>
      </c>
      <c r="AM50" s="97">
        <f t="shared" si="51"/>
        <v>0</v>
      </c>
      <c r="AN50" s="96"/>
      <c r="AO50" s="96">
        <f t="shared" si="52"/>
        <v>3</v>
      </c>
      <c r="AP50" s="97">
        <f t="shared" si="53"/>
        <v>37.139999999999993</v>
      </c>
      <c r="AQ50" s="97">
        <f t="shared" si="54"/>
        <v>103.5</v>
      </c>
      <c r="AR50" s="99">
        <f t="shared" si="55"/>
        <v>2.3622047244094488E-2</v>
      </c>
      <c r="AS50" s="100">
        <f t="shared" si="56"/>
        <v>0.70866141732283461</v>
      </c>
      <c r="AT50" s="97">
        <f t="shared" si="57"/>
        <v>24.448818897637793</v>
      </c>
      <c r="AU50" s="96">
        <v>1</v>
      </c>
      <c r="AV50" s="106">
        <f t="shared" si="58"/>
        <v>34.5</v>
      </c>
      <c r="AW50" s="106"/>
      <c r="AX50" s="97">
        <f t="shared" si="59"/>
        <v>0</v>
      </c>
      <c r="AY50" s="46">
        <v>38</v>
      </c>
      <c r="AZ50" s="100">
        <f t="shared" si="60"/>
        <v>42.333333333333336</v>
      </c>
      <c r="BA50" s="100">
        <f t="shared" si="61"/>
        <v>6.0476190476190483</v>
      </c>
      <c r="BB50" s="102">
        <f t="shared" si="62"/>
        <v>1.4111111111111112</v>
      </c>
      <c r="BC50" s="34">
        <f t="shared" si="31"/>
        <v>43635.333333333336</v>
      </c>
      <c r="BD50" s="103"/>
      <c r="BE50" s="103"/>
    </row>
    <row r="51" spans="1:62" s="104" customFormat="1" ht="15" x14ac:dyDescent="0.25">
      <c r="A51" s="92"/>
      <c r="B51" s="93">
        <v>6953156284838</v>
      </c>
      <c r="C51" s="93"/>
      <c r="D51" s="93">
        <v>743956</v>
      </c>
      <c r="E51" s="94" t="s">
        <v>74</v>
      </c>
      <c r="F51" s="95">
        <v>12.679999999999998</v>
      </c>
      <c r="G51" s="95">
        <v>34.5</v>
      </c>
      <c r="H51" s="95">
        <v>69</v>
      </c>
      <c r="J51" s="96">
        <v>0</v>
      </c>
      <c r="K51" s="97">
        <f t="shared" si="32"/>
        <v>0</v>
      </c>
      <c r="L51" s="97">
        <f t="shared" si="33"/>
        <v>0</v>
      </c>
      <c r="M51" s="96">
        <v>4</v>
      </c>
      <c r="N51" s="97">
        <f t="shared" si="34"/>
        <v>50.719999999999992</v>
      </c>
      <c r="O51" s="97">
        <f t="shared" si="35"/>
        <v>138</v>
      </c>
      <c r="P51" s="96">
        <v>1</v>
      </c>
      <c r="Q51" s="97">
        <f t="shared" si="36"/>
        <v>12.679999999999998</v>
      </c>
      <c r="R51" s="97">
        <f t="shared" si="37"/>
        <v>34.5</v>
      </c>
      <c r="S51" s="96">
        <v>6</v>
      </c>
      <c r="T51" s="97">
        <f t="shared" si="38"/>
        <v>76.079999999999984</v>
      </c>
      <c r="U51" s="97">
        <f t="shared" si="39"/>
        <v>207</v>
      </c>
      <c r="V51" s="96">
        <v>1</v>
      </c>
      <c r="W51" s="97">
        <f t="shared" si="40"/>
        <v>12.679999999999998</v>
      </c>
      <c r="X51" s="97">
        <f t="shared" si="41"/>
        <v>34.5</v>
      </c>
      <c r="Y51" s="96"/>
      <c r="Z51" s="97">
        <f t="shared" si="42"/>
        <v>0</v>
      </c>
      <c r="AA51" s="97">
        <f t="shared" si="43"/>
        <v>0</v>
      </c>
      <c r="AB51" s="96"/>
      <c r="AC51" s="97">
        <f t="shared" si="44"/>
        <v>0</v>
      </c>
      <c r="AD51" s="97">
        <f t="shared" si="45"/>
        <v>0</v>
      </c>
      <c r="AE51" s="96"/>
      <c r="AF51" s="97">
        <f t="shared" si="46"/>
        <v>0</v>
      </c>
      <c r="AG51" s="97">
        <f t="shared" si="47"/>
        <v>0</v>
      </c>
      <c r="AH51" s="96"/>
      <c r="AI51" s="97">
        <f t="shared" si="48"/>
        <v>0</v>
      </c>
      <c r="AJ51" s="97">
        <f t="shared" si="49"/>
        <v>0</v>
      </c>
      <c r="AK51" s="96"/>
      <c r="AL51" s="97">
        <f t="shared" si="50"/>
        <v>0</v>
      </c>
      <c r="AM51" s="97">
        <f t="shared" si="51"/>
        <v>0</v>
      </c>
      <c r="AN51" s="96"/>
      <c r="AO51" s="96">
        <f t="shared" si="52"/>
        <v>12</v>
      </c>
      <c r="AP51" s="97">
        <f t="shared" si="53"/>
        <v>152.15999999999997</v>
      </c>
      <c r="AQ51" s="97">
        <f t="shared" si="54"/>
        <v>414</v>
      </c>
      <c r="AR51" s="99">
        <f t="shared" si="55"/>
        <v>9.4488188976377951E-2</v>
      </c>
      <c r="AS51" s="100">
        <f t="shared" si="56"/>
        <v>2.8346456692913384</v>
      </c>
      <c r="AT51" s="97">
        <f t="shared" si="57"/>
        <v>97.795275590551171</v>
      </c>
      <c r="AU51" s="96">
        <v>0</v>
      </c>
      <c r="AV51" s="106">
        <f t="shared" si="58"/>
        <v>0</v>
      </c>
      <c r="AW51" s="106"/>
      <c r="AX51" s="97">
        <f t="shared" si="59"/>
        <v>0</v>
      </c>
      <c r="AY51" s="46">
        <v>39</v>
      </c>
      <c r="AZ51" s="100">
        <f t="shared" si="60"/>
        <v>0</v>
      </c>
      <c r="BA51" s="100">
        <f t="shared" si="61"/>
        <v>0</v>
      </c>
      <c r="BB51" s="102">
        <f t="shared" si="62"/>
        <v>0</v>
      </c>
      <c r="BC51" s="34">
        <f t="shared" si="31"/>
        <v>43593</v>
      </c>
      <c r="BD51" s="103"/>
      <c r="BE51" s="103"/>
    </row>
    <row r="52" spans="1:62" ht="15" x14ac:dyDescent="0.25">
      <c r="A52" s="13"/>
      <c r="B52" s="16">
        <v>6953156279025</v>
      </c>
      <c r="C52" s="16"/>
      <c r="D52" s="16">
        <v>743968</v>
      </c>
      <c r="E52" s="17" t="s">
        <v>75</v>
      </c>
      <c r="F52" s="53">
        <v>5.2599999999999989</v>
      </c>
      <c r="G52" s="53">
        <v>24.5</v>
      </c>
      <c r="H52" s="53">
        <v>49</v>
      </c>
      <c r="J52" s="25">
        <v>0</v>
      </c>
      <c r="K52" s="15">
        <f t="shared" si="32"/>
        <v>0</v>
      </c>
      <c r="L52" s="15">
        <f t="shared" si="33"/>
        <v>0</v>
      </c>
      <c r="M52" s="25">
        <v>7</v>
      </c>
      <c r="N52" s="15">
        <f t="shared" si="34"/>
        <v>36.819999999999993</v>
      </c>
      <c r="O52" s="15">
        <f t="shared" si="35"/>
        <v>171.5</v>
      </c>
      <c r="P52" s="25">
        <v>4</v>
      </c>
      <c r="Q52" s="15">
        <f t="shared" si="36"/>
        <v>21.039999999999996</v>
      </c>
      <c r="R52" s="15">
        <f t="shared" si="37"/>
        <v>98</v>
      </c>
      <c r="S52" s="25">
        <v>8</v>
      </c>
      <c r="T52" s="15">
        <f t="shared" si="38"/>
        <v>42.079999999999991</v>
      </c>
      <c r="U52" s="15">
        <f t="shared" si="39"/>
        <v>196</v>
      </c>
      <c r="V52" s="25">
        <v>0</v>
      </c>
      <c r="W52" s="15">
        <f t="shared" si="40"/>
        <v>0</v>
      </c>
      <c r="X52" s="15">
        <f t="shared" si="41"/>
        <v>0</v>
      </c>
      <c r="Y52" s="25"/>
      <c r="Z52" s="15">
        <f t="shared" si="42"/>
        <v>0</v>
      </c>
      <c r="AA52" s="15">
        <f t="shared" si="43"/>
        <v>0</v>
      </c>
      <c r="AB52" s="25"/>
      <c r="AC52" s="15">
        <f t="shared" si="44"/>
        <v>0</v>
      </c>
      <c r="AD52" s="15">
        <f t="shared" si="45"/>
        <v>0</v>
      </c>
      <c r="AE52" s="25"/>
      <c r="AF52" s="15">
        <f t="shared" si="46"/>
        <v>0</v>
      </c>
      <c r="AG52" s="15">
        <f t="shared" si="47"/>
        <v>0</v>
      </c>
      <c r="AH52" s="25"/>
      <c r="AI52" s="15">
        <f t="shared" si="48"/>
        <v>0</v>
      </c>
      <c r="AJ52" s="15">
        <f t="shared" si="49"/>
        <v>0</v>
      </c>
      <c r="AK52" s="25"/>
      <c r="AL52" s="15">
        <f t="shared" si="50"/>
        <v>0</v>
      </c>
      <c r="AM52" s="15">
        <f t="shared" si="51"/>
        <v>0</v>
      </c>
      <c r="AN52" s="89"/>
      <c r="AO52" s="25">
        <f t="shared" si="52"/>
        <v>19</v>
      </c>
      <c r="AP52" s="15">
        <f t="shared" si="53"/>
        <v>99.939999999999984</v>
      </c>
      <c r="AQ52" s="36">
        <f t="shared" si="54"/>
        <v>465.5</v>
      </c>
      <c r="AR52" s="41">
        <f t="shared" si="55"/>
        <v>0.14960629921259844</v>
      </c>
      <c r="AS52" s="36">
        <f t="shared" si="56"/>
        <v>4.4881889763779528</v>
      </c>
      <c r="AT52" s="58">
        <f t="shared" si="57"/>
        <v>109.96062992125984</v>
      </c>
      <c r="AU52" s="25">
        <v>22</v>
      </c>
      <c r="AV52" s="36">
        <f t="shared" si="58"/>
        <v>539</v>
      </c>
      <c r="AW52" s="36"/>
      <c r="AX52" s="15">
        <f t="shared" si="59"/>
        <v>0</v>
      </c>
      <c r="AY52" s="46">
        <v>40</v>
      </c>
      <c r="AZ52" s="36">
        <f t="shared" si="60"/>
        <v>147.05263157894737</v>
      </c>
      <c r="BA52" s="36">
        <f t="shared" si="61"/>
        <v>21.007518796992482</v>
      </c>
      <c r="BB52" s="51">
        <f t="shared" si="62"/>
        <v>4.901754385964912</v>
      </c>
      <c r="BC52" s="34">
        <f t="shared" si="31"/>
        <v>43740.052631578947</v>
      </c>
    </row>
    <row r="53" spans="1:62" s="42" customFormat="1" ht="15" x14ac:dyDescent="0.25">
      <c r="A53" s="13">
        <v>33</v>
      </c>
      <c r="B53" s="16">
        <v>6953156279018</v>
      </c>
      <c r="C53" s="16"/>
      <c r="D53" s="16">
        <v>743975</v>
      </c>
      <c r="E53" s="26" t="s">
        <v>76</v>
      </c>
      <c r="F53" s="53">
        <v>5.259999999999998</v>
      </c>
      <c r="G53" s="53">
        <v>24.5</v>
      </c>
      <c r="H53" s="53">
        <v>49</v>
      </c>
      <c r="I53" s="1"/>
      <c r="J53" s="25">
        <v>0</v>
      </c>
      <c r="K53" s="15">
        <f t="shared" si="32"/>
        <v>0</v>
      </c>
      <c r="L53" s="15">
        <f t="shared" si="33"/>
        <v>0</v>
      </c>
      <c r="M53" s="25">
        <v>3</v>
      </c>
      <c r="N53" s="15">
        <f t="shared" si="34"/>
        <v>15.779999999999994</v>
      </c>
      <c r="O53" s="15">
        <f t="shared" si="35"/>
        <v>73.5</v>
      </c>
      <c r="P53" s="25">
        <v>0</v>
      </c>
      <c r="Q53" s="15">
        <f t="shared" si="36"/>
        <v>0</v>
      </c>
      <c r="R53" s="15">
        <f t="shared" si="37"/>
        <v>0</v>
      </c>
      <c r="S53" s="25">
        <v>1</v>
      </c>
      <c r="T53" s="15">
        <f t="shared" si="38"/>
        <v>5.259999999999998</v>
      </c>
      <c r="U53" s="15">
        <f t="shared" si="39"/>
        <v>24.5</v>
      </c>
      <c r="V53" s="25">
        <v>0</v>
      </c>
      <c r="W53" s="15">
        <f t="shared" si="40"/>
        <v>0</v>
      </c>
      <c r="X53" s="15">
        <f t="shared" si="41"/>
        <v>0</v>
      </c>
      <c r="Y53" s="25"/>
      <c r="Z53" s="15">
        <f t="shared" si="42"/>
        <v>0</v>
      </c>
      <c r="AA53" s="15">
        <f t="shared" si="43"/>
        <v>0</v>
      </c>
      <c r="AB53" s="25"/>
      <c r="AC53" s="15">
        <f t="shared" si="44"/>
        <v>0</v>
      </c>
      <c r="AD53" s="15">
        <f t="shared" si="45"/>
        <v>0</v>
      </c>
      <c r="AE53" s="25"/>
      <c r="AF53" s="15">
        <f t="shared" si="46"/>
        <v>0</v>
      </c>
      <c r="AG53" s="15">
        <f t="shared" si="47"/>
        <v>0</v>
      </c>
      <c r="AH53" s="25"/>
      <c r="AI53" s="15">
        <f t="shared" si="48"/>
        <v>0</v>
      </c>
      <c r="AJ53" s="15">
        <f t="shared" si="49"/>
        <v>0</v>
      </c>
      <c r="AK53" s="25"/>
      <c r="AL53" s="15">
        <f t="shared" si="50"/>
        <v>0</v>
      </c>
      <c r="AM53" s="15">
        <f t="shared" si="51"/>
        <v>0</v>
      </c>
      <c r="AN53" s="50"/>
      <c r="AO53" s="25">
        <f t="shared" si="52"/>
        <v>4</v>
      </c>
      <c r="AP53" s="15">
        <f t="shared" si="53"/>
        <v>21.039999999999992</v>
      </c>
      <c r="AQ53" s="36">
        <f t="shared" si="54"/>
        <v>98</v>
      </c>
      <c r="AR53" s="41">
        <f t="shared" si="55"/>
        <v>3.1496062992125984E-2</v>
      </c>
      <c r="AS53" s="36">
        <f t="shared" si="56"/>
        <v>0.94488188976377951</v>
      </c>
      <c r="AT53" s="58">
        <f t="shared" si="57"/>
        <v>23.149606299212596</v>
      </c>
      <c r="AU53" s="25">
        <v>0</v>
      </c>
      <c r="AV53" s="36">
        <f t="shared" si="58"/>
        <v>0</v>
      </c>
      <c r="AW53" s="36"/>
      <c r="AX53" s="15">
        <f t="shared" si="59"/>
        <v>0</v>
      </c>
      <c r="AY53" s="46">
        <v>41</v>
      </c>
      <c r="AZ53" s="36">
        <f t="shared" si="60"/>
        <v>0</v>
      </c>
      <c r="BA53" s="36">
        <f t="shared" si="61"/>
        <v>0</v>
      </c>
      <c r="BB53" s="51">
        <f t="shared" si="62"/>
        <v>0</v>
      </c>
      <c r="BC53" s="34">
        <f t="shared" si="31"/>
        <v>43593</v>
      </c>
      <c r="BD53" s="1"/>
      <c r="BE53" s="1"/>
      <c r="BF53" s="1"/>
      <c r="BG53" s="1"/>
      <c r="BH53" s="1"/>
      <c r="BI53" s="1"/>
    </row>
    <row r="54" spans="1:62" ht="2.25" customHeight="1" x14ac:dyDescent="0.2">
      <c r="AY54" s="1">
        <v>172</v>
      </c>
    </row>
    <row r="55" spans="1:62" ht="16.5" customHeight="1" x14ac:dyDescent="0.2">
      <c r="B55" s="7"/>
      <c r="C55" s="7"/>
      <c r="D55" s="8"/>
      <c r="E55" s="12" t="s">
        <v>4</v>
      </c>
      <c r="F55" s="9"/>
      <c r="G55" s="9"/>
      <c r="H55" s="9"/>
      <c r="J55" s="24">
        <f t="shared" ref="J55:AY55" si="63">SUM(J14:J53)</f>
        <v>0</v>
      </c>
      <c r="K55" s="24">
        <f t="shared" si="63"/>
        <v>0</v>
      </c>
      <c r="L55" s="24">
        <f t="shared" si="63"/>
        <v>0</v>
      </c>
      <c r="M55" s="24">
        <f t="shared" si="63"/>
        <v>77</v>
      </c>
      <c r="N55" s="24">
        <f t="shared" si="63"/>
        <v>1170.24699664318</v>
      </c>
      <c r="O55" s="24">
        <f t="shared" si="63"/>
        <v>2786.5</v>
      </c>
      <c r="P55" s="24">
        <f t="shared" si="63"/>
        <v>65</v>
      </c>
      <c r="Q55" s="24">
        <f t="shared" si="63"/>
        <v>1282.8055901278285</v>
      </c>
      <c r="R55" s="24">
        <f t="shared" si="63"/>
        <v>2952.5</v>
      </c>
      <c r="S55" s="24">
        <f t="shared" si="63"/>
        <v>89</v>
      </c>
      <c r="T55" s="24">
        <f t="shared" si="63"/>
        <v>1625.5920415926978</v>
      </c>
      <c r="U55" s="24">
        <f t="shared" si="63"/>
        <v>3805.5</v>
      </c>
      <c r="V55" s="24">
        <f t="shared" si="63"/>
        <v>16</v>
      </c>
      <c r="W55" s="24">
        <f t="shared" si="63"/>
        <v>258.39393592712509</v>
      </c>
      <c r="X55" s="24">
        <f t="shared" si="63"/>
        <v>592</v>
      </c>
      <c r="Y55" s="24">
        <f t="shared" si="63"/>
        <v>0</v>
      </c>
      <c r="Z55" s="24">
        <f t="shared" si="63"/>
        <v>0</v>
      </c>
      <c r="AA55" s="24">
        <f t="shared" si="63"/>
        <v>0</v>
      </c>
      <c r="AB55" s="24">
        <f t="shared" si="63"/>
        <v>0</v>
      </c>
      <c r="AC55" s="24">
        <f t="shared" si="63"/>
        <v>0</v>
      </c>
      <c r="AD55" s="24">
        <f t="shared" si="63"/>
        <v>0</v>
      </c>
      <c r="AE55" s="24">
        <f t="shared" si="63"/>
        <v>0</v>
      </c>
      <c r="AF55" s="24">
        <f t="shared" si="63"/>
        <v>0</v>
      </c>
      <c r="AG55" s="24">
        <f t="shared" si="63"/>
        <v>0</v>
      </c>
      <c r="AH55" s="24">
        <f t="shared" si="63"/>
        <v>0</v>
      </c>
      <c r="AI55" s="24">
        <f t="shared" si="63"/>
        <v>0</v>
      </c>
      <c r="AJ55" s="24">
        <f t="shared" si="63"/>
        <v>0</v>
      </c>
      <c r="AK55" s="24">
        <f t="shared" si="63"/>
        <v>0</v>
      </c>
      <c r="AL55" s="24">
        <f t="shared" si="63"/>
        <v>0</v>
      </c>
      <c r="AM55" s="24">
        <f t="shared" si="63"/>
        <v>0</v>
      </c>
      <c r="AN55" s="24">
        <f t="shared" si="63"/>
        <v>0</v>
      </c>
      <c r="AO55" s="24">
        <f t="shared" si="63"/>
        <v>247</v>
      </c>
      <c r="AP55" s="24">
        <f t="shared" si="63"/>
        <v>4337.0385642908304</v>
      </c>
      <c r="AQ55" s="24">
        <f t="shared" si="63"/>
        <v>10136.5</v>
      </c>
      <c r="AR55" s="24">
        <f t="shared" si="63"/>
        <v>1.9448818897637792</v>
      </c>
      <c r="AS55" s="24">
        <f t="shared" si="63"/>
        <v>58.346456692913378</v>
      </c>
      <c r="AT55" s="24">
        <f t="shared" si="63"/>
        <v>2394.4488188976384</v>
      </c>
      <c r="AU55" s="24">
        <f t="shared" si="63"/>
        <v>151</v>
      </c>
      <c r="AV55" s="24">
        <f t="shared" si="63"/>
        <v>7149.5</v>
      </c>
      <c r="AW55" s="24">
        <f t="shared" si="63"/>
        <v>0</v>
      </c>
      <c r="AX55" s="24">
        <f t="shared" si="63"/>
        <v>0</v>
      </c>
      <c r="AY55" s="24">
        <f t="shared" si="63"/>
        <v>860</v>
      </c>
    </row>
    <row r="56" spans="1:62" ht="5.25" customHeight="1" x14ac:dyDescent="0.2">
      <c r="AT56" s="1"/>
    </row>
    <row r="57" spans="1:62" s="66" customFormat="1" x14ac:dyDescent="0.2">
      <c r="E57" s="69" t="s">
        <v>21</v>
      </c>
      <c r="F57" s="70"/>
      <c r="G57" s="70"/>
      <c r="H57" s="70"/>
      <c r="I57" s="71"/>
      <c r="J57" s="71"/>
      <c r="K57" s="71"/>
      <c r="L57" s="71">
        <f>K55</f>
        <v>0</v>
      </c>
      <c r="M57" s="71"/>
      <c r="N57" s="71"/>
      <c r="O57" s="71">
        <f>N55</f>
        <v>1170.24699664318</v>
      </c>
      <c r="P57" s="71"/>
      <c r="Q57" s="71"/>
      <c r="R57" s="71">
        <f>Q55</f>
        <v>1282.8055901278285</v>
      </c>
      <c r="S57" s="71"/>
      <c r="T57" s="71"/>
      <c r="U57" s="71">
        <f>T55</f>
        <v>1625.5920415926978</v>
      </c>
      <c r="V57" s="71"/>
      <c r="W57" s="71"/>
      <c r="X57" s="71">
        <f>W55</f>
        <v>258.39393592712509</v>
      </c>
      <c r="Y57" s="71"/>
      <c r="Z57" s="71"/>
      <c r="AA57" s="71">
        <f>Z55</f>
        <v>0</v>
      </c>
      <c r="AB57" s="71"/>
      <c r="AC57" s="71"/>
      <c r="AD57" s="71">
        <f>AC55</f>
        <v>0</v>
      </c>
      <c r="AE57" s="71"/>
      <c r="AF57" s="71"/>
      <c r="AG57" s="71">
        <f>AF55</f>
        <v>0</v>
      </c>
      <c r="AH57" s="71"/>
      <c r="AI57" s="71"/>
      <c r="AJ57" s="71">
        <f>AI55</f>
        <v>0</v>
      </c>
      <c r="AK57" s="71"/>
      <c r="AL57" s="71"/>
      <c r="AM57" s="71">
        <f>AL55</f>
        <v>0</v>
      </c>
      <c r="AN57" s="71"/>
      <c r="AO57" s="71"/>
      <c r="AP57" s="71"/>
      <c r="AQ57" s="71">
        <f>AP55</f>
        <v>4337.0385642908304</v>
      </c>
      <c r="AR57" s="72"/>
      <c r="AS57" s="1"/>
      <c r="AT57" s="1"/>
      <c r="AU57" s="1"/>
      <c r="AV57" s="1"/>
      <c r="AW57" s="1"/>
      <c r="AX57" s="1"/>
      <c r="AY57" s="1"/>
      <c r="AZ57" s="1"/>
      <c r="BA57" s="1"/>
      <c r="BB57" s="1"/>
      <c r="BC57" s="1"/>
      <c r="BD57" s="1"/>
      <c r="BE57" s="1"/>
      <c r="BF57" s="1"/>
      <c r="BG57" s="1"/>
      <c r="BH57" s="1"/>
      <c r="BI57" s="1"/>
      <c r="BJ57" s="1"/>
    </row>
    <row r="58" spans="1:62" s="42" customFormat="1" x14ac:dyDescent="0.2">
      <c r="E58" s="69" t="s">
        <v>22</v>
      </c>
      <c r="F58" s="73"/>
      <c r="G58" s="73"/>
      <c r="H58" s="73"/>
      <c r="I58" s="74"/>
      <c r="J58" s="74"/>
      <c r="K58" s="74"/>
      <c r="L58" s="71">
        <f>L55/100*L10</f>
        <v>0</v>
      </c>
      <c r="M58" s="74"/>
      <c r="N58" s="74"/>
      <c r="O58" s="71">
        <v>0</v>
      </c>
      <c r="P58" s="74"/>
      <c r="Q58" s="74"/>
      <c r="R58" s="71">
        <v>0</v>
      </c>
      <c r="S58" s="74"/>
      <c r="T58" s="74"/>
      <c r="U58" s="71">
        <v>0</v>
      </c>
      <c r="V58" s="74"/>
      <c r="W58" s="74"/>
      <c r="X58" s="71">
        <v>0</v>
      </c>
      <c r="Y58" s="74"/>
      <c r="Z58" s="74"/>
      <c r="AA58" s="71">
        <f>AA55/100*AA10</f>
        <v>0</v>
      </c>
      <c r="AB58" s="74"/>
      <c r="AC58" s="74"/>
      <c r="AD58" s="71">
        <f>AD55/100*AD10</f>
        <v>0</v>
      </c>
      <c r="AE58" s="74"/>
      <c r="AF58" s="74"/>
      <c r="AG58" s="71">
        <f>AG55/100*AG10</f>
        <v>0</v>
      </c>
      <c r="AH58" s="74"/>
      <c r="AI58" s="74"/>
      <c r="AJ58" s="71">
        <f>AJ55/100*AJ10</f>
        <v>0</v>
      </c>
      <c r="AK58" s="74"/>
      <c r="AL58" s="74"/>
      <c r="AM58" s="71">
        <f>AM55/100*AM10</f>
        <v>0</v>
      </c>
      <c r="AN58" s="74"/>
      <c r="AO58" s="74"/>
      <c r="AP58" s="74"/>
      <c r="AQ58" s="71">
        <f>L58+O58+R58+U58+X58+AA58</f>
        <v>0</v>
      </c>
      <c r="AR58" s="74"/>
      <c r="AS58" s="1"/>
      <c r="AT58" s="1"/>
      <c r="AU58" s="1"/>
      <c r="AV58" s="1"/>
      <c r="AW58" s="1"/>
      <c r="AX58" s="1"/>
      <c r="AY58" s="1"/>
      <c r="AZ58" s="1"/>
      <c r="BA58" s="1"/>
      <c r="BB58" s="1"/>
      <c r="BC58" s="1"/>
      <c r="BD58" s="1"/>
      <c r="BE58" s="1"/>
      <c r="BF58" s="1"/>
      <c r="BG58" s="1"/>
      <c r="BH58" s="1"/>
      <c r="BI58" s="1"/>
      <c r="BJ58" s="1"/>
    </row>
    <row r="59" spans="1:62" s="42" customFormat="1" x14ac:dyDescent="0.2">
      <c r="E59" s="69" t="s">
        <v>26</v>
      </c>
      <c r="F59" s="73"/>
      <c r="G59" s="73"/>
      <c r="H59" s="73"/>
      <c r="I59" s="74"/>
      <c r="J59" s="79"/>
      <c r="K59" s="74"/>
      <c r="L59" s="85" t="str">
        <f>IFERROR(L58/L55,"%")</f>
        <v>%</v>
      </c>
      <c r="M59" s="79"/>
      <c r="N59" s="79"/>
      <c r="O59" s="85">
        <f>IFERROR(O58/O55,"%")</f>
        <v>0</v>
      </c>
      <c r="P59" s="79"/>
      <c r="Q59" s="79"/>
      <c r="R59" s="85">
        <f>IFERROR(R58/R55,"%")</f>
        <v>0</v>
      </c>
      <c r="S59" s="79"/>
      <c r="T59" s="79"/>
      <c r="U59" s="85">
        <f>IFERROR(U58/U55,"%")</f>
        <v>0</v>
      </c>
      <c r="V59" s="79"/>
      <c r="W59" s="79"/>
      <c r="X59" s="85">
        <f>IFERROR(X58/X55,"%")</f>
        <v>0</v>
      </c>
      <c r="Y59" s="79"/>
      <c r="Z59" s="79"/>
      <c r="AA59" s="85" t="str">
        <f>IFERROR(AA58/AA55,"%")</f>
        <v>%</v>
      </c>
      <c r="AB59" s="79"/>
      <c r="AC59" s="79"/>
      <c r="AD59" s="85" t="str">
        <f>IFERROR(AD58/AD55,"%")</f>
        <v>%</v>
      </c>
      <c r="AE59" s="79"/>
      <c r="AF59" s="79"/>
      <c r="AG59" s="85" t="str">
        <f>IFERROR(AG58/AG55,"%")</f>
        <v>%</v>
      </c>
      <c r="AH59" s="79"/>
      <c r="AI59" s="79"/>
      <c r="AJ59" s="85" t="str">
        <f>IFERROR(AJ58/AJ55,"%")</f>
        <v>%</v>
      </c>
      <c r="AK59" s="79"/>
      <c r="AL59" s="79"/>
      <c r="AM59" s="85" t="str">
        <f>IFERROR(AM58/AM55,"%")</f>
        <v>%</v>
      </c>
      <c r="AN59" s="74"/>
      <c r="AO59" s="79"/>
      <c r="AP59" s="74"/>
      <c r="AQ59" s="85">
        <f>IFERROR(AQ58/AQ55,"%")</f>
        <v>0</v>
      </c>
      <c r="AR59" s="75"/>
      <c r="AS59" s="1"/>
      <c r="AT59" s="1"/>
      <c r="AU59" s="1"/>
      <c r="AV59" s="1"/>
      <c r="AW59" s="1"/>
      <c r="AX59" s="1"/>
      <c r="AY59" s="1"/>
      <c r="AZ59" s="1"/>
      <c r="BA59" s="1"/>
      <c r="BB59" s="1"/>
      <c r="BC59" s="1"/>
      <c r="BD59" s="1"/>
      <c r="BE59" s="1"/>
      <c r="BF59" s="1"/>
      <c r="BG59" s="1"/>
      <c r="BH59" s="1"/>
      <c r="BI59" s="1"/>
      <c r="BJ59" s="1"/>
    </row>
    <row r="60" spans="1:62" s="42" customFormat="1" x14ac:dyDescent="0.2">
      <c r="E60" s="69" t="s">
        <v>23</v>
      </c>
      <c r="F60" s="73"/>
      <c r="G60" s="73"/>
      <c r="H60" s="73"/>
      <c r="I60" s="74"/>
      <c r="J60" s="74"/>
      <c r="K60" s="74"/>
      <c r="L60" s="74"/>
      <c r="M60" s="74"/>
      <c r="N60" s="74"/>
      <c r="O60" s="74"/>
      <c r="P60" s="74"/>
      <c r="Q60" s="74"/>
      <c r="R60" s="74"/>
      <c r="S60" s="74"/>
      <c r="T60" s="74"/>
      <c r="U60" s="74"/>
      <c r="V60" s="74"/>
      <c r="W60" s="74"/>
      <c r="X60" s="74"/>
      <c r="Y60" s="74"/>
      <c r="Z60" s="74"/>
      <c r="AA60" s="74"/>
      <c r="AB60" s="74"/>
      <c r="AC60" s="74"/>
      <c r="AD60" s="74"/>
      <c r="AE60" s="74"/>
      <c r="AF60" s="74"/>
      <c r="AG60" s="74"/>
      <c r="AH60" s="74"/>
      <c r="AI60" s="74"/>
      <c r="AJ60" s="74"/>
      <c r="AK60" s="74"/>
      <c r="AL60" s="74"/>
      <c r="AM60" s="74"/>
      <c r="AN60" s="74"/>
      <c r="AO60" s="74"/>
      <c r="AP60" s="74"/>
      <c r="AQ60" s="74"/>
      <c r="AR60" s="75"/>
      <c r="AS60" s="1"/>
      <c r="AT60" s="1"/>
      <c r="AU60" s="1"/>
      <c r="AV60" s="1"/>
      <c r="AW60" s="1"/>
      <c r="AX60" s="1"/>
      <c r="AY60" s="1"/>
      <c r="AZ60" s="1"/>
      <c r="BA60" s="1"/>
      <c r="BB60" s="1"/>
      <c r="BC60" s="1"/>
      <c r="BD60" s="1"/>
      <c r="BE60" s="1"/>
      <c r="BF60" s="1"/>
      <c r="BG60" s="1"/>
      <c r="BH60" s="1"/>
      <c r="BI60" s="1"/>
      <c r="BJ60" s="1"/>
    </row>
    <row r="61" spans="1:62" s="66" customFormat="1" x14ac:dyDescent="0.2">
      <c r="E61" s="69" t="s">
        <v>24</v>
      </c>
      <c r="F61" s="70"/>
      <c r="G61" s="70"/>
      <c r="H61" s="70"/>
      <c r="I61" s="71"/>
      <c r="J61" s="71"/>
      <c r="K61" s="71"/>
      <c r="L61" s="71">
        <f>L55-L57-L58-L60</f>
        <v>0</v>
      </c>
      <c r="M61" s="71"/>
      <c r="N61" s="71"/>
      <c r="O61" s="71">
        <f>O55-O57-O58-O60</f>
        <v>1616.25300335682</v>
      </c>
      <c r="P61" s="71"/>
      <c r="Q61" s="71"/>
      <c r="R61" s="71">
        <f>R55-R57-R58-R60</f>
        <v>1669.6944098721715</v>
      </c>
      <c r="S61" s="71"/>
      <c r="T61" s="71"/>
      <c r="U61" s="71">
        <f>U55-U57-U58-U60</f>
        <v>2179.9079584073024</v>
      </c>
      <c r="V61" s="71"/>
      <c r="W61" s="71"/>
      <c r="X61" s="71">
        <f>X55-X57-X58-X60</f>
        <v>333.60606407287491</v>
      </c>
      <c r="Y61" s="71"/>
      <c r="Z61" s="71"/>
      <c r="AA61" s="71">
        <f>AA55-AA57-AA58-AA60</f>
        <v>0</v>
      </c>
      <c r="AB61" s="71"/>
      <c r="AC61" s="71"/>
      <c r="AD61" s="71">
        <f>AD55-AD57-AD58-AD60</f>
        <v>0</v>
      </c>
      <c r="AE61" s="71"/>
      <c r="AF61" s="71"/>
      <c r="AG61" s="71">
        <f>AG55-AG57-AG58-AG60</f>
        <v>0</v>
      </c>
      <c r="AH61" s="71"/>
      <c r="AI61" s="71"/>
      <c r="AJ61" s="71">
        <f>AJ55-AJ57-AJ58-AJ60</f>
        <v>0</v>
      </c>
      <c r="AK61" s="71"/>
      <c r="AL61" s="71"/>
      <c r="AM61" s="71">
        <f>AM55-AM57-AM58-AM60</f>
        <v>0</v>
      </c>
      <c r="AN61" s="71"/>
      <c r="AO61" s="71"/>
      <c r="AP61" s="71"/>
      <c r="AQ61" s="71">
        <f>AQ55-AQ57-AQ58-AQ60</f>
        <v>5799.4614357091696</v>
      </c>
      <c r="AR61" s="72"/>
      <c r="AS61" s="1"/>
      <c r="AT61" s="1"/>
      <c r="AU61" s="1"/>
      <c r="AV61" s="1"/>
      <c r="AW61" s="1"/>
      <c r="AX61" s="1"/>
      <c r="AY61" s="1"/>
      <c r="AZ61" s="1"/>
      <c r="BA61" s="1"/>
      <c r="BB61" s="1"/>
      <c r="BC61" s="1"/>
      <c r="BD61" s="1"/>
      <c r="BE61" s="1"/>
      <c r="BF61" s="1"/>
      <c r="BG61" s="1"/>
      <c r="BH61" s="1"/>
      <c r="BI61" s="1"/>
      <c r="BJ61" s="1"/>
    </row>
    <row r="62" spans="1:62" s="42" customFormat="1" x14ac:dyDescent="0.2">
      <c r="E62" s="69" t="s">
        <v>25</v>
      </c>
      <c r="F62" s="76"/>
      <c r="G62" s="76"/>
      <c r="H62" s="76"/>
      <c r="I62" s="75"/>
      <c r="J62" s="75"/>
      <c r="K62" s="75"/>
      <c r="L62" s="86" t="str">
        <f>IFERROR(L61/L55,"%")</f>
        <v>%</v>
      </c>
      <c r="M62" s="75"/>
      <c r="N62" s="75"/>
      <c r="O62" s="86">
        <f>IFERROR(O61/O55,"%")</f>
        <v>0.58002978767515523</v>
      </c>
      <c r="P62" s="75"/>
      <c r="Q62" s="75"/>
      <c r="R62" s="86">
        <f>IFERROR(R61/R55,"%")</f>
        <v>0.56551885177719607</v>
      </c>
      <c r="S62" s="75"/>
      <c r="T62" s="75"/>
      <c r="U62" s="86">
        <f>IFERROR(U61/U55,"%")</f>
        <v>0.57283089171128698</v>
      </c>
      <c r="V62" s="75"/>
      <c r="W62" s="75"/>
      <c r="X62" s="86">
        <f>IFERROR(X61/X55,"%")</f>
        <v>0.56352375687985623</v>
      </c>
      <c r="Y62" s="75"/>
      <c r="Z62" s="75"/>
      <c r="AA62" s="86" t="str">
        <f>IFERROR(AA61/AA55,"%")</f>
        <v>%</v>
      </c>
      <c r="AB62" s="75"/>
      <c r="AC62" s="75"/>
      <c r="AD62" s="86" t="str">
        <f>IFERROR(AD61/AD55,"%")</f>
        <v>%</v>
      </c>
      <c r="AE62" s="75"/>
      <c r="AF62" s="75"/>
      <c r="AG62" s="86" t="str">
        <f>IFERROR(AG61/AG55,"%")</f>
        <v>%</v>
      </c>
      <c r="AH62" s="75"/>
      <c r="AI62" s="75"/>
      <c r="AJ62" s="86" t="str">
        <f>IFERROR(AJ61/AJ55,"%")</f>
        <v>%</v>
      </c>
      <c r="AK62" s="75"/>
      <c r="AL62" s="75"/>
      <c r="AM62" s="86" t="str">
        <f>IFERROR(AM61/AM55,"%")</f>
        <v>%</v>
      </c>
      <c r="AN62" s="75"/>
      <c r="AO62" s="75"/>
      <c r="AP62" s="75"/>
      <c r="AQ62" s="86">
        <f>IFERROR(AQ61/AQ55,"%")</f>
        <v>0.57213648061058253</v>
      </c>
      <c r="AR62" s="75"/>
      <c r="AS62" s="1"/>
      <c r="AT62" s="1"/>
      <c r="AU62" s="1"/>
      <c r="AV62" s="1"/>
      <c r="AW62" s="1"/>
      <c r="AX62" s="1"/>
      <c r="AY62" s="1"/>
      <c r="AZ62" s="1"/>
      <c r="BA62" s="1"/>
      <c r="BB62" s="1"/>
      <c r="BC62" s="1"/>
      <c r="BD62" s="1"/>
      <c r="BE62" s="1"/>
      <c r="BF62" s="1"/>
      <c r="BG62" s="1"/>
      <c r="BH62" s="1"/>
      <c r="BI62" s="1"/>
      <c r="BJ62" s="1"/>
    </row>
    <row r="63" spans="1:62" x14ac:dyDescent="0.2">
      <c r="AT63" s="1"/>
    </row>
    <row r="64" spans="1:62" x14ac:dyDescent="0.2">
      <c r="AT64" s="1"/>
    </row>
    <row r="65" spans="25:46" x14ac:dyDescent="0.2">
      <c r="AT65" s="1"/>
    </row>
    <row r="66" spans="25:46" x14ac:dyDescent="0.2">
      <c r="AT66" s="1"/>
    </row>
    <row r="67" spans="25:46" x14ac:dyDescent="0.2">
      <c r="Y67" s="1">
        <v>222</v>
      </c>
      <c r="Z67" s="1">
        <v>12192.392993624999</v>
      </c>
      <c r="AA67" s="1">
        <v>22367.894999999997</v>
      </c>
      <c r="AB67" s="1">
        <v>19</v>
      </c>
      <c r="AC67" s="1">
        <v>1121.533624125</v>
      </c>
      <c r="AD67" s="1">
        <v>2074.4900000000002</v>
      </c>
      <c r="AE67" s="1">
        <v>34</v>
      </c>
      <c r="AF67" s="1">
        <v>1209.0091260000002</v>
      </c>
      <c r="AG67" s="1">
        <v>2304.17</v>
      </c>
      <c r="AH67" s="1">
        <v>84</v>
      </c>
      <c r="AI67" s="1">
        <v>4893.9496911249989</v>
      </c>
      <c r="AJ67" s="1">
        <v>9090.73</v>
      </c>
      <c r="AK67" s="1">
        <v>64</v>
      </c>
      <c r="AL67" s="1">
        <v>3508.1496492500005</v>
      </c>
      <c r="AM67" s="1">
        <v>6706.1500000000005</v>
      </c>
      <c r="AT67" s="1"/>
    </row>
    <row r="68" spans="25:46" x14ac:dyDescent="0.2">
      <c r="AB68" s="1">
        <v>273</v>
      </c>
      <c r="AC68" s="1">
        <v>19007.032359749996</v>
      </c>
      <c r="AD68" s="1">
        <v>27639.974999999999</v>
      </c>
      <c r="AE68" s="1">
        <v>193</v>
      </c>
      <c r="AF68" s="1">
        <v>10412.157938375</v>
      </c>
      <c r="AG68" s="1">
        <v>16810.53</v>
      </c>
      <c r="AH68" s="1">
        <v>84</v>
      </c>
      <c r="AI68" s="1">
        <v>4893.9496911249989</v>
      </c>
      <c r="AJ68" s="1">
        <v>9090.73</v>
      </c>
      <c r="AK68" s="1">
        <v>64</v>
      </c>
      <c r="AL68" s="1">
        <v>3508.1496492500005</v>
      </c>
      <c r="AM68" s="1">
        <v>6706.1500000000005</v>
      </c>
      <c r="AT68" s="1"/>
    </row>
    <row r="69" spans="25:46" x14ac:dyDescent="0.2">
      <c r="AT69" s="1"/>
    </row>
  </sheetData>
  <autoFilter ref="A12:BI12">
    <sortState ref="A13:BI177">
      <sortCondition ref="AY12"/>
    </sortState>
  </autoFilter>
  <mergeCells count="1">
    <mergeCell ref="B10:D10"/>
  </mergeCells>
  <conditionalFormatting sqref="D17">
    <cfRule type="duplicateValues" dxfId="170" priority="52"/>
  </conditionalFormatting>
  <conditionalFormatting sqref="B17">
    <cfRule type="duplicateValues" dxfId="169" priority="51"/>
  </conditionalFormatting>
  <conditionalFormatting sqref="D37:D40">
    <cfRule type="duplicateValues" dxfId="168" priority="50"/>
  </conditionalFormatting>
  <conditionalFormatting sqref="B37:B40">
    <cfRule type="duplicateValues" dxfId="167" priority="49"/>
  </conditionalFormatting>
  <conditionalFormatting sqref="D42">
    <cfRule type="duplicateValues" dxfId="166" priority="48"/>
  </conditionalFormatting>
  <conditionalFormatting sqref="B42">
    <cfRule type="duplicateValues" dxfId="165" priority="47"/>
  </conditionalFormatting>
  <conditionalFormatting sqref="D44">
    <cfRule type="duplicateValues" dxfId="164" priority="46"/>
  </conditionalFormatting>
  <conditionalFormatting sqref="B44">
    <cfRule type="duplicateValues" dxfId="163" priority="45"/>
  </conditionalFormatting>
  <conditionalFormatting sqref="D48">
    <cfRule type="duplicateValues" dxfId="162" priority="44"/>
  </conditionalFormatting>
  <conditionalFormatting sqref="B48">
    <cfRule type="duplicateValues" dxfId="161" priority="43"/>
  </conditionalFormatting>
  <conditionalFormatting sqref="D49:D51">
    <cfRule type="duplicateValues" dxfId="160" priority="42"/>
  </conditionalFormatting>
  <conditionalFormatting sqref="B49:B51">
    <cfRule type="duplicateValues" dxfId="159" priority="41"/>
  </conditionalFormatting>
  <conditionalFormatting sqref="B1:B1048576">
    <cfRule type="duplicateValues" dxfId="158" priority="24"/>
  </conditionalFormatting>
  <conditionalFormatting sqref="B20">
    <cfRule type="duplicateValues" dxfId="157" priority="23"/>
  </conditionalFormatting>
  <conditionalFormatting sqref="D43:D51">
    <cfRule type="duplicateValues" dxfId="156" priority="22"/>
  </conditionalFormatting>
  <conditionalFormatting sqref="B43:B51">
    <cfRule type="duplicateValues" dxfId="155" priority="21"/>
  </conditionalFormatting>
  <conditionalFormatting sqref="D21">
    <cfRule type="duplicateValues" dxfId="154" priority="7"/>
  </conditionalFormatting>
  <conditionalFormatting sqref="B21">
    <cfRule type="duplicateValues" dxfId="153" priority="6"/>
  </conditionalFormatting>
  <conditionalFormatting sqref="D32">
    <cfRule type="duplicateValues" dxfId="152" priority="5"/>
  </conditionalFormatting>
  <conditionalFormatting sqref="B32">
    <cfRule type="duplicateValues" dxfId="151" priority="4"/>
  </conditionalFormatting>
  <conditionalFormatting sqref="D53">
    <cfRule type="duplicateValues" dxfId="150" priority="65"/>
  </conditionalFormatting>
  <conditionalFormatting sqref="B53">
    <cfRule type="duplicateValues" dxfId="149" priority="66"/>
  </conditionalFormatting>
  <conditionalFormatting sqref="D9:D63">
    <cfRule type="duplicateValues" dxfId="148" priority="77"/>
  </conditionalFormatting>
  <conditionalFormatting sqref="D1:D63">
    <cfRule type="duplicateValues" dxfId="147" priority="79"/>
  </conditionalFormatting>
  <conditionalFormatting sqref="B1:B63">
    <cfRule type="duplicateValues" dxfId="146" priority="81"/>
  </conditionalFormatting>
  <printOptions horizontalCentered="1"/>
  <pageMargins left="0" right="0" top="0.25" bottom="0.5" header="0.3" footer="0.21"/>
  <pageSetup paperSize="8" scale="55" fitToHeight="2" orientation="landscape" r:id="rId1"/>
  <headerFoot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Q178"/>
  <sheetViews>
    <sheetView workbookViewId="0">
      <pane xSplit="5" ySplit="12" topLeftCell="F49" activePane="bottomRight" state="frozen"/>
      <selection activeCell="J1" sqref="J1:L1048576"/>
      <selection pane="topRight" activeCell="J1" sqref="J1:L1048576"/>
      <selection pane="bottomLeft" activeCell="J1" sqref="J1:L1048576"/>
      <selection pane="bottomRight" activeCell="J1" sqref="J1:L1048576"/>
    </sheetView>
  </sheetViews>
  <sheetFormatPr defaultRowHeight="12.75" x14ac:dyDescent="0.2"/>
  <cols>
    <col min="1" max="1" width="4" style="1" hidden="1" customWidth="1"/>
    <col min="2" max="2" width="11" style="1" customWidth="1"/>
    <col min="3" max="3" width="6.5703125" style="1" hidden="1" customWidth="1"/>
    <col min="4" max="4" width="10.28515625" style="1" customWidth="1"/>
    <col min="5" max="5" width="46.5703125" style="1" customWidth="1"/>
    <col min="6" max="6" width="8.140625" style="47" hidden="1" customWidth="1"/>
    <col min="7" max="8" width="8.140625" style="47" customWidth="1"/>
    <col min="9" max="9" width="1.42578125" style="1" customWidth="1"/>
    <col min="10" max="10" width="7.42578125" style="1" hidden="1" customWidth="1"/>
    <col min="11" max="11" width="8" style="1" hidden="1" customWidth="1"/>
    <col min="12" max="12" width="10.140625" style="1" hidden="1" customWidth="1"/>
    <col min="13" max="13" width="7.42578125" style="1" customWidth="1"/>
    <col min="14" max="14" width="8" style="1" customWidth="1"/>
    <col min="15" max="15" width="8.140625" style="1" customWidth="1"/>
    <col min="16" max="16" width="7.42578125" style="1" customWidth="1"/>
    <col min="17" max="17" width="8" style="1" customWidth="1"/>
    <col min="18" max="18" width="8.140625" style="1" customWidth="1"/>
    <col min="19" max="19" width="7.42578125" style="1" customWidth="1"/>
    <col min="20" max="20" width="8" style="1" customWidth="1"/>
    <col min="21" max="21" width="9.140625" style="1" customWidth="1"/>
    <col min="22" max="22" width="7.42578125" style="1" customWidth="1"/>
    <col min="23" max="23" width="8" style="1" customWidth="1"/>
    <col min="24" max="24" width="7.85546875" style="1" customWidth="1"/>
    <col min="25" max="25" width="7.42578125" style="1" hidden="1" customWidth="1"/>
    <col min="26" max="26" width="8" style="1" hidden="1" customWidth="1"/>
    <col min="27" max="27" width="8.140625" style="1" hidden="1" customWidth="1"/>
    <col min="28" max="28" width="7.42578125" style="1" hidden="1" customWidth="1"/>
    <col min="29" max="29" width="8" style="1" hidden="1" customWidth="1"/>
    <col min="30" max="30" width="8.140625" style="1" hidden="1" customWidth="1"/>
    <col min="31" max="31" width="7.42578125" style="1" hidden="1" customWidth="1"/>
    <col min="32" max="32" width="8" style="1" hidden="1" customWidth="1"/>
    <col min="33" max="33" width="8.140625" style="1" hidden="1" customWidth="1"/>
    <col min="34" max="34" width="7.42578125" style="1" hidden="1" customWidth="1"/>
    <col min="35" max="35" width="8" style="1" hidden="1" customWidth="1"/>
    <col min="36" max="36" width="8.140625" style="1" hidden="1" customWidth="1"/>
    <col min="37" max="37" width="7.42578125" style="1" hidden="1" customWidth="1"/>
    <col min="38" max="38" width="8" style="1" hidden="1" customWidth="1"/>
    <col min="39" max="39" width="8.140625" style="1" hidden="1" customWidth="1"/>
    <col min="40" max="40" width="0.7109375" style="1" customWidth="1"/>
    <col min="41" max="41" width="7.42578125" style="1" customWidth="1"/>
    <col min="42" max="42" width="7.7109375" style="1" customWidth="1"/>
    <col min="43" max="43" width="8.85546875" style="1" customWidth="1"/>
    <col min="44" max="44" width="6.5703125" style="1" hidden="1" customWidth="1"/>
    <col min="45" max="45" width="7" style="1" customWidth="1"/>
    <col min="46" max="46" width="8.7109375" style="54" customWidth="1"/>
    <col min="47" max="47" width="7.42578125" style="1" customWidth="1"/>
    <col min="48" max="48" width="8.140625" style="1" customWidth="1"/>
    <col min="49" max="49" width="6.42578125" style="1" hidden="1" customWidth="1"/>
    <col min="50" max="50" width="8.42578125" style="1" hidden="1" customWidth="1"/>
    <col min="51" max="51" width="5.7109375" style="1" hidden="1" customWidth="1"/>
    <col min="52" max="52" width="7.140625" style="1" customWidth="1"/>
    <col min="53" max="53" width="8.28515625" style="1" customWidth="1"/>
    <col min="54" max="54" width="8.140625" style="1" customWidth="1"/>
    <col min="55" max="55" width="10.28515625" style="1" customWidth="1"/>
    <col min="56" max="66" width="9.140625" style="1" customWidth="1"/>
    <col min="67" max="67" width="9.140625" style="1"/>
    <col min="68" max="68" width="10.5703125" style="1" bestFit="1" customWidth="1"/>
    <col min="69" max="69" width="12.42578125" style="1" bestFit="1" customWidth="1"/>
    <col min="70" max="16384" width="9.140625" style="1"/>
  </cols>
  <sheetData>
    <row r="1" spans="1:69" x14ac:dyDescent="0.2">
      <c r="BC1" s="37" t="s">
        <v>35</v>
      </c>
    </row>
    <row r="2" spans="1:69" x14ac:dyDescent="0.2">
      <c r="BC2" s="37" t="s">
        <v>36</v>
      </c>
    </row>
    <row r="3" spans="1:69" x14ac:dyDescent="0.2">
      <c r="BC3" s="37" t="s">
        <v>77</v>
      </c>
    </row>
    <row r="4" spans="1:69" x14ac:dyDescent="0.2">
      <c r="BC4" s="37"/>
    </row>
    <row r="5" spans="1:69" x14ac:dyDescent="0.2">
      <c r="BC5" s="37"/>
    </row>
    <row r="6" spans="1:69" x14ac:dyDescent="0.2">
      <c r="BC6" s="38"/>
    </row>
    <row r="7" spans="1:69" x14ac:dyDescent="0.2">
      <c r="BC7" s="38"/>
    </row>
    <row r="8" spans="1:69" ht="5.25" customHeight="1" x14ac:dyDescent="0.2">
      <c r="BC8" s="38"/>
    </row>
    <row r="9" spans="1:69" s="19" customFormat="1" ht="19.5" customHeight="1" thickBot="1" x14ac:dyDescent="0.25">
      <c r="B9" s="18" t="s">
        <v>34</v>
      </c>
      <c r="C9" s="18"/>
      <c r="D9" s="18"/>
      <c r="E9" s="18"/>
      <c r="F9" s="48"/>
      <c r="G9" s="48"/>
      <c r="H9" s="4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55"/>
      <c r="AU9" s="18"/>
      <c r="AV9" s="18"/>
      <c r="AW9" s="18"/>
      <c r="AX9" s="18"/>
      <c r="AY9" s="18"/>
      <c r="AZ9" s="18"/>
      <c r="BA9" s="39"/>
      <c r="BB9" s="39"/>
      <c r="BC9" s="40" t="s">
        <v>27</v>
      </c>
      <c r="BE9" s="32">
        <v>43466</v>
      </c>
      <c r="BF9" s="33"/>
      <c r="BG9" s="32">
        <v>43525</v>
      </c>
      <c r="BH9" s="33"/>
      <c r="BI9" s="32">
        <v>43616</v>
      </c>
      <c r="BJ9" s="33"/>
      <c r="BK9" s="32"/>
      <c r="BL9" s="33"/>
      <c r="BP9" s="32"/>
      <c r="BQ9" s="33"/>
    </row>
    <row r="10" spans="1:69" ht="13.5" customHeight="1" x14ac:dyDescent="0.2">
      <c r="B10" s="193"/>
      <c r="C10" s="193"/>
      <c r="D10" s="193"/>
      <c r="E10" s="91"/>
      <c r="J10" s="80"/>
      <c r="L10" s="84">
        <v>14.41</v>
      </c>
      <c r="M10" s="84"/>
      <c r="N10" s="84"/>
      <c r="O10" s="84">
        <v>23.94</v>
      </c>
      <c r="P10" s="84"/>
      <c r="Q10" s="84"/>
      <c r="R10" s="84">
        <v>12.92</v>
      </c>
      <c r="S10" s="84"/>
      <c r="T10" s="84"/>
      <c r="U10" s="84">
        <v>7.95</v>
      </c>
      <c r="V10" s="84"/>
      <c r="W10" s="84"/>
      <c r="X10" s="84">
        <v>10.94</v>
      </c>
      <c r="Y10" s="84"/>
      <c r="Z10" s="84"/>
      <c r="AA10" s="84">
        <v>8.24</v>
      </c>
      <c r="AB10" s="84"/>
      <c r="AC10" s="84"/>
      <c r="AD10" s="84"/>
      <c r="AE10" s="84"/>
      <c r="AF10" s="84"/>
      <c r="AG10" s="84"/>
      <c r="AH10" s="84"/>
      <c r="AI10" s="84"/>
      <c r="AJ10" s="84"/>
      <c r="AK10" s="84"/>
      <c r="AL10" s="84"/>
      <c r="AM10" s="84"/>
      <c r="AN10" s="84"/>
      <c r="AO10" s="84"/>
      <c r="AP10" s="84"/>
      <c r="AQ10" s="84">
        <v>9.49</v>
      </c>
      <c r="AR10" s="20"/>
      <c r="AS10" s="20"/>
      <c r="AT10" s="56"/>
      <c r="AU10" s="84"/>
      <c r="AV10" s="20"/>
      <c r="AW10" s="20"/>
      <c r="AX10" s="84"/>
      <c r="AY10" s="84"/>
      <c r="AZ10" s="20"/>
      <c r="BA10" s="20"/>
      <c r="BB10" s="20" t="s">
        <v>0</v>
      </c>
      <c r="BC10" s="23">
        <v>43593</v>
      </c>
      <c r="BE10" s="27">
        <f>ROUND(BC10-BE9,0)</f>
        <v>127</v>
      </c>
      <c r="BF10" s="28" t="s">
        <v>10</v>
      </c>
      <c r="BG10" s="27">
        <f>ROUND(BC10-BG9,0)</f>
        <v>68</v>
      </c>
      <c r="BH10" s="28" t="s">
        <v>10</v>
      </c>
      <c r="BI10" s="27">
        <f>ROUND(BC10-BI9,0)</f>
        <v>-23</v>
      </c>
      <c r="BJ10" s="28" t="s">
        <v>10</v>
      </c>
      <c r="BK10" s="27">
        <f>BC10-BK9</f>
        <v>43593</v>
      </c>
      <c r="BL10" s="28" t="s">
        <v>10</v>
      </c>
      <c r="BP10" s="27"/>
      <c r="BQ10" s="28"/>
    </row>
    <row r="11" spans="1:69" s="2" customFormat="1" ht="15.75" customHeight="1" x14ac:dyDescent="0.2">
      <c r="B11" s="91"/>
      <c r="C11" s="91"/>
      <c r="D11" s="91"/>
      <c r="E11" s="91"/>
      <c r="F11" s="20"/>
      <c r="G11" s="20"/>
      <c r="H11" s="20"/>
      <c r="J11" s="22">
        <v>43466</v>
      </c>
      <c r="K11" s="22"/>
      <c r="L11" s="22"/>
      <c r="M11" s="22">
        <v>43497</v>
      </c>
      <c r="N11" s="22"/>
      <c r="O11" s="22"/>
      <c r="P11" s="22">
        <v>43525</v>
      </c>
      <c r="Q11" s="22"/>
      <c r="R11" s="22"/>
      <c r="S11" s="22">
        <v>43556</v>
      </c>
      <c r="T11" s="22"/>
      <c r="U11" s="22"/>
      <c r="V11" s="22">
        <v>43586</v>
      </c>
      <c r="W11" s="22"/>
      <c r="X11" s="22"/>
      <c r="Y11" s="22">
        <v>43617</v>
      </c>
      <c r="Z11" s="22"/>
      <c r="AA11" s="22"/>
      <c r="AB11" s="22">
        <v>42947</v>
      </c>
      <c r="AC11" s="22"/>
      <c r="AD11" s="22"/>
      <c r="AE11" s="22">
        <v>42978</v>
      </c>
      <c r="AF11" s="22"/>
      <c r="AG11" s="22"/>
      <c r="AH11" s="22">
        <v>43008</v>
      </c>
      <c r="AI11" s="22"/>
      <c r="AJ11" s="22"/>
      <c r="AK11" s="22">
        <v>43039</v>
      </c>
      <c r="AL11" s="22"/>
      <c r="AM11" s="22"/>
      <c r="AN11" s="10"/>
      <c r="AO11" s="22" t="s">
        <v>7</v>
      </c>
      <c r="AP11" s="81"/>
      <c r="AQ11" s="81"/>
      <c r="AR11" s="81"/>
      <c r="AS11" s="81"/>
      <c r="AT11" s="81"/>
      <c r="AU11" s="22"/>
      <c r="AV11" s="81"/>
      <c r="AW11" s="81"/>
      <c r="AX11" s="81"/>
      <c r="AY11" s="81"/>
      <c r="AZ11" s="81"/>
      <c r="BA11" s="81"/>
      <c r="BB11" s="81"/>
      <c r="BC11" s="82"/>
    </row>
    <row r="12" spans="1:69" s="3" customFormat="1" ht="60" x14ac:dyDescent="0.2">
      <c r="A12" s="14" t="s">
        <v>8</v>
      </c>
      <c r="B12" s="5" t="s">
        <v>3</v>
      </c>
      <c r="C12" s="14" t="s">
        <v>8</v>
      </c>
      <c r="D12" s="5" t="s">
        <v>2</v>
      </c>
      <c r="E12" s="6" t="s">
        <v>1</v>
      </c>
      <c r="F12" s="5" t="s">
        <v>32</v>
      </c>
      <c r="G12" s="5" t="s">
        <v>33</v>
      </c>
      <c r="H12" s="5" t="s">
        <v>20</v>
      </c>
      <c r="J12" s="4" t="s">
        <v>5</v>
      </c>
      <c r="K12" s="5" t="s">
        <v>32</v>
      </c>
      <c r="L12" s="4" t="s">
        <v>9</v>
      </c>
      <c r="M12" s="4" t="s">
        <v>5</v>
      </c>
      <c r="N12" s="5" t="s">
        <v>32</v>
      </c>
      <c r="O12" s="4" t="s">
        <v>9</v>
      </c>
      <c r="P12" s="4" t="s">
        <v>5</v>
      </c>
      <c r="Q12" s="5" t="s">
        <v>32</v>
      </c>
      <c r="R12" s="4" t="s">
        <v>9</v>
      </c>
      <c r="S12" s="4" t="s">
        <v>5</v>
      </c>
      <c r="T12" s="5" t="s">
        <v>32</v>
      </c>
      <c r="U12" s="4" t="s">
        <v>9</v>
      </c>
      <c r="V12" s="4" t="s">
        <v>5</v>
      </c>
      <c r="W12" s="5" t="s">
        <v>32</v>
      </c>
      <c r="X12" s="4" t="s">
        <v>9</v>
      </c>
      <c r="Y12" s="4" t="s">
        <v>5</v>
      </c>
      <c r="Z12" s="5" t="s">
        <v>32</v>
      </c>
      <c r="AA12" s="4" t="s">
        <v>9</v>
      </c>
      <c r="AB12" s="4" t="s">
        <v>5</v>
      </c>
      <c r="AC12" s="5" t="s">
        <v>32</v>
      </c>
      <c r="AD12" s="4" t="s">
        <v>9</v>
      </c>
      <c r="AE12" s="4" t="s">
        <v>5</v>
      </c>
      <c r="AF12" s="5" t="s">
        <v>32</v>
      </c>
      <c r="AG12" s="4" t="s">
        <v>9</v>
      </c>
      <c r="AH12" s="4" t="s">
        <v>5</v>
      </c>
      <c r="AI12" s="5" t="s">
        <v>32</v>
      </c>
      <c r="AJ12" s="4" t="s">
        <v>9</v>
      </c>
      <c r="AK12" s="4" t="s">
        <v>5</v>
      </c>
      <c r="AL12" s="5" t="s">
        <v>32</v>
      </c>
      <c r="AM12" s="4" t="s">
        <v>9</v>
      </c>
      <c r="AN12" s="10"/>
      <c r="AO12" s="4" t="s">
        <v>19</v>
      </c>
      <c r="AP12" s="5" t="s">
        <v>32</v>
      </c>
      <c r="AQ12" s="67" t="s">
        <v>9</v>
      </c>
      <c r="AR12" s="67" t="s">
        <v>17</v>
      </c>
      <c r="AS12" s="67" t="s">
        <v>16</v>
      </c>
      <c r="AT12" s="68" t="s">
        <v>15</v>
      </c>
      <c r="AU12" s="4" t="s">
        <v>6</v>
      </c>
      <c r="AV12" s="67" t="s">
        <v>18</v>
      </c>
      <c r="AW12" s="67" t="s">
        <v>29</v>
      </c>
      <c r="AX12" s="67" t="s">
        <v>30</v>
      </c>
      <c r="AY12" s="67" t="s">
        <v>31</v>
      </c>
      <c r="AZ12" s="67" t="s">
        <v>11</v>
      </c>
      <c r="BA12" s="67" t="s">
        <v>13</v>
      </c>
      <c r="BB12" s="67" t="s">
        <v>14</v>
      </c>
      <c r="BC12" s="67" t="s">
        <v>12</v>
      </c>
    </row>
    <row r="13" spans="1:69" ht="5.25" customHeight="1" x14ac:dyDescent="0.25">
      <c r="A13" s="13"/>
      <c r="B13" s="21"/>
      <c r="C13" s="16">
        <v>1</v>
      </c>
      <c r="D13" s="16"/>
      <c r="E13" s="17"/>
      <c r="F13" s="49"/>
      <c r="G13" s="49"/>
      <c r="H13" s="49"/>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0"/>
      <c r="AO13" s="15"/>
      <c r="AP13" s="15"/>
      <c r="AQ13" s="11"/>
      <c r="AR13" s="29"/>
      <c r="AS13" s="11"/>
      <c r="AT13" s="57"/>
      <c r="AU13" s="15"/>
      <c r="AV13" s="11"/>
      <c r="AW13" s="11"/>
      <c r="AX13" s="15"/>
      <c r="AY13" s="46">
        <v>1</v>
      </c>
      <c r="AZ13" s="11"/>
      <c r="BA13" s="11"/>
      <c r="BB13" s="11"/>
      <c r="BC13" s="11"/>
    </row>
    <row r="14" spans="1:69" ht="15" x14ac:dyDescent="0.25">
      <c r="A14" s="13"/>
      <c r="B14" s="16">
        <v>6953156281479</v>
      </c>
      <c r="C14" s="16"/>
      <c r="D14" s="16">
        <v>734836</v>
      </c>
      <c r="E14" s="17" t="s">
        <v>37</v>
      </c>
      <c r="F14" s="53">
        <v>51.990000000000009</v>
      </c>
      <c r="G14" s="53">
        <v>74.5</v>
      </c>
      <c r="H14" s="53">
        <v>149</v>
      </c>
      <c r="J14" s="25">
        <v>0</v>
      </c>
      <c r="K14" s="15">
        <f t="shared" ref="K14:K77" si="0">J14*$F14</f>
        <v>0</v>
      </c>
      <c r="L14" s="15">
        <f t="shared" ref="L14:L77" si="1">J14*$G14</f>
        <v>0</v>
      </c>
      <c r="M14" s="25">
        <v>1</v>
      </c>
      <c r="N14" s="15">
        <f t="shared" ref="N14:N77" si="2">M14*$F14</f>
        <v>51.990000000000009</v>
      </c>
      <c r="O14" s="15">
        <f t="shared" ref="O14:O77" si="3">M14*$G14</f>
        <v>74.5</v>
      </c>
      <c r="P14" s="25">
        <v>0</v>
      </c>
      <c r="Q14" s="15">
        <f t="shared" ref="Q14:Q77" si="4">P14*$F14</f>
        <v>0</v>
      </c>
      <c r="R14" s="15">
        <f t="shared" ref="R14:R77" si="5">P14*$G14</f>
        <v>0</v>
      </c>
      <c r="S14" s="25">
        <v>0</v>
      </c>
      <c r="T14" s="15">
        <f t="shared" ref="T14:T77" si="6">S14*$F14</f>
        <v>0</v>
      </c>
      <c r="U14" s="15">
        <f t="shared" ref="U14:U77" si="7">S14*$G14</f>
        <v>0</v>
      </c>
      <c r="V14" s="25"/>
      <c r="W14" s="15">
        <f t="shared" ref="W14:W77" si="8">V14*$F14</f>
        <v>0</v>
      </c>
      <c r="X14" s="15">
        <f t="shared" ref="X14:X77" si="9">V14*$G14</f>
        <v>0</v>
      </c>
      <c r="Y14" s="25"/>
      <c r="Z14" s="15">
        <f t="shared" ref="Z14:Z77" si="10">Y14*$F14</f>
        <v>0</v>
      </c>
      <c r="AA14" s="15">
        <f t="shared" ref="AA14:AA77" si="11">Y14*$G14</f>
        <v>0</v>
      </c>
      <c r="AB14" s="25"/>
      <c r="AC14" s="15">
        <f t="shared" ref="AC14:AC77" si="12">AB14*$F14</f>
        <v>0</v>
      </c>
      <c r="AD14" s="15">
        <f t="shared" ref="AD14:AD77" si="13">AB14*$G14</f>
        <v>0</v>
      </c>
      <c r="AE14" s="25"/>
      <c r="AF14" s="15">
        <f t="shared" ref="AF14:AF77" si="14">AE14*$F14</f>
        <v>0</v>
      </c>
      <c r="AG14" s="15">
        <f t="shared" ref="AG14:AG77" si="15">AE14*$G14</f>
        <v>0</v>
      </c>
      <c r="AH14" s="25"/>
      <c r="AI14" s="15">
        <f t="shared" ref="AI14:AI77" si="16">AH14*$F14</f>
        <v>0</v>
      </c>
      <c r="AJ14" s="15">
        <f t="shared" ref="AJ14:AJ77" si="17">AH14*$G14</f>
        <v>0</v>
      </c>
      <c r="AK14" s="25"/>
      <c r="AL14" s="15">
        <f t="shared" ref="AL14:AL77" si="18">AK14*$F14</f>
        <v>0</v>
      </c>
      <c r="AM14" s="15">
        <f t="shared" ref="AM14:AM77" si="19">AK14*$G14</f>
        <v>0</v>
      </c>
      <c r="AN14" s="10"/>
      <c r="AO14" s="25">
        <f t="shared" ref="AO14:AO77" si="20">J14+M14+P14+S14+V14+Y14+AB14+AE14+AH14+AK14</f>
        <v>1</v>
      </c>
      <c r="AP14" s="15">
        <f t="shared" ref="AP14:AP77" si="21">AO14*F14</f>
        <v>51.990000000000009</v>
      </c>
      <c r="AQ14" s="36">
        <f t="shared" ref="AQ14:AQ77" si="22">AO14*G14</f>
        <v>74.5</v>
      </c>
      <c r="AR14" s="41">
        <f t="shared" ref="AR14:AR77" si="23">AO14/BE$10</f>
        <v>7.874015748031496E-3</v>
      </c>
      <c r="AS14" s="36">
        <f t="shared" ref="AS14:AS77" si="24">AR14*30</f>
        <v>0.23622047244094488</v>
      </c>
      <c r="AT14" s="58">
        <f t="shared" ref="AT14:AT77" si="25">AS14*G14</f>
        <v>17.598425196850393</v>
      </c>
      <c r="AU14" s="25">
        <v>3</v>
      </c>
      <c r="AV14" s="36">
        <f t="shared" ref="AV14:AV77" si="26">AU14*G14</f>
        <v>223.5</v>
      </c>
      <c r="AW14" s="36"/>
      <c r="AX14" s="15">
        <f t="shared" ref="AX14:AX77" si="27">AW14*G14</f>
        <v>0</v>
      </c>
      <c r="AY14" s="46">
        <v>2</v>
      </c>
      <c r="AZ14" s="36">
        <f t="shared" ref="AZ14:AZ77" si="28">IFERROR(AU14/AR14, "-")</f>
        <v>381</v>
      </c>
      <c r="BA14" s="36">
        <f t="shared" ref="BA14:BA77" si="29">IFERROR(AZ14/7,"-")</f>
        <v>54.428571428571431</v>
      </c>
      <c r="BB14" s="51">
        <f t="shared" ref="BB14:BB77" si="30">IFERROR(AZ14/30,"-")</f>
        <v>12.7</v>
      </c>
      <c r="BC14" s="34">
        <f t="shared" ref="BC14:BC77" si="31">IFERROR(BC$10+AZ14,"-")</f>
        <v>43974</v>
      </c>
    </row>
    <row r="15" spans="1:69" ht="15" x14ac:dyDescent="0.25">
      <c r="A15" s="13"/>
      <c r="B15" s="16">
        <v>6953156282964</v>
      </c>
      <c r="C15" s="16"/>
      <c r="D15" s="16">
        <v>734837</v>
      </c>
      <c r="E15" s="17" t="s">
        <v>38</v>
      </c>
      <c r="F15" s="53">
        <v>5.2600000000000016</v>
      </c>
      <c r="G15" s="53">
        <v>24.5</v>
      </c>
      <c r="H15" s="53">
        <v>49</v>
      </c>
      <c r="J15" s="25">
        <v>0</v>
      </c>
      <c r="K15" s="15">
        <f t="shared" si="0"/>
        <v>0</v>
      </c>
      <c r="L15" s="15">
        <f t="shared" si="1"/>
        <v>0</v>
      </c>
      <c r="M15" s="25">
        <v>5</v>
      </c>
      <c r="N15" s="15">
        <f t="shared" si="2"/>
        <v>26.300000000000008</v>
      </c>
      <c r="O15" s="15">
        <f t="shared" si="3"/>
        <v>122.5</v>
      </c>
      <c r="P15" s="25">
        <v>4</v>
      </c>
      <c r="Q15" s="15">
        <f t="shared" si="4"/>
        <v>21.040000000000006</v>
      </c>
      <c r="R15" s="15">
        <f t="shared" si="5"/>
        <v>98</v>
      </c>
      <c r="S15" s="25">
        <v>2</v>
      </c>
      <c r="T15" s="15">
        <f t="shared" si="6"/>
        <v>10.520000000000003</v>
      </c>
      <c r="U15" s="15">
        <f t="shared" si="7"/>
        <v>49</v>
      </c>
      <c r="V15" s="25"/>
      <c r="W15" s="15">
        <f t="shared" si="8"/>
        <v>0</v>
      </c>
      <c r="X15" s="15">
        <f t="shared" si="9"/>
        <v>0</v>
      </c>
      <c r="Y15" s="25"/>
      <c r="Z15" s="15">
        <f t="shared" si="10"/>
        <v>0</v>
      </c>
      <c r="AA15" s="15">
        <f t="shared" si="11"/>
        <v>0</v>
      </c>
      <c r="AB15" s="25"/>
      <c r="AC15" s="15">
        <f t="shared" si="12"/>
        <v>0</v>
      </c>
      <c r="AD15" s="15">
        <f t="shared" si="13"/>
        <v>0</v>
      </c>
      <c r="AE15" s="25"/>
      <c r="AF15" s="15">
        <f t="shared" si="14"/>
        <v>0</v>
      </c>
      <c r="AG15" s="15">
        <f t="shared" si="15"/>
        <v>0</v>
      </c>
      <c r="AH15" s="25"/>
      <c r="AI15" s="15">
        <f t="shared" si="16"/>
        <v>0</v>
      </c>
      <c r="AJ15" s="15">
        <f t="shared" si="17"/>
        <v>0</v>
      </c>
      <c r="AK15" s="25"/>
      <c r="AL15" s="15">
        <f t="shared" si="18"/>
        <v>0</v>
      </c>
      <c r="AM15" s="15">
        <f t="shared" si="19"/>
        <v>0</v>
      </c>
      <c r="AN15" s="10"/>
      <c r="AO15" s="25">
        <f t="shared" si="20"/>
        <v>11</v>
      </c>
      <c r="AP15" s="15">
        <f t="shared" si="21"/>
        <v>57.860000000000014</v>
      </c>
      <c r="AQ15" s="36">
        <f t="shared" si="22"/>
        <v>269.5</v>
      </c>
      <c r="AR15" s="41">
        <f t="shared" si="23"/>
        <v>8.6614173228346455E-2</v>
      </c>
      <c r="AS15" s="36">
        <f t="shared" si="24"/>
        <v>2.5984251968503935</v>
      </c>
      <c r="AT15" s="58">
        <f t="shared" si="25"/>
        <v>63.661417322834644</v>
      </c>
      <c r="AU15" s="25">
        <v>8</v>
      </c>
      <c r="AV15" s="36">
        <f t="shared" si="26"/>
        <v>196</v>
      </c>
      <c r="AW15" s="36"/>
      <c r="AX15" s="15">
        <f t="shared" si="27"/>
        <v>0</v>
      </c>
      <c r="AY15" s="46">
        <v>3</v>
      </c>
      <c r="AZ15" s="36">
        <f t="shared" si="28"/>
        <v>92.36363636363636</v>
      </c>
      <c r="BA15" s="36">
        <f t="shared" si="29"/>
        <v>13.194805194805195</v>
      </c>
      <c r="BB15" s="51">
        <f t="shared" si="30"/>
        <v>3.0787878787878786</v>
      </c>
      <c r="BC15" s="34">
        <f t="shared" si="31"/>
        <v>43685.36363636364</v>
      </c>
    </row>
    <row r="16" spans="1:69" ht="15" x14ac:dyDescent="0.25">
      <c r="A16" s="13"/>
      <c r="B16" s="16">
        <v>6953156282971</v>
      </c>
      <c r="C16" s="16"/>
      <c r="D16" s="16">
        <v>734838</v>
      </c>
      <c r="E16" s="26" t="s">
        <v>39</v>
      </c>
      <c r="F16" s="53">
        <v>5.3899999999999917</v>
      </c>
      <c r="G16" s="53">
        <v>24.5</v>
      </c>
      <c r="H16" s="53">
        <v>49</v>
      </c>
      <c r="J16" s="25">
        <v>0</v>
      </c>
      <c r="K16" s="15">
        <f t="shared" si="0"/>
        <v>0</v>
      </c>
      <c r="L16" s="15">
        <f t="shared" si="1"/>
        <v>0</v>
      </c>
      <c r="M16" s="25">
        <v>9</v>
      </c>
      <c r="N16" s="15">
        <f t="shared" si="2"/>
        <v>48.509999999999927</v>
      </c>
      <c r="O16" s="15">
        <f t="shared" si="3"/>
        <v>220.5</v>
      </c>
      <c r="P16" s="25">
        <v>3</v>
      </c>
      <c r="Q16" s="15">
        <f t="shared" si="4"/>
        <v>16.169999999999973</v>
      </c>
      <c r="R16" s="15">
        <f t="shared" si="5"/>
        <v>73.5</v>
      </c>
      <c r="S16" s="25">
        <v>4</v>
      </c>
      <c r="T16" s="15">
        <f t="shared" si="6"/>
        <v>21.559999999999967</v>
      </c>
      <c r="U16" s="15">
        <f t="shared" si="7"/>
        <v>98</v>
      </c>
      <c r="V16" s="25"/>
      <c r="W16" s="15">
        <f t="shared" si="8"/>
        <v>0</v>
      </c>
      <c r="X16" s="15">
        <f t="shared" si="9"/>
        <v>0</v>
      </c>
      <c r="Y16" s="25"/>
      <c r="Z16" s="15">
        <f t="shared" si="10"/>
        <v>0</v>
      </c>
      <c r="AA16" s="15">
        <f t="shared" si="11"/>
        <v>0</v>
      </c>
      <c r="AB16" s="25"/>
      <c r="AC16" s="15">
        <f t="shared" si="12"/>
        <v>0</v>
      </c>
      <c r="AD16" s="15">
        <f t="shared" si="13"/>
        <v>0</v>
      </c>
      <c r="AE16" s="25"/>
      <c r="AF16" s="15">
        <f t="shared" si="14"/>
        <v>0</v>
      </c>
      <c r="AG16" s="15">
        <f t="shared" si="15"/>
        <v>0</v>
      </c>
      <c r="AH16" s="25"/>
      <c r="AI16" s="15">
        <f t="shared" si="16"/>
        <v>0</v>
      </c>
      <c r="AJ16" s="15">
        <f t="shared" si="17"/>
        <v>0</v>
      </c>
      <c r="AK16" s="25"/>
      <c r="AL16" s="15">
        <f t="shared" si="18"/>
        <v>0</v>
      </c>
      <c r="AM16" s="15">
        <f t="shared" si="19"/>
        <v>0</v>
      </c>
      <c r="AO16" s="25">
        <f t="shared" si="20"/>
        <v>16</v>
      </c>
      <c r="AP16" s="15">
        <f t="shared" si="21"/>
        <v>86.239999999999867</v>
      </c>
      <c r="AQ16" s="36">
        <f t="shared" si="22"/>
        <v>392</v>
      </c>
      <c r="AR16" s="41">
        <f t="shared" si="23"/>
        <v>0.12598425196850394</v>
      </c>
      <c r="AS16" s="36">
        <f t="shared" si="24"/>
        <v>3.7795275590551181</v>
      </c>
      <c r="AT16" s="58">
        <f t="shared" si="25"/>
        <v>92.598425196850386</v>
      </c>
      <c r="AU16" s="25">
        <v>8</v>
      </c>
      <c r="AV16" s="36">
        <f t="shared" si="26"/>
        <v>196</v>
      </c>
      <c r="AW16" s="36"/>
      <c r="AX16" s="15">
        <f t="shared" si="27"/>
        <v>0</v>
      </c>
      <c r="AY16" s="46">
        <v>8</v>
      </c>
      <c r="AZ16" s="36">
        <f t="shared" si="28"/>
        <v>63.5</v>
      </c>
      <c r="BA16" s="36">
        <f t="shared" si="29"/>
        <v>9.0714285714285712</v>
      </c>
      <c r="BB16" s="51">
        <f t="shared" si="30"/>
        <v>2.1166666666666667</v>
      </c>
      <c r="BC16" s="34">
        <f t="shared" si="31"/>
        <v>43656.5</v>
      </c>
      <c r="BD16" s="35"/>
      <c r="BE16" s="35"/>
    </row>
    <row r="17" spans="1:61" s="104" customFormat="1" ht="15" x14ac:dyDescent="0.25">
      <c r="A17" s="92"/>
      <c r="B17" s="93">
        <v>6953156273887</v>
      </c>
      <c r="C17" s="93"/>
      <c r="D17" s="93">
        <v>734867</v>
      </c>
      <c r="E17" s="94" t="s">
        <v>40</v>
      </c>
      <c r="F17" s="95">
        <v>57.060000000000038</v>
      </c>
      <c r="G17" s="95">
        <v>109.5</v>
      </c>
      <c r="H17" s="95">
        <v>219</v>
      </c>
      <c r="J17" s="96">
        <v>0</v>
      </c>
      <c r="K17" s="97">
        <f t="shared" si="0"/>
        <v>0</v>
      </c>
      <c r="L17" s="97">
        <f t="shared" si="1"/>
        <v>0</v>
      </c>
      <c r="M17" s="96">
        <v>0</v>
      </c>
      <c r="N17" s="97">
        <f t="shared" si="2"/>
        <v>0</v>
      </c>
      <c r="O17" s="97">
        <f t="shared" si="3"/>
        <v>0</v>
      </c>
      <c r="P17" s="96">
        <v>1</v>
      </c>
      <c r="Q17" s="97">
        <f t="shared" si="4"/>
        <v>57.060000000000038</v>
      </c>
      <c r="R17" s="97">
        <f t="shared" si="5"/>
        <v>109.5</v>
      </c>
      <c r="S17" s="96">
        <v>1</v>
      </c>
      <c r="T17" s="97">
        <f t="shared" si="6"/>
        <v>57.060000000000038</v>
      </c>
      <c r="U17" s="97">
        <f t="shared" si="7"/>
        <v>109.5</v>
      </c>
      <c r="V17" s="96"/>
      <c r="W17" s="97">
        <f t="shared" si="8"/>
        <v>0</v>
      </c>
      <c r="X17" s="97">
        <f t="shared" si="9"/>
        <v>0</v>
      </c>
      <c r="Y17" s="96"/>
      <c r="Z17" s="97">
        <f t="shared" si="10"/>
        <v>0</v>
      </c>
      <c r="AA17" s="97">
        <f t="shared" si="11"/>
        <v>0</v>
      </c>
      <c r="AB17" s="96"/>
      <c r="AC17" s="97">
        <f t="shared" si="12"/>
        <v>0</v>
      </c>
      <c r="AD17" s="97">
        <f t="shared" si="13"/>
        <v>0</v>
      </c>
      <c r="AE17" s="96"/>
      <c r="AF17" s="97">
        <f t="shared" si="14"/>
        <v>0</v>
      </c>
      <c r="AG17" s="97">
        <f t="shared" si="15"/>
        <v>0</v>
      </c>
      <c r="AH17" s="96"/>
      <c r="AI17" s="97">
        <f t="shared" si="16"/>
        <v>0</v>
      </c>
      <c r="AJ17" s="97">
        <f t="shared" si="17"/>
        <v>0</v>
      </c>
      <c r="AK17" s="96"/>
      <c r="AL17" s="97">
        <f t="shared" si="18"/>
        <v>0</v>
      </c>
      <c r="AM17" s="97">
        <f t="shared" si="19"/>
        <v>0</v>
      </c>
      <c r="AN17" s="96"/>
      <c r="AO17" s="96">
        <f t="shared" si="20"/>
        <v>2</v>
      </c>
      <c r="AP17" s="97">
        <f t="shared" si="21"/>
        <v>114.12000000000008</v>
      </c>
      <c r="AQ17" s="97">
        <f t="shared" si="22"/>
        <v>219</v>
      </c>
      <c r="AR17" s="99">
        <f t="shared" si="23"/>
        <v>1.5748031496062992E-2</v>
      </c>
      <c r="AS17" s="100">
        <f t="shared" si="24"/>
        <v>0.47244094488188976</v>
      </c>
      <c r="AT17" s="97">
        <f t="shared" si="25"/>
        <v>51.732283464566926</v>
      </c>
      <c r="AU17" s="96">
        <v>3</v>
      </c>
      <c r="AV17" s="106">
        <f t="shared" si="26"/>
        <v>328.5</v>
      </c>
      <c r="AW17" s="106"/>
      <c r="AX17" s="97">
        <f t="shared" si="27"/>
        <v>0</v>
      </c>
      <c r="AY17" s="101">
        <v>9</v>
      </c>
      <c r="AZ17" s="100">
        <f t="shared" si="28"/>
        <v>190.5</v>
      </c>
      <c r="BA17" s="100">
        <f t="shared" si="29"/>
        <v>27.214285714285715</v>
      </c>
      <c r="BB17" s="102">
        <f t="shared" si="30"/>
        <v>6.35</v>
      </c>
      <c r="BC17" s="34">
        <f t="shared" si="31"/>
        <v>43783.5</v>
      </c>
      <c r="BD17" s="103"/>
      <c r="BE17" s="103"/>
    </row>
    <row r="18" spans="1:61" ht="15" x14ac:dyDescent="0.25">
      <c r="A18" s="13"/>
      <c r="B18" s="16">
        <v>6953156273894</v>
      </c>
      <c r="C18" s="16"/>
      <c r="D18" s="16">
        <v>734868</v>
      </c>
      <c r="E18" s="17" t="s">
        <v>41</v>
      </c>
      <c r="F18" s="53">
        <v>53.97</v>
      </c>
      <c r="G18" s="53">
        <v>109.5</v>
      </c>
      <c r="H18" s="53">
        <v>219</v>
      </c>
      <c r="J18" s="25">
        <v>0</v>
      </c>
      <c r="K18" s="15">
        <f t="shared" si="0"/>
        <v>0</v>
      </c>
      <c r="L18" s="15">
        <f t="shared" si="1"/>
        <v>0</v>
      </c>
      <c r="M18" s="25">
        <v>0</v>
      </c>
      <c r="N18" s="15">
        <f t="shared" si="2"/>
        <v>0</v>
      </c>
      <c r="O18" s="15">
        <f t="shared" si="3"/>
        <v>0</v>
      </c>
      <c r="P18" s="25">
        <v>0</v>
      </c>
      <c r="Q18" s="15">
        <f t="shared" si="4"/>
        <v>0</v>
      </c>
      <c r="R18" s="15">
        <f t="shared" si="5"/>
        <v>0</v>
      </c>
      <c r="S18" s="25">
        <v>0</v>
      </c>
      <c r="T18" s="15">
        <f t="shared" si="6"/>
        <v>0</v>
      </c>
      <c r="U18" s="15">
        <f t="shared" si="7"/>
        <v>0</v>
      </c>
      <c r="V18" s="25"/>
      <c r="W18" s="15">
        <f t="shared" si="8"/>
        <v>0</v>
      </c>
      <c r="X18" s="15">
        <f t="shared" si="9"/>
        <v>0</v>
      </c>
      <c r="Y18" s="25"/>
      <c r="Z18" s="15">
        <f t="shared" si="10"/>
        <v>0</v>
      </c>
      <c r="AA18" s="15">
        <f t="shared" si="11"/>
        <v>0</v>
      </c>
      <c r="AB18" s="25"/>
      <c r="AC18" s="15">
        <f t="shared" si="12"/>
        <v>0</v>
      </c>
      <c r="AD18" s="15">
        <f t="shared" si="13"/>
        <v>0</v>
      </c>
      <c r="AE18" s="25"/>
      <c r="AF18" s="15">
        <f t="shared" si="14"/>
        <v>0</v>
      </c>
      <c r="AG18" s="15">
        <f t="shared" si="15"/>
        <v>0</v>
      </c>
      <c r="AH18" s="25"/>
      <c r="AI18" s="15">
        <f t="shared" si="16"/>
        <v>0</v>
      </c>
      <c r="AJ18" s="15">
        <f t="shared" si="17"/>
        <v>0</v>
      </c>
      <c r="AK18" s="25"/>
      <c r="AL18" s="15">
        <f t="shared" si="18"/>
        <v>0</v>
      </c>
      <c r="AM18" s="15">
        <f t="shared" si="19"/>
        <v>0</v>
      </c>
      <c r="AO18" s="25">
        <f t="shared" si="20"/>
        <v>0</v>
      </c>
      <c r="AP18" s="15">
        <f t="shared" si="21"/>
        <v>0</v>
      </c>
      <c r="AQ18" s="36">
        <f t="shared" si="22"/>
        <v>0</v>
      </c>
      <c r="AR18" s="41">
        <f t="shared" si="23"/>
        <v>0</v>
      </c>
      <c r="AS18" s="36">
        <f t="shared" si="24"/>
        <v>0</v>
      </c>
      <c r="AT18" s="58">
        <f t="shared" si="25"/>
        <v>0</v>
      </c>
      <c r="AU18" s="25">
        <v>2</v>
      </c>
      <c r="AV18" s="36">
        <f t="shared" si="26"/>
        <v>219</v>
      </c>
      <c r="AW18" s="36"/>
      <c r="AX18" s="15">
        <f t="shared" si="27"/>
        <v>0</v>
      </c>
      <c r="AY18" s="46">
        <v>10</v>
      </c>
      <c r="AZ18" s="36" t="str">
        <f t="shared" si="28"/>
        <v>-</v>
      </c>
      <c r="BA18" s="36" t="str">
        <f t="shared" si="29"/>
        <v>-</v>
      </c>
      <c r="BB18" s="51" t="str">
        <f t="shared" si="30"/>
        <v>-</v>
      </c>
      <c r="BC18" s="34" t="str">
        <f t="shared" si="31"/>
        <v>-</v>
      </c>
      <c r="BD18" s="35"/>
      <c r="BE18" s="35"/>
    </row>
    <row r="19" spans="1:61" ht="15" x14ac:dyDescent="0.25">
      <c r="A19" s="13"/>
      <c r="B19" s="16">
        <v>6953156280243</v>
      </c>
      <c r="C19" s="16"/>
      <c r="D19" s="16">
        <v>734881</v>
      </c>
      <c r="E19" s="17" t="s">
        <v>42</v>
      </c>
      <c r="F19" s="53">
        <v>41.149999999999771</v>
      </c>
      <c r="G19" s="53">
        <v>89.5</v>
      </c>
      <c r="H19" s="53">
        <v>179</v>
      </c>
      <c r="J19" s="25">
        <v>0</v>
      </c>
      <c r="K19" s="15">
        <f t="shared" si="0"/>
        <v>0</v>
      </c>
      <c r="L19" s="15">
        <f t="shared" si="1"/>
        <v>0</v>
      </c>
      <c r="M19" s="25">
        <v>0</v>
      </c>
      <c r="N19" s="15">
        <f t="shared" si="2"/>
        <v>0</v>
      </c>
      <c r="O19" s="15">
        <f t="shared" si="3"/>
        <v>0</v>
      </c>
      <c r="P19" s="25">
        <v>3</v>
      </c>
      <c r="Q19" s="15">
        <f t="shared" si="4"/>
        <v>123.44999999999931</v>
      </c>
      <c r="R19" s="15">
        <f t="shared" si="5"/>
        <v>268.5</v>
      </c>
      <c r="S19" s="25">
        <v>2</v>
      </c>
      <c r="T19" s="15">
        <f t="shared" si="6"/>
        <v>82.299999999999542</v>
      </c>
      <c r="U19" s="15">
        <f t="shared" si="7"/>
        <v>179</v>
      </c>
      <c r="V19" s="25"/>
      <c r="W19" s="15">
        <f t="shared" si="8"/>
        <v>0</v>
      </c>
      <c r="X19" s="15">
        <f t="shared" si="9"/>
        <v>0</v>
      </c>
      <c r="Y19" s="25"/>
      <c r="Z19" s="15">
        <f t="shared" si="10"/>
        <v>0</v>
      </c>
      <c r="AA19" s="15">
        <f t="shared" si="11"/>
        <v>0</v>
      </c>
      <c r="AB19" s="25"/>
      <c r="AC19" s="15">
        <f t="shared" si="12"/>
        <v>0</v>
      </c>
      <c r="AD19" s="15">
        <f t="shared" si="13"/>
        <v>0</v>
      </c>
      <c r="AE19" s="25"/>
      <c r="AF19" s="15">
        <f t="shared" si="14"/>
        <v>0</v>
      </c>
      <c r="AG19" s="15">
        <f t="shared" si="15"/>
        <v>0</v>
      </c>
      <c r="AH19" s="25"/>
      <c r="AI19" s="15">
        <f t="shared" si="16"/>
        <v>0</v>
      </c>
      <c r="AJ19" s="15">
        <f t="shared" si="17"/>
        <v>0</v>
      </c>
      <c r="AK19" s="25"/>
      <c r="AL19" s="15">
        <f t="shared" si="18"/>
        <v>0</v>
      </c>
      <c r="AM19" s="15">
        <f t="shared" si="19"/>
        <v>0</v>
      </c>
      <c r="AO19" s="25">
        <f t="shared" si="20"/>
        <v>5</v>
      </c>
      <c r="AP19" s="15">
        <f t="shared" si="21"/>
        <v>205.74999999999886</v>
      </c>
      <c r="AQ19" s="36">
        <f t="shared" si="22"/>
        <v>447.5</v>
      </c>
      <c r="AR19" s="41">
        <f t="shared" si="23"/>
        <v>3.937007874015748E-2</v>
      </c>
      <c r="AS19" s="36">
        <f t="shared" si="24"/>
        <v>1.1811023622047243</v>
      </c>
      <c r="AT19" s="58">
        <f t="shared" si="25"/>
        <v>105.70866141732283</v>
      </c>
      <c r="AU19" s="25">
        <v>9</v>
      </c>
      <c r="AV19" s="36">
        <f t="shared" si="26"/>
        <v>805.5</v>
      </c>
      <c r="AW19" s="36"/>
      <c r="AX19" s="15">
        <f t="shared" si="27"/>
        <v>0</v>
      </c>
      <c r="AY19" s="46">
        <v>11</v>
      </c>
      <c r="AZ19" s="36">
        <f t="shared" si="28"/>
        <v>228.6</v>
      </c>
      <c r="BA19" s="36">
        <f t="shared" si="29"/>
        <v>32.657142857142858</v>
      </c>
      <c r="BB19" s="51">
        <f t="shared" si="30"/>
        <v>7.62</v>
      </c>
      <c r="BC19" s="34">
        <f t="shared" si="31"/>
        <v>43821.599999999999</v>
      </c>
      <c r="BD19" s="35"/>
      <c r="BE19" s="35"/>
    </row>
    <row r="20" spans="1:61" ht="15" x14ac:dyDescent="0.25">
      <c r="A20" s="13"/>
      <c r="B20" s="16">
        <v>6953156278844</v>
      </c>
      <c r="C20" s="16"/>
      <c r="D20" s="16">
        <v>734882</v>
      </c>
      <c r="E20" s="17" t="s">
        <v>43</v>
      </c>
      <c r="F20" s="53">
        <v>37.618672566371679</v>
      </c>
      <c r="G20" s="53">
        <v>69.5</v>
      </c>
      <c r="H20" s="53">
        <v>139</v>
      </c>
      <c r="J20" s="25">
        <v>0</v>
      </c>
      <c r="K20" s="15">
        <f t="shared" si="0"/>
        <v>0</v>
      </c>
      <c r="L20" s="15">
        <f t="shared" si="1"/>
        <v>0</v>
      </c>
      <c r="M20" s="25">
        <v>2</v>
      </c>
      <c r="N20" s="15">
        <f t="shared" si="2"/>
        <v>75.237345132743357</v>
      </c>
      <c r="O20" s="15">
        <f t="shared" si="3"/>
        <v>139</v>
      </c>
      <c r="P20" s="25">
        <v>0</v>
      </c>
      <c r="Q20" s="15">
        <f t="shared" si="4"/>
        <v>0</v>
      </c>
      <c r="R20" s="15">
        <f t="shared" si="5"/>
        <v>0</v>
      </c>
      <c r="S20" s="25">
        <v>0</v>
      </c>
      <c r="T20" s="15">
        <f t="shared" si="6"/>
        <v>0</v>
      </c>
      <c r="U20" s="15">
        <f t="shared" si="7"/>
        <v>0</v>
      </c>
      <c r="V20" s="25"/>
      <c r="W20" s="15">
        <f t="shared" si="8"/>
        <v>0</v>
      </c>
      <c r="X20" s="15">
        <f t="shared" si="9"/>
        <v>0</v>
      </c>
      <c r="Y20" s="25"/>
      <c r="Z20" s="15">
        <f t="shared" si="10"/>
        <v>0</v>
      </c>
      <c r="AA20" s="15">
        <f t="shared" si="11"/>
        <v>0</v>
      </c>
      <c r="AB20" s="25"/>
      <c r="AC20" s="15">
        <f t="shared" si="12"/>
        <v>0</v>
      </c>
      <c r="AD20" s="15">
        <f t="shared" si="13"/>
        <v>0</v>
      </c>
      <c r="AE20" s="25"/>
      <c r="AF20" s="15">
        <f t="shared" si="14"/>
        <v>0</v>
      </c>
      <c r="AG20" s="15">
        <f t="shared" si="15"/>
        <v>0</v>
      </c>
      <c r="AH20" s="25"/>
      <c r="AI20" s="15">
        <f t="shared" si="16"/>
        <v>0</v>
      </c>
      <c r="AJ20" s="15">
        <f t="shared" si="17"/>
        <v>0</v>
      </c>
      <c r="AK20" s="25"/>
      <c r="AL20" s="15">
        <f t="shared" si="18"/>
        <v>0</v>
      </c>
      <c r="AM20" s="15">
        <f t="shared" si="19"/>
        <v>0</v>
      </c>
      <c r="AO20" s="25">
        <f t="shared" si="20"/>
        <v>2</v>
      </c>
      <c r="AP20" s="15">
        <f t="shared" si="21"/>
        <v>75.237345132743357</v>
      </c>
      <c r="AQ20" s="36">
        <f t="shared" si="22"/>
        <v>139</v>
      </c>
      <c r="AR20" s="41">
        <f t="shared" si="23"/>
        <v>1.5748031496062992E-2</v>
      </c>
      <c r="AS20" s="36">
        <f t="shared" si="24"/>
        <v>0.47244094488188976</v>
      </c>
      <c r="AT20" s="58">
        <f t="shared" si="25"/>
        <v>32.834645669291341</v>
      </c>
      <c r="AU20" s="25">
        <v>4</v>
      </c>
      <c r="AV20" s="36">
        <f t="shared" si="26"/>
        <v>278</v>
      </c>
      <c r="AW20" s="36"/>
      <c r="AX20" s="15">
        <f t="shared" si="27"/>
        <v>0</v>
      </c>
      <c r="AY20" s="46">
        <v>12</v>
      </c>
      <c r="AZ20" s="36">
        <f t="shared" si="28"/>
        <v>254</v>
      </c>
      <c r="BA20" s="36">
        <f t="shared" si="29"/>
        <v>36.285714285714285</v>
      </c>
      <c r="BB20" s="51">
        <f t="shared" si="30"/>
        <v>8.4666666666666668</v>
      </c>
      <c r="BC20" s="34">
        <f t="shared" si="31"/>
        <v>43847</v>
      </c>
      <c r="BD20" s="35"/>
      <c r="BE20" s="35"/>
    </row>
    <row r="21" spans="1:61" s="42" customFormat="1" ht="15" x14ac:dyDescent="0.25">
      <c r="A21" s="13"/>
      <c r="B21" s="16">
        <v>6953156276413</v>
      </c>
      <c r="C21" s="16"/>
      <c r="D21" s="16">
        <v>734895</v>
      </c>
      <c r="E21" s="17" t="s">
        <v>44</v>
      </c>
      <c r="F21" s="53">
        <v>24.729999999999976</v>
      </c>
      <c r="G21" s="53">
        <v>49.5</v>
      </c>
      <c r="H21" s="53">
        <v>99</v>
      </c>
      <c r="I21" s="1"/>
      <c r="J21" s="25">
        <v>0</v>
      </c>
      <c r="K21" s="15">
        <f t="shared" si="0"/>
        <v>0</v>
      </c>
      <c r="L21" s="15">
        <f t="shared" si="1"/>
        <v>0</v>
      </c>
      <c r="M21" s="25">
        <v>2</v>
      </c>
      <c r="N21" s="15">
        <f t="shared" si="2"/>
        <v>49.459999999999951</v>
      </c>
      <c r="O21" s="15">
        <f t="shared" si="3"/>
        <v>99</v>
      </c>
      <c r="P21" s="25">
        <v>1</v>
      </c>
      <c r="Q21" s="15">
        <f t="shared" si="4"/>
        <v>24.729999999999976</v>
      </c>
      <c r="R21" s="15">
        <f t="shared" si="5"/>
        <v>49.5</v>
      </c>
      <c r="S21" s="25">
        <v>2</v>
      </c>
      <c r="T21" s="15">
        <f t="shared" si="6"/>
        <v>49.459999999999951</v>
      </c>
      <c r="U21" s="15">
        <f t="shared" si="7"/>
        <v>99</v>
      </c>
      <c r="V21" s="25"/>
      <c r="W21" s="15">
        <f t="shared" si="8"/>
        <v>0</v>
      </c>
      <c r="X21" s="15">
        <f t="shared" si="9"/>
        <v>0</v>
      </c>
      <c r="Y21" s="25"/>
      <c r="Z21" s="15">
        <f t="shared" si="10"/>
        <v>0</v>
      </c>
      <c r="AA21" s="15">
        <f t="shared" si="11"/>
        <v>0</v>
      </c>
      <c r="AB21" s="25"/>
      <c r="AC21" s="15">
        <f t="shared" si="12"/>
        <v>0</v>
      </c>
      <c r="AD21" s="15">
        <f t="shared" si="13"/>
        <v>0</v>
      </c>
      <c r="AE21" s="25"/>
      <c r="AF21" s="15">
        <f t="shared" si="14"/>
        <v>0</v>
      </c>
      <c r="AG21" s="15">
        <f t="shared" si="15"/>
        <v>0</v>
      </c>
      <c r="AH21" s="25"/>
      <c r="AI21" s="15">
        <f t="shared" si="16"/>
        <v>0</v>
      </c>
      <c r="AJ21" s="15">
        <f t="shared" si="17"/>
        <v>0</v>
      </c>
      <c r="AK21" s="25"/>
      <c r="AL21" s="15">
        <f t="shared" si="18"/>
        <v>0</v>
      </c>
      <c r="AM21" s="15">
        <f t="shared" si="19"/>
        <v>0</v>
      </c>
      <c r="AN21" s="50"/>
      <c r="AO21" s="25">
        <f t="shared" si="20"/>
        <v>5</v>
      </c>
      <c r="AP21" s="15">
        <f t="shared" si="21"/>
        <v>123.64999999999988</v>
      </c>
      <c r="AQ21" s="36">
        <f t="shared" si="22"/>
        <v>247.5</v>
      </c>
      <c r="AR21" s="41">
        <f t="shared" si="23"/>
        <v>3.937007874015748E-2</v>
      </c>
      <c r="AS21" s="36">
        <f t="shared" si="24"/>
        <v>1.1811023622047243</v>
      </c>
      <c r="AT21" s="58">
        <f t="shared" si="25"/>
        <v>58.464566929133852</v>
      </c>
      <c r="AU21" s="25">
        <v>1</v>
      </c>
      <c r="AV21" s="36">
        <f t="shared" si="26"/>
        <v>49.5</v>
      </c>
      <c r="AW21" s="36"/>
      <c r="AX21" s="15">
        <f t="shared" si="27"/>
        <v>0</v>
      </c>
      <c r="AY21" s="46">
        <v>27</v>
      </c>
      <c r="AZ21" s="36">
        <f t="shared" si="28"/>
        <v>25.4</v>
      </c>
      <c r="BA21" s="36">
        <f t="shared" si="29"/>
        <v>3.6285714285714286</v>
      </c>
      <c r="BB21" s="51">
        <f t="shared" si="30"/>
        <v>0.84666666666666657</v>
      </c>
      <c r="BC21" s="34">
        <f t="shared" si="31"/>
        <v>43618.400000000001</v>
      </c>
      <c r="BD21" s="1"/>
      <c r="BE21" s="1"/>
      <c r="BF21" s="1"/>
      <c r="BG21" s="1"/>
      <c r="BH21" s="1"/>
      <c r="BI21" s="1"/>
    </row>
    <row r="22" spans="1:61" ht="15" x14ac:dyDescent="0.25">
      <c r="A22" s="13"/>
      <c r="B22" s="16">
        <v>6953156273030</v>
      </c>
      <c r="C22" s="16"/>
      <c r="D22" s="16">
        <v>734899</v>
      </c>
      <c r="E22" s="17" t="s">
        <v>45</v>
      </c>
      <c r="F22" s="53">
        <v>25.360000000000003</v>
      </c>
      <c r="G22" s="53">
        <v>54.5</v>
      </c>
      <c r="H22" s="53">
        <v>109</v>
      </c>
      <c r="J22" s="25">
        <v>0</v>
      </c>
      <c r="K22" s="15">
        <f t="shared" si="0"/>
        <v>0</v>
      </c>
      <c r="L22" s="15">
        <f t="shared" si="1"/>
        <v>0</v>
      </c>
      <c r="M22" s="25">
        <v>0</v>
      </c>
      <c r="N22" s="15">
        <f t="shared" si="2"/>
        <v>0</v>
      </c>
      <c r="O22" s="15">
        <f t="shared" si="3"/>
        <v>0</v>
      </c>
      <c r="P22" s="25">
        <v>0</v>
      </c>
      <c r="Q22" s="15">
        <f t="shared" si="4"/>
        <v>0</v>
      </c>
      <c r="R22" s="15">
        <f t="shared" si="5"/>
        <v>0</v>
      </c>
      <c r="S22" s="25">
        <v>0</v>
      </c>
      <c r="T22" s="15">
        <f t="shared" si="6"/>
        <v>0</v>
      </c>
      <c r="U22" s="15">
        <f t="shared" si="7"/>
        <v>0</v>
      </c>
      <c r="V22" s="25"/>
      <c r="W22" s="15">
        <f t="shared" si="8"/>
        <v>0</v>
      </c>
      <c r="X22" s="15">
        <f t="shared" si="9"/>
        <v>0</v>
      </c>
      <c r="Y22" s="25"/>
      <c r="Z22" s="15">
        <f t="shared" si="10"/>
        <v>0</v>
      </c>
      <c r="AA22" s="15">
        <f t="shared" si="11"/>
        <v>0</v>
      </c>
      <c r="AB22" s="25"/>
      <c r="AC22" s="15">
        <f t="shared" si="12"/>
        <v>0</v>
      </c>
      <c r="AD22" s="15">
        <f t="shared" si="13"/>
        <v>0</v>
      </c>
      <c r="AE22" s="25"/>
      <c r="AF22" s="15">
        <f t="shared" si="14"/>
        <v>0</v>
      </c>
      <c r="AG22" s="15">
        <f t="shared" si="15"/>
        <v>0</v>
      </c>
      <c r="AH22" s="25"/>
      <c r="AI22" s="15">
        <f t="shared" si="16"/>
        <v>0</v>
      </c>
      <c r="AJ22" s="15">
        <f t="shared" si="17"/>
        <v>0</v>
      </c>
      <c r="AK22" s="25"/>
      <c r="AL22" s="15">
        <f t="shared" si="18"/>
        <v>0</v>
      </c>
      <c r="AM22" s="15">
        <f t="shared" si="19"/>
        <v>0</v>
      </c>
      <c r="AO22" s="25">
        <f t="shared" si="20"/>
        <v>0</v>
      </c>
      <c r="AP22" s="15">
        <f t="shared" si="21"/>
        <v>0</v>
      </c>
      <c r="AQ22" s="36">
        <f t="shared" si="22"/>
        <v>0</v>
      </c>
      <c r="AR22" s="41">
        <f t="shared" si="23"/>
        <v>0</v>
      </c>
      <c r="AS22" s="36">
        <f t="shared" si="24"/>
        <v>0</v>
      </c>
      <c r="AT22" s="58">
        <f t="shared" si="25"/>
        <v>0</v>
      </c>
      <c r="AU22" s="25">
        <v>6</v>
      </c>
      <c r="AV22" s="36">
        <f t="shared" si="26"/>
        <v>327</v>
      </c>
      <c r="AW22" s="36"/>
      <c r="AX22" s="15">
        <f t="shared" si="27"/>
        <v>0</v>
      </c>
      <c r="AY22" s="46">
        <v>28</v>
      </c>
      <c r="AZ22" s="36" t="str">
        <f t="shared" si="28"/>
        <v>-</v>
      </c>
      <c r="BA22" s="36" t="str">
        <f t="shared" si="29"/>
        <v>-</v>
      </c>
      <c r="BB22" s="51" t="str">
        <f t="shared" si="30"/>
        <v>-</v>
      </c>
      <c r="BC22" s="34" t="str">
        <f t="shared" si="31"/>
        <v>-</v>
      </c>
    </row>
    <row r="23" spans="1:61" ht="15" x14ac:dyDescent="0.25">
      <c r="A23" s="13"/>
      <c r="B23" s="16">
        <v>6953156278622</v>
      </c>
      <c r="C23" s="16"/>
      <c r="D23" s="16">
        <v>734904</v>
      </c>
      <c r="E23" s="17" t="s">
        <v>46</v>
      </c>
      <c r="F23" s="53">
        <v>27</v>
      </c>
      <c r="G23" s="53">
        <v>64.5</v>
      </c>
      <c r="H23" s="53">
        <v>129</v>
      </c>
      <c r="J23" s="25">
        <v>0</v>
      </c>
      <c r="K23" s="15">
        <f t="shared" si="0"/>
        <v>0</v>
      </c>
      <c r="L23" s="15">
        <f t="shared" si="1"/>
        <v>0</v>
      </c>
      <c r="M23" s="25">
        <v>0</v>
      </c>
      <c r="N23" s="15">
        <f t="shared" si="2"/>
        <v>0</v>
      </c>
      <c r="O23" s="15">
        <f t="shared" si="3"/>
        <v>0</v>
      </c>
      <c r="P23" s="25">
        <v>0</v>
      </c>
      <c r="Q23" s="15">
        <f t="shared" si="4"/>
        <v>0</v>
      </c>
      <c r="R23" s="15">
        <f t="shared" si="5"/>
        <v>0</v>
      </c>
      <c r="S23" s="25">
        <v>0</v>
      </c>
      <c r="T23" s="15">
        <f t="shared" si="6"/>
        <v>0</v>
      </c>
      <c r="U23" s="15">
        <f t="shared" si="7"/>
        <v>0</v>
      </c>
      <c r="V23" s="25"/>
      <c r="W23" s="15">
        <f t="shared" si="8"/>
        <v>0</v>
      </c>
      <c r="X23" s="15">
        <f t="shared" si="9"/>
        <v>0</v>
      </c>
      <c r="Y23" s="25"/>
      <c r="Z23" s="15">
        <f t="shared" si="10"/>
        <v>0</v>
      </c>
      <c r="AA23" s="15">
        <f t="shared" si="11"/>
        <v>0</v>
      </c>
      <c r="AB23" s="25"/>
      <c r="AC23" s="15">
        <f t="shared" si="12"/>
        <v>0</v>
      </c>
      <c r="AD23" s="15">
        <f t="shared" si="13"/>
        <v>0</v>
      </c>
      <c r="AE23" s="25"/>
      <c r="AF23" s="15">
        <f t="shared" si="14"/>
        <v>0</v>
      </c>
      <c r="AG23" s="15">
        <f t="shared" si="15"/>
        <v>0</v>
      </c>
      <c r="AH23" s="25"/>
      <c r="AI23" s="15">
        <f t="shared" si="16"/>
        <v>0</v>
      </c>
      <c r="AJ23" s="15">
        <f t="shared" si="17"/>
        <v>0</v>
      </c>
      <c r="AK23" s="25"/>
      <c r="AL23" s="15">
        <f t="shared" si="18"/>
        <v>0</v>
      </c>
      <c r="AM23" s="15">
        <f t="shared" si="19"/>
        <v>0</v>
      </c>
      <c r="AO23" s="25">
        <f t="shared" si="20"/>
        <v>0</v>
      </c>
      <c r="AP23" s="15">
        <f t="shared" si="21"/>
        <v>0</v>
      </c>
      <c r="AQ23" s="36">
        <f t="shared" si="22"/>
        <v>0</v>
      </c>
      <c r="AR23" s="41">
        <f t="shared" si="23"/>
        <v>0</v>
      </c>
      <c r="AS23" s="36">
        <f t="shared" si="24"/>
        <v>0</v>
      </c>
      <c r="AT23" s="58">
        <f t="shared" si="25"/>
        <v>0</v>
      </c>
      <c r="AU23" s="25">
        <v>2</v>
      </c>
      <c r="AV23" s="36">
        <f t="shared" si="26"/>
        <v>129</v>
      </c>
      <c r="AW23" s="36"/>
      <c r="AX23" s="15">
        <f t="shared" si="27"/>
        <v>0</v>
      </c>
      <c r="AY23" s="46">
        <v>29</v>
      </c>
      <c r="AZ23" s="36" t="str">
        <f t="shared" si="28"/>
        <v>-</v>
      </c>
      <c r="BA23" s="36" t="str">
        <f t="shared" si="29"/>
        <v>-</v>
      </c>
      <c r="BB23" s="51" t="str">
        <f t="shared" si="30"/>
        <v>-</v>
      </c>
      <c r="BC23" s="34" t="str">
        <f t="shared" si="31"/>
        <v>-</v>
      </c>
    </row>
    <row r="24" spans="1:61" ht="15" x14ac:dyDescent="0.25">
      <c r="A24" s="13"/>
      <c r="B24" s="16">
        <v>6953156255814</v>
      </c>
      <c r="C24" s="16"/>
      <c r="D24" s="16">
        <v>734907</v>
      </c>
      <c r="E24" s="26" t="s">
        <v>47</v>
      </c>
      <c r="F24" s="53">
        <v>11</v>
      </c>
      <c r="G24" s="53">
        <v>24.5</v>
      </c>
      <c r="H24" s="53">
        <v>49</v>
      </c>
      <c r="J24" s="25">
        <v>0</v>
      </c>
      <c r="K24" s="15">
        <f t="shared" si="0"/>
        <v>0</v>
      </c>
      <c r="L24" s="15">
        <f t="shared" si="1"/>
        <v>0</v>
      </c>
      <c r="M24" s="25">
        <v>0</v>
      </c>
      <c r="N24" s="15">
        <f t="shared" si="2"/>
        <v>0</v>
      </c>
      <c r="O24" s="15">
        <f t="shared" si="3"/>
        <v>0</v>
      </c>
      <c r="P24" s="25">
        <v>0</v>
      </c>
      <c r="Q24" s="15">
        <f t="shared" si="4"/>
        <v>0</v>
      </c>
      <c r="R24" s="15">
        <f t="shared" si="5"/>
        <v>0</v>
      </c>
      <c r="S24" s="25">
        <v>0</v>
      </c>
      <c r="T24" s="15">
        <f t="shared" si="6"/>
        <v>0</v>
      </c>
      <c r="U24" s="15">
        <f t="shared" si="7"/>
        <v>0</v>
      </c>
      <c r="V24" s="25"/>
      <c r="W24" s="15">
        <f t="shared" si="8"/>
        <v>0</v>
      </c>
      <c r="X24" s="15">
        <f t="shared" si="9"/>
        <v>0</v>
      </c>
      <c r="Y24" s="25"/>
      <c r="Z24" s="15">
        <f t="shared" si="10"/>
        <v>0</v>
      </c>
      <c r="AA24" s="15">
        <f t="shared" si="11"/>
        <v>0</v>
      </c>
      <c r="AB24" s="25"/>
      <c r="AC24" s="15">
        <f t="shared" si="12"/>
        <v>0</v>
      </c>
      <c r="AD24" s="15">
        <f t="shared" si="13"/>
        <v>0</v>
      </c>
      <c r="AE24" s="25"/>
      <c r="AF24" s="15">
        <f t="shared" si="14"/>
        <v>0</v>
      </c>
      <c r="AG24" s="15">
        <f t="shared" si="15"/>
        <v>0</v>
      </c>
      <c r="AH24" s="25"/>
      <c r="AI24" s="15">
        <f t="shared" si="16"/>
        <v>0</v>
      </c>
      <c r="AJ24" s="15">
        <f t="shared" si="17"/>
        <v>0</v>
      </c>
      <c r="AK24" s="25"/>
      <c r="AL24" s="15">
        <f t="shared" si="18"/>
        <v>0</v>
      </c>
      <c r="AM24" s="15">
        <f t="shared" si="19"/>
        <v>0</v>
      </c>
      <c r="AO24" s="25">
        <f t="shared" si="20"/>
        <v>0</v>
      </c>
      <c r="AP24" s="15">
        <f t="shared" si="21"/>
        <v>0</v>
      </c>
      <c r="AQ24" s="36">
        <f t="shared" si="22"/>
        <v>0</v>
      </c>
      <c r="AR24" s="41">
        <f t="shared" si="23"/>
        <v>0</v>
      </c>
      <c r="AS24" s="36">
        <f t="shared" si="24"/>
        <v>0</v>
      </c>
      <c r="AT24" s="58">
        <f t="shared" si="25"/>
        <v>0</v>
      </c>
      <c r="AU24" s="25">
        <v>0</v>
      </c>
      <c r="AV24" s="36">
        <f t="shared" si="26"/>
        <v>0</v>
      </c>
      <c r="AW24" s="36"/>
      <c r="AX24" s="15">
        <f t="shared" si="27"/>
        <v>0</v>
      </c>
      <c r="AY24" s="46">
        <v>15</v>
      </c>
      <c r="AZ24" s="36" t="str">
        <f t="shared" si="28"/>
        <v>-</v>
      </c>
      <c r="BA24" s="36" t="str">
        <f t="shared" si="29"/>
        <v>-</v>
      </c>
      <c r="BB24" s="51" t="str">
        <f t="shared" si="30"/>
        <v>-</v>
      </c>
      <c r="BC24" s="34" t="str">
        <f t="shared" si="31"/>
        <v>-</v>
      </c>
    </row>
    <row r="25" spans="1:61" ht="15" x14ac:dyDescent="0.25">
      <c r="A25" s="13"/>
      <c r="B25" s="16">
        <v>6953156253025</v>
      </c>
      <c r="C25" s="16"/>
      <c r="D25" s="16">
        <v>734909</v>
      </c>
      <c r="E25" s="17" t="s">
        <v>48</v>
      </c>
      <c r="F25" s="53">
        <v>11.76</v>
      </c>
      <c r="G25" s="53">
        <v>24.5</v>
      </c>
      <c r="H25" s="53">
        <v>49</v>
      </c>
      <c r="J25" s="25">
        <v>0</v>
      </c>
      <c r="K25" s="15">
        <f t="shared" si="0"/>
        <v>0</v>
      </c>
      <c r="L25" s="15">
        <f t="shared" si="1"/>
        <v>0</v>
      </c>
      <c r="M25" s="25">
        <v>0</v>
      </c>
      <c r="N25" s="15">
        <f t="shared" si="2"/>
        <v>0</v>
      </c>
      <c r="O25" s="15">
        <f t="shared" si="3"/>
        <v>0</v>
      </c>
      <c r="P25" s="25">
        <v>0</v>
      </c>
      <c r="Q25" s="15">
        <f t="shared" si="4"/>
        <v>0</v>
      </c>
      <c r="R25" s="15">
        <f t="shared" si="5"/>
        <v>0</v>
      </c>
      <c r="S25" s="25">
        <v>1</v>
      </c>
      <c r="T25" s="15">
        <f t="shared" si="6"/>
        <v>11.76</v>
      </c>
      <c r="U25" s="15">
        <f t="shared" si="7"/>
        <v>24.5</v>
      </c>
      <c r="V25" s="25"/>
      <c r="W25" s="15">
        <f t="shared" si="8"/>
        <v>0</v>
      </c>
      <c r="X25" s="15">
        <f t="shared" si="9"/>
        <v>0</v>
      </c>
      <c r="Y25" s="25"/>
      <c r="Z25" s="15">
        <f t="shared" si="10"/>
        <v>0</v>
      </c>
      <c r="AA25" s="15">
        <f t="shared" si="11"/>
        <v>0</v>
      </c>
      <c r="AB25" s="25"/>
      <c r="AC25" s="15">
        <f t="shared" si="12"/>
        <v>0</v>
      </c>
      <c r="AD25" s="15">
        <f t="shared" si="13"/>
        <v>0</v>
      </c>
      <c r="AE25" s="25"/>
      <c r="AF25" s="15">
        <f t="shared" si="14"/>
        <v>0</v>
      </c>
      <c r="AG25" s="15">
        <f t="shared" si="15"/>
        <v>0</v>
      </c>
      <c r="AH25" s="25"/>
      <c r="AI25" s="15">
        <f t="shared" si="16"/>
        <v>0</v>
      </c>
      <c r="AJ25" s="15">
        <f t="shared" si="17"/>
        <v>0</v>
      </c>
      <c r="AK25" s="25"/>
      <c r="AL25" s="15">
        <f t="shared" si="18"/>
        <v>0</v>
      </c>
      <c r="AM25" s="15">
        <f t="shared" si="19"/>
        <v>0</v>
      </c>
      <c r="AO25" s="25">
        <f t="shared" si="20"/>
        <v>1</v>
      </c>
      <c r="AP25" s="15">
        <f t="shared" si="21"/>
        <v>11.76</v>
      </c>
      <c r="AQ25" s="36">
        <f t="shared" si="22"/>
        <v>24.5</v>
      </c>
      <c r="AR25" s="41">
        <f t="shared" si="23"/>
        <v>7.874015748031496E-3</v>
      </c>
      <c r="AS25" s="36">
        <f t="shared" si="24"/>
        <v>0.23622047244094488</v>
      </c>
      <c r="AT25" s="58">
        <f t="shared" si="25"/>
        <v>5.7874015748031491</v>
      </c>
      <c r="AU25" s="25">
        <v>2</v>
      </c>
      <c r="AV25" s="36">
        <f t="shared" si="26"/>
        <v>49</v>
      </c>
      <c r="AW25" s="36"/>
      <c r="AX25" s="15">
        <f t="shared" si="27"/>
        <v>0</v>
      </c>
      <c r="AY25" s="46">
        <v>16</v>
      </c>
      <c r="AZ25" s="36">
        <f t="shared" si="28"/>
        <v>254</v>
      </c>
      <c r="BA25" s="36">
        <f t="shared" si="29"/>
        <v>36.285714285714285</v>
      </c>
      <c r="BB25" s="51">
        <f t="shared" si="30"/>
        <v>8.4666666666666668</v>
      </c>
      <c r="BC25" s="34">
        <f t="shared" si="31"/>
        <v>43847</v>
      </c>
    </row>
    <row r="26" spans="1:61" ht="15" x14ac:dyDescent="0.25">
      <c r="A26" s="13"/>
      <c r="B26" s="16">
        <v>6953156253032</v>
      </c>
      <c r="C26" s="16"/>
      <c r="D26" s="16">
        <v>734911</v>
      </c>
      <c r="E26" s="17" t="s">
        <v>49</v>
      </c>
      <c r="F26" s="53">
        <v>12.049999999999997</v>
      </c>
      <c r="G26" s="53">
        <v>24.5</v>
      </c>
      <c r="H26" s="53">
        <v>49</v>
      </c>
      <c r="J26" s="25">
        <v>0</v>
      </c>
      <c r="K26" s="15">
        <f t="shared" si="0"/>
        <v>0</v>
      </c>
      <c r="L26" s="15">
        <f t="shared" si="1"/>
        <v>0</v>
      </c>
      <c r="M26" s="25">
        <v>0</v>
      </c>
      <c r="N26" s="15">
        <f t="shared" si="2"/>
        <v>0</v>
      </c>
      <c r="O26" s="15">
        <f t="shared" si="3"/>
        <v>0</v>
      </c>
      <c r="P26" s="25">
        <v>2</v>
      </c>
      <c r="Q26" s="15">
        <f t="shared" si="4"/>
        <v>24.099999999999994</v>
      </c>
      <c r="R26" s="15">
        <f t="shared" si="5"/>
        <v>49</v>
      </c>
      <c r="S26" s="25">
        <v>1</v>
      </c>
      <c r="T26" s="15">
        <f t="shared" si="6"/>
        <v>12.049999999999997</v>
      </c>
      <c r="U26" s="15">
        <f t="shared" si="7"/>
        <v>24.5</v>
      </c>
      <c r="V26" s="25"/>
      <c r="W26" s="15">
        <f t="shared" si="8"/>
        <v>0</v>
      </c>
      <c r="X26" s="15">
        <f t="shared" si="9"/>
        <v>0</v>
      </c>
      <c r="Y26" s="25"/>
      <c r="Z26" s="15">
        <f t="shared" si="10"/>
        <v>0</v>
      </c>
      <c r="AA26" s="15">
        <f t="shared" si="11"/>
        <v>0</v>
      </c>
      <c r="AB26" s="25"/>
      <c r="AC26" s="15">
        <f t="shared" si="12"/>
        <v>0</v>
      </c>
      <c r="AD26" s="15">
        <f t="shared" si="13"/>
        <v>0</v>
      </c>
      <c r="AE26" s="25"/>
      <c r="AF26" s="15">
        <f t="shared" si="14"/>
        <v>0</v>
      </c>
      <c r="AG26" s="15">
        <f t="shared" si="15"/>
        <v>0</v>
      </c>
      <c r="AH26" s="25"/>
      <c r="AI26" s="15">
        <f t="shared" si="16"/>
        <v>0</v>
      </c>
      <c r="AJ26" s="15">
        <f t="shared" si="17"/>
        <v>0</v>
      </c>
      <c r="AK26" s="25"/>
      <c r="AL26" s="15">
        <f t="shared" si="18"/>
        <v>0</v>
      </c>
      <c r="AM26" s="15">
        <f t="shared" si="19"/>
        <v>0</v>
      </c>
      <c r="AO26" s="25">
        <f t="shared" si="20"/>
        <v>3</v>
      </c>
      <c r="AP26" s="15">
        <f t="shared" si="21"/>
        <v>36.149999999999991</v>
      </c>
      <c r="AQ26" s="36">
        <f t="shared" si="22"/>
        <v>73.5</v>
      </c>
      <c r="AR26" s="41">
        <f t="shared" si="23"/>
        <v>2.3622047244094488E-2</v>
      </c>
      <c r="AS26" s="36">
        <f t="shared" si="24"/>
        <v>0.70866141732283461</v>
      </c>
      <c r="AT26" s="58">
        <f t="shared" si="25"/>
        <v>17.362204724409448</v>
      </c>
      <c r="AU26" s="25">
        <v>3</v>
      </c>
      <c r="AV26" s="36">
        <f t="shared" si="26"/>
        <v>73.5</v>
      </c>
      <c r="AW26" s="36"/>
      <c r="AX26" s="15">
        <f t="shared" si="27"/>
        <v>0</v>
      </c>
      <c r="AY26" s="46">
        <v>17</v>
      </c>
      <c r="AZ26" s="36">
        <f t="shared" si="28"/>
        <v>127</v>
      </c>
      <c r="BA26" s="36">
        <f t="shared" si="29"/>
        <v>18.142857142857142</v>
      </c>
      <c r="BB26" s="51">
        <f t="shared" si="30"/>
        <v>4.2333333333333334</v>
      </c>
      <c r="BC26" s="34">
        <f t="shared" si="31"/>
        <v>43720</v>
      </c>
    </row>
    <row r="27" spans="1:61" s="108" customFormat="1" ht="15" x14ac:dyDescent="0.25">
      <c r="A27" s="92"/>
      <c r="B27" s="93">
        <v>6953156259850</v>
      </c>
      <c r="C27" s="93"/>
      <c r="D27" s="93">
        <v>734916</v>
      </c>
      <c r="E27" s="94" t="s">
        <v>50</v>
      </c>
      <c r="F27" s="95">
        <v>13.479999999999993</v>
      </c>
      <c r="G27" s="95">
        <v>29.5</v>
      </c>
      <c r="H27" s="95">
        <v>59</v>
      </c>
      <c r="I27" s="104"/>
      <c r="J27" s="96">
        <v>0</v>
      </c>
      <c r="K27" s="97">
        <f t="shared" si="0"/>
        <v>0</v>
      </c>
      <c r="L27" s="97">
        <f t="shared" si="1"/>
        <v>0</v>
      </c>
      <c r="M27" s="96">
        <v>1</v>
      </c>
      <c r="N27" s="97">
        <f t="shared" si="2"/>
        <v>13.479999999999993</v>
      </c>
      <c r="O27" s="97">
        <f t="shared" si="3"/>
        <v>29.5</v>
      </c>
      <c r="P27" s="96">
        <v>1</v>
      </c>
      <c r="Q27" s="97">
        <f t="shared" si="4"/>
        <v>13.479999999999993</v>
      </c>
      <c r="R27" s="97">
        <f t="shared" si="5"/>
        <v>29.5</v>
      </c>
      <c r="S27" s="96">
        <v>1</v>
      </c>
      <c r="T27" s="97">
        <f t="shared" si="6"/>
        <v>13.479999999999993</v>
      </c>
      <c r="U27" s="97">
        <f t="shared" si="7"/>
        <v>29.5</v>
      </c>
      <c r="V27" s="96"/>
      <c r="W27" s="97">
        <f t="shared" si="8"/>
        <v>0</v>
      </c>
      <c r="X27" s="97">
        <f t="shared" si="9"/>
        <v>0</v>
      </c>
      <c r="Y27" s="96"/>
      <c r="Z27" s="97">
        <f t="shared" si="10"/>
        <v>0</v>
      </c>
      <c r="AA27" s="97">
        <f t="shared" si="11"/>
        <v>0</v>
      </c>
      <c r="AB27" s="96"/>
      <c r="AC27" s="97">
        <f t="shared" si="12"/>
        <v>0</v>
      </c>
      <c r="AD27" s="97">
        <f t="shared" si="13"/>
        <v>0</v>
      </c>
      <c r="AE27" s="96"/>
      <c r="AF27" s="97">
        <f t="shared" si="14"/>
        <v>0</v>
      </c>
      <c r="AG27" s="97">
        <f t="shared" si="15"/>
        <v>0</v>
      </c>
      <c r="AH27" s="96"/>
      <c r="AI27" s="97">
        <f t="shared" si="16"/>
        <v>0</v>
      </c>
      <c r="AJ27" s="97">
        <f t="shared" si="17"/>
        <v>0</v>
      </c>
      <c r="AK27" s="96"/>
      <c r="AL27" s="97">
        <f t="shared" si="18"/>
        <v>0</v>
      </c>
      <c r="AM27" s="97">
        <f t="shared" si="19"/>
        <v>0</v>
      </c>
      <c r="AN27" s="107"/>
      <c r="AO27" s="96">
        <f t="shared" si="20"/>
        <v>3</v>
      </c>
      <c r="AP27" s="97">
        <f t="shared" si="21"/>
        <v>40.439999999999984</v>
      </c>
      <c r="AQ27" s="97">
        <f t="shared" si="22"/>
        <v>88.5</v>
      </c>
      <c r="AR27" s="99">
        <f t="shared" si="23"/>
        <v>2.3622047244094488E-2</v>
      </c>
      <c r="AS27" s="100">
        <f t="shared" si="24"/>
        <v>0.70866141732283461</v>
      </c>
      <c r="AT27" s="97">
        <f t="shared" si="25"/>
        <v>20.905511811023622</v>
      </c>
      <c r="AU27" s="96">
        <v>3</v>
      </c>
      <c r="AV27" s="106">
        <f t="shared" si="26"/>
        <v>88.5</v>
      </c>
      <c r="AW27" s="106"/>
      <c r="AX27" s="97">
        <f t="shared" si="27"/>
        <v>0</v>
      </c>
      <c r="AY27" s="101">
        <v>26</v>
      </c>
      <c r="AZ27" s="100">
        <f t="shared" si="28"/>
        <v>127</v>
      </c>
      <c r="BA27" s="100">
        <f t="shared" si="29"/>
        <v>18.142857142857142</v>
      </c>
      <c r="BB27" s="102">
        <f t="shared" si="30"/>
        <v>4.2333333333333334</v>
      </c>
      <c r="BC27" s="34">
        <f t="shared" si="31"/>
        <v>43720</v>
      </c>
      <c r="BD27" s="103"/>
      <c r="BE27" s="103"/>
      <c r="BF27" s="104"/>
      <c r="BG27" s="104"/>
      <c r="BH27" s="104"/>
      <c r="BI27" s="104"/>
    </row>
    <row r="28" spans="1:61" s="108" customFormat="1" ht="15" x14ac:dyDescent="0.25">
      <c r="A28" s="92"/>
      <c r="B28" s="93">
        <v>6953156273085</v>
      </c>
      <c r="C28" s="93"/>
      <c r="D28" s="93">
        <v>734920</v>
      </c>
      <c r="E28" s="94" t="s">
        <v>51</v>
      </c>
      <c r="F28" s="95">
        <v>13.620000000000053</v>
      </c>
      <c r="G28" s="95">
        <v>34.5</v>
      </c>
      <c r="H28" s="95">
        <v>69</v>
      </c>
      <c r="I28" s="104"/>
      <c r="J28" s="96">
        <v>0</v>
      </c>
      <c r="K28" s="97">
        <f t="shared" si="0"/>
        <v>0</v>
      </c>
      <c r="L28" s="97">
        <f t="shared" si="1"/>
        <v>0</v>
      </c>
      <c r="M28" s="96">
        <v>0</v>
      </c>
      <c r="N28" s="97">
        <f t="shared" si="2"/>
        <v>0</v>
      </c>
      <c r="O28" s="97">
        <f t="shared" si="3"/>
        <v>0</v>
      </c>
      <c r="P28" s="96">
        <v>0</v>
      </c>
      <c r="Q28" s="97">
        <f t="shared" si="4"/>
        <v>0</v>
      </c>
      <c r="R28" s="97">
        <f t="shared" si="5"/>
        <v>0</v>
      </c>
      <c r="S28" s="96">
        <v>0</v>
      </c>
      <c r="T28" s="97">
        <f t="shared" si="6"/>
        <v>0</v>
      </c>
      <c r="U28" s="97">
        <f t="shared" si="7"/>
        <v>0</v>
      </c>
      <c r="V28" s="96"/>
      <c r="W28" s="97">
        <f t="shared" si="8"/>
        <v>0</v>
      </c>
      <c r="X28" s="97">
        <f t="shared" si="9"/>
        <v>0</v>
      </c>
      <c r="Y28" s="96"/>
      <c r="Z28" s="97">
        <f t="shared" si="10"/>
        <v>0</v>
      </c>
      <c r="AA28" s="97">
        <f t="shared" si="11"/>
        <v>0</v>
      </c>
      <c r="AB28" s="96"/>
      <c r="AC28" s="97">
        <f t="shared" si="12"/>
        <v>0</v>
      </c>
      <c r="AD28" s="97">
        <f t="shared" si="13"/>
        <v>0</v>
      </c>
      <c r="AE28" s="96"/>
      <c r="AF28" s="97">
        <f t="shared" si="14"/>
        <v>0</v>
      </c>
      <c r="AG28" s="97">
        <f t="shared" si="15"/>
        <v>0</v>
      </c>
      <c r="AH28" s="96"/>
      <c r="AI28" s="97">
        <f t="shared" si="16"/>
        <v>0</v>
      </c>
      <c r="AJ28" s="97">
        <f t="shared" si="17"/>
        <v>0</v>
      </c>
      <c r="AK28" s="96"/>
      <c r="AL28" s="97">
        <f t="shared" si="18"/>
        <v>0</v>
      </c>
      <c r="AM28" s="97">
        <f t="shared" si="19"/>
        <v>0</v>
      </c>
      <c r="AN28" s="107"/>
      <c r="AO28" s="96">
        <f t="shared" si="20"/>
        <v>0</v>
      </c>
      <c r="AP28" s="97">
        <f t="shared" si="21"/>
        <v>0</v>
      </c>
      <c r="AQ28" s="97">
        <f t="shared" si="22"/>
        <v>0</v>
      </c>
      <c r="AR28" s="99">
        <f t="shared" si="23"/>
        <v>0</v>
      </c>
      <c r="AS28" s="100">
        <f t="shared" si="24"/>
        <v>0</v>
      </c>
      <c r="AT28" s="97">
        <f t="shared" si="25"/>
        <v>0</v>
      </c>
      <c r="AU28" s="96">
        <v>2</v>
      </c>
      <c r="AV28" s="106">
        <f t="shared" si="26"/>
        <v>69</v>
      </c>
      <c r="AW28" s="106"/>
      <c r="AX28" s="97">
        <f t="shared" si="27"/>
        <v>0</v>
      </c>
      <c r="AY28" s="101">
        <v>14</v>
      </c>
      <c r="AZ28" s="100" t="str">
        <f t="shared" si="28"/>
        <v>-</v>
      </c>
      <c r="BA28" s="100" t="str">
        <f t="shared" si="29"/>
        <v>-</v>
      </c>
      <c r="BB28" s="102" t="str">
        <f t="shared" si="30"/>
        <v>-</v>
      </c>
      <c r="BC28" s="34" t="str">
        <f t="shared" si="31"/>
        <v>-</v>
      </c>
      <c r="BD28" s="103"/>
      <c r="BE28" s="103"/>
      <c r="BF28" s="104"/>
      <c r="BG28" s="104"/>
      <c r="BH28" s="104"/>
      <c r="BI28" s="104"/>
    </row>
    <row r="29" spans="1:61" ht="15" x14ac:dyDescent="0.25">
      <c r="A29" s="13"/>
      <c r="B29" s="16">
        <v>6953156273092</v>
      </c>
      <c r="C29" s="16"/>
      <c r="D29" s="16">
        <v>734921</v>
      </c>
      <c r="E29" s="17" t="s">
        <v>52</v>
      </c>
      <c r="F29" s="53">
        <v>13.949999999999998</v>
      </c>
      <c r="G29" s="53">
        <v>34.5</v>
      </c>
      <c r="H29" s="53">
        <v>69</v>
      </c>
      <c r="J29" s="25">
        <v>0</v>
      </c>
      <c r="K29" s="15">
        <f t="shared" si="0"/>
        <v>0</v>
      </c>
      <c r="L29" s="15">
        <f t="shared" si="1"/>
        <v>0</v>
      </c>
      <c r="M29" s="25">
        <v>0</v>
      </c>
      <c r="N29" s="15">
        <f t="shared" si="2"/>
        <v>0</v>
      </c>
      <c r="O29" s="15">
        <f t="shared" si="3"/>
        <v>0</v>
      </c>
      <c r="P29" s="25">
        <v>1</v>
      </c>
      <c r="Q29" s="15">
        <f t="shared" si="4"/>
        <v>13.949999999999998</v>
      </c>
      <c r="R29" s="15">
        <f t="shared" si="5"/>
        <v>34.5</v>
      </c>
      <c r="S29" s="25">
        <v>1</v>
      </c>
      <c r="T29" s="15">
        <f t="shared" si="6"/>
        <v>13.949999999999998</v>
      </c>
      <c r="U29" s="15">
        <f t="shared" si="7"/>
        <v>34.5</v>
      </c>
      <c r="V29" s="25"/>
      <c r="W29" s="15">
        <f t="shared" si="8"/>
        <v>0</v>
      </c>
      <c r="X29" s="15">
        <f t="shared" si="9"/>
        <v>0</v>
      </c>
      <c r="Y29" s="25"/>
      <c r="Z29" s="15">
        <f t="shared" si="10"/>
        <v>0</v>
      </c>
      <c r="AA29" s="15">
        <f t="shared" si="11"/>
        <v>0</v>
      </c>
      <c r="AB29" s="25"/>
      <c r="AC29" s="15">
        <f t="shared" si="12"/>
        <v>0</v>
      </c>
      <c r="AD29" s="15">
        <f t="shared" si="13"/>
        <v>0</v>
      </c>
      <c r="AE29" s="25"/>
      <c r="AF29" s="15">
        <f t="shared" si="14"/>
        <v>0</v>
      </c>
      <c r="AG29" s="15">
        <f t="shared" si="15"/>
        <v>0</v>
      </c>
      <c r="AH29" s="25"/>
      <c r="AI29" s="15">
        <f t="shared" si="16"/>
        <v>0</v>
      </c>
      <c r="AJ29" s="15">
        <f t="shared" si="17"/>
        <v>0</v>
      </c>
      <c r="AK29" s="25"/>
      <c r="AL29" s="15">
        <f t="shared" si="18"/>
        <v>0</v>
      </c>
      <c r="AM29" s="15">
        <f t="shared" si="19"/>
        <v>0</v>
      </c>
      <c r="AO29" s="25">
        <f t="shared" si="20"/>
        <v>2</v>
      </c>
      <c r="AP29" s="15">
        <f t="shared" si="21"/>
        <v>27.899999999999995</v>
      </c>
      <c r="AQ29" s="36">
        <f t="shared" si="22"/>
        <v>69</v>
      </c>
      <c r="AR29" s="41">
        <f t="shared" si="23"/>
        <v>1.5748031496062992E-2</v>
      </c>
      <c r="AS29" s="36">
        <f t="shared" si="24"/>
        <v>0.47244094488188976</v>
      </c>
      <c r="AT29" s="58">
        <f t="shared" si="25"/>
        <v>16.299212598425196</v>
      </c>
      <c r="AU29" s="25">
        <v>1</v>
      </c>
      <c r="AV29" s="36">
        <f t="shared" si="26"/>
        <v>34.5</v>
      </c>
      <c r="AW29" s="36"/>
      <c r="AX29" s="15">
        <f t="shared" si="27"/>
        <v>0</v>
      </c>
      <c r="AY29" s="46">
        <v>30</v>
      </c>
      <c r="AZ29" s="36">
        <f t="shared" si="28"/>
        <v>63.5</v>
      </c>
      <c r="BA29" s="36">
        <f t="shared" si="29"/>
        <v>9.0714285714285712</v>
      </c>
      <c r="BB29" s="51">
        <f t="shared" si="30"/>
        <v>2.1166666666666667</v>
      </c>
      <c r="BC29" s="34">
        <f t="shared" si="31"/>
        <v>43656.5</v>
      </c>
    </row>
    <row r="30" spans="1:61" ht="15" x14ac:dyDescent="0.25">
      <c r="A30" s="13"/>
      <c r="B30" s="16">
        <v>6953156273108</v>
      </c>
      <c r="C30" s="16"/>
      <c r="D30" s="16">
        <v>734922</v>
      </c>
      <c r="E30" s="17" t="s">
        <v>53</v>
      </c>
      <c r="F30" s="53">
        <v>13.950000000000014</v>
      </c>
      <c r="G30" s="53">
        <v>34.5</v>
      </c>
      <c r="H30" s="53">
        <v>69</v>
      </c>
      <c r="J30" s="25">
        <v>0</v>
      </c>
      <c r="K30" s="15">
        <f t="shared" si="0"/>
        <v>0</v>
      </c>
      <c r="L30" s="15">
        <f t="shared" si="1"/>
        <v>0</v>
      </c>
      <c r="M30" s="25">
        <v>2</v>
      </c>
      <c r="N30" s="15">
        <f t="shared" si="2"/>
        <v>27.900000000000027</v>
      </c>
      <c r="O30" s="15">
        <f t="shared" si="3"/>
        <v>69</v>
      </c>
      <c r="P30" s="25">
        <v>0</v>
      </c>
      <c r="Q30" s="15">
        <f t="shared" si="4"/>
        <v>0</v>
      </c>
      <c r="R30" s="15">
        <f t="shared" si="5"/>
        <v>0</v>
      </c>
      <c r="S30" s="25">
        <v>1</v>
      </c>
      <c r="T30" s="15">
        <f t="shared" si="6"/>
        <v>13.950000000000014</v>
      </c>
      <c r="U30" s="15">
        <f t="shared" si="7"/>
        <v>34.5</v>
      </c>
      <c r="V30" s="25"/>
      <c r="W30" s="15">
        <f t="shared" si="8"/>
        <v>0</v>
      </c>
      <c r="X30" s="15">
        <f t="shared" si="9"/>
        <v>0</v>
      </c>
      <c r="Y30" s="25"/>
      <c r="Z30" s="15">
        <f t="shared" si="10"/>
        <v>0</v>
      </c>
      <c r="AA30" s="15">
        <f t="shared" si="11"/>
        <v>0</v>
      </c>
      <c r="AB30" s="25"/>
      <c r="AC30" s="15">
        <f t="shared" si="12"/>
        <v>0</v>
      </c>
      <c r="AD30" s="15">
        <f t="shared" si="13"/>
        <v>0</v>
      </c>
      <c r="AE30" s="25"/>
      <c r="AF30" s="15">
        <f t="shared" si="14"/>
        <v>0</v>
      </c>
      <c r="AG30" s="15">
        <f t="shared" si="15"/>
        <v>0</v>
      </c>
      <c r="AH30" s="25"/>
      <c r="AI30" s="15">
        <f t="shared" si="16"/>
        <v>0</v>
      </c>
      <c r="AJ30" s="15">
        <f t="shared" si="17"/>
        <v>0</v>
      </c>
      <c r="AK30" s="25"/>
      <c r="AL30" s="15">
        <f t="shared" si="18"/>
        <v>0</v>
      </c>
      <c r="AM30" s="15">
        <f t="shared" si="19"/>
        <v>0</v>
      </c>
      <c r="AO30" s="25">
        <f t="shared" si="20"/>
        <v>3</v>
      </c>
      <c r="AP30" s="15">
        <f t="shared" si="21"/>
        <v>41.850000000000037</v>
      </c>
      <c r="AQ30" s="36">
        <f t="shared" si="22"/>
        <v>103.5</v>
      </c>
      <c r="AR30" s="41">
        <f t="shared" si="23"/>
        <v>2.3622047244094488E-2</v>
      </c>
      <c r="AS30" s="36">
        <f t="shared" si="24"/>
        <v>0.70866141732283461</v>
      </c>
      <c r="AT30" s="58">
        <f t="shared" si="25"/>
        <v>24.448818897637793</v>
      </c>
      <c r="AU30" s="25">
        <v>1</v>
      </c>
      <c r="AV30" s="36">
        <f t="shared" si="26"/>
        <v>34.5</v>
      </c>
      <c r="AW30" s="36"/>
      <c r="AX30" s="15">
        <f t="shared" si="27"/>
        <v>0</v>
      </c>
      <c r="AY30" s="46">
        <v>18</v>
      </c>
      <c r="AZ30" s="36">
        <f t="shared" si="28"/>
        <v>42.333333333333336</v>
      </c>
      <c r="BA30" s="36">
        <f t="shared" si="29"/>
        <v>6.0476190476190483</v>
      </c>
      <c r="BB30" s="51">
        <f t="shared" si="30"/>
        <v>1.4111111111111112</v>
      </c>
      <c r="BC30" s="34">
        <f t="shared" si="31"/>
        <v>43635.333333333336</v>
      </c>
    </row>
    <row r="31" spans="1:61" ht="15" x14ac:dyDescent="0.25">
      <c r="A31" s="13"/>
      <c r="B31" s="16">
        <v>6953156253063</v>
      </c>
      <c r="C31" s="16"/>
      <c r="D31" s="16">
        <v>734927</v>
      </c>
      <c r="E31" s="17" t="s">
        <v>54</v>
      </c>
      <c r="F31" s="53">
        <v>11.760000000000007</v>
      </c>
      <c r="G31" s="53">
        <v>24.5</v>
      </c>
      <c r="H31" s="53">
        <v>49</v>
      </c>
      <c r="J31" s="25">
        <v>0</v>
      </c>
      <c r="K31" s="15">
        <f t="shared" si="0"/>
        <v>0</v>
      </c>
      <c r="L31" s="15">
        <f t="shared" si="1"/>
        <v>0</v>
      </c>
      <c r="M31" s="25">
        <v>0</v>
      </c>
      <c r="N31" s="15">
        <f t="shared" si="2"/>
        <v>0</v>
      </c>
      <c r="O31" s="15">
        <f t="shared" si="3"/>
        <v>0</v>
      </c>
      <c r="P31" s="25">
        <v>0</v>
      </c>
      <c r="Q31" s="15">
        <f t="shared" si="4"/>
        <v>0</v>
      </c>
      <c r="R31" s="15">
        <f t="shared" si="5"/>
        <v>0</v>
      </c>
      <c r="S31" s="25">
        <v>1</v>
      </c>
      <c r="T31" s="15">
        <f t="shared" si="6"/>
        <v>11.760000000000007</v>
      </c>
      <c r="U31" s="15">
        <f t="shared" si="7"/>
        <v>24.5</v>
      </c>
      <c r="V31" s="25"/>
      <c r="W31" s="15">
        <f t="shared" si="8"/>
        <v>0</v>
      </c>
      <c r="X31" s="15">
        <f t="shared" si="9"/>
        <v>0</v>
      </c>
      <c r="Y31" s="25"/>
      <c r="Z31" s="15">
        <f t="shared" si="10"/>
        <v>0</v>
      </c>
      <c r="AA31" s="15">
        <f t="shared" si="11"/>
        <v>0</v>
      </c>
      <c r="AB31" s="25"/>
      <c r="AC31" s="15">
        <f t="shared" si="12"/>
        <v>0</v>
      </c>
      <c r="AD31" s="15">
        <f t="shared" si="13"/>
        <v>0</v>
      </c>
      <c r="AE31" s="25"/>
      <c r="AF31" s="15">
        <f t="shared" si="14"/>
        <v>0</v>
      </c>
      <c r="AG31" s="15">
        <f t="shared" si="15"/>
        <v>0</v>
      </c>
      <c r="AH31" s="25"/>
      <c r="AI31" s="15">
        <f t="shared" si="16"/>
        <v>0</v>
      </c>
      <c r="AJ31" s="15">
        <f t="shared" si="17"/>
        <v>0</v>
      </c>
      <c r="AK31" s="25"/>
      <c r="AL31" s="15">
        <f t="shared" si="18"/>
        <v>0</v>
      </c>
      <c r="AM31" s="15">
        <f t="shared" si="19"/>
        <v>0</v>
      </c>
      <c r="AO31" s="25">
        <f t="shared" si="20"/>
        <v>1</v>
      </c>
      <c r="AP31" s="15">
        <f t="shared" si="21"/>
        <v>11.760000000000007</v>
      </c>
      <c r="AQ31" s="36">
        <f t="shared" si="22"/>
        <v>24.5</v>
      </c>
      <c r="AR31" s="41">
        <f t="shared" si="23"/>
        <v>7.874015748031496E-3</v>
      </c>
      <c r="AS31" s="36">
        <f t="shared" si="24"/>
        <v>0.23622047244094488</v>
      </c>
      <c r="AT31" s="58">
        <f t="shared" si="25"/>
        <v>5.7874015748031491</v>
      </c>
      <c r="AU31" s="25">
        <v>3</v>
      </c>
      <c r="AV31" s="36">
        <f t="shared" si="26"/>
        <v>73.5</v>
      </c>
      <c r="AW31" s="36"/>
      <c r="AX31" s="15">
        <f t="shared" si="27"/>
        <v>0</v>
      </c>
      <c r="AY31" s="46">
        <v>19</v>
      </c>
      <c r="AZ31" s="36">
        <f t="shared" si="28"/>
        <v>381</v>
      </c>
      <c r="BA31" s="36">
        <f t="shared" si="29"/>
        <v>54.428571428571431</v>
      </c>
      <c r="BB31" s="51">
        <f t="shared" si="30"/>
        <v>12.7</v>
      </c>
      <c r="BC31" s="34">
        <f t="shared" si="31"/>
        <v>43974</v>
      </c>
    </row>
    <row r="32" spans="1:61" s="42" customFormat="1" ht="15" x14ac:dyDescent="0.25">
      <c r="A32" s="13"/>
      <c r="B32" s="16">
        <v>6953156253070</v>
      </c>
      <c r="C32" s="16"/>
      <c r="D32" s="16">
        <v>734928</v>
      </c>
      <c r="E32" s="17" t="s">
        <v>55</v>
      </c>
      <c r="F32" s="53">
        <v>11.76</v>
      </c>
      <c r="G32" s="53">
        <v>24.5</v>
      </c>
      <c r="H32" s="53">
        <v>49</v>
      </c>
      <c r="I32" s="1"/>
      <c r="J32" s="25">
        <v>0</v>
      </c>
      <c r="K32" s="15">
        <f t="shared" si="0"/>
        <v>0</v>
      </c>
      <c r="L32" s="15">
        <f t="shared" si="1"/>
        <v>0</v>
      </c>
      <c r="M32" s="25">
        <v>1</v>
      </c>
      <c r="N32" s="15">
        <f t="shared" si="2"/>
        <v>11.76</v>
      </c>
      <c r="O32" s="15">
        <f t="shared" si="3"/>
        <v>24.5</v>
      </c>
      <c r="P32" s="25">
        <v>1</v>
      </c>
      <c r="Q32" s="15">
        <f t="shared" si="4"/>
        <v>11.76</v>
      </c>
      <c r="R32" s="15">
        <f t="shared" si="5"/>
        <v>24.5</v>
      </c>
      <c r="S32" s="25">
        <v>0</v>
      </c>
      <c r="T32" s="15">
        <f t="shared" si="6"/>
        <v>0</v>
      </c>
      <c r="U32" s="15">
        <f t="shared" si="7"/>
        <v>0</v>
      </c>
      <c r="V32" s="25"/>
      <c r="W32" s="15">
        <f t="shared" si="8"/>
        <v>0</v>
      </c>
      <c r="X32" s="15">
        <f t="shared" si="9"/>
        <v>0</v>
      </c>
      <c r="Y32" s="25"/>
      <c r="Z32" s="15">
        <f t="shared" si="10"/>
        <v>0</v>
      </c>
      <c r="AA32" s="15">
        <f t="shared" si="11"/>
        <v>0</v>
      </c>
      <c r="AB32" s="25"/>
      <c r="AC32" s="15">
        <f t="shared" si="12"/>
        <v>0</v>
      </c>
      <c r="AD32" s="15">
        <f t="shared" si="13"/>
        <v>0</v>
      </c>
      <c r="AE32" s="25"/>
      <c r="AF32" s="15">
        <f t="shared" si="14"/>
        <v>0</v>
      </c>
      <c r="AG32" s="15">
        <f t="shared" si="15"/>
        <v>0</v>
      </c>
      <c r="AH32" s="25"/>
      <c r="AI32" s="15">
        <f t="shared" si="16"/>
        <v>0</v>
      </c>
      <c r="AJ32" s="15">
        <f t="shared" si="17"/>
        <v>0</v>
      </c>
      <c r="AK32" s="25"/>
      <c r="AL32" s="15">
        <f t="shared" si="18"/>
        <v>0</v>
      </c>
      <c r="AM32" s="15">
        <f t="shared" si="19"/>
        <v>0</v>
      </c>
      <c r="AN32" s="50"/>
      <c r="AO32" s="25">
        <f t="shared" si="20"/>
        <v>2</v>
      </c>
      <c r="AP32" s="15">
        <f t="shared" si="21"/>
        <v>23.52</v>
      </c>
      <c r="AQ32" s="36">
        <f t="shared" si="22"/>
        <v>49</v>
      </c>
      <c r="AR32" s="41">
        <f t="shared" si="23"/>
        <v>1.5748031496062992E-2</v>
      </c>
      <c r="AS32" s="36">
        <f t="shared" si="24"/>
        <v>0.47244094488188976</v>
      </c>
      <c r="AT32" s="58">
        <f t="shared" si="25"/>
        <v>11.574803149606298</v>
      </c>
      <c r="AU32" s="25">
        <v>4</v>
      </c>
      <c r="AV32" s="36">
        <f t="shared" si="26"/>
        <v>98</v>
      </c>
      <c r="AW32" s="36"/>
      <c r="AX32" s="15">
        <f t="shared" si="27"/>
        <v>0</v>
      </c>
      <c r="AY32" s="46">
        <v>21</v>
      </c>
      <c r="AZ32" s="36">
        <f t="shared" si="28"/>
        <v>254</v>
      </c>
      <c r="BA32" s="36">
        <f t="shared" si="29"/>
        <v>36.285714285714285</v>
      </c>
      <c r="BB32" s="51">
        <f t="shared" si="30"/>
        <v>8.4666666666666668</v>
      </c>
      <c r="BC32" s="34">
        <f t="shared" si="31"/>
        <v>43847</v>
      </c>
      <c r="BD32" s="1"/>
      <c r="BE32" s="1"/>
      <c r="BF32" s="1"/>
      <c r="BG32" s="1"/>
      <c r="BH32" s="1"/>
      <c r="BI32" s="1"/>
    </row>
    <row r="33" spans="1:61" ht="15" x14ac:dyDescent="0.25">
      <c r="A33" s="13"/>
      <c r="B33" s="16">
        <v>6953156281691</v>
      </c>
      <c r="C33" s="16"/>
      <c r="D33" s="16">
        <v>734941</v>
      </c>
      <c r="E33" s="17" t="s">
        <v>56</v>
      </c>
      <c r="F33" s="53">
        <v>22.190000000000005</v>
      </c>
      <c r="G33" s="53">
        <v>44.5</v>
      </c>
      <c r="H33" s="53">
        <v>89</v>
      </c>
      <c r="J33" s="25">
        <v>0</v>
      </c>
      <c r="K33" s="15">
        <f t="shared" si="0"/>
        <v>0</v>
      </c>
      <c r="L33" s="15">
        <f t="shared" si="1"/>
        <v>0</v>
      </c>
      <c r="M33" s="25">
        <v>1</v>
      </c>
      <c r="N33" s="15">
        <f t="shared" si="2"/>
        <v>22.190000000000005</v>
      </c>
      <c r="O33" s="15">
        <f t="shared" si="3"/>
        <v>44.5</v>
      </c>
      <c r="P33" s="25">
        <v>1</v>
      </c>
      <c r="Q33" s="15">
        <f t="shared" si="4"/>
        <v>22.190000000000005</v>
      </c>
      <c r="R33" s="15">
        <f t="shared" si="5"/>
        <v>44.5</v>
      </c>
      <c r="S33" s="25">
        <v>0</v>
      </c>
      <c r="T33" s="15">
        <f t="shared" si="6"/>
        <v>0</v>
      </c>
      <c r="U33" s="15">
        <f t="shared" si="7"/>
        <v>0</v>
      </c>
      <c r="V33" s="25"/>
      <c r="W33" s="15">
        <f t="shared" si="8"/>
        <v>0</v>
      </c>
      <c r="X33" s="15">
        <f t="shared" si="9"/>
        <v>0</v>
      </c>
      <c r="Y33" s="25"/>
      <c r="Z33" s="15">
        <f t="shared" si="10"/>
        <v>0</v>
      </c>
      <c r="AA33" s="15">
        <f t="shared" si="11"/>
        <v>0</v>
      </c>
      <c r="AB33" s="25"/>
      <c r="AC33" s="15">
        <f t="shared" si="12"/>
        <v>0</v>
      </c>
      <c r="AD33" s="15">
        <f t="shared" si="13"/>
        <v>0</v>
      </c>
      <c r="AE33" s="25"/>
      <c r="AF33" s="15">
        <f t="shared" si="14"/>
        <v>0</v>
      </c>
      <c r="AG33" s="15">
        <f t="shared" si="15"/>
        <v>0</v>
      </c>
      <c r="AH33" s="25"/>
      <c r="AI33" s="15">
        <f t="shared" si="16"/>
        <v>0</v>
      </c>
      <c r="AJ33" s="15">
        <f t="shared" si="17"/>
        <v>0</v>
      </c>
      <c r="AK33" s="25"/>
      <c r="AL33" s="15">
        <f t="shared" si="18"/>
        <v>0</v>
      </c>
      <c r="AM33" s="15">
        <f t="shared" si="19"/>
        <v>0</v>
      </c>
      <c r="AO33" s="25">
        <f t="shared" si="20"/>
        <v>2</v>
      </c>
      <c r="AP33" s="15">
        <f t="shared" si="21"/>
        <v>44.38000000000001</v>
      </c>
      <c r="AQ33" s="36">
        <f t="shared" si="22"/>
        <v>89</v>
      </c>
      <c r="AR33" s="41">
        <f t="shared" si="23"/>
        <v>1.5748031496062992E-2</v>
      </c>
      <c r="AS33" s="36">
        <f t="shared" si="24"/>
        <v>0.47244094488188976</v>
      </c>
      <c r="AT33" s="58">
        <f t="shared" si="25"/>
        <v>21.023622047244093</v>
      </c>
      <c r="AU33" s="25">
        <v>3</v>
      </c>
      <c r="AV33" s="36">
        <f t="shared" si="26"/>
        <v>133.5</v>
      </c>
      <c r="AW33" s="36"/>
      <c r="AX33" s="15">
        <f t="shared" si="27"/>
        <v>0</v>
      </c>
      <c r="AY33" s="46">
        <v>22</v>
      </c>
      <c r="AZ33" s="36">
        <f t="shared" si="28"/>
        <v>190.5</v>
      </c>
      <c r="BA33" s="36">
        <f t="shared" si="29"/>
        <v>27.214285714285715</v>
      </c>
      <c r="BB33" s="51">
        <f t="shared" si="30"/>
        <v>6.35</v>
      </c>
      <c r="BC33" s="34">
        <f t="shared" si="31"/>
        <v>43783.5</v>
      </c>
    </row>
    <row r="34" spans="1:61" ht="15" x14ac:dyDescent="0.25">
      <c r="A34" s="13"/>
      <c r="B34" s="16">
        <v>6953156281370</v>
      </c>
      <c r="C34" s="16"/>
      <c r="D34" s="16">
        <v>734942</v>
      </c>
      <c r="E34" s="17" t="s">
        <v>57</v>
      </c>
      <c r="F34" s="53">
        <v>7.4611494252873589</v>
      </c>
      <c r="G34" s="53">
        <v>24.5</v>
      </c>
      <c r="H34" s="53">
        <v>49</v>
      </c>
      <c r="J34" s="25">
        <v>0</v>
      </c>
      <c r="K34" s="15">
        <f t="shared" si="0"/>
        <v>0</v>
      </c>
      <c r="L34" s="15">
        <f t="shared" si="1"/>
        <v>0</v>
      </c>
      <c r="M34" s="25">
        <v>0</v>
      </c>
      <c r="N34" s="15">
        <f t="shared" si="2"/>
        <v>0</v>
      </c>
      <c r="O34" s="15">
        <f t="shared" si="3"/>
        <v>0</v>
      </c>
      <c r="P34" s="25">
        <v>1</v>
      </c>
      <c r="Q34" s="15">
        <f t="shared" si="4"/>
        <v>7.4611494252873589</v>
      </c>
      <c r="R34" s="15">
        <f t="shared" si="5"/>
        <v>24.5</v>
      </c>
      <c r="S34" s="25">
        <v>1</v>
      </c>
      <c r="T34" s="15">
        <f t="shared" si="6"/>
        <v>7.4611494252873589</v>
      </c>
      <c r="U34" s="15">
        <f t="shared" si="7"/>
        <v>24.5</v>
      </c>
      <c r="V34" s="25"/>
      <c r="W34" s="15">
        <f t="shared" si="8"/>
        <v>0</v>
      </c>
      <c r="X34" s="15">
        <f t="shared" si="9"/>
        <v>0</v>
      </c>
      <c r="Y34" s="25"/>
      <c r="Z34" s="15">
        <f t="shared" si="10"/>
        <v>0</v>
      </c>
      <c r="AA34" s="15">
        <f t="shared" si="11"/>
        <v>0</v>
      </c>
      <c r="AB34" s="25"/>
      <c r="AC34" s="15">
        <f t="shared" si="12"/>
        <v>0</v>
      </c>
      <c r="AD34" s="15">
        <f t="shared" si="13"/>
        <v>0</v>
      </c>
      <c r="AE34" s="25"/>
      <c r="AF34" s="15">
        <f t="shared" si="14"/>
        <v>0</v>
      </c>
      <c r="AG34" s="15">
        <f t="shared" si="15"/>
        <v>0</v>
      </c>
      <c r="AH34" s="25"/>
      <c r="AI34" s="15">
        <f t="shared" si="16"/>
        <v>0</v>
      </c>
      <c r="AJ34" s="15">
        <f t="shared" si="17"/>
        <v>0</v>
      </c>
      <c r="AK34" s="25"/>
      <c r="AL34" s="15">
        <f t="shared" si="18"/>
        <v>0</v>
      </c>
      <c r="AM34" s="15">
        <f t="shared" si="19"/>
        <v>0</v>
      </c>
      <c r="AO34" s="25">
        <f t="shared" si="20"/>
        <v>2</v>
      </c>
      <c r="AP34" s="15">
        <f t="shared" si="21"/>
        <v>14.922298850574718</v>
      </c>
      <c r="AQ34" s="36">
        <f t="shared" si="22"/>
        <v>49</v>
      </c>
      <c r="AR34" s="41">
        <f t="shared" si="23"/>
        <v>1.5748031496062992E-2</v>
      </c>
      <c r="AS34" s="36">
        <f t="shared" si="24"/>
        <v>0.47244094488188976</v>
      </c>
      <c r="AT34" s="58">
        <f t="shared" si="25"/>
        <v>11.574803149606298</v>
      </c>
      <c r="AU34" s="25">
        <v>1</v>
      </c>
      <c r="AV34" s="36">
        <f t="shared" si="26"/>
        <v>24.5</v>
      </c>
      <c r="AW34" s="36"/>
      <c r="AX34" s="15">
        <f t="shared" si="27"/>
        <v>0</v>
      </c>
      <c r="AY34" s="46">
        <v>23</v>
      </c>
      <c r="AZ34" s="36">
        <f t="shared" si="28"/>
        <v>63.5</v>
      </c>
      <c r="BA34" s="36">
        <f t="shared" si="29"/>
        <v>9.0714285714285712</v>
      </c>
      <c r="BB34" s="51">
        <f t="shared" si="30"/>
        <v>2.1166666666666667</v>
      </c>
      <c r="BC34" s="34">
        <f t="shared" si="31"/>
        <v>43656.5</v>
      </c>
    </row>
    <row r="35" spans="1:61" ht="15" x14ac:dyDescent="0.25">
      <c r="A35" s="13"/>
      <c r="B35" s="16">
        <v>6953156281363</v>
      </c>
      <c r="C35" s="16"/>
      <c r="D35" s="16">
        <v>734943</v>
      </c>
      <c r="E35" s="17" t="s">
        <v>58</v>
      </c>
      <c r="F35" s="53">
        <v>7.6100000000000083</v>
      </c>
      <c r="G35" s="53">
        <v>24.5</v>
      </c>
      <c r="H35" s="53">
        <v>49</v>
      </c>
      <c r="J35" s="25">
        <v>0</v>
      </c>
      <c r="K35" s="15">
        <f t="shared" si="0"/>
        <v>0</v>
      </c>
      <c r="L35" s="15">
        <f t="shared" si="1"/>
        <v>0</v>
      </c>
      <c r="M35" s="25">
        <v>1</v>
      </c>
      <c r="N35" s="15">
        <f t="shared" si="2"/>
        <v>7.6100000000000083</v>
      </c>
      <c r="O35" s="15">
        <f t="shared" si="3"/>
        <v>24.5</v>
      </c>
      <c r="P35" s="25">
        <v>1</v>
      </c>
      <c r="Q35" s="15">
        <f t="shared" si="4"/>
        <v>7.6100000000000083</v>
      </c>
      <c r="R35" s="15">
        <f t="shared" si="5"/>
        <v>24.5</v>
      </c>
      <c r="S35" s="25">
        <v>2</v>
      </c>
      <c r="T35" s="15">
        <f t="shared" si="6"/>
        <v>15.220000000000017</v>
      </c>
      <c r="U35" s="15">
        <f t="shared" si="7"/>
        <v>49</v>
      </c>
      <c r="V35" s="25"/>
      <c r="W35" s="15">
        <f t="shared" si="8"/>
        <v>0</v>
      </c>
      <c r="X35" s="15">
        <f t="shared" si="9"/>
        <v>0</v>
      </c>
      <c r="Y35" s="25"/>
      <c r="Z35" s="15">
        <f t="shared" si="10"/>
        <v>0</v>
      </c>
      <c r="AA35" s="15">
        <f t="shared" si="11"/>
        <v>0</v>
      </c>
      <c r="AB35" s="25"/>
      <c r="AC35" s="15">
        <f t="shared" si="12"/>
        <v>0</v>
      </c>
      <c r="AD35" s="15">
        <f t="shared" si="13"/>
        <v>0</v>
      </c>
      <c r="AE35" s="25"/>
      <c r="AF35" s="15">
        <f t="shared" si="14"/>
        <v>0</v>
      </c>
      <c r="AG35" s="15">
        <f t="shared" si="15"/>
        <v>0</v>
      </c>
      <c r="AH35" s="25"/>
      <c r="AI35" s="15">
        <f t="shared" si="16"/>
        <v>0</v>
      </c>
      <c r="AJ35" s="15">
        <f t="shared" si="17"/>
        <v>0</v>
      </c>
      <c r="AK35" s="25"/>
      <c r="AL35" s="15">
        <f t="shared" si="18"/>
        <v>0</v>
      </c>
      <c r="AM35" s="15">
        <f t="shared" si="19"/>
        <v>0</v>
      </c>
      <c r="AO35" s="25">
        <f t="shared" si="20"/>
        <v>4</v>
      </c>
      <c r="AP35" s="15">
        <f t="shared" si="21"/>
        <v>30.440000000000033</v>
      </c>
      <c r="AQ35" s="36">
        <f t="shared" si="22"/>
        <v>98</v>
      </c>
      <c r="AR35" s="41">
        <f t="shared" si="23"/>
        <v>3.1496062992125984E-2</v>
      </c>
      <c r="AS35" s="36">
        <f t="shared" si="24"/>
        <v>0.94488188976377951</v>
      </c>
      <c r="AT35" s="58">
        <f t="shared" si="25"/>
        <v>23.149606299212596</v>
      </c>
      <c r="AU35" s="25">
        <v>2</v>
      </c>
      <c r="AV35" s="36">
        <f t="shared" si="26"/>
        <v>49</v>
      </c>
      <c r="AW35" s="36"/>
      <c r="AX35" s="15">
        <f t="shared" si="27"/>
        <v>0</v>
      </c>
      <c r="AY35" s="46">
        <v>24</v>
      </c>
      <c r="AZ35" s="36">
        <f t="shared" si="28"/>
        <v>63.5</v>
      </c>
      <c r="BA35" s="36">
        <f t="shared" si="29"/>
        <v>9.0714285714285712</v>
      </c>
      <c r="BB35" s="51">
        <f t="shared" si="30"/>
        <v>2.1166666666666667</v>
      </c>
      <c r="BC35" s="34">
        <f t="shared" si="31"/>
        <v>43656.5</v>
      </c>
    </row>
    <row r="36" spans="1:61" ht="15" x14ac:dyDescent="0.25">
      <c r="A36" s="13"/>
      <c r="B36" s="16">
        <v>6953156281387</v>
      </c>
      <c r="C36" s="16"/>
      <c r="D36" s="16">
        <v>734944</v>
      </c>
      <c r="E36" s="17" t="s">
        <v>59</v>
      </c>
      <c r="F36" s="53">
        <v>7.6100000000000083</v>
      </c>
      <c r="G36" s="53">
        <v>24.5</v>
      </c>
      <c r="H36" s="53">
        <v>49</v>
      </c>
      <c r="J36" s="25">
        <v>0</v>
      </c>
      <c r="K36" s="15">
        <f t="shared" si="0"/>
        <v>0</v>
      </c>
      <c r="L36" s="15">
        <f t="shared" si="1"/>
        <v>0</v>
      </c>
      <c r="M36" s="25">
        <v>0</v>
      </c>
      <c r="N36" s="15">
        <f t="shared" si="2"/>
        <v>0</v>
      </c>
      <c r="O36" s="15">
        <f t="shared" si="3"/>
        <v>0</v>
      </c>
      <c r="P36" s="25">
        <v>0</v>
      </c>
      <c r="Q36" s="15">
        <f t="shared" si="4"/>
        <v>0</v>
      </c>
      <c r="R36" s="15">
        <f t="shared" si="5"/>
        <v>0</v>
      </c>
      <c r="S36" s="25">
        <v>1</v>
      </c>
      <c r="T36" s="15">
        <f t="shared" si="6"/>
        <v>7.6100000000000083</v>
      </c>
      <c r="U36" s="15">
        <f t="shared" si="7"/>
        <v>24.5</v>
      </c>
      <c r="V36" s="25"/>
      <c r="W36" s="15">
        <f t="shared" si="8"/>
        <v>0</v>
      </c>
      <c r="X36" s="15">
        <f t="shared" si="9"/>
        <v>0</v>
      </c>
      <c r="Y36" s="25"/>
      <c r="Z36" s="15">
        <f t="shared" si="10"/>
        <v>0</v>
      </c>
      <c r="AA36" s="15">
        <f t="shared" si="11"/>
        <v>0</v>
      </c>
      <c r="AB36" s="25"/>
      <c r="AC36" s="15">
        <f t="shared" si="12"/>
        <v>0</v>
      </c>
      <c r="AD36" s="15">
        <f t="shared" si="13"/>
        <v>0</v>
      </c>
      <c r="AE36" s="25"/>
      <c r="AF36" s="15">
        <f t="shared" si="14"/>
        <v>0</v>
      </c>
      <c r="AG36" s="15">
        <f t="shared" si="15"/>
        <v>0</v>
      </c>
      <c r="AH36" s="25"/>
      <c r="AI36" s="15">
        <f t="shared" si="16"/>
        <v>0</v>
      </c>
      <c r="AJ36" s="15">
        <f t="shared" si="17"/>
        <v>0</v>
      </c>
      <c r="AK36" s="25"/>
      <c r="AL36" s="15">
        <f t="shared" si="18"/>
        <v>0</v>
      </c>
      <c r="AM36" s="15">
        <f t="shared" si="19"/>
        <v>0</v>
      </c>
      <c r="AO36" s="25">
        <f t="shared" si="20"/>
        <v>1</v>
      </c>
      <c r="AP36" s="15">
        <f t="shared" si="21"/>
        <v>7.6100000000000083</v>
      </c>
      <c r="AQ36" s="36">
        <f t="shared" si="22"/>
        <v>24.5</v>
      </c>
      <c r="AR36" s="41">
        <f t="shared" si="23"/>
        <v>7.874015748031496E-3</v>
      </c>
      <c r="AS36" s="36">
        <f t="shared" si="24"/>
        <v>0.23622047244094488</v>
      </c>
      <c r="AT36" s="58">
        <f t="shared" si="25"/>
        <v>5.7874015748031491</v>
      </c>
      <c r="AU36" s="25">
        <v>3</v>
      </c>
      <c r="AV36" s="36">
        <f t="shared" si="26"/>
        <v>73.5</v>
      </c>
      <c r="AW36" s="36"/>
      <c r="AX36" s="15">
        <f t="shared" si="27"/>
        <v>0</v>
      </c>
      <c r="AY36" s="46">
        <v>25</v>
      </c>
      <c r="AZ36" s="36">
        <f t="shared" si="28"/>
        <v>381</v>
      </c>
      <c r="BA36" s="36">
        <f t="shared" si="29"/>
        <v>54.428571428571431</v>
      </c>
      <c r="BB36" s="51">
        <f t="shared" si="30"/>
        <v>12.7</v>
      </c>
      <c r="BC36" s="34">
        <f t="shared" si="31"/>
        <v>43974</v>
      </c>
    </row>
    <row r="37" spans="1:61" s="42" customFormat="1" ht="15" x14ac:dyDescent="0.25">
      <c r="A37" s="13"/>
      <c r="B37" s="16">
        <v>6953156276673</v>
      </c>
      <c r="C37" s="16"/>
      <c r="D37" s="16">
        <v>734948</v>
      </c>
      <c r="E37" s="26" t="s">
        <v>60</v>
      </c>
      <c r="F37" s="53">
        <v>24.140000000000008</v>
      </c>
      <c r="G37" s="53">
        <v>54.5</v>
      </c>
      <c r="H37" s="53">
        <v>109</v>
      </c>
      <c r="I37" s="1"/>
      <c r="J37" s="25">
        <v>0</v>
      </c>
      <c r="K37" s="15">
        <f t="shared" si="0"/>
        <v>0</v>
      </c>
      <c r="L37" s="15">
        <f t="shared" si="1"/>
        <v>0</v>
      </c>
      <c r="M37" s="25">
        <v>0</v>
      </c>
      <c r="N37" s="15">
        <f t="shared" si="2"/>
        <v>0</v>
      </c>
      <c r="O37" s="15">
        <f t="shared" si="3"/>
        <v>0</v>
      </c>
      <c r="P37" s="25">
        <v>0</v>
      </c>
      <c r="Q37" s="15">
        <f t="shared" si="4"/>
        <v>0</v>
      </c>
      <c r="R37" s="15">
        <f t="shared" si="5"/>
        <v>0</v>
      </c>
      <c r="S37" s="25">
        <v>0</v>
      </c>
      <c r="T37" s="15">
        <f t="shared" si="6"/>
        <v>0</v>
      </c>
      <c r="U37" s="15">
        <f t="shared" si="7"/>
        <v>0</v>
      </c>
      <c r="V37" s="25"/>
      <c r="W37" s="15">
        <f t="shared" si="8"/>
        <v>0</v>
      </c>
      <c r="X37" s="15">
        <f t="shared" si="9"/>
        <v>0</v>
      </c>
      <c r="Y37" s="25"/>
      <c r="Z37" s="15">
        <f t="shared" si="10"/>
        <v>0</v>
      </c>
      <c r="AA37" s="15">
        <f t="shared" si="11"/>
        <v>0</v>
      </c>
      <c r="AB37" s="25"/>
      <c r="AC37" s="15">
        <f t="shared" si="12"/>
        <v>0</v>
      </c>
      <c r="AD37" s="15">
        <f t="shared" si="13"/>
        <v>0</v>
      </c>
      <c r="AE37" s="25"/>
      <c r="AF37" s="15">
        <f t="shared" si="14"/>
        <v>0</v>
      </c>
      <c r="AG37" s="15">
        <f t="shared" si="15"/>
        <v>0</v>
      </c>
      <c r="AH37" s="25"/>
      <c r="AI37" s="15">
        <f t="shared" si="16"/>
        <v>0</v>
      </c>
      <c r="AJ37" s="15">
        <f t="shared" si="17"/>
        <v>0</v>
      </c>
      <c r="AK37" s="25"/>
      <c r="AL37" s="15">
        <f t="shared" si="18"/>
        <v>0</v>
      </c>
      <c r="AM37" s="15">
        <f t="shared" si="19"/>
        <v>0</v>
      </c>
      <c r="AN37" s="50"/>
      <c r="AO37" s="25">
        <f t="shared" si="20"/>
        <v>0</v>
      </c>
      <c r="AP37" s="15">
        <f t="shared" si="21"/>
        <v>0</v>
      </c>
      <c r="AQ37" s="36">
        <f t="shared" si="22"/>
        <v>0</v>
      </c>
      <c r="AR37" s="41">
        <f t="shared" si="23"/>
        <v>0</v>
      </c>
      <c r="AS37" s="36">
        <f t="shared" si="24"/>
        <v>0</v>
      </c>
      <c r="AT37" s="58">
        <f t="shared" si="25"/>
        <v>0</v>
      </c>
      <c r="AU37" s="25">
        <v>0</v>
      </c>
      <c r="AV37" s="36">
        <f t="shared" si="26"/>
        <v>0</v>
      </c>
      <c r="AW37" s="36"/>
      <c r="AX37" s="15">
        <f t="shared" si="27"/>
        <v>0</v>
      </c>
      <c r="AY37" s="46">
        <v>33</v>
      </c>
      <c r="AZ37" s="36" t="str">
        <f t="shared" si="28"/>
        <v>-</v>
      </c>
      <c r="BA37" s="36" t="str">
        <f t="shared" si="29"/>
        <v>-</v>
      </c>
      <c r="BB37" s="51" t="str">
        <f t="shared" si="30"/>
        <v>-</v>
      </c>
      <c r="BC37" s="34" t="str">
        <f t="shared" si="31"/>
        <v>-</v>
      </c>
      <c r="BD37" s="1"/>
      <c r="BE37" s="1"/>
      <c r="BF37" s="1"/>
      <c r="BG37" s="1"/>
      <c r="BH37" s="1"/>
      <c r="BI37" s="1"/>
    </row>
    <row r="38" spans="1:61" s="42" customFormat="1" ht="15" x14ac:dyDescent="0.25">
      <c r="A38" s="13"/>
      <c r="B38" s="16">
        <v>6953156284647</v>
      </c>
      <c r="C38" s="16"/>
      <c r="D38" s="16">
        <v>738078</v>
      </c>
      <c r="E38" s="17" t="s">
        <v>61</v>
      </c>
      <c r="F38" s="53">
        <v>9.509999999999998</v>
      </c>
      <c r="G38" s="53">
        <v>24.5</v>
      </c>
      <c r="H38" s="53">
        <v>49</v>
      </c>
      <c r="I38" s="1"/>
      <c r="J38" s="25">
        <v>0</v>
      </c>
      <c r="K38" s="15">
        <f t="shared" si="0"/>
        <v>0</v>
      </c>
      <c r="L38" s="15">
        <f t="shared" si="1"/>
        <v>0</v>
      </c>
      <c r="M38" s="25">
        <v>1</v>
      </c>
      <c r="N38" s="15">
        <f t="shared" si="2"/>
        <v>9.509999999999998</v>
      </c>
      <c r="O38" s="15">
        <f t="shared" si="3"/>
        <v>24.5</v>
      </c>
      <c r="P38" s="25">
        <v>11</v>
      </c>
      <c r="Q38" s="15">
        <f t="shared" si="4"/>
        <v>104.60999999999999</v>
      </c>
      <c r="R38" s="15">
        <f t="shared" si="5"/>
        <v>269.5</v>
      </c>
      <c r="S38" s="25">
        <v>2</v>
      </c>
      <c r="T38" s="15">
        <f t="shared" si="6"/>
        <v>19.019999999999996</v>
      </c>
      <c r="U38" s="15">
        <f t="shared" si="7"/>
        <v>49</v>
      </c>
      <c r="V38" s="25"/>
      <c r="W38" s="15">
        <f t="shared" si="8"/>
        <v>0</v>
      </c>
      <c r="X38" s="15">
        <f t="shared" si="9"/>
        <v>0</v>
      </c>
      <c r="Y38" s="25"/>
      <c r="Z38" s="15">
        <f t="shared" si="10"/>
        <v>0</v>
      </c>
      <c r="AA38" s="15">
        <f t="shared" si="11"/>
        <v>0</v>
      </c>
      <c r="AB38" s="25"/>
      <c r="AC38" s="15">
        <f t="shared" si="12"/>
        <v>0</v>
      </c>
      <c r="AD38" s="15">
        <f t="shared" si="13"/>
        <v>0</v>
      </c>
      <c r="AE38" s="25"/>
      <c r="AF38" s="15">
        <f t="shared" si="14"/>
        <v>0</v>
      </c>
      <c r="AG38" s="15">
        <f t="shared" si="15"/>
        <v>0</v>
      </c>
      <c r="AH38" s="25"/>
      <c r="AI38" s="15">
        <f t="shared" si="16"/>
        <v>0</v>
      </c>
      <c r="AJ38" s="15">
        <f t="shared" si="17"/>
        <v>0</v>
      </c>
      <c r="AK38" s="25"/>
      <c r="AL38" s="15">
        <f t="shared" si="18"/>
        <v>0</v>
      </c>
      <c r="AM38" s="15">
        <f t="shared" si="19"/>
        <v>0</v>
      </c>
      <c r="AN38" s="50"/>
      <c r="AO38" s="25">
        <f t="shared" si="20"/>
        <v>14</v>
      </c>
      <c r="AP38" s="15">
        <f t="shared" si="21"/>
        <v>133.13999999999999</v>
      </c>
      <c r="AQ38" s="36">
        <f t="shared" si="22"/>
        <v>343</v>
      </c>
      <c r="AR38" s="41">
        <f t="shared" si="23"/>
        <v>0.11023622047244094</v>
      </c>
      <c r="AS38" s="36">
        <f t="shared" si="24"/>
        <v>3.3070866141732282</v>
      </c>
      <c r="AT38" s="58">
        <f t="shared" si="25"/>
        <v>81.023622047244089</v>
      </c>
      <c r="AU38" s="25">
        <v>9</v>
      </c>
      <c r="AV38" s="36">
        <f t="shared" si="26"/>
        <v>220.5</v>
      </c>
      <c r="AW38" s="36"/>
      <c r="AX38" s="15">
        <f t="shared" si="27"/>
        <v>0</v>
      </c>
      <c r="AY38" s="46">
        <v>34</v>
      </c>
      <c r="AZ38" s="36">
        <f t="shared" si="28"/>
        <v>81.642857142857139</v>
      </c>
      <c r="BA38" s="36">
        <f t="shared" si="29"/>
        <v>11.663265306122449</v>
      </c>
      <c r="BB38" s="51">
        <f t="shared" si="30"/>
        <v>2.7214285714285711</v>
      </c>
      <c r="BC38" s="34">
        <f t="shared" si="31"/>
        <v>43674.642857142855</v>
      </c>
      <c r="BD38" s="1"/>
      <c r="BE38" s="1"/>
      <c r="BF38" s="1"/>
      <c r="BG38" s="1"/>
      <c r="BH38" s="1"/>
      <c r="BI38" s="1"/>
    </row>
    <row r="39" spans="1:61" s="42" customFormat="1" ht="15" x14ac:dyDescent="0.25">
      <c r="A39" s="13"/>
      <c r="B39" s="16">
        <v>6953156282940</v>
      </c>
      <c r="C39" s="16"/>
      <c r="D39" s="16">
        <v>739727</v>
      </c>
      <c r="E39" s="17" t="s">
        <v>62</v>
      </c>
      <c r="F39" s="53">
        <v>17.329999999999998</v>
      </c>
      <c r="G39" s="53">
        <v>49.5</v>
      </c>
      <c r="H39" s="53">
        <v>99</v>
      </c>
      <c r="I39" s="1"/>
      <c r="J39" s="25">
        <v>0</v>
      </c>
      <c r="K39" s="15">
        <f t="shared" si="0"/>
        <v>0</v>
      </c>
      <c r="L39" s="15">
        <f t="shared" si="1"/>
        <v>0</v>
      </c>
      <c r="M39" s="25">
        <v>1</v>
      </c>
      <c r="N39" s="15">
        <f t="shared" si="2"/>
        <v>17.329999999999998</v>
      </c>
      <c r="O39" s="15">
        <f t="shared" si="3"/>
        <v>49.5</v>
      </c>
      <c r="P39" s="25">
        <v>2</v>
      </c>
      <c r="Q39" s="15">
        <f t="shared" si="4"/>
        <v>34.659999999999997</v>
      </c>
      <c r="R39" s="15">
        <f t="shared" si="5"/>
        <v>99</v>
      </c>
      <c r="S39" s="25">
        <v>2</v>
      </c>
      <c r="T39" s="15">
        <f t="shared" si="6"/>
        <v>34.659999999999997</v>
      </c>
      <c r="U39" s="15">
        <f t="shared" si="7"/>
        <v>99</v>
      </c>
      <c r="V39" s="25"/>
      <c r="W39" s="15">
        <f t="shared" si="8"/>
        <v>0</v>
      </c>
      <c r="X39" s="15">
        <f t="shared" si="9"/>
        <v>0</v>
      </c>
      <c r="Y39" s="25"/>
      <c r="Z39" s="15">
        <f t="shared" si="10"/>
        <v>0</v>
      </c>
      <c r="AA39" s="15">
        <f t="shared" si="11"/>
        <v>0</v>
      </c>
      <c r="AB39" s="25"/>
      <c r="AC39" s="15">
        <f t="shared" si="12"/>
        <v>0</v>
      </c>
      <c r="AD39" s="15">
        <f t="shared" si="13"/>
        <v>0</v>
      </c>
      <c r="AE39" s="25"/>
      <c r="AF39" s="15">
        <f t="shared" si="14"/>
        <v>0</v>
      </c>
      <c r="AG39" s="15">
        <f t="shared" si="15"/>
        <v>0</v>
      </c>
      <c r="AH39" s="25"/>
      <c r="AI39" s="15">
        <f t="shared" si="16"/>
        <v>0</v>
      </c>
      <c r="AJ39" s="15">
        <f t="shared" si="17"/>
        <v>0</v>
      </c>
      <c r="AK39" s="25"/>
      <c r="AL39" s="15">
        <f t="shared" si="18"/>
        <v>0</v>
      </c>
      <c r="AM39" s="15">
        <f t="shared" si="19"/>
        <v>0</v>
      </c>
      <c r="AN39" s="50"/>
      <c r="AO39" s="25">
        <f t="shared" si="20"/>
        <v>5</v>
      </c>
      <c r="AP39" s="15">
        <f t="shared" si="21"/>
        <v>86.649999999999991</v>
      </c>
      <c r="AQ39" s="36">
        <f t="shared" si="22"/>
        <v>247.5</v>
      </c>
      <c r="AR39" s="41">
        <f t="shared" si="23"/>
        <v>3.937007874015748E-2</v>
      </c>
      <c r="AS39" s="36">
        <f t="shared" si="24"/>
        <v>1.1811023622047243</v>
      </c>
      <c r="AT39" s="58">
        <f t="shared" si="25"/>
        <v>58.464566929133852</v>
      </c>
      <c r="AU39" s="25">
        <v>5</v>
      </c>
      <c r="AV39" s="36">
        <f t="shared" si="26"/>
        <v>247.5</v>
      </c>
      <c r="AW39" s="36"/>
      <c r="AX39" s="15">
        <f t="shared" si="27"/>
        <v>0</v>
      </c>
      <c r="AY39" s="46">
        <v>35</v>
      </c>
      <c r="AZ39" s="36">
        <f t="shared" si="28"/>
        <v>127</v>
      </c>
      <c r="BA39" s="36">
        <f t="shared" si="29"/>
        <v>18.142857142857142</v>
      </c>
      <c r="BB39" s="51">
        <f t="shared" si="30"/>
        <v>4.2333333333333334</v>
      </c>
      <c r="BC39" s="34">
        <f t="shared" si="31"/>
        <v>43720</v>
      </c>
      <c r="BD39" s="1"/>
      <c r="BE39" s="1"/>
      <c r="BF39" s="1"/>
      <c r="BG39" s="1"/>
      <c r="BH39" s="1"/>
      <c r="BI39" s="1"/>
    </row>
    <row r="40" spans="1:61" s="42" customFormat="1" ht="15" x14ac:dyDescent="0.25">
      <c r="A40" s="13"/>
      <c r="B40" s="16">
        <v>6953156282957</v>
      </c>
      <c r="C40" s="16"/>
      <c r="D40" s="16">
        <v>739728</v>
      </c>
      <c r="E40" s="17" t="s">
        <v>63</v>
      </c>
      <c r="F40" s="53">
        <v>17.329999999999998</v>
      </c>
      <c r="G40" s="53">
        <v>49.5</v>
      </c>
      <c r="H40" s="53">
        <v>99</v>
      </c>
      <c r="I40" s="1"/>
      <c r="J40" s="25">
        <v>0</v>
      </c>
      <c r="K40" s="15">
        <f t="shared" si="0"/>
        <v>0</v>
      </c>
      <c r="L40" s="15">
        <f t="shared" si="1"/>
        <v>0</v>
      </c>
      <c r="M40" s="25">
        <v>2</v>
      </c>
      <c r="N40" s="15">
        <f t="shared" si="2"/>
        <v>34.659999999999997</v>
      </c>
      <c r="O40" s="15">
        <f t="shared" si="3"/>
        <v>99</v>
      </c>
      <c r="P40" s="25">
        <v>0</v>
      </c>
      <c r="Q40" s="15">
        <f t="shared" si="4"/>
        <v>0</v>
      </c>
      <c r="R40" s="15">
        <f t="shared" si="5"/>
        <v>0</v>
      </c>
      <c r="S40" s="25">
        <v>0</v>
      </c>
      <c r="T40" s="15">
        <f t="shared" si="6"/>
        <v>0</v>
      </c>
      <c r="U40" s="15">
        <f t="shared" si="7"/>
        <v>0</v>
      </c>
      <c r="V40" s="25"/>
      <c r="W40" s="15">
        <f t="shared" si="8"/>
        <v>0</v>
      </c>
      <c r="X40" s="15">
        <f t="shared" si="9"/>
        <v>0</v>
      </c>
      <c r="Y40" s="25"/>
      <c r="Z40" s="15">
        <f t="shared" si="10"/>
        <v>0</v>
      </c>
      <c r="AA40" s="15">
        <f t="shared" si="11"/>
        <v>0</v>
      </c>
      <c r="AB40" s="25"/>
      <c r="AC40" s="15">
        <f t="shared" si="12"/>
        <v>0</v>
      </c>
      <c r="AD40" s="15">
        <f t="shared" si="13"/>
        <v>0</v>
      </c>
      <c r="AE40" s="25"/>
      <c r="AF40" s="15">
        <f t="shared" si="14"/>
        <v>0</v>
      </c>
      <c r="AG40" s="15">
        <f t="shared" si="15"/>
        <v>0</v>
      </c>
      <c r="AH40" s="25"/>
      <c r="AI40" s="15">
        <f t="shared" si="16"/>
        <v>0</v>
      </c>
      <c r="AJ40" s="15">
        <f t="shared" si="17"/>
        <v>0</v>
      </c>
      <c r="AK40" s="25"/>
      <c r="AL40" s="15">
        <f t="shared" si="18"/>
        <v>0</v>
      </c>
      <c r="AM40" s="15">
        <f t="shared" si="19"/>
        <v>0</v>
      </c>
      <c r="AN40" s="50"/>
      <c r="AO40" s="25">
        <f t="shared" si="20"/>
        <v>2</v>
      </c>
      <c r="AP40" s="15">
        <f t="shared" si="21"/>
        <v>34.659999999999997</v>
      </c>
      <c r="AQ40" s="36">
        <f t="shared" si="22"/>
        <v>99</v>
      </c>
      <c r="AR40" s="41">
        <f t="shared" si="23"/>
        <v>1.5748031496062992E-2</v>
      </c>
      <c r="AS40" s="36">
        <f t="shared" si="24"/>
        <v>0.47244094488188976</v>
      </c>
      <c r="AT40" s="58">
        <f t="shared" si="25"/>
        <v>23.385826771653544</v>
      </c>
      <c r="AU40" s="25">
        <v>4</v>
      </c>
      <c r="AV40" s="36">
        <f t="shared" si="26"/>
        <v>198</v>
      </c>
      <c r="AW40" s="36"/>
      <c r="AX40" s="15">
        <f t="shared" si="27"/>
        <v>0</v>
      </c>
      <c r="AY40" s="46">
        <v>36</v>
      </c>
      <c r="AZ40" s="36">
        <f t="shared" si="28"/>
        <v>254</v>
      </c>
      <c r="BA40" s="36">
        <f t="shared" si="29"/>
        <v>36.285714285714285</v>
      </c>
      <c r="BB40" s="51">
        <f t="shared" si="30"/>
        <v>8.4666666666666668</v>
      </c>
      <c r="BC40" s="34">
        <f t="shared" si="31"/>
        <v>43847</v>
      </c>
      <c r="BD40" s="1"/>
      <c r="BE40" s="1"/>
      <c r="BF40" s="1"/>
      <c r="BG40" s="1"/>
      <c r="BH40" s="1"/>
      <c r="BI40" s="1"/>
    </row>
    <row r="41" spans="1:61" ht="15" x14ac:dyDescent="0.25">
      <c r="A41" s="13"/>
      <c r="B41" s="16">
        <v>6953156284630</v>
      </c>
      <c r="C41" s="16"/>
      <c r="D41" s="16">
        <v>742248</v>
      </c>
      <c r="E41" s="17" t="s">
        <v>64</v>
      </c>
      <c r="F41" s="53">
        <v>9.3133662145499425</v>
      </c>
      <c r="G41" s="53">
        <v>24.5</v>
      </c>
      <c r="H41" s="53">
        <v>49</v>
      </c>
      <c r="J41" s="25">
        <v>0</v>
      </c>
      <c r="K41" s="15">
        <f t="shared" si="0"/>
        <v>0</v>
      </c>
      <c r="L41" s="15">
        <f t="shared" si="1"/>
        <v>0</v>
      </c>
      <c r="M41" s="25">
        <v>3</v>
      </c>
      <c r="N41" s="15">
        <f t="shared" si="2"/>
        <v>27.940098643649826</v>
      </c>
      <c r="O41" s="15">
        <f t="shared" si="3"/>
        <v>73.5</v>
      </c>
      <c r="P41" s="25">
        <v>8</v>
      </c>
      <c r="Q41" s="15">
        <f t="shared" si="4"/>
        <v>74.50692971639954</v>
      </c>
      <c r="R41" s="15">
        <f t="shared" si="5"/>
        <v>196</v>
      </c>
      <c r="S41" s="25">
        <v>2</v>
      </c>
      <c r="T41" s="15">
        <f t="shared" si="6"/>
        <v>18.626732429099885</v>
      </c>
      <c r="U41" s="15">
        <f t="shared" si="7"/>
        <v>49</v>
      </c>
      <c r="V41" s="25"/>
      <c r="W41" s="15">
        <f t="shared" si="8"/>
        <v>0</v>
      </c>
      <c r="X41" s="15">
        <f t="shared" si="9"/>
        <v>0</v>
      </c>
      <c r="Y41" s="25"/>
      <c r="Z41" s="15">
        <f t="shared" si="10"/>
        <v>0</v>
      </c>
      <c r="AA41" s="15">
        <f t="shared" si="11"/>
        <v>0</v>
      </c>
      <c r="AB41" s="25"/>
      <c r="AC41" s="15">
        <f t="shared" si="12"/>
        <v>0</v>
      </c>
      <c r="AD41" s="15">
        <f t="shared" si="13"/>
        <v>0</v>
      </c>
      <c r="AE41" s="25"/>
      <c r="AF41" s="15">
        <f t="shared" si="14"/>
        <v>0</v>
      </c>
      <c r="AG41" s="15">
        <f t="shared" si="15"/>
        <v>0</v>
      </c>
      <c r="AH41" s="25"/>
      <c r="AI41" s="15">
        <f t="shared" si="16"/>
        <v>0</v>
      </c>
      <c r="AJ41" s="15">
        <f t="shared" si="17"/>
        <v>0</v>
      </c>
      <c r="AK41" s="25"/>
      <c r="AL41" s="15">
        <f t="shared" si="18"/>
        <v>0</v>
      </c>
      <c r="AM41" s="15">
        <f t="shared" si="19"/>
        <v>0</v>
      </c>
      <c r="AN41" s="89"/>
      <c r="AO41" s="25">
        <f t="shared" si="20"/>
        <v>13</v>
      </c>
      <c r="AP41" s="15">
        <f t="shared" si="21"/>
        <v>121.07376078914925</v>
      </c>
      <c r="AQ41" s="36">
        <f t="shared" si="22"/>
        <v>318.5</v>
      </c>
      <c r="AR41" s="41">
        <f t="shared" si="23"/>
        <v>0.10236220472440945</v>
      </c>
      <c r="AS41" s="36">
        <f t="shared" si="24"/>
        <v>3.0708661417322833</v>
      </c>
      <c r="AT41" s="58">
        <f t="shared" si="25"/>
        <v>75.236220472440948</v>
      </c>
      <c r="AU41" s="25">
        <v>12</v>
      </c>
      <c r="AV41" s="36">
        <f t="shared" si="26"/>
        <v>294</v>
      </c>
      <c r="AW41" s="36"/>
      <c r="AX41" s="15">
        <f t="shared" si="27"/>
        <v>0</v>
      </c>
      <c r="AY41" s="46">
        <v>37</v>
      </c>
      <c r="AZ41" s="36">
        <f t="shared" si="28"/>
        <v>117.23076923076923</v>
      </c>
      <c r="BA41" s="36">
        <f t="shared" si="29"/>
        <v>16.747252747252748</v>
      </c>
      <c r="BB41" s="51">
        <f t="shared" si="30"/>
        <v>3.9076923076923076</v>
      </c>
      <c r="BC41" s="34">
        <f t="shared" si="31"/>
        <v>43710.230769230766</v>
      </c>
    </row>
    <row r="42" spans="1:61" s="42" customFormat="1" ht="15" x14ac:dyDescent="0.25">
      <c r="A42" s="13"/>
      <c r="B42" s="16">
        <v>6953156286603</v>
      </c>
      <c r="C42" s="16"/>
      <c r="D42" s="16">
        <v>742249</v>
      </c>
      <c r="E42" s="17" t="s">
        <v>65</v>
      </c>
      <c r="F42" s="53">
        <v>21.039999999999992</v>
      </c>
      <c r="G42" s="53">
        <v>49.5</v>
      </c>
      <c r="H42" s="53">
        <v>99</v>
      </c>
      <c r="I42" s="1"/>
      <c r="J42" s="25">
        <v>0</v>
      </c>
      <c r="K42" s="15">
        <f t="shared" si="0"/>
        <v>0</v>
      </c>
      <c r="L42" s="15">
        <f t="shared" si="1"/>
        <v>0</v>
      </c>
      <c r="M42" s="25">
        <v>0</v>
      </c>
      <c r="N42" s="15">
        <f t="shared" si="2"/>
        <v>0</v>
      </c>
      <c r="O42" s="15">
        <f t="shared" si="3"/>
        <v>0</v>
      </c>
      <c r="P42" s="25">
        <v>3</v>
      </c>
      <c r="Q42" s="15">
        <f t="shared" si="4"/>
        <v>63.119999999999976</v>
      </c>
      <c r="R42" s="15">
        <f t="shared" si="5"/>
        <v>148.5</v>
      </c>
      <c r="S42" s="25">
        <v>1</v>
      </c>
      <c r="T42" s="15">
        <f t="shared" si="6"/>
        <v>21.039999999999992</v>
      </c>
      <c r="U42" s="15">
        <f t="shared" si="7"/>
        <v>49.5</v>
      </c>
      <c r="V42" s="25"/>
      <c r="W42" s="15">
        <f t="shared" si="8"/>
        <v>0</v>
      </c>
      <c r="X42" s="15">
        <f t="shared" si="9"/>
        <v>0</v>
      </c>
      <c r="Y42" s="25"/>
      <c r="Z42" s="15">
        <f t="shared" si="10"/>
        <v>0</v>
      </c>
      <c r="AA42" s="15">
        <f t="shared" si="11"/>
        <v>0</v>
      </c>
      <c r="AB42" s="25"/>
      <c r="AC42" s="15">
        <f t="shared" si="12"/>
        <v>0</v>
      </c>
      <c r="AD42" s="15">
        <f t="shared" si="13"/>
        <v>0</v>
      </c>
      <c r="AE42" s="25"/>
      <c r="AF42" s="15">
        <f t="shared" si="14"/>
        <v>0</v>
      </c>
      <c r="AG42" s="15">
        <f t="shared" si="15"/>
        <v>0</v>
      </c>
      <c r="AH42" s="25"/>
      <c r="AI42" s="15">
        <f t="shared" si="16"/>
        <v>0</v>
      </c>
      <c r="AJ42" s="15">
        <f t="shared" si="17"/>
        <v>0</v>
      </c>
      <c r="AK42" s="25"/>
      <c r="AL42" s="15">
        <f t="shared" si="18"/>
        <v>0</v>
      </c>
      <c r="AM42" s="15">
        <f t="shared" si="19"/>
        <v>0</v>
      </c>
      <c r="AN42" s="50"/>
      <c r="AO42" s="25">
        <f t="shared" si="20"/>
        <v>4</v>
      </c>
      <c r="AP42" s="15">
        <f t="shared" si="21"/>
        <v>84.159999999999968</v>
      </c>
      <c r="AQ42" s="36">
        <f t="shared" si="22"/>
        <v>198</v>
      </c>
      <c r="AR42" s="41">
        <f t="shared" si="23"/>
        <v>3.1496062992125984E-2</v>
      </c>
      <c r="AS42" s="36">
        <f t="shared" si="24"/>
        <v>0.94488188976377951</v>
      </c>
      <c r="AT42" s="58">
        <f t="shared" si="25"/>
        <v>46.771653543307089</v>
      </c>
      <c r="AU42" s="25">
        <v>5</v>
      </c>
      <c r="AV42" s="36">
        <f t="shared" si="26"/>
        <v>247.5</v>
      </c>
      <c r="AW42" s="36"/>
      <c r="AX42" s="15">
        <f t="shared" si="27"/>
        <v>0</v>
      </c>
      <c r="AY42" s="46">
        <v>38</v>
      </c>
      <c r="AZ42" s="36">
        <f t="shared" si="28"/>
        <v>158.75</v>
      </c>
      <c r="BA42" s="36">
        <f t="shared" si="29"/>
        <v>22.678571428571427</v>
      </c>
      <c r="BB42" s="51">
        <f t="shared" si="30"/>
        <v>5.291666666666667</v>
      </c>
      <c r="BC42" s="34">
        <f t="shared" si="31"/>
        <v>43751.75</v>
      </c>
      <c r="BD42" s="1"/>
      <c r="BE42" s="1"/>
      <c r="BF42" s="1"/>
      <c r="BG42" s="1"/>
      <c r="BH42" s="1"/>
      <c r="BI42" s="1"/>
    </row>
    <row r="43" spans="1:61" s="104" customFormat="1" ht="15" x14ac:dyDescent="0.25">
      <c r="A43" s="92"/>
      <c r="B43" s="93">
        <v>6953156279650</v>
      </c>
      <c r="C43" s="93"/>
      <c r="D43" s="93">
        <v>742292</v>
      </c>
      <c r="E43" s="94" t="s">
        <v>66</v>
      </c>
      <c r="F43" s="95">
        <v>14.434906542056074</v>
      </c>
      <c r="G43" s="95">
        <v>39.5</v>
      </c>
      <c r="H43" s="95">
        <v>79</v>
      </c>
      <c r="J43" s="96">
        <v>0</v>
      </c>
      <c r="K43" s="97">
        <f t="shared" si="0"/>
        <v>0</v>
      </c>
      <c r="L43" s="97">
        <f t="shared" si="1"/>
        <v>0</v>
      </c>
      <c r="M43" s="96">
        <v>1</v>
      </c>
      <c r="N43" s="97">
        <f t="shared" si="2"/>
        <v>14.434906542056074</v>
      </c>
      <c r="O43" s="97">
        <f t="shared" si="3"/>
        <v>39.5</v>
      </c>
      <c r="P43" s="96">
        <v>0</v>
      </c>
      <c r="Q43" s="97">
        <f t="shared" si="4"/>
        <v>0</v>
      </c>
      <c r="R43" s="97">
        <f t="shared" si="5"/>
        <v>0</v>
      </c>
      <c r="S43" s="96">
        <v>0</v>
      </c>
      <c r="T43" s="97">
        <f t="shared" si="6"/>
        <v>0</v>
      </c>
      <c r="U43" s="97">
        <f t="shared" si="7"/>
        <v>0</v>
      </c>
      <c r="V43" s="96"/>
      <c r="W43" s="97">
        <f t="shared" si="8"/>
        <v>0</v>
      </c>
      <c r="X43" s="97">
        <f t="shared" si="9"/>
        <v>0</v>
      </c>
      <c r="Y43" s="96"/>
      <c r="Z43" s="97">
        <f t="shared" si="10"/>
        <v>0</v>
      </c>
      <c r="AA43" s="97">
        <f t="shared" si="11"/>
        <v>0</v>
      </c>
      <c r="AB43" s="96"/>
      <c r="AC43" s="97">
        <f t="shared" si="12"/>
        <v>0</v>
      </c>
      <c r="AD43" s="97">
        <f t="shared" si="13"/>
        <v>0</v>
      </c>
      <c r="AE43" s="96"/>
      <c r="AF43" s="97">
        <f t="shared" si="14"/>
        <v>0</v>
      </c>
      <c r="AG43" s="97">
        <f t="shared" si="15"/>
        <v>0</v>
      </c>
      <c r="AH43" s="96"/>
      <c r="AI43" s="97">
        <f t="shared" si="16"/>
        <v>0</v>
      </c>
      <c r="AJ43" s="97">
        <f t="shared" si="17"/>
        <v>0</v>
      </c>
      <c r="AK43" s="96"/>
      <c r="AL43" s="97">
        <f t="shared" si="18"/>
        <v>0</v>
      </c>
      <c r="AM43" s="97">
        <f t="shared" si="19"/>
        <v>0</v>
      </c>
      <c r="AN43" s="96"/>
      <c r="AO43" s="96">
        <f t="shared" si="20"/>
        <v>1</v>
      </c>
      <c r="AP43" s="97">
        <f t="shared" si="21"/>
        <v>14.434906542056074</v>
      </c>
      <c r="AQ43" s="97">
        <f t="shared" si="22"/>
        <v>39.5</v>
      </c>
      <c r="AR43" s="99">
        <f t="shared" si="23"/>
        <v>7.874015748031496E-3</v>
      </c>
      <c r="AS43" s="100">
        <f t="shared" si="24"/>
        <v>0.23622047244094488</v>
      </c>
      <c r="AT43" s="97">
        <f t="shared" si="25"/>
        <v>9.3307086614173222</v>
      </c>
      <c r="AU43" s="96">
        <v>5</v>
      </c>
      <c r="AV43" s="106">
        <f t="shared" si="26"/>
        <v>197.5</v>
      </c>
      <c r="AW43" s="106"/>
      <c r="AX43" s="97">
        <f t="shared" si="27"/>
        <v>0</v>
      </c>
      <c r="AY43" s="101">
        <v>40</v>
      </c>
      <c r="AZ43" s="100">
        <f t="shared" si="28"/>
        <v>635</v>
      </c>
      <c r="BA43" s="100">
        <f t="shared" si="29"/>
        <v>90.714285714285708</v>
      </c>
      <c r="BB43" s="102">
        <f t="shared" si="30"/>
        <v>21.166666666666668</v>
      </c>
      <c r="BC43" s="34">
        <f t="shared" si="31"/>
        <v>44228</v>
      </c>
      <c r="BD43" s="103"/>
      <c r="BE43" s="103"/>
    </row>
    <row r="44" spans="1:61" s="104" customFormat="1" ht="15" x14ac:dyDescent="0.25">
      <c r="A44" s="92"/>
      <c r="B44" s="93">
        <v>6953156279667</v>
      </c>
      <c r="C44" s="93"/>
      <c r="D44" s="93">
        <v>742293</v>
      </c>
      <c r="E44" s="94" t="s">
        <v>67</v>
      </c>
      <c r="F44" s="95">
        <v>16.32</v>
      </c>
      <c r="G44" s="95">
        <v>49.5</v>
      </c>
      <c r="H44" s="95">
        <v>99</v>
      </c>
      <c r="J44" s="96">
        <v>0</v>
      </c>
      <c r="K44" s="97">
        <f t="shared" si="0"/>
        <v>0</v>
      </c>
      <c r="L44" s="97">
        <f t="shared" si="1"/>
        <v>0</v>
      </c>
      <c r="M44" s="96">
        <v>1</v>
      </c>
      <c r="N44" s="97">
        <f t="shared" si="2"/>
        <v>16.32</v>
      </c>
      <c r="O44" s="97">
        <f t="shared" si="3"/>
        <v>49.5</v>
      </c>
      <c r="P44" s="96">
        <v>0</v>
      </c>
      <c r="Q44" s="97">
        <f t="shared" si="4"/>
        <v>0</v>
      </c>
      <c r="R44" s="97">
        <f t="shared" si="5"/>
        <v>0</v>
      </c>
      <c r="S44" s="96">
        <v>0</v>
      </c>
      <c r="T44" s="97">
        <f t="shared" si="6"/>
        <v>0</v>
      </c>
      <c r="U44" s="97">
        <f t="shared" si="7"/>
        <v>0</v>
      </c>
      <c r="V44" s="96"/>
      <c r="W44" s="97">
        <f t="shared" si="8"/>
        <v>0</v>
      </c>
      <c r="X44" s="97">
        <f t="shared" si="9"/>
        <v>0</v>
      </c>
      <c r="Y44" s="96"/>
      <c r="Z44" s="97">
        <f t="shared" si="10"/>
        <v>0</v>
      </c>
      <c r="AA44" s="97">
        <f t="shared" si="11"/>
        <v>0</v>
      </c>
      <c r="AB44" s="96"/>
      <c r="AC44" s="97">
        <f t="shared" si="12"/>
        <v>0</v>
      </c>
      <c r="AD44" s="97">
        <f t="shared" si="13"/>
        <v>0</v>
      </c>
      <c r="AE44" s="96"/>
      <c r="AF44" s="97">
        <f t="shared" si="14"/>
        <v>0</v>
      </c>
      <c r="AG44" s="97">
        <f t="shared" si="15"/>
        <v>0</v>
      </c>
      <c r="AH44" s="96"/>
      <c r="AI44" s="97">
        <f t="shared" si="16"/>
        <v>0</v>
      </c>
      <c r="AJ44" s="97">
        <f t="shared" si="17"/>
        <v>0</v>
      </c>
      <c r="AK44" s="96"/>
      <c r="AL44" s="97">
        <f t="shared" si="18"/>
        <v>0</v>
      </c>
      <c r="AM44" s="97">
        <f t="shared" si="19"/>
        <v>0</v>
      </c>
      <c r="AN44" s="96"/>
      <c r="AO44" s="96">
        <f t="shared" si="20"/>
        <v>1</v>
      </c>
      <c r="AP44" s="97">
        <f t="shared" si="21"/>
        <v>16.32</v>
      </c>
      <c r="AQ44" s="97">
        <f t="shared" si="22"/>
        <v>49.5</v>
      </c>
      <c r="AR44" s="99">
        <f t="shared" si="23"/>
        <v>7.874015748031496E-3</v>
      </c>
      <c r="AS44" s="100">
        <f t="shared" si="24"/>
        <v>0.23622047244094488</v>
      </c>
      <c r="AT44" s="97">
        <f t="shared" si="25"/>
        <v>11.692913385826772</v>
      </c>
      <c r="AU44" s="96">
        <v>3</v>
      </c>
      <c r="AV44" s="106">
        <f t="shared" si="26"/>
        <v>148.5</v>
      </c>
      <c r="AW44" s="106"/>
      <c r="AX44" s="97">
        <f t="shared" si="27"/>
        <v>0</v>
      </c>
      <c r="AY44" s="101">
        <v>41</v>
      </c>
      <c r="AZ44" s="100">
        <f t="shared" si="28"/>
        <v>381</v>
      </c>
      <c r="BA44" s="100">
        <f t="shared" si="29"/>
        <v>54.428571428571431</v>
      </c>
      <c r="BB44" s="102">
        <f t="shared" si="30"/>
        <v>12.7</v>
      </c>
      <c r="BC44" s="34">
        <f t="shared" si="31"/>
        <v>43974</v>
      </c>
      <c r="BD44" s="103"/>
      <c r="BE44" s="103"/>
    </row>
    <row r="45" spans="1:61" s="104" customFormat="1" ht="15" x14ac:dyDescent="0.25">
      <c r="A45" s="92"/>
      <c r="B45" s="93">
        <v>6953156282100</v>
      </c>
      <c r="C45" s="93"/>
      <c r="D45" s="93">
        <v>742294</v>
      </c>
      <c r="E45" s="94" t="s">
        <v>68</v>
      </c>
      <c r="F45" s="95">
        <v>38.140000000000015</v>
      </c>
      <c r="G45" s="95">
        <v>79.5</v>
      </c>
      <c r="H45" s="95">
        <v>159</v>
      </c>
      <c r="J45" s="96">
        <v>0</v>
      </c>
      <c r="K45" s="97">
        <f t="shared" si="0"/>
        <v>0</v>
      </c>
      <c r="L45" s="97">
        <f t="shared" si="1"/>
        <v>0</v>
      </c>
      <c r="M45" s="96">
        <v>0</v>
      </c>
      <c r="N45" s="97">
        <f t="shared" si="2"/>
        <v>0</v>
      </c>
      <c r="O45" s="97">
        <f t="shared" si="3"/>
        <v>0</v>
      </c>
      <c r="P45" s="96">
        <v>0</v>
      </c>
      <c r="Q45" s="97">
        <f t="shared" si="4"/>
        <v>0</v>
      </c>
      <c r="R45" s="97">
        <f t="shared" si="5"/>
        <v>0</v>
      </c>
      <c r="S45" s="96">
        <v>0</v>
      </c>
      <c r="T45" s="97">
        <f t="shared" si="6"/>
        <v>0</v>
      </c>
      <c r="U45" s="97">
        <f t="shared" si="7"/>
        <v>0</v>
      </c>
      <c r="V45" s="96"/>
      <c r="W45" s="97">
        <f t="shared" si="8"/>
        <v>0</v>
      </c>
      <c r="X45" s="97">
        <f t="shared" si="9"/>
        <v>0</v>
      </c>
      <c r="Y45" s="96"/>
      <c r="Z45" s="97">
        <f t="shared" si="10"/>
        <v>0</v>
      </c>
      <c r="AA45" s="97">
        <f t="shared" si="11"/>
        <v>0</v>
      </c>
      <c r="AB45" s="96"/>
      <c r="AC45" s="97">
        <f t="shared" si="12"/>
        <v>0</v>
      </c>
      <c r="AD45" s="97">
        <f t="shared" si="13"/>
        <v>0</v>
      </c>
      <c r="AE45" s="96"/>
      <c r="AF45" s="97">
        <f t="shared" si="14"/>
        <v>0</v>
      </c>
      <c r="AG45" s="97">
        <f t="shared" si="15"/>
        <v>0</v>
      </c>
      <c r="AH45" s="96"/>
      <c r="AI45" s="97">
        <f t="shared" si="16"/>
        <v>0</v>
      </c>
      <c r="AJ45" s="97">
        <f t="shared" si="17"/>
        <v>0</v>
      </c>
      <c r="AK45" s="96"/>
      <c r="AL45" s="97">
        <f t="shared" si="18"/>
        <v>0</v>
      </c>
      <c r="AM45" s="97">
        <f t="shared" si="19"/>
        <v>0</v>
      </c>
      <c r="AN45" s="96"/>
      <c r="AO45" s="96">
        <f t="shared" si="20"/>
        <v>0</v>
      </c>
      <c r="AP45" s="97">
        <f t="shared" si="21"/>
        <v>0</v>
      </c>
      <c r="AQ45" s="97">
        <f t="shared" si="22"/>
        <v>0</v>
      </c>
      <c r="AR45" s="99">
        <f t="shared" si="23"/>
        <v>0</v>
      </c>
      <c r="AS45" s="100">
        <f t="shared" si="24"/>
        <v>0</v>
      </c>
      <c r="AT45" s="97">
        <f t="shared" si="25"/>
        <v>0</v>
      </c>
      <c r="AU45" s="96">
        <v>6</v>
      </c>
      <c r="AV45" s="106">
        <f t="shared" si="26"/>
        <v>477</v>
      </c>
      <c r="AW45" s="106"/>
      <c r="AX45" s="97">
        <f t="shared" si="27"/>
        <v>0</v>
      </c>
      <c r="AY45" s="101">
        <v>42</v>
      </c>
      <c r="AZ45" s="100" t="str">
        <f t="shared" si="28"/>
        <v>-</v>
      </c>
      <c r="BA45" s="100" t="str">
        <f t="shared" si="29"/>
        <v>-</v>
      </c>
      <c r="BB45" s="102" t="str">
        <f t="shared" si="30"/>
        <v>-</v>
      </c>
      <c r="BC45" s="34" t="str">
        <f t="shared" si="31"/>
        <v>-</v>
      </c>
      <c r="BD45" s="103"/>
      <c r="BE45" s="103"/>
    </row>
    <row r="46" spans="1:61" s="104" customFormat="1" ht="15" x14ac:dyDescent="0.25">
      <c r="A46" s="92"/>
      <c r="B46" s="93">
        <v>6953156279148</v>
      </c>
      <c r="C46" s="93"/>
      <c r="D46" s="93">
        <v>742296</v>
      </c>
      <c r="E46" s="94" t="s">
        <v>69</v>
      </c>
      <c r="F46" s="95">
        <v>17.770731707317079</v>
      </c>
      <c r="G46" s="95">
        <v>39.5</v>
      </c>
      <c r="H46" s="95">
        <v>79</v>
      </c>
      <c r="J46" s="96">
        <v>0</v>
      </c>
      <c r="K46" s="97">
        <f t="shared" si="0"/>
        <v>0</v>
      </c>
      <c r="L46" s="97">
        <f t="shared" si="1"/>
        <v>0</v>
      </c>
      <c r="M46" s="96">
        <v>1</v>
      </c>
      <c r="N46" s="97">
        <f t="shared" si="2"/>
        <v>17.770731707317079</v>
      </c>
      <c r="O46" s="97">
        <f t="shared" si="3"/>
        <v>39.5</v>
      </c>
      <c r="P46" s="96">
        <v>0</v>
      </c>
      <c r="Q46" s="97">
        <f t="shared" si="4"/>
        <v>0</v>
      </c>
      <c r="R46" s="97">
        <f t="shared" si="5"/>
        <v>0</v>
      </c>
      <c r="S46" s="96">
        <v>2</v>
      </c>
      <c r="T46" s="97">
        <f t="shared" si="6"/>
        <v>35.541463414634158</v>
      </c>
      <c r="U46" s="97">
        <f t="shared" si="7"/>
        <v>79</v>
      </c>
      <c r="V46" s="96"/>
      <c r="W46" s="97">
        <f t="shared" si="8"/>
        <v>0</v>
      </c>
      <c r="X46" s="97">
        <f t="shared" si="9"/>
        <v>0</v>
      </c>
      <c r="Y46" s="96"/>
      <c r="Z46" s="97">
        <f t="shared" si="10"/>
        <v>0</v>
      </c>
      <c r="AA46" s="97">
        <f t="shared" si="11"/>
        <v>0</v>
      </c>
      <c r="AB46" s="96"/>
      <c r="AC46" s="97">
        <f t="shared" si="12"/>
        <v>0</v>
      </c>
      <c r="AD46" s="97">
        <f t="shared" si="13"/>
        <v>0</v>
      </c>
      <c r="AE46" s="96"/>
      <c r="AF46" s="97">
        <f t="shared" si="14"/>
        <v>0</v>
      </c>
      <c r="AG46" s="97">
        <f t="shared" si="15"/>
        <v>0</v>
      </c>
      <c r="AH46" s="96"/>
      <c r="AI46" s="97">
        <f t="shared" si="16"/>
        <v>0</v>
      </c>
      <c r="AJ46" s="97">
        <f t="shared" si="17"/>
        <v>0</v>
      </c>
      <c r="AK46" s="96"/>
      <c r="AL46" s="97">
        <f t="shared" si="18"/>
        <v>0</v>
      </c>
      <c r="AM46" s="97">
        <f t="shared" si="19"/>
        <v>0</v>
      </c>
      <c r="AN46" s="96"/>
      <c r="AO46" s="96">
        <f t="shared" si="20"/>
        <v>3</v>
      </c>
      <c r="AP46" s="97">
        <f t="shared" si="21"/>
        <v>53.312195121951234</v>
      </c>
      <c r="AQ46" s="97">
        <f t="shared" si="22"/>
        <v>118.5</v>
      </c>
      <c r="AR46" s="99">
        <f t="shared" si="23"/>
        <v>2.3622047244094488E-2</v>
      </c>
      <c r="AS46" s="100">
        <f t="shared" si="24"/>
        <v>0.70866141732283461</v>
      </c>
      <c r="AT46" s="97">
        <f t="shared" si="25"/>
        <v>27.992125984251967</v>
      </c>
      <c r="AU46" s="96">
        <v>5</v>
      </c>
      <c r="AV46" s="106">
        <f t="shared" si="26"/>
        <v>197.5</v>
      </c>
      <c r="AW46" s="106"/>
      <c r="AX46" s="97">
        <f t="shared" si="27"/>
        <v>0</v>
      </c>
      <c r="AY46" s="101">
        <v>43</v>
      </c>
      <c r="AZ46" s="100">
        <f t="shared" si="28"/>
        <v>211.66666666666666</v>
      </c>
      <c r="BA46" s="100">
        <f t="shared" si="29"/>
        <v>30.238095238095237</v>
      </c>
      <c r="BB46" s="102">
        <f t="shared" si="30"/>
        <v>7.0555555555555554</v>
      </c>
      <c r="BC46" s="34">
        <f t="shared" si="31"/>
        <v>43804.666666666664</v>
      </c>
      <c r="BD46" s="103"/>
      <c r="BE46" s="103"/>
    </row>
    <row r="47" spans="1:61" s="104" customFormat="1" ht="15" x14ac:dyDescent="0.25">
      <c r="A47" s="92"/>
      <c r="B47" s="93">
        <v>6953156270640</v>
      </c>
      <c r="C47" s="93"/>
      <c r="D47" s="93">
        <v>742298</v>
      </c>
      <c r="E47" s="94" t="s">
        <v>70</v>
      </c>
      <c r="F47" s="95">
        <v>46.776027397260265</v>
      </c>
      <c r="G47" s="95">
        <v>94.5</v>
      </c>
      <c r="H47" s="95">
        <v>189</v>
      </c>
      <c r="J47" s="96">
        <v>0</v>
      </c>
      <c r="K47" s="97">
        <f t="shared" si="0"/>
        <v>0</v>
      </c>
      <c r="L47" s="97">
        <f t="shared" si="1"/>
        <v>0</v>
      </c>
      <c r="M47" s="96">
        <v>4</v>
      </c>
      <c r="N47" s="97">
        <f t="shared" si="2"/>
        <v>187.10410958904106</v>
      </c>
      <c r="O47" s="97">
        <f t="shared" si="3"/>
        <v>378</v>
      </c>
      <c r="P47" s="96">
        <v>0</v>
      </c>
      <c r="Q47" s="97">
        <f t="shared" si="4"/>
        <v>0</v>
      </c>
      <c r="R47" s="97">
        <f t="shared" si="5"/>
        <v>0</v>
      </c>
      <c r="S47" s="96">
        <v>6</v>
      </c>
      <c r="T47" s="97">
        <f t="shared" si="6"/>
        <v>280.65616438356159</v>
      </c>
      <c r="U47" s="97">
        <f t="shared" si="7"/>
        <v>567</v>
      </c>
      <c r="V47" s="96"/>
      <c r="W47" s="97">
        <f t="shared" si="8"/>
        <v>0</v>
      </c>
      <c r="X47" s="97">
        <f t="shared" si="9"/>
        <v>0</v>
      </c>
      <c r="Y47" s="96"/>
      <c r="Z47" s="97">
        <f t="shared" si="10"/>
        <v>0</v>
      </c>
      <c r="AA47" s="97">
        <f t="shared" si="11"/>
        <v>0</v>
      </c>
      <c r="AB47" s="96"/>
      <c r="AC47" s="97">
        <f t="shared" si="12"/>
        <v>0</v>
      </c>
      <c r="AD47" s="97">
        <f t="shared" si="13"/>
        <v>0</v>
      </c>
      <c r="AE47" s="96"/>
      <c r="AF47" s="97">
        <f t="shared" si="14"/>
        <v>0</v>
      </c>
      <c r="AG47" s="97">
        <f t="shared" si="15"/>
        <v>0</v>
      </c>
      <c r="AH47" s="96"/>
      <c r="AI47" s="97">
        <f t="shared" si="16"/>
        <v>0</v>
      </c>
      <c r="AJ47" s="97">
        <f t="shared" si="17"/>
        <v>0</v>
      </c>
      <c r="AK47" s="96"/>
      <c r="AL47" s="97">
        <f t="shared" si="18"/>
        <v>0</v>
      </c>
      <c r="AM47" s="97">
        <f t="shared" si="19"/>
        <v>0</v>
      </c>
      <c r="AN47" s="96"/>
      <c r="AO47" s="96">
        <f t="shared" si="20"/>
        <v>10</v>
      </c>
      <c r="AP47" s="97">
        <f t="shared" si="21"/>
        <v>467.76027397260265</v>
      </c>
      <c r="AQ47" s="97">
        <f t="shared" si="22"/>
        <v>945</v>
      </c>
      <c r="AR47" s="99">
        <f t="shared" si="23"/>
        <v>7.874015748031496E-2</v>
      </c>
      <c r="AS47" s="100">
        <f t="shared" si="24"/>
        <v>2.3622047244094486</v>
      </c>
      <c r="AT47" s="97">
        <f t="shared" si="25"/>
        <v>223.22834645669289</v>
      </c>
      <c r="AU47" s="96">
        <v>2</v>
      </c>
      <c r="AV47" s="106">
        <f t="shared" si="26"/>
        <v>189</v>
      </c>
      <c r="AW47" s="106"/>
      <c r="AX47" s="97">
        <f t="shared" si="27"/>
        <v>0</v>
      </c>
      <c r="AY47" s="101">
        <v>44</v>
      </c>
      <c r="AZ47" s="100">
        <f t="shared" si="28"/>
        <v>25.4</v>
      </c>
      <c r="BA47" s="100">
        <f t="shared" si="29"/>
        <v>3.6285714285714286</v>
      </c>
      <c r="BB47" s="102">
        <f t="shared" si="30"/>
        <v>0.84666666666666657</v>
      </c>
      <c r="BC47" s="34">
        <f t="shared" si="31"/>
        <v>43618.400000000001</v>
      </c>
      <c r="BD47" s="103"/>
      <c r="BE47" s="103"/>
    </row>
    <row r="48" spans="1:61" s="104" customFormat="1" ht="15" x14ac:dyDescent="0.25">
      <c r="A48" s="92"/>
      <c r="B48" s="93">
        <v>6953156284401</v>
      </c>
      <c r="C48" s="93"/>
      <c r="D48" s="93">
        <v>742300</v>
      </c>
      <c r="E48" s="94" t="s">
        <v>71</v>
      </c>
      <c r="F48" s="95">
        <v>14.474971098265899</v>
      </c>
      <c r="G48" s="95">
        <v>29.5</v>
      </c>
      <c r="H48" s="95">
        <v>59</v>
      </c>
      <c r="J48" s="96">
        <v>0</v>
      </c>
      <c r="K48" s="97">
        <f t="shared" si="0"/>
        <v>0</v>
      </c>
      <c r="L48" s="97">
        <f t="shared" si="1"/>
        <v>0</v>
      </c>
      <c r="M48" s="96">
        <v>6</v>
      </c>
      <c r="N48" s="97">
        <f t="shared" si="2"/>
        <v>86.849826589595395</v>
      </c>
      <c r="O48" s="97">
        <f t="shared" si="3"/>
        <v>177</v>
      </c>
      <c r="P48" s="96">
        <v>3</v>
      </c>
      <c r="Q48" s="97">
        <f t="shared" si="4"/>
        <v>43.424913294797697</v>
      </c>
      <c r="R48" s="97">
        <f t="shared" si="5"/>
        <v>88.5</v>
      </c>
      <c r="S48" s="96">
        <v>1</v>
      </c>
      <c r="T48" s="97">
        <f t="shared" si="6"/>
        <v>14.474971098265899</v>
      </c>
      <c r="U48" s="97">
        <f t="shared" si="7"/>
        <v>29.5</v>
      </c>
      <c r="V48" s="96"/>
      <c r="W48" s="97">
        <f t="shared" si="8"/>
        <v>0</v>
      </c>
      <c r="X48" s="97">
        <f t="shared" si="9"/>
        <v>0</v>
      </c>
      <c r="Y48" s="96"/>
      <c r="Z48" s="97">
        <f t="shared" si="10"/>
        <v>0</v>
      </c>
      <c r="AA48" s="97">
        <f t="shared" si="11"/>
        <v>0</v>
      </c>
      <c r="AB48" s="96"/>
      <c r="AC48" s="97">
        <f t="shared" si="12"/>
        <v>0</v>
      </c>
      <c r="AD48" s="97">
        <f t="shared" si="13"/>
        <v>0</v>
      </c>
      <c r="AE48" s="96"/>
      <c r="AF48" s="97">
        <f t="shared" si="14"/>
        <v>0</v>
      </c>
      <c r="AG48" s="97">
        <f t="shared" si="15"/>
        <v>0</v>
      </c>
      <c r="AH48" s="96"/>
      <c r="AI48" s="97">
        <f t="shared" si="16"/>
        <v>0</v>
      </c>
      <c r="AJ48" s="97">
        <f t="shared" si="17"/>
        <v>0</v>
      </c>
      <c r="AK48" s="96"/>
      <c r="AL48" s="97">
        <f t="shared" si="18"/>
        <v>0</v>
      </c>
      <c r="AM48" s="97">
        <f t="shared" si="19"/>
        <v>0</v>
      </c>
      <c r="AN48" s="96"/>
      <c r="AO48" s="96">
        <f t="shared" si="20"/>
        <v>10</v>
      </c>
      <c r="AP48" s="97">
        <f t="shared" si="21"/>
        <v>144.749710982659</v>
      </c>
      <c r="AQ48" s="97">
        <f t="shared" si="22"/>
        <v>295</v>
      </c>
      <c r="AR48" s="99">
        <f t="shared" si="23"/>
        <v>7.874015748031496E-2</v>
      </c>
      <c r="AS48" s="100">
        <f t="shared" si="24"/>
        <v>2.3622047244094486</v>
      </c>
      <c r="AT48" s="97">
        <f t="shared" si="25"/>
        <v>69.685039370078741</v>
      </c>
      <c r="AU48" s="96">
        <v>6</v>
      </c>
      <c r="AV48" s="106">
        <f t="shared" si="26"/>
        <v>177</v>
      </c>
      <c r="AW48" s="106"/>
      <c r="AX48" s="97">
        <f t="shared" si="27"/>
        <v>0</v>
      </c>
      <c r="AY48" s="101">
        <v>45</v>
      </c>
      <c r="AZ48" s="100">
        <f t="shared" si="28"/>
        <v>76.2</v>
      </c>
      <c r="BA48" s="100">
        <f t="shared" si="29"/>
        <v>10.885714285714286</v>
      </c>
      <c r="BB48" s="102">
        <f t="shared" si="30"/>
        <v>2.54</v>
      </c>
      <c r="BC48" s="34">
        <f t="shared" si="31"/>
        <v>43669.2</v>
      </c>
      <c r="BD48" s="103"/>
      <c r="BE48" s="103"/>
    </row>
    <row r="49" spans="1:61" s="104" customFormat="1" ht="15" x14ac:dyDescent="0.25">
      <c r="A49" s="92"/>
      <c r="B49" s="93">
        <v>6953156282247</v>
      </c>
      <c r="C49" s="93"/>
      <c r="D49" s="93">
        <v>743939</v>
      </c>
      <c r="E49" s="94" t="s">
        <v>72</v>
      </c>
      <c r="F49" s="95">
        <v>76</v>
      </c>
      <c r="G49" s="95">
        <v>144.5</v>
      </c>
      <c r="H49" s="95">
        <v>289</v>
      </c>
      <c r="J49" s="96">
        <v>0</v>
      </c>
      <c r="K49" s="97">
        <f t="shared" si="0"/>
        <v>0</v>
      </c>
      <c r="L49" s="97">
        <f t="shared" si="1"/>
        <v>0</v>
      </c>
      <c r="M49" s="96">
        <v>2</v>
      </c>
      <c r="N49" s="97">
        <f t="shared" si="2"/>
        <v>152</v>
      </c>
      <c r="O49" s="97">
        <f t="shared" si="3"/>
        <v>289</v>
      </c>
      <c r="P49" s="96">
        <v>0</v>
      </c>
      <c r="Q49" s="97">
        <f t="shared" si="4"/>
        <v>0</v>
      </c>
      <c r="R49" s="97">
        <f t="shared" si="5"/>
        <v>0</v>
      </c>
      <c r="S49" s="96">
        <v>0</v>
      </c>
      <c r="T49" s="97">
        <f t="shared" si="6"/>
        <v>0</v>
      </c>
      <c r="U49" s="97">
        <f t="shared" si="7"/>
        <v>0</v>
      </c>
      <c r="V49" s="96"/>
      <c r="W49" s="97">
        <f t="shared" si="8"/>
        <v>0</v>
      </c>
      <c r="X49" s="97">
        <f t="shared" si="9"/>
        <v>0</v>
      </c>
      <c r="Y49" s="96"/>
      <c r="Z49" s="97">
        <f t="shared" si="10"/>
        <v>0</v>
      </c>
      <c r="AA49" s="97">
        <f t="shared" si="11"/>
        <v>0</v>
      </c>
      <c r="AB49" s="96"/>
      <c r="AC49" s="97">
        <f t="shared" si="12"/>
        <v>0</v>
      </c>
      <c r="AD49" s="97">
        <f t="shared" si="13"/>
        <v>0</v>
      </c>
      <c r="AE49" s="96"/>
      <c r="AF49" s="97">
        <f t="shared" si="14"/>
        <v>0</v>
      </c>
      <c r="AG49" s="97">
        <f t="shared" si="15"/>
        <v>0</v>
      </c>
      <c r="AH49" s="96"/>
      <c r="AI49" s="97">
        <f t="shared" si="16"/>
        <v>0</v>
      </c>
      <c r="AJ49" s="97">
        <f t="shared" si="17"/>
        <v>0</v>
      </c>
      <c r="AK49" s="96"/>
      <c r="AL49" s="97">
        <f t="shared" si="18"/>
        <v>0</v>
      </c>
      <c r="AM49" s="97">
        <f t="shared" si="19"/>
        <v>0</v>
      </c>
      <c r="AN49" s="96"/>
      <c r="AO49" s="96">
        <f t="shared" si="20"/>
        <v>2</v>
      </c>
      <c r="AP49" s="97">
        <f t="shared" si="21"/>
        <v>152</v>
      </c>
      <c r="AQ49" s="97">
        <f t="shared" si="22"/>
        <v>289</v>
      </c>
      <c r="AR49" s="99">
        <f t="shared" si="23"/>
        <v>1.5748031496062992E-2</v>
      </c>
      <c r="AS49" s="100">
        <f t="shared" si="24"/>
        <v>0.47244094488188976</v>
      </c>
      <c r="AT49" s="97">
        <f t="shared" si="25"/>
        <v>68.267716535433067</v>
      </c>
      <c r="AU49" s="96">
        <v>3</v>
      </c>
      <c r="AV49" s="106">
        <f t="shared" si="26"/>
        <v>433.5</v>
      </c>
      <c r="AW49" s="106"/>
      <c r="AX49" s="97">
        <f t="shared" si="27"/>
        <v>0</v>
      </c>
      <c r="AY49" s="101">
        <v>46</v>
      </c>
      <c r="AZ49" s="100">
        <f t="shared" si="28"/>
        <v>190.5</v>
      </c>
      <c r="BA49" s="100">
        <f t="shared" si="29"/>
        <v>27.214285714285715</v>
      </c>
      <c r="BB49" s="102">
        <f t="shared" si="30"/>
        <v>6.35</v>
      </c>
      <c r="BC49" s="34">
        <f t="shared" si="31"/>
        <v>43783.5</v>
      </c>
      <c r="BD49" s="103"/>
      <c r="BE49" s="103"/>
    </row>
    <row r="50" spans="1:61" s="104" customFormat="1" ht="15" x14ac:dyDescent="0.25">
      <c r="A50" s="92"/>
      <c r="B50" s="93">
        <v>6953156284821</v>
      </c>
      <c r="C50" s="93"/>
      <c r="D50" s="93">
        <v>743955</v>
      </c>
      <c r="E50" s="94" t="s">
        <v>73</v>
      </c>
      <c r="F50" s="95">
        <v>12.379999999999997</v>
      </c>
      <c r="G50" s="95">
        <v>34.5</v>
      </c>
      <c r="H50" s="95">
        <v>69</v>
      </c>
      <c r="J50" s="96">
        <v>0</v>
      </c>
      <c r="K50" s="97">
        <f t="shared" si="0"/>
        <v>0</v>
      </c>
      <c r="L50" s="97">
        <f t="shared" si="1"/>
        <v>0</v>
      </c>
      <c r="M50" s="96">
        <v>0</v>
      </c>
      <c r="N50" s="97">
        <f t="shared" si="2"/>
        <v>0</v>
      </c>
      <c r="O50" s="97">
        <f t="shared" si="3"/>
        <v>0</v>
      </c>
      <c r="P50" s="96">
        <v>0</v>
      </c>
      <c r="Q50" s="97">
        <f t="shared" si="4"/>
        <v>0</v>
      </c>
      <c r="R50" s="97">
        <f t="shared" si="5"/>
        <v>0</v>
      </c>
      <c r="S50" s="96">
        <v>1</v>
      </c>
      <c r="T50" s="97">
        <f t="shared" si="6"/>
        <v>12.379999999999997</v>
      </c>
      <c r="U50" s="97">
        <f t="shared" si="7"/>
        <v>34.5</v>
      </c>
      <c r="V50" s="96"/>
      <c r="W50" s="97">
        <f t="shared" si="8"/>
        <v>0</v>
      </c>
      <c r="X50" s="97">
        <f t="shared" si="9"/>
        <v>0</v>
      </c>
      <c r="Y50" s="96"/>
      <c r="Z50" s="97">
        <f t="shared" si="10"/>
        <v>0</v>
      </c>
      <c r="AA50" s="97">
        <f t="shared" si="11"/>
        <v>0</v>
      </c>
      <c r="AB50" s="96"/>
      <c r="AC50" s="97">
        <f t="shared" si="12"/>
        <v>0</v>
      </c>
      <c r="AD50" s="97">
        <f t="shared" si="13"/>
        <v>0</v>
      </c>
      <c r="AE50" s="96"/>
      <c r="AF50" s="97">
        <f t="shared" si="14"/>
        <v>0</v>
      </c>
      <c r="AG50" s="97">
        <f t="shared" si="15"/>
        <v>0</v>
      </c>
      <c r="AH50" s="96"/>
      <c r="AI50" s="97">
        <f t="shared" si="16"/>
        <v>0</v>
      </c>
      <c r="AJ50" s="97">
        <f t="shared" si="17"/>
        <v>0</v>
      </c>
      <c r="AK50" s="96"/>
      <c r="AL50" s="97">
        <f t="shared" si="18"/>
        <v>0</v>
      </c>
      <c r="AM50" s="97">
        <f t="shared" si="19"/>
        <v>0</v>
      </c>
      <c r="AN50" s="96"/>
      <c r="AO50" s="96">
        <f t="shared" si="20"/>
        <v>1</v>
      </c>
      <c r="AP50" s="97">
        <f t="shared" si="21"/>
        <v>12.379999999999997</v>
      </c>
      <c r="AQ50" s="97">
        <f t="shared" si="22"/>
        <v>34.5</v>
      </c>
      <c r="AR50" s="99">
        <f t="shared" si="23"/>
        <v>7.874015748031496E-3</v>
      </c>
      <c r="AS50" s="100">
        <f t="shared" si="24"/>
        <v>0.23622047244094488</v>
      </c>
      <c r="AT50" s="97">
        <f t="shared" si="25"/>
        <v>8.1496062992125982</v>
      </c>
      <c r="AU50" s="96">
        <v>3</v>
      </c>
      <c r="AV50" s="106">
        <f t="shared" si="26"/>
        <v>103.5</v>
      </c>
      <c r="AW50" s="106"/>
      <c r="AX50" s="97">
        <f t="shared" si="27"/>
        <v>0</v>
      </c>
      <c r="AY50" s="101">
        <v>47</v>
      </c>
      <c r="AZ50" s="100">
        <f t="shared" si="28"/>
        <v>381</v>
      </c>
      <c r="BA50" s="100">
        <f t="shared" si="29"/>
        <v>54.428571428571431</v>
      </c>
      <c r="BB50" s="102">
        <f t="shared" si="30"/>
        <v>12.7</v>
      </c>
      <c r="BC50" s="34">
        <f t="shared" si="31"/>
        <v>43974</v>
      </c>
      <c r="BD50" s="103"/>
      <c r="BE50" s="103"/>
    </row>
    <row r="51" spans="1:61" s="104" customFormat="1" ht="15" x14ac:dyDescent="0.25">
      <c r="A51" s="92"/>
      <c r="B51" s="93">
        <v>6953156284838</v>
      </c>
      <c r="C51" s="93"/>
      <c r="D51" s="93">
        <v>743956</v>
      </c>
      <c r="E51" s="94" t="s">
        <v>74</v>
      </c>
      <c r="F51" s="95">
        <v>12.679999999999998</v>
      </c>
      <c r="G51" s="95">
        <v>34.5</v>
      </c>
      <c r="H51" s="95">
        <v>69</v>
      </c>
      <c r="J51" s="96">
        <v>0</v>
      </c>
      <c r="K51" s="97">
        <f t="shared" si="0"/>
        <v>0</v>
      </c>
      <c r="L51" s="97">
        <f t="shared" si="1"/>
        <v>0</v>
      </c>
      <c r="M51" s="96">
        <v>3</v>
      </c>
      <c r="N51" s="97">
        <f t="shared" si="2"/>
        <v>38.039999999999992</v>
      </c>
      <c r="O51" s="97">
        <f t="shared" si="3"/>
        <v>103.5</v>
      </c>
      <c r="P51" s="96">
        <v>2</v>
      </c>
      <c r="Q51" s="97">
        <f t="shared" si="4"/>
        <v>25.359999999999996</v>
      </c>
      <c r="R51" s="97">
        <f t="shared" si="5"/>
        <v>69</v>
      </c>
      <c r="S51" s="96">
        <v>1</v>
      </c>
      <c r="T51" s="97">
        <f t="shared" si="6"/>
        <v>12.679999999999998</v>
      </c>
      <c r="U51" s="97">
        <f t="shared" si="7"/>
        <v>34.5</v>
      </c>
      <c r="V51" s="96"/>
      <c r="W51" s="97">
        <f t="shared" si="8"/>
        <v>0</v>
      </c>
      <c r="X51" s="97">
        <f t="shared" si="9"/>
        <v>0</v>
      </c>
      <c r="Y51" s="96"/>
      <c r="Z51" s="97">
        <f t="shared" si="10"/>
        <v>0</v>
      </c>
      <c r="AA51" s="97">
        <f t="shared" si="11"/>
        <v>0</v>
      </c>
      <c r="AB51" s="96"/>
      <c r="AC51" s="97">
        <f t="shared" si="12"/>
        <v>0</v>
      </c>
      <c r="AD51" s="97">
        <f t="shared" si="13"/>
        <v>0</v>
      </c>
      <c r="AE51" s="96"/>
      <c r="AF51" s="97">
        <f t="shared" si="14"/>
        <v>0</v>
      </c>
      <c r="AG51" s="97">
        <f t="shared" si="15"/>
        <v>0</v>
      </c>
      <c r="AH51" s="96"/>
      <c r="AI51" s="97">
        <f t="shared" si="16"/>
        <v>0</v>
      </c>
      <c r="AJ51" s="97">
        <f t="shared" si="17"/>
        <v>0</v>
      </c>
      <c r="AK51" s="96"/>
      <c r="AL51" s="97">
        <f t="shared" si="18"/>
        <v>0</v>
      </c>
      <c r="AM51" s="97">
        <f t="shared" si="19"/>
        <v>0</v>
      </c>
      <c r="AN51" s="96"/>
      <c r="AO51" s="96">
        <f t="shared" si="20"/>
        <v>6</v>
      </c>
      <c r="AP51" s="97">
        <f t="shared" si="21"/>
        <v>76.079999999999984</v>
      </c>
      <c r="AQ51" s="97">
        <f t="shared" si="22"/>
        <v>207</v>
      </c>
      <c r="AR51" s="99">
        <f t="shared" si="23"/>
        <v>4.7244094488188976E-2</v>
      </c>
      <c r="AS51" s="100">
        <f t="shared" si="24"/>
        <v>1.4173228346456692</v>
      </c>
      <c r="AT51" s="97">
        <f t="shared" si="25"/>
        <v>48.897637795275585</v>
      </c>
      <c r="AU51" s="96">
        <v>2</v>
      </c>
      <c r="AV51" s="106">
        <f t="shared" si="26"/>
        <v>69</v>
      </c>
      <c r="AW51" s="106"/>
      <c r="AX51" s="97">
        <f t="shared" si="27"/>
        <v>0</v>
      </c>
      <c r="AY51" s="101">
        <v>48</v>
      </c>
      <c r="AZ51" s="100">
        <f t="shared" si="28"/>
        <v>42.333333333333336</v>
      </c>
      <c r="BA51" s="100">
        <f t="shared" si="29"/>
        <v>6.0476190476190483</v>
      </c>
      <c r="BB51" s="102">
        <f t="shared" si="30"/>
        <v>1.4111111111111112</v>
      </c>
      <c r="BC51" s="34">
        <f t="shared" si="31"/>
        <v>43635.333333333336</v>
      </c>
      <c r="BD51" s="103"/>
      <c r="BE51" s="103"/>
    </row>
    <row r="52" spans="1:61" ht="15" x14ac:dyDescent="0.25">
      <c r="A52" s="13"/>
      <c r="B52" s="16">
        <v>6953156279025</v>
      </c>
      <c r="C52" s="16"/>
      <c r="D52" s="16">
        <v>743968</v>
      </c>
      <c r="E52" s="17" t="s">
        <v>75</v>
      </c>
      <c r="F52" s="53">
        <v>5.2599999999999989</v>
      </c>
      <c r="G52" s="53">
        <v>24.5</v>
      </c>
      <c r="H52" s="53">
        <v>49</v>
      </c>
      <c r="J52" s="25">
        <v>0</v>
      </c>
      <c r="K52" s="15">
        <f t="shared" si="0"/>
        <v>0</v>
      </c>
      <c r="L52" s="15">
        <f t="shared" si="1"/>
        <v>0</v>
      </c>
      <c r="M52" s="25">
        <v>1</v>
      </c>
      <c r="N52" s="15">
        <f t="shared" si="2"/>
        <v>5.2599999999999989</v>
      </c>
      <c r="O52" s="15">
        <f t="shared" si="3"/>
        <v>24.5</v>
      </c>
      <c r="P52" s="25">
        <v>3</v>
      </c>
      <c r="Q52" s="15">
        <f t="shared" si="4"/>
        <v>15.779999999999998</v>
      </c>
      <c r="R52" s="15">
        <f t="shared" si="5"/>
        <v>73.5</v>
      </c>
      <c r="S52" s="25">
        <v>0</v>
      </c>
      <c r="T52" s="15">
        <f t="shared" si="6"/>
        <v>0</v>
      </c>
      <c r="U52" s="15">
        <f t="shared" si="7"/>
        <v>0</v>
      </c>
      <c r="V52" s="25"/>
      <c r="W52" s="15">
        <f t="shared" si="8"/>
        <v>0</v>
      </c>
      <c r="X52" s="15">
        <f t="shared" si="9"/>
        <v>0</v>
      </c>
      <c r="Y52" s="25"/>
      <c r="Z52" s="15">
        <f t="shared" si="10"/>
        <v>0</v>
      </c>
      <c r="AA52" s="15">
        <f t="shared" si="11"/>
        <v>0</v>
      </c>
      <c r="AB52" s="25"/>
      <c r="AC52" s="15">
        <f t="shared" si="12"/>
        <v>0</v>
      </c>
      <c r="AD52" s="15">
        <f t="shared" si="13"/>
        <v>0</v>
      </c>
      <c r="AE52" s="25"/>
      <c r="AF52" s="15">
        <f t="shared" si="14"/>
        <v>0</v>
      </c>
      <c r="AG52" s="15">
        <f t="shared" si="15"/>
        <v>0</v>
      </c>
      <c r="AH52" s="25"/>
      <c r="AI52" s="15">
        <f t="shared" si="16"/>
        <v>0</v>
      </c>
      <c r="AJ52" s="15">
        <f t="shared" si="17"/>
        <v>0</v>
      </c>
      <c r="AK52" s="25"/>
      <c r="AL52" s="15">
        <f t="shared" si="18"/>
        <v>0</v>
      </c>
      <c r="AM52" s="15">
        <f t="shared" si="19"/>
        <v>0</v>
      </c>
      <c r="AN52" s="89"/>
      <c r="AO52" s="25">
        <f t="shared" si="20"/>
        <v>4</v>
      </c>
      <c r="AP52" s="15">
        <f t="shared" si="21"/>
        <v>21.039999999999996</v>
      </c>
      <c r="AQ52" s="36">
        <f t="shared" si="22"/>
        <v>98</v>
      </c>
      <c r="AR52" s="41">
        <f t="shared" si="23"/>
        <v>3.1496062992125984E-2</v>
      </c>
      <c r="AS52" s="36">
        <f t="shared" si="24"/>
        <v>0.94488188976377951</v>
      </c>
      <c r="AT52" s="58">
        <f t="shared" si="25"/>
        <v>23.149606299212596</v>
      </c>
      <c r="AU52" s="25">
        <v>6</v>
      </c>
      <c r="AV52" s="36">
        <f t="shared" si="26"/>
        <v>147</v>
      </c>
      <c r="AW52" s="36"/>
      <c r="AX52" s="15">
        <f t="shared" si="27"/>
        <v>0</v>
      </c>
      <c r="AY52" s="46">
        <v>49</v>
      </c>
      <c r="AZ52" s="36">
        <f t="shared" si="28"/>
        <v>190.5</v>
      </c>
      <c r="BA52" s="36">
        <f t="shared" si="29"/>
        <v>27.214285714285715</v>
      </c>
      <c r="BB52" s="51">
        <f t="shared" si="30"/>
        <v>6.35</v>
      </c>
      <c r="BC52" s="34">
        <f t="shared" si="31"/>
        <v>43783.5</v>
      </c>
    </row>
    <row r="53" spans="1:61" s="42" customFormat="1" ht="15" x14ac:dyDescent="0.25">
      <c r="A53" s="13">
        <v>33</v>
      </c>
      <c r="B53" s="16">
        <v>6953156279018</v>
      </c>
      <c r="C53" s="16"/>
      <c r="D53" s="16">
        <v>743975</v>
      </c>
      <c r="E53" s="26" t="s">
        <v>76</v>
      </c>
      <c r="F53" s="53">
        <v>5.259999999999998</v>
      </c>
      <c r="G53" s="53">
        <v>24.5</v>
      </c>
      <c r="H53" s="53">
        <v>49</v>
      </c>
      <c r="I53" s="1"/>
      <c r="J53" s="25">
        <v>0</v>
      </c>
      <c r="K53" s="15">
        <f t="shared" si="0"/>
        <v>0</v>
      </c>
      <c r="L53" s="15">
        <f t="shared" si="1"/>
        <v>0</v>
      </c>
      <c r="M53" s="25">
        <v>1</v>
      </c>
      <c r="N53" s="15">
        <f t="shared" si="2"/>
        <v>5.259999999999998</v>
      </c>
      <c r="O53" s="15">
        <f t="shared" si="3"/>
        <v>24.5</v>
      </c>
      <c r="P53" s="25">
        <v>3</v>
      </c>
      <c r="Q53" s="15">
        <f t="shared" si="4"/>
        <v>15.779999999999994</v>
      </c>
      <c r="R53" s="15">
        <f t="shared" si="5"/>
        <v>73.5</v>
      </c>
      <c r="S53" s="25">
        <v>1</v>
      </c>
      <c r="T53" s="15">
        <f t="shared" si="6"/>
        <v>5.259999999999998</v>
      </c>
      <c r="U53" s="15">
        <f t="shared" si="7"/>
        <v>24.5</v>
      </c>
      <c r="V53" s="25"/>
      <c r="W53" s="15">
        <f t="shared" si="8"/>
        <v>0</v>
      </c>
      <c r="X53" s="15">
        <f t="shared" si="9"/>
        <v>0</v>
      </c>
      <c r="Y53" s="25"/>
      <c r="Z53" s="15">
        <f t="shared" si="10"/>
        <v>0</v>
      </c>
      <c r="AA53" s="15">
        <f t="shared" si="11"/>
        <v>0</v>
      </c>
      <c r="AB53" s="25"/>
      <c r="AC53" s="15">
        <f t="shared" si="12"/>
        <v>0</v>
      </c>
      <c r="AD53" s="15">
        <f t="shared" si="13"/>
        <v>0</v>
      </c>
      <c r="AE53" s="25"/>
      <c r="AF53" s="15">
        <f t="shared" si="14"/>
        <v>0</v>
      </c>
      <c r="AG53" s="15">
        <f t="shared" si="15"/>
        <v>0</v>
      </c>
      <c r="AH53" s="25"/>
      <c r="AI53" s="15">
        <f t="shared" si="16"/>
        <v>0</v>
      </c>
      <c r="AJ53" s="15">
        <f t="shared" si="17"/>
        <v>0</v>
      </c>
      <c r="AK53" s="25"/>
      <c r="AL53" s="15">
        <f t="shared" si="18"/>
        <v>0</v>
      </c>
      <c r="AM53" s="15">
        <f t="shared" si="19"/>
        <v>0</v>
      </c>
      <c r="AN53" s="50"/>
      <c r="AO53" s="25">
        <f t="shared" si="20"/>
        <v>5</v>
      </c>
      <c r="AP53" s="15">
        <f t="shared" si="21"/>
        <v>26.29999999999999</v>
      </c>
      <c r="AQ53" s="36">
        <f t="shared" si="22"/>
        <v>122.5</v>
      </c>
      <c r="AR53" s="41">
        <f t="shared" si="23"/>
        <v>3.937007874015748E-2</v>
      </c>
      <c r="AS53" s="36">
        <f t="shared" si="24"/>
        <v>1.1811023622047243</v>
      </c>
      <c r="AT53" s="58">
        <f t="shared" si="25"/>
        <v>28.937007874015745</v>
      </c>
      <c r="AU53" s="25">
        <v>4</v>
      </c>
      <c r="AV53" s="36">
        <f t="shared" si="26"/>
        <v>98</v>
      </c>
      <c r="AW53" s="36"/>
      <c r="AX53" s="15">
        <f t="shared" si="27"/>
        <v>0</v>
      </c>
      <c r="AY53" s="46">
        <v>51</v>
      </c>
      <c r="AZ53" s="36">
        <f t="shared" si="28"/>
        <v>101.6</v>
      </c>
      <c r="BA53" s="36">
        <f t="shared" si="29"/>
        <v>14.514285714285714</v>
      </c>
      <c r="BB53" s="51">
        <f t="shared" si="30"/>
        <v>3.3866666666666663</v>
      </c>
      <c r="BC53" s="34">
        <f t="shared" si="31"/>
        <v>43694.6</v>
      </c>
      <c r="BD53" s="1"/>
      <c r="BE53" s="1"/>
      <c r="BF53" s="1"/>
      <c r="BG53" s="1"/>
      <c r="BH53" s="1"/>
      <c r="BI53" s="1"/>
    </row>
    <row r="54" spans="1:61" s="42" customFormat="1" ht="15" hidden="1" x14ac:dyDescent="0.25">
      <c r="A54" s="13">
        <v>36</v>
      </c>
      <c r="B54" s="16"/>
      <c r="C54" s="16"/>
      <c r="D54" s="16"/>
      <c r="E54" s="17"/>
      <c r="F54" s="53"/>
      <c r="G54" s="53"/>
      <c r="H54" s="53"/>
      <c r="I54" s="1"/>
      <c r="J54" s="25"/>
      <c r="K54" s="15">
        <f t="shared" si="0"/>
        <v>0</v>
      </c>
      <c r="L54" s="15">
        <f t="shared" si="1"/>
        <v>0</v>
      </c>
      <c r="M54" s="25"/>
      <c r="N54" s="15">
        <f t="shared" si="2"/>
        <v>0</v>
      </c>
      <c r="O54" s="15">
        <f t="shared" si="3"/>
        <v>0</v>
      </c>
      <c r="P54" s="25"/>
      <c r="Q54" s="15">
        <f t="shared" si="4"/>
        <v>0</v>
      </c>
      <c r="R54" s="15">
        <f t="shared" si="5"/>
        <v>0</v>
      </c>
      <c r="S54" s="25"/>
      <c r="T54" s="15">
        <f t="shared" si="6"/>
        <v>0</v>
      </c>
      <c r="U54" s="15">
        <f t="shared" si="7"/>
        <v>0</v>
      </c>
      <c r="V54" s="25"/>
      <c r="W54" s="15">
        <f t="shared" si="8"/>
        <v>0</v>
      </c>
      <c r="X54" s="15">
        <f t="shared" si="9"/>
        <v>0</v>
      </c>
      <c r="Y54" s="25"/>
      <c r="Z54" s="15">
        <f t="shared" si="10"/>
        <v>0</v>
      </c>
      <c r="AA54" s="15">
        <f t="shared" si="11"/>
        <v>0</v>
      </c>
      <c r="AB54" s="25"/>
      <c r="AC54" s="15">
        <f t="shared" si="12"/>
        <v>0</v>
      </c>
      <c r="AD54" s="15">
        <f t="shared" si="13"/>
        <v>0</v>
      </c>
      <c r="AE54" s="25"/>
      <c r="AF54" s="15">
        <f t="shared" si="14"/>
        <v>0</v>
      </c>
      <c r="AG54" s="15">
        <f t="shared" si="15"/>
        <v>0</v>
      </c>
      <c r="AH54" s="25"/>
      <c r="AI54" s="15">
        <f t="shared" si="16"/>
        <v>0</v>
      </c>
      <c r="AJ54" s="15">
        <f t="shared" si="17"/>
        <v>0</v>
      </c>
      <c r="AK54" s="25"/>
      <c r="AL54" s="15">
        <f t="shared" si="18"/>
        <v>0</v>
      </c>
      <c r="AM54" s="15">
        <f t="shared" si="19"/>
        <v>0</v>
      </c>
      <c r="AN54" s="50"/>
      <c r="AO54" s="25">
        <f t="shared" si="20"/>
        <v>0</v>
      </c>
      <c r="AP54" s="15">
        <f t="shared" si="21"/>
        <v>0</v>
      </c>
      <c r="AQ54" s="36">
        <f t="shared" si="22"/>
        <v>0</v>
      </c>
      <c r="AR54" s="41">
        <f t="shared" si="23"/>
        <v>0</v>
      </c>
      <c r="AS54" s="36">
        <f t="shared" si="24"/>
        <v>0</v>
      </c>
      <c r="AT54" s="58">
        <f t="shared" si="25"/>
        <v>0</v>
      </c>
      <c r="AU54" s="25"/>
      <c r="AV54" s="36">
        <f t="shared" si="26"/>
        <v>0</v>
      </c>
      <c r="AW54" s="36"/>
      <c r="AX54" s="15">
        <f t="shared" si="27"/>
        <v>0</v>
      </c>
      <c r="AY54" s="46">
        <v>52</v>
      </c>
      <c r="AZ54" s="36" t="str">
        <f t="shared" si="28"/>
        <v>-</v>
      </c>
      <c r="BA54" s="36" t="str">
        <f t="shared" si="29"/>
        <v>-</v>
      </c>
      <c r="BB54" s="51" t="str">
        <f t="shared" si="30"/>
        <v>-</v>
      </c>
      <c r="BC54" s="34" t="str">
        <f t="shared" si="31"/>
        <v>-</v>
      </c>
      <c r="BD54" s="1"/>
      <c r="BE54" s="1"/>
      <c r="BF54" s="1"/>
      <c r="BG54" s="1"/>
      <c r="BH54" s="1"/>
      <c r="BI54" s="1"/>
    </row>
    <row r="55" spans="1:61" s="42" customFormat="1" ht="15" hidden="1" x14ac:dyDescent="0.25">
      <c r="A55" s="13">
        <v>4</v>
      </c>
      <c r="B55" s="16"/>
      <c r="C55" s="16"/>
      <c r="D55" s="16"/>
      <c r="E55" s="17"/>
      <c r="F55" s="53"/>
      <c r="G55" s="53"/>
      <c r="H55" s="53"/>
      <c r="I55" s="1"/>
      <c r="J55" s="25"/>
      <c r="K55" s="15">
        <f t="shared" si="0"/>
        <v>0</v>
      </c>
      <c r="L55" s="15">
        <f t="shared" si="1"/>
        <v>0</v>
      </c>
      <c r="M55" s="25"/>
      <c r="N55" s="15">
        <f t="shared" si="2"/>
        <v>0</v>
      </c>
      <c r="O55" s="15">
        <f t="shared" si="3"/>
        <v>0</v>
      </c>
      <c r="P55" s="25"/>
      <c r="Q55" s="15">
        <f t="shared" si="4"/>
        <v>0</v>
      </c>
      <c r="R55" s="15">
        <f t="shared" si="5"/>
        <v>0</v>
      </c>
      <c r="S55" s="25"/>
      <c r="T55" s="15">
        <f t="shared" si="6"/>
        <v>0</v>
      </c>
      <c r="U55" s="15">
        <f t="shared" si="7"/>
        <v>0</v>
      </c>
      <c r="V55" s="25"/>
      <c r="W55" s="15">
        <f t="shared" si="8"/>
        <v>0</v>
      </c>
      <c r="X55" s="15">
        <f t="shared" si="9"/>
        <v>0</v>
      </c>
      <c r="Y55" s="25"/>
      <c r="Z55" s="15">
        <f t="shared" si="10"/>
        <v>0</v>
      </c>
      <c r="AA55" s="15">
        <f t="shared" si="11"/>
        <v>0</v>
      </c>
      <c r="AB55" s="25"/>
      <c r="AC55" s="15">
        <f t="shared" si="12"/>
        <v>0</v>
      </c>
      <c r="AD55" s="15">
        <f t="shared" si="13"/>
        <v>0</v>
      </c>
      <c r="AE55" s="25"/>
      <c r="AF55" s="15">
        <f t="shared" si="14"/>
        <v>0</v>
      </c>
      <c r="AG55" s="15">
        <f t="shared" si="15"/>
        <v>0</v>
      </c>
      <c r="AH55" s="25"/>
      <c r="AI55" s="15">
        <f t="shared" si="16"/>
        <v>0</v>
      </c>
      <c r="AJ55" s="15">
        <f t="shared" si="17"/>
        <v>0</v>
      </c>
      <c r="AK55" s="25"/>
      <c r="AL55" s="15">
        <f t="shared" si="18"/>
        <v>0</v>
      </c>
      <c r="AM55" s="15">
        <f t="shared" si="19"/>
        <v>0</v>
      </c>
      <c r="AN55" s="50"/>
      <c r="AO55" s="25">
        <f t="shared" si="20"/>
        <v>0</v>
      </c>
      <c r="AP55" s="15">
        <f t="shared" si="21"/>
        <v>0</v>
      </c>
      <c r="AQ55" s="36">
        <f t="shared" si="22"/>
        <v>0</v>
      </c>
      <c r="AR55" s="41">
        <f t="shared" si="23"/>
        <v>0</v>
      </c>
      <c r="AS55" s="36">
        <f t="shared" si="24"/>
        <v>0</v>
      </c>
      <c r="AT55" s="58">
        <f t="shared" si="25"/>
        <v>0</v>
      </c>
      <c r="AU55" s="25"/>
      <c r="AV55" s="36">
        <f t="shared" si="26"/>
        <v>0</v>
      </c>
      <c r="AW55" s="36"/>
      <c r="AX55" s="15">
        <f t="shared" si="27"/>
        <v>0</v>
      </c>
      <c r="AY55" s="46">
        <v>53</v>
      </c>
      <c r="AZ55" s="36" t="str">
        <f t="shared" si="28"/>
        <v>-</v>
      </c>
      <c r="BA55" s="36" t="str">
        <f t="shared" si="29"/>
        <v>-</v>
      </c>
      <c r="BB55" s="51" t="str">
        <f t="shared" si="30"/>
        <v>-</v>
      </c>
      <c r="BC55" s="34" t="str">
        <f t="shared" si="31"/>
        <v>-</v>
      </c>
      <c r="BD55" s="1"/>
      <c r="BE55" s="1"/>
      <c r="BF55" s="1"/>
      <c r="BG55" s="1"/>
      <c r="BH55" s="1"/>
      <c r="BI55" s="1"/>
    </row>
    <row r="56" spans="1:61" s="42" customFormat="1" ht="15" hidden="1" x14ac:dyDescent="0.25">
      <c r="A56" s="13">
        <v>8</v>
      </c>
      <c r="B56" s="16"/>
      <c r="C56" s="16"/>
      <c r="D56" s="16"/>
      <c r="E56" s="17"/>
      <c r="F56" s="53"/>
      <c r="G56" s="53"/>
      <c r="H56" s="53"/>
      <c r="I56" s="1"/>
      <c r="J56" s="25"/>
      <c r="K56" s="15">
        <f t="shared" si="0"/>
        <v>0</v>
      </c>
      <c r="L56" s="15">
        <f t="shared" si="1"/>
        <v>0</v>
      </c>
      <c r="M56" s="25"/>
      <c r="N56" s="15">
        <f t="shared" si="2"/>
        <v>0</v>
      </c>
      <c r="O56" s="15">
        <f t="shared" si="3"/>
        <v>0</v>
      </c>
      <c r="P56" s="25"/>
      <c r="Q56" s="15">
        <f t="shared" si="4"/>
        <v>0</v>
      </c>
      <c r="R56" s="15">
        <f t="shared" si="5"/>
        <v>0</v>
      </c>
      <c r="S56" s="25"/>
      <c r="T56" s="15">
        <f t="shared" si="6"/>
        <v>0</v>
      </c>
      <c r="U56" s="15">
        <f t="shared" si="7"/>
        <v>0</v>
      </c>
      <c r="V56" s="25"/>
      <c r="W56" s="15">
        <f t="shared" si="8"/>
        <v>0</v>
      </c>
      <c r="X56" s="15">
        <f t="shared" si="9"/>
        <v>0</v>
      </c>
      <c r="Y56" s="25"/>
      <c r="Z56" s="15">
        <f t="shared" si="10"/>
        <v>0</v>
      </c>
      <c r="AA56" s="15">
        <f t="shared" si="11"/>
        <v>0</v>
      </c>
      <c r="AB56" s="25"/>
      <c r="AC56" s="15">
        <f t="shared" si="12"/>
        <v>0</v>
      </c>
      <c r="AD56" s="15">
        <f t="shared" si="13"/>
        <v>0</v>
      </c>
      <c r="AE56" s="25"/>
      <c r="AF56" s="15">
        <f t="shared" si="14"/>
        <v>0</v>
      </c>
      <c r="AG56" s="15">
        <f t="shared" si="15"/>
        <v>0</v>
      </c>
      <c r="AH56" s="25"/>
      <c r="AI56" s="15">
        <f t="shared" si="16"/>
        <v>0</v>
      </c>
      <c r="AJ56" s="15">
        <f t="shared" si="17"/>
        <v>0</v>
      </c>
      <c r="AK56" s="25"/>
      <c r="AL56" s="15">
        <f t="shared" si="18"/>
        <v>0</v>
      </c>
      <c r="AM56" s="15">
        <f t="shared" si="19"/>
        <v>0</v>
      </c>
      <c r="AN56" s="50"/>
      <c r="AO56" s="25">
        <f t="shared" si="20"/>
        <v>0</v>
      </c>
      <c r="AP56" s="15">
        <f t="shared" si="21"/>
        <v>0</v>
      </c>
      <c r="AQ56" s="36">
        <f t="shared" si="22"/>
        <v>0</v>
      </c>
      <c r="AR56" s="41">
        <f t="shared" si="23"/>
        <v>0</v>
      </c>
      <c r="AS56" s="36">
        <f t="shared" si="24"/>
        <v>0</v>
      </c>
      <c r="AT56" s="58">
        <f t="shared" si="25"/>
        <v>0</v>
      </c>
      <c r="AU56" s="25"/>
      <c r="AV56" s="36">
        <f t="shared" si="26"/>
        <v>0</v>
      </c>
      <c r="AW56" s="36"/>
      <c r="AX56" s="15">
        <f t="shared" si="27"/>
        <v>0</v>
      </c>
      <c r="AY56" s="46">
        <v>54</v>
      </c>
      <c r="AZ56" s="36" t="str">
        <f t="shared" si="28"/>
        <v>-</v>
      </c>
      <c r="BA56" s="36" t="str">
        <f t="shared" si="29"/>
        <v>-</v>
      </c>
      <c r="BB56" s="51" t="str">
        <f t="shared" si="30"/>
        <v>-</v>
      </c>
      <c r="BC56" s="34" t="str">
        <f t="shared" si="31"/>
        <v>-</v>
      </c>
      <c r="BD56" s="1"/>
      <c r="BE56" s="1"/>
      <c r="BF56" s="1"/>
      <c r="BG56" s="1"/>
      <c r="BH56" s="1"/>
      <c r="BI56" s="1"/>
    </row>
    <row r="57" spans="1:61" s="42" customFormat="1" ht="15" hidden="1" x14ac:dyDescent="0.25">
      <c r="A57" s="13">
        <v>15</v>
      </c>
      <c r="B57" s="16"/>
      <c r="C57" s="16"/>
      <c r="D57" s="16"/>
      <c r="E57" s="17"/>
      <c r="F57" s="53"/>
      <c r="G57" s="53"/>
      <c r="H57" s="53"/>
      <c r="I57" s="1"/>
      <c r="J57" s="25"/>
      <c r="K57" s="15">
        <f t="shared" si="0"/>
        <v>0</v>
      </c>
      <c r="L57" s="15">
        <f t="shared" si="1"/>
        <v>0</v>
      </c>
      <c r="M57" s="25"/>
      <c r="N57" s="15">
        <f t="shared" si="2"/>
        <v>0</v>
      </c>
      <c r="O57" s="15">
        <f t="shared" si="3"/>
        <v>0</v>
      </c>
      <c r="P57" s="25"/>
      <c r="Q57" s="15">
        <f t="shared" si="4"/>
        <v>0</v>
      </c>
      <c r="R57" s="15">
        <f t="shared" si="5"/>
        <v>0</v>
      </c>
      <c r="S57" s="25"/>
      <c r="T57" s="15">
        <f t="shared" si="6"/>
        <v>0</v>
      </c>
      <c r="U57" s="15">
        <f t="shared" si="7"/>
        <v>0</v>
      </c>
      <c r="V57" s="25"/>
      <c r="W57" s="15">
        <f t="shared" si="8"/>
        <v>0</v>
      </c>
      <c r="X57" s="15">
        <f t="shared" si="9"/>
        <v>0</v>
      </c>
      <c r="Y57" s="25"/>
      <c r="Z57" s="15">
        <f t="shared" si="10"/>
        <v>0</v>
      </c>
      <c r="AA57" s="15">
        <f t="shared" si="11"/>
        <v>0</v>
      </c>
      <c r="AB57" s="25"/>
      <c r="AC57" s="15">
        <f t="shared" si="12"/>
        <v>0</v>
      </c>
      <c r="AD57" s="15">
        <f t="shared" si="13"/>
        <v>0</v>
      </c>
      <c r="AE57" s="25"/>
      <c r="AF57" s="15">
        <f t="shared" si="14"/>
        <v>0</v>
      </c>
      <c r="AG57" s="15">
        <f t="shared" si="15"/>
        <v>0</v>
      </c>
      <c r="AH57" s="25"/>
      <c r="AI57" s="15">
        <f t="shared" si="16"/>
        <v>0</v>
      </c>
      <c r="AJ57" s="15">
        <f t="shared" si="17"/>
        <v>0</v>
      </c>
      <c r="AK57" s="25"/>
      <c r="AL57" s="15">
        <f t="shared" si="18"/>
        <v>0</v>
      </c>
      <c r="AM57" s="15">
        <f t="shared" si="19"/>
        <v>0</v>
      </c>
      <c r="AN57" s="50"/>
      <c r="AO57" s="25">
        <f t="shared" si="20"/>
        <v>0</v>
      </c>
      <c r="AP57" s="15">
        <f t="shared" si="21"/>
        <v>0</v>
      </c>
      <c r="AQ57" s="36">
        <f t="shared" si="22"/>
        <v>0</v>
      </c>
      <c r="AR57" s="41">
        <f t="shared" si="23"/>
        <v>0</v>
      </c>
      <c r="AS57" s="36">
        <f t="shared" si="24"/>
        <v>0</v>
      </c>
      <c r="AT57" s="58">
        <f t="shared" si="25"/>
        <v>0</v>
      </c>
      <c r="AU57" s="25"/>
      <c r="AV57" s="36">
        <f t="shared" si="26"/>
        <v>0</v>
      </c>
      <c r="AW57" s="36"/>
      <c r="AX57" s="15">
        <f t="shared" si="27"/>
        <v>0</v>
      </c>
      <c r="AY57" s="46">
        <v>55</v>
      </c>
      <c r="AZ57" s="36" t="str">
        <f t="shared" si="28"/>
        <v>-</v>
      </c>
      <c r="BA57" s="36" t="str">
        <f t="shared" si="29"/>
        <v>-</v>
      </c>
      <c r="BB57" s="51" t="str">
        <f t="shared" si="30"/>
        <v>-</v>
      </c>
      <c r="BC57" s="34" t="str">
        <f t="shared" si="31"/>
        <v>-</v>
      </c>
      <c r="BD57" s="1"/>
      <c r="BE57" s="1"/>
      <c r="BF57" s="1"/>
      <c r="BG57" s="1"/>
      <c r="BH57" s="1"/>
      <c r="BI57" s="1"/>
    </row>
    <row r="58" spans="1:61" s="42" customFormat="1" ht="15" hidden="1" x14ac:dyDescent="0.25">
      <c r="A58" s="13"/>
      <c r="B58" s="16"/>
      <c r="C58" s="16"/>
      <c r="D58" s="16"/>
      <c r="E58" s="17"/>
      <c r="F58" s="53"/>
      <c r="G58" s="53"/>
      <c r="H58" s="53"/>
      <c r="I58" s="1"/>
      <c r="J58" s="25"/>
      <c r="K58" s="15">
        <f t="shared" si="0"/>
        <v>0</v>
      </c>
      <c r="L58" s="15">
        <f t="shared" si="1"/>
        <v>0</v>
      </c>
      <c r="M58" s="25"/>
      <c r="N58" s="15">
        <f t="shared" si="2"/>
        <v>0</v>
      </c>
      <c r="O58" s="15">
        <f t="shared" si="3"/>
        <v>0</v>
      </c>
      <c r="P58" s="25"/>
      <c r="Q58" s="15">
        <f t="shared" si="4"/>
        <v>0</v>
      </c>
      <c r="R58" s="15">
        <f t="shared" si="5"/>
        <v>0</v>
      </c>
      <c r="S58" s="25"/>
      <c r="T58" s="15">
        <f t="shared" si="6"/>
        <v>0</v>
      </c>
      <c r="U58" s="15">
        <f t="shared" si="7"/>
        <v>0</v>
      </c>
      <c r="V58" s="25"/>
      <c r="W58" s="15">
        <f t="shared" si="8"/>
        <v>0</v>
      </c>
      <c r="X58" s="15">
        <f t="shared" si="9"/>
        <v>0</v>
      </c>
      <c r="Y58" s="25"/>
      <c r="Z58" s="15">
        <f t="shared" si="10"/>
        <v>0</v>
      </c>
      <c r="AA58" s="15">
        <f t="shared" si="11"/>
        <v>0</v>
      </c>
      <c r="AB58" s="25"/>
      <c r="AC58" s="15">
        <f t="shared" si="12"/>
        <v>0</v>
      </c>
      <c r="AD58" s="15">
        <f t="shared" si="13"/>
        <v>0</v>
      </c>
      <c r="AE58" s="25"/>
      <c r="AF58" s="15">
        <f t="shared" si="14"/>
        <v>0</v>
      </c>
      <c r="AG58" s="15">
        <f t="shared" si="15"/>
        <v>0</v>
      </c>
      <c r="AH58" s="25"/>
      <c r="AI58" s="15">
        <f t="shared" si="16"/>
        <v>0</v>
      </c>
      <c r="AJ58" s="15">
        <f t="shared" si="17"/>
        <v>0</v>
      </c>
      <c r="AK58" s="25"/>
      <c r="AL58" s="15">
        <f t="shared" si="18"/>
        <v>0</v>
      </c>
      <c r="AM58" s="15">
        <f t="shared" si="19"/>
        <v>0</v>
      </c>
      <c r="AN58" s="50"/>
      <c r="AO58" s="25">
        <f t="shared" si="20"/>
        <v>0</v>
      </c>
      <c r="AP58" s="15">
        <f t="shared" si="21"/>
        <v>0</v>
      </c>
      <c r="AQ58" s="36">
        <f t="shared" si="22"/>
        <v>0</v>
      </c>
      <c r="AR58" s="41">
        <f t="shared" si="23"/>
        <v>0</v>
      </c>
      <c r="AS58" s="36">
        <f t="shared" si="24"/>
        <v>0</v>
      </c>
      <c r="AT58" s="58">
        <f t="shared" si="25"/>
        <v>0</v>
      </c>
      <c r="AU58" s="25"/>
      <c r="AV58" s="36">
        <f t="shared" si="26"/>
        <v>0</v>
      </c>
      <c r="AW58" s="36"/>
      <c r="AX58" s="15">
        <f t="shared" si="27"/>
        <v>0</v>
      </c>
      <c r="AY58" s="46">
        <v>56</v>
      </c>
      <c r="AZ58" s="36" t="str">
        <f t="shared" si="28"/>
        <v>-</v>
      </c>
      <c r="BA58" s="36" t="str">
        <f t="shared" si="29"/>
        <v>-</v>
      </c>
      <c r="BB58" s="51" t="str">
        <f t="shared" si="30"/>
        <v>-</v>
      </c>
      <c r="BC58" s="34" t="str">
        <f t="shared" si="31"/>
        <v>-</v>
      </c>
      <c r="BD58" s="1"/>
      <c r="BE58" s="1"/>
      <c r="BF58" s="1"/>
      <c r="BG58" s="1"/>
      <c r="BH58" s="1"/>
      <c r="BI58" s="1"/>
    </row>
    <row r="59" spans="1:61" s="104" customFormat="1" ht="15" hidden="1" x14ac:dyDescent="0.25">
      <c r="A59" s="92">
        <v>33</v>
      </c>
      <c r="B59" s="93"/>
      <c r="C59" s="93"/>
      <c r="D59" s="93"/>
      <c r="E59" s="94"/>
      <c r="F59" s="95"/>
      <c r="G59" s="95"/>
      <c r="H59" s="95"/>
      <c r="J59" s="96"/>
      <c r="K59" s="97">
        <f t="shared" si="0"/>
        <v>0</v>
      </c>
      <c r="L59" s="97">
        <f t="shared" si="1"/>
        <v>0</v>
      </c>
      <c r="M59" s="96"/>
      <c r="N59" s="97">
        <f t="shared" si="2"/>
        <v>0</v>
      </c>
      <c r="O59" s="97">
        <f t="shared" si="3"/>
        <v>0</v>
      </c>
      <c r="P59" s="96"/>
      <c r="Q59" s="97">
        <f t="shared" si="4"/>
        <v>0</v>
      </c>
      <c r="R59" s="97">
        <f t="shared" si="5"/>
        <v>0</v>
      </c>
      <c r="S59" s="96"/>
      <c r="T59" s="97">
        <f t="shared" si="6"/>
        <v>0</v>
      </c>
      <c r="U59" s="97">
        <f t="shared" si="7"/>
        <v>0</v>
      </c>
      <c r="V59" s="96"/>
      <c r="W59" s="97">
        <f t="shared" si="8"/>
        <v>0</v>
      </c>
      <c r="X59" s="97">
        <f t="shared" si="9"/>
        <v>0</v>
      </c>
      <c r="Y59" s="96"/>
      <c r="Z59" s="97">
        <f t="shared" si="10"/>
        <v>0</v>
      </c>
      <c r="AA59" s="97">
        <f t="shared" si="11"/>
        <v>0</v>
      </c>
      <c r="AB59" s="96"/>
      <c r="AC59" s="97">
        <f t="shared" si="12"/>
        <v>0</v>
      </c>
      <c r="AD59" s="97">
        <f t="shared" si="13"/>
        <v>0</v>
      </c>
      <c r="AE59" s="96"/>
      <c r="AF59" s="97">
        <f t="shared" si="14"/>
        <v>0</v>
      </c>
      <c r="AG59" s="97">
        <f t="shared" si="15"/>
        <v>0</v>
      </c>
      <c r="AH59" s="96"/>
      <c r="AI59" s="97">
        <f t="shared" si="16"/>
        <v>0</v>
      </c>
      <c r="AJ59" s="97">
        <f t="shared" si="17"/>
        <v>0</v>
      </c>
      <c r="AK59" s="96"/>
      <c r="AL59" s="97">
        <f t="shared" si="18"/>
        <v>0</v>
      </c>
      <c r="AM59" s="97">
        <f t="shared" si="19"/>
        <v>0</v>
      </c>
      <c r="AN59" s="96"/>
      <c r="AO59" s="96">
        <f t="shared" si="20"/>
        <v>0</v>
      </c>
      <c r="AP59" s="97">
        <f t="shared" si="21"/>
        <v>0</v>
      </c>
      <c r="AQ59" s="97">
        <f t="shared" si="22"/>
        <v>0</v>
      </c>
      <c r="AR59" s="99">
        <f t="shared" si="23"/>
        <v>0</v>
      </c>
      <c r="AS59" s="100">
        <f t="shared" si="24"/>
        <v>0</v>
      </c>
      <c r="AT59" s="97">
        <f t="shared" si="25"/>
        <v>0</v>
      </c>
      <c r="AU59" s="96"/>
      <c r="AV59" s="106">
        <f t="shared" si="26"/>
        <v>0</v>
      </c>
      <c r="AW59" s="106"/>
      <c r="AX59" s="97">
        <f t="shared" si="27"/>
        <v>0</v>
      </c>
      <c r="AY59" s="101">
        <v>57</v>
      </c>
      <c r="AZ59" s="100" t="str">
        <f t="shared" si="28"/>
        <v>-</v>
      </c>
      <c r="BA59" s="100" t="str">
        <f t="shared" si="29"/>
        <v>-</v>
      </c>
      <c r="BB59" s="102" t="str">
        <f t="shared" si="30"/>
        <v>-</v>
      </c>
      <c r="BC59" s="100" t="str">
        <f t="shared" si="31"/>
        <v>-</v>
      </c>
      <c r="BD59" s="103"/>
      <c r="BE59" s="103"/>
    </row>
    <row r="60" spans="1:61" s="104" customFormat="1" ht="15" hidden="1" x14ac:dyDescent="0.25">
      <c r="A60" s="92">
        <v>33</v>
      </c>
      <c r="B60" s="93"/>
      <c r="C60" s="93"/>
      <c r="D60" s="93"/>
      <c r="E60" s="94"/>
      <c r="F60" s="95"/>
      <c r="G60" s="95"/>
      <c r="H60" s="95"/>
      <c r="J60" s="96"/>
      <c r="K60" s="97">
        <f t="shared" si="0"/>
        <v>0</v>
      </c>
      <c r="L60" s="97">
        <f t="shared" si="1"/>
        <v>0</v>
      </c>
      <c r="M60" s="96"/>
      <c r="N60" s="97">
        <f t="shared" si="2"/>
        <v>0</v>
      </c>
      <c r="O60" s="97">
        <f t="shared" si="3"/>
        <v>0</v>
      </c>
      <c r="P60" s="96"/>
      <c r="Q60" s="97">
        <f t="shared" si="4"/>
        <v>0</v>
      </c>
      <c r="R60" s="97">
        <f t="shared" si="5"/>
        <v>0</v>
      </c>
      <c r="S60" s="96"/>
      <c r="T60" s="97">
        <f t="shared" si="6"/>
        <v>0</v>
      </c>
      <c r="U60" s="97">
        <f t="shared" si="7"/>
        <v>0</v>
      </c>
      <c r="V60" s="96"/>
      <c r="W60" s="97">
        <f t="shared" si="8"/>
        <v>0</v>
      </c>
      <c r="X60" s="97">
        <f t="shared" si="9"/>
        <v>0</v>
      </c>
      <c r="Y60" s="96"/>
      <c r="Z60" s="97">
        <f t="shared" si="10"/>
        <v>0</v>
      </c>
      <c r="AA60" s="97">
        <f t="shared" si="11"/>
        <v>0</v>
      </c>
      <c r="AB60" s="96"/>
      <c r="AC60" s="97">
        <f t="shared" si="12"/>
        <v>0</v>
      </c>
      <c r="AD60" s="97">
        <f t="shared" si="13"/>
        <v>0</v>
      </c>
      <c r="AE60" s="96"/>
      <c r="AF60" s="97">
        <f t="shared" si="14"/>
        <v>0</v>
      </c>
      <c r="AG60" s="97">
        <f t="shared" si="15"/>
        <v>0</v>
      </c>
      <c r="AH60" s="96"/>
      <c r="AI60" s="97">
        <f t="shared" si="16"/>
        <v>0</v>
      </c>
      <c r="AJ60" s="97">
        <f t="shared" si="17"/>
        <v>0</v>
      </c>
      <c r="AK60" s="96"/>
      <c r="AL60" s="97">
        <f t="shared" si="18"/>
        <v>0</v>
      </c>
      <c r="AM60" s="97">
        <f t="shared" si="19"/>
        <v>0</v>
      </c>
      <c r="AN60" s="96"/>
      <c r="AO60" s="96">
        <f t="shared" si="20"/>
        <v>0</v>
      </c>
      <c r="AP60" s="97">
        <f t="shared" si="21"/>
        <v>0</v>
      </c>
      <c r="AQ60" s="97">
        <f t="shared" si="22"/>
        <v>0</v>
      </c>
      <c r="AR60" s="99">
        <f t="shared" si="23"/>
        <v>0</v>
      </c>
      <c r="AS60" s="100">
        <f t="shared" si="24"/>
        <v>0</v>
      </c>
      <c r="AT60" s="97">
        <f t="shared" si="25"/>
        <v>0</v>
      </c>
      <c r="AU60" s="96"/>
      <c r="AV60" s="106">
        <f t="shared" si="26"/>
        <v>0</v>
      </c>
      <c r="AW60" s="106"/>
      <c r="AX60" s="97">
        <f t="shared" si="27"/>
        <v>0</v>
      </c>
      <c r="AY60" s="101">
        <v>58</v>
      </c>
      <c r="AZ60" s="100" t="str">
        <f t="shared" si="28"/>
        <v>-</v>
      </c>
      <c r="BA60" s="100" t="str">
        <f t="shared" si="29"/>
        <v>-</v>
      </c>
      <c r="BB60" s="102" t="str">
        <f t="shared" si="30"/>
        <v>-</v>
      </c>
      <c r="BC60" s="100" t="str">
        <f t="shared" si="31"/>
        <v>-</v>
      </c>
      <c r="BD60" s="103"/>
      <c r="BE60" s="103"/>
    </row>
    <row r="61" spans="1:61" s="104" customFormat="1" ht="15" hidden="1" x14ac:dyDescent="0.25">
      <c r="A61" s="92">
        <v>6</v>
      </c>
      <c r="B61" s="93"/>
      <c r="C61" s="93"/>
      <c r="D61" s="93"/>
      <c r="E61" s="94"/>
      <c r="F61" s="95"/>
      <c r="G61" s="95"/>
      <c r="H61" s="95"/>
      <c r="J61" s="96"/>
      <c r="K61" s="97">
        <f t="shared" si="0"/>
        <v>0</v>
      </c>
      <c r="L61" s="97">
        <f t="shared" si="1"/>
        <v>0</v>
      </c>
      <c r="M61" s="96"/>
      <c r="N61" s="97">
        <f t="shared" si="2"/>
        <v>0</v>
      </c>
      <c r="O61" s="97">
        <f t="shared" si="3"/>
        <v>0</v>
      </c>
      <c r="P61" s="96"/>
      <c r="Q61" s="97">
        <f t="shared" si="4"/>
        <v>0</v>
      </c>
      <c r="R61" s="97">
        <f t="shared" si="5"/>
        <v>0</v>
      </c>
      <c r="S61" s="96"/>
      <c r="T61" s="97">
        <f t="shared" si="6"/>
        <v>0</v>
      </c>
      <c r="U61" s="97">
        <f t="shared" si="7"/>
        <v>0</v>
      </c>
      <c r="V61" s="96"/>
      <c r="W61" s="97">
        <f t="shared" si="8"/>
        <v>0</v>
      </c>
      <c r="X61" s="97">
        <f t="shared" si="9"/>
        <v>0</v>
      </c>
      <c r="Y61" s="96"/>
      <c r="Z61" s="97">
        <f t="shared" si="10"/>
        <v>0</v>
      </c>
      <c r="AA61" s="97">
        <f t="shared" si="11"/>
        <v>0</v>
      </c>
      <c r="AB61" s="96"/>
      <c r="AC61" s="97">
        <f t="shared" si="12"/>
        <v>0</v>
      </c>
      <c r="AD61" s="97">
        <f t="shared" si="13"/>
        <v>0</v>
      </c>
      <c r="AE61" s="96"/>
      <c r="AF61" s="97">
        <f t="shared" si="14"/>
        <v>0</v>
      </c>
      <c r="AG61" s="97">
        <f t="shared" si="15"/>
        <v>0</v>
      </c>
      <c r="AH61" s="96"/>
      <c r="AI61" s="97">
        <f t="shared" si="16"/>
        <v>0</v>
      </c>
      <c r="AJ61" s="97">
        <f t="shared" si="17"/>
        <v>0</v>
      </c>
      <c r="AK61" s="96"/>
      <c r="AL61" s="97">
        <f t="shared" si="18"/>
        <v>0</v>
      </c>
      <c r="AM61" s="97">
        <f t="shared" si="19"/>
        <v>0</v>
      </c>
      <c r="AN61" s="96"/>
      <c r="AO61" s="96">
        <f t="shared" si="20"/>
        <v>0</v>
      </c>
      <c r="AP61" s="97">
        <f t="shared" si="21"/>
        <v>0</v>
      </c>
      <c r="AQ61" s="97">
        <f t="shared" si="22"/>
        <v>0</v>
      </c>
      <c r="AR61" s="99">
        <f t="shared" si="23"/>
        <v>0</v>
      </c>
      <c r="AS61" s="100">
        <f t="shared" si="24"/>
        <v>0</v>
      </c>
      <c r="AT61" s="97">
        <f t="shared" si="25"/>
        <v>0</v>
      </c>
      <c r="AU61" s="96"/>
      <c r="AV61" s="106">
        <f t="shared" si="26"/>
        <v>0</v>
      </c>
      <c r="AW61" s="106"/>
      <c r="AX61" s="97">
        <f t="shared" si="27"/>
        <v>0</v>
      </c>
      <c r="AY61" s="101">
        <v>59</v>
      </c>
      <c r="AZ61" s="100" t="str">
        <f t="shared" si="28"/>
        <v>-</v>
      </c>
      <c r="BA61" s="100" t="str">
        <f t="shared" si="29"/>
        <v>-</v>
      </c>
      <c r="BB61" s="102" t="str">
        <f t="shared" si="30"/>
        <v>-</v>
      </c>
      <c r="BC61" s="100" t="str">
        <f t="shared" si="31"/>
        <v>-</v>
      </c>
      <c r="BD61" s="103"/>
      <c r="BE61" s="103"/>
    </row>
    <row r="62" spans="1:61" s="104" customFormat="1" ht="15" hidden="1" x14ac:dyDescent="0.25">
      <c r="A62" s="92">
        <v>23</v>
      </c>
      <c r="B62" s="93"/>
      <c r="C62" s="93"/>
      <c r="D62" s="93"/>
      <c r="E62" s="94"/>
      <c r="F62" s="95"/>
      <c r="G62" s="95"/>
      <c r="H62" s="95"/>
      <c r="J62" s="96"/>
      <c r="K62" s="97">
        <f t="shared" si="0"/>
        <v>0</v>
      </c>
      <c r="L62" s="97">
        <f t="shared" si="1"/>
        <v>0</v>
      </c>
      <c r="M62" s="96"/>
      <c r="N62" s="97">
        <f t="shared" si="2"/>
        <v>0</v>
      </c>
      <c r="O62" s="97">
        <f t="shared" si="3"/>
        <v>0</v>
      </c>
      <c r="P62" s="96"/>
      <c r="Q62" s="97">
        <f t="shared" si="4"/>
        <v>0</v>
      </c>
      <c r="R62" s="97">
        <f t="shared" si="5"/>
        <v>0</v>
      </c>
      <c r="S62" s="96"/>
      <c r="T62" s="97">
        <f t="shared" si="6"/>
        <v>0</v>
      </c>
      <c r="U62" s="97">
        <f t="shared" si="7"/>
        <v>0</v>
      </c>
      <c r="V62" s="96"/>
      <c r="W62" s="97">
        <f t="shared" si="8"/>
        <v>0</v>
      </c>
      <c r="X62" s="97">
        <f t="shared" si="9"/>
        <v>0</v>
      </c>
      <c r="Y62" s="96"/>
      <c r="Z62" s="97">
        <f t="shared" si="10"/>
        <v>0</v>
      </c>
      <c r="AA62" s="97">
        <f t="shared" si="11"/>
        <v>0</v>
      </c>
      <c r="AB62" s="96"/>
      <c r="AC62" s="97">
        <f t="shared" si="12"/>
        <v>0</v>
      </c>
      <c r="AD62" s="97">
        <f t="shared" si="13"/>
        <v>0</v>
      </c>
      <c r="AE62" s="96"/>
      <c r="AF62" s="97">
        <f t="shared" si="14"/>
        <v>0</v>
      </c>
      <c r="AG62" s="97">
        <f t="shared" si="15"/>
        <v>0</v>
      </c>
      <c r="AH62" s="96"/>
      <c r="AI62" s="97">
        <f t="shared" si="16"/>
        <v>0</v>
      </c>
      <c r="AJ62" s="97">
        <f t="shared" si="17"/>
        <v>0</v>
      </c>
      <c r="AK62" s="96"/>
      <c r="AL62" s="97">
        <f t="shared" si="18"/>
        <v>0</v>
      </c>
      <c r="AM62" s="97">
        <f t="shared" si="19"/>
        <v>0</v>
      </c>
      <c r="AN62" s="96"/>
      <c r="AO62" s="96">
        <f t="shared" si="20"/>
        <v>0</v>
      </c>
      <c r="AP62" s="97">
        <f t="shared" si="21"/>
        <v>0</v>
      </c>
      <c r="AQ62" s="97">
        <f t="shared" si="22"/>
        <v>0</v>
      </c>
      <c r="AR62" s="99">
        <f t="shared" si="23"/>
        <v>0</v>
      </c>
      <c r="AS62" s="100">
        <f t="shared" si="24"/>
        <v>0</v>
      </c>
      <c r="AT62" s="97">
        <f t="shared" si="25"/>
        <v>0</v>
      </c>
      <c r="AU62" s="96"/>
      <c r="AV62" s="106">
        <f t="shared" si="26"/>
        <v>0</v>
      </c>
      <c r="AW62" s="106"/>
      <c r="AX62" s="97">
        <f t="shared" si="27"/>
        <v>0</v>
      </c>
      <c r="AY62" s="101">
        <v>60</v>
      </c>
      <c r="AZ62" s="100" t="str">
        <f t="shared" si="28"/>
        <v>-</v>
      </c>
      <c r="BA62" s="100" t="str">
        <f t="shared" si="29"/>
        <v>-</v>
      </c>
      <c r="BB62" s="102" t="str">
        <f t="shared" si="30"/>
        <v>-</v>
      </c>
      <c r="BC62" s="100" t="str">
        <f t="shared" si="31"/>
        <v>-</v>
      </c>
      <c r="BD62" s="103"/>
      <c r="BE62" s="103"/>
    </row>
    <row r="63" spans="1:61" s="104" customFormat="1" ht="15" hidden="1" x14ac:dyDescent="0.25">
      <c r="A63" s="92">
        <v>33</v>
      </c>
      <c r="B63" s="93"/>
      <c r="C63" s="93"/>
      <c r="D63" s="93"/>
      <c r="E63" s="94"/>
      <c r="F63" s="95"/>
      <c r="G63" s="95"/>
      <c r="H63" s="95"/>
      <c r="J63" s="96"/>
      <c r="K63" s="97">
        <f t="shared" si="0"/>
        <v>0</v>
      </c>
      <c r="L63" s="97">
        <f t="shared" si="1"/>
        <v>0</v>
      </c>
      <c r="M63" s="96"/>
      <c r="N63" s="97">
        <f t="shared" si="2"/>
        <v>0</v>
      </c>
      <c r="O63" s="97">
        <f t="shared" si="3"/>
        <v>0</v>
      </c>
      <c r="P63" s="96"/>
      <c r="Q63" s="97">
        <f t="shared" si="4"/>
        <v>0</v>
      </c>
      <c r="R63" s="97">
        <f t="shared" si="5"/>
        <v>0</v>
      </c>
      <c r="S63" s="96"/>
      <c r="T63" s="97">
        <f t="shared" si="6"/>
        <v>0</v>
      </c>
      <c r="U63" s="97">
        <f t="shared" si="7"/>
        <v>0</v>
      </c>
      <c r="V63" s="96"/>
      <c r="W63" s="97">
        <f t="shared" si="8"/>
        <v>0</v>
      </c>
      <c r="X63" s="97">
        <f t="shared" si="9"/>
        <v>0</v>
      </c>
      <c r="Y63" s="96"/>
      <c r="Z63" s="97">
        <f t="shared" si="10"/>
        <v>0</v>
      </c>
      <c r="AA63" s="97">
        <f t="shared" si="11"/>
        <v>0</v>
      </c>
      <c r="AB63" s="96"/>
      <c r="AC63" s="97">
        <f t="shared" si="12"/>
        <v>0</v>
      </c>
      <c r="AD63" s="97">
        <f t="shared" si="13"/>
        <v>0</v>
      </c>
      <c r="AE63" s="96"/>
      <c r="AF63" s="97">
        <f t="shared" si="14"/>
        <v>0</v>
      </c>
      <c r="AG63" s="97">
        <f t="shared" si="15"/>
        <v>0</v>
      </c>
      <c r="AH63" s="96"/>
      <c r="AI63" s="97">
        <f t="shared" si="16"/>
        <v>0</v>
      </c>
      <c r="AJ63" s="97">
        <f t="shared" si="17"/>
        <v>0</v>
      </c>
      <c r="AK63" s="96"/>
      <c r="AL63" s="97">
        <f t="shared" si="18"/>
        <v>0</v>
      </c>
      <c r="AM63" s="97">
        <f t="shared" si="19"/>
        <v>0</v>
      </c>
      <c r="AN63" s="96"/>
      <c r="AO63" s="96">
        <f t="shared" si="20"/>
        <v>0</v>
      </c>
      <c r="AP63" s="97">
        <f t="shared" si="21"/>
        <v>0</v>
      </c>
      <c r="AQ63" s="97">
        <f t="shared" si="22"/>
        <v>0</v>
      </c>
      <c r="AR63" s="99">
        <f t="shared" si="23"/>
        <v>0</v>
      </c>
      <c r="AS63" s="100">
        <f t="shared" si="24"/>
        <v>0</v>
      </c>
      <c r="AT63" s="97">
        <f t="shared" si="25"/>
        <v>0</v>
      </c>
      <c r="AU63" s="96"/>
      <c r="AV63" s="106">
        <f t="shared" si="26"/>
        <v>0</v>
      </c>
      <c r="AW63" s="106"/>
      <c r="AX63" s="97">
        <f t="shared" si="27"/>
        <v>0</v>
      </c>
      <c r="AY63" s="101">
        <v>61</v>
      </c>
      <c r="AZ63" s="100" t="str">
        <f t="shared" si="28"/>
        <v>-</v>
      </c>
      <c r="BA63" s="100" t="str">
        <f t="shared" si="29"/>
        <v>-</v>
      </c>
      <c r="BB63" s="102" t="str">
        <f t="shared" si="30"/>
        <v>-</v>
      </c>
      <c r="BC63" s="100" t="str">
        <f t="shared" si="31"/>
        <v>-</v>
      </c>
      <c r="BD63" s="103"/>
      <c r="BE63" s="103"/>
    </row>
    <row r="64" spans="1:61" s="104" customFormat="1" ht="15" hidden="1" x14ac:dyDescent="0.25">
      <c r="A64" s="92">
        <v>74</v>
      </c>
      <c r="B64" s="93"/>
      <c r="C64" s="93"/>
      <c r="D64" s="93"/>
      <c r="E64" s="94"/>
      <c r="F64" s="95"/>
      <c r="G64" s="95"/>
      <c r="H64" s="95"/>
      <c r="J64" s="96"/>
      <c r="K64" s="97">
        <f t="shared" si="0"/>
        <v>0</v>
      </c>
      <c r="L64" s="97">
        <f t="shared" si="1"/>
        <v>0</v>
      </c>
      <c r="M64" s="96"/>
      <c r="N64" s="97">
        <f t="shared" si="2"/>
        <v>0</v>
      </c>
      <c r="O64" s="97">
        <f t="shared" si="3"/>
        <v>0</v>
      </c>
      <c r="P64" s="96"/>
      <c r="Q64" s="97">
        <f t="shared" si="4"/>
        <v>0</v>
      </c>
      <c r="R64" s="97">
        <f t="shared" si="5"/>
        <v>0</v>
      </c>
      <c r="S64" s="96"/>
      <c r="T64" s="97">
        <f t="shared" si="6"/>
        <v>0</v>
      </c>
      <c r="U64" s="97">
        <f t="shared" si="7"/>
        <v>0</v>
      </c>
      <c r="V64" s="96"/>
      <c r="W64" s="97">
        <f t="shared" si="8"/>
        <v>0</v>
      </c>
      <c r="X64" s="97">
        <f t="shared" si="9"/>
        <v>0</v>
      </c>
      <c r="Y64" s="96"/>
      <c r="Z64" s="97">
        <f t="shared" si="10"/>
        <v>0</v>
      </c>
      <c r="AA64" s="97">
        <f t="shared" si="11"/>
        <v>0</v>
      </c>
      <c r="AB64" s="96"/>
      <c r="AC64" s="97">
        <f t="shared" si="12"/>
        <v>0</v>
      </c>
      <c r="AD64" s="97">
        <f t="shared" si="13"/>
        <v>0</v>
      </c>
      <c r="AE64" s="96"/>
      <c r="AF64" s="97">
        <f t="shared" si="14"/>
        <v>0</v>
      </c>
      <c r="AG64" s="97">
        <f t="shared" si="15"/>
        <v>0</v>
      </c>
      <c r="AH64" s="96"/>
      <c r="AI64" s="97">
        <f t="shared" si="16"/>
        <v>0</v>
      </c>
      <c r="AJ64" s="97">
        <f t="shared" si="17"/>
        <v>0</v>
      </c>
      <c r="AK64" s="96"/>
      <c r="AL64" s="97">
        <f t="shared" si="18"/>
        <v>0</v>
      </c>
      <c r="AM64" s="97">
        <f t="shared" si="19"/>
        <v>0</v>
      </c>
      <c r="AN64" s="96"/>
      <c r="AO64" s="96">
        <f t="shared" si="20"/>
        <v>0</v>
      </c>
      <c r="AP64" s="97">
        <f t="shared" si="21"/>
        <v>0</v>
      </c>
      <c r="AQ64" s="97">
        <f t="shared" si="22"/>
        <v>0</v>
      </c>
      <c r="AR64" s="99">
        <f t="shared" si="23"/>
        <v>0</v>
      </c>
      <c r="AS64" s="100">
        <f t="shared" si="24"/>
        <v>0</v>
      </c>
      <c r="AT64" s="97">
        <f t="shared" si="25"/>
        <v>0</v>
      </c>
      <c r="AU64" s="96"/>
      <c r="AV64" s="106">
        <f t="shared" si="26"/>
        <v>0</v>
      </c>
      <c r="AW64" s="106"/>
      <c r="AX64" s="97">
        <f t="shared" si="27"/>
        <v>0</v>
      </c>
      <c r="AY64" s="101">
        <v>62</v>
      </c>
      <c r="AZ64" s="100" t="str">
        <f t="shared" si="28"/>
        <v>-</v>
      </c>
      <c r="BA64" s="100" t="str">
        <f t="shared" si="29"/>
        <v>-</v>
      </c>
      <c r="BB64" s="102" t="str">
        <f t="shared" si="30"/>
        <v>-</v>
      </c>
      <c r="BC64" s="100" t="str">
        <f t="shared" si="31"/>
        <v>-</v>
      </c>
      <c r="BD64" s="103"/>
      <c r="BE64" s="103"/>
    </row>
    <row r="65" spans="1:57" s="104" customFormat="1" ht="15" hidden="1" x14ac:dyDescent="0.25">
      <c r="A65" s="92">
        <v>11</v>
      </c>
      <c r="B65" s="93"/>
      <c r="C65" s="93"/>
      <c r="D65" s="93"/>
      <c r="E65" s="94"/>
      <c r="F65" s="95"/>
      <c r="G65" s="95"/>
      <c r="H65" s="95"/>
      <c r="J65" s="96"/>
      <c r="K65" s="97">
        <f t="shared" si="0"/>
        <v>0</v>
      </c>
      <c r="L65" s="97">
        <f t="shared" si="1"/>
        <v>0</v>
      </c>
      <c r="M65" s="96"/>
      <c r="N65" s="97">
        <f t="shared" si="2"/>
        <v>0</v>
      </c>
      <c r="O65" s="97">
        <f t="shared" si="3"/>
        <v>0</v>
      </c>
      <c r="P65" s="96"/>
      <c r="Q65" s="97">
        <f t="shared" si="4"/>
        <v>0</v>
      </c>
      <c r="R65" s="97">
        <f t="shared" si="5"/>
        <v>0</v>
      </c>
      <c r="S65" s="96"/>
      <c r="T65" s="97">
        <f t="shared" si="6"/>
        <v>0</v>
      </c>
      <c r="U65" s="97">
        <f t="shared" si="7"/>
        <v>0</v>
      </c>
      <c r="V65" s="96"/>
      <c r="W65" s="97">
        <f t="shared" si="8"/>
        <v>0</v>
      </c>
      <c r="X65" s="97">
        <f t="shared" si="9"/>
        <v>0</v>
      </c>
      <c r="Y65" s="96"/>
      <c r="Z65" s="97">
        <f t="shared" si="10"/>
        <v>0</v>
      </c>
      <c r="AA65" s="97">
        <f t="shared" si="11"/>
        <v>0</v>
      </c>
      <c r="AB65" s="96"/>
      <c r="AC65" s="97">
        <f t="shared" si="12"/>
        <v>0</v>
      </c>
      <c r="AD65" s="97">
        <f t="shared" si="13"/>
        <v>0</v>
      </c>
      <c r="AE65" s="96"/>
      <c r="AF65" s="97">
        <f t="shared" si="14"/>
        <v>0</v>
      </c>
      <c r="AG65" s="97">
        <f t="shared" si="15"/>
        <v>0</v>
      </c>
      <c r="AH65" s="96"/>
      <c r="AI65" s="97">
        <f t="shared" si="16"/>
        <v>0</v>
      </c>
      <c r="AJ65" s="97">
        <f t="shared" si="17"/>
        <v>0</v>
      </c>
      <c r="AK65" s="96"/>
      <c r="AL65" s="97">
        <f t="shared" si="18"/>
        <v>0</v>
      </c>
      <c r="AM65" s="97">
        <f t="shared" si="19"/>
        <v>0</v>
      </c>
      <c r="AN65" s="96"/>
      <c r="AO65" s="96">
        <f t="shared" si="20"/>
        <v>0</v>
      </c>
      <c r="AP65" s="97">
        <f t="shared" si="21"/>
        <v>0</v>
      </c>
      <c r="AQ65" s="97">
        <f t="shared" si="22"/>
        <v>0</v>
      </c>
      <c r="AR65" s="99">
        <f t="shared" si="23"/>
        <v>0</v>
      </c>
      <c r="AS65" s="100">
        <f t="shared" si="24"/>
        <v>0</v>
      </c>
      <c r="AT65" s="97">
        <f t="shared" si="25"/>
        <v>0</v>
      </c>
      <c r="AU65" s="96"/>
      <c r="AV65" s="106">
        <f t="shared" si="26"/>
        <v>0</v>
      </c>
      <c r="AW65" s="106"/>
      <c r="AX65" s="97">
        <f t="shared" si="27"/>
        <v>0</v>
      </c>
      <c r="AY65" s="101">
        <v>63</v>
      </c>
      <c r="AZ65" s="100" t="str">
        <f t="shared" si="28"/>
        <v>-</v>
      </c>
      <c r="BA65" s="100" t="str">
        <f t="shared" si="29"/>
        <v>-</v>
      </c>
      <c r="BB65" s="102" t="str">
        <f t="shared" si="30"/>
        <v>-</v>
      </c>
      <c r="BC65" s="100" t="str">
        <f t="shared" si="31"/>
        <v>-</v>
      </c>
      <c r="BD65" s="103"/>
      <c r="BE65" s="103"/>
    </row>
    <row r="66" spans="1:57" s="104" customFormat="1" ht="15" hidden="1" x14ac:dyDescent="0.25">
      <c r="A66" s="92">
        <v>33</v>
      </c>
      <c r="B66" s="93"/>
      <c r="C66" s="93"/>
      <c r="D66" s="93"/>
      <c r="E66" s="94"/>
      <c r="F66" s="95"/>
      <c r="G66" s="95"/>
      <c r="H66" s="95"/>
      <c r="J66" s="96"/>
      <c r="K66" s="97">
        <f t="shared" si="0"/>
        <v>0</v>
      </c>
      <c r="L66" s="97">
        <f t="shared" si="1"/>
        <v>0</v>
      </c>
      <c r="M66" s="96"/>
      <c r="N66" s="97">
        <f t="shared" si="2"/>
        <v>0</v>
      </c>
      <c r="O66" s="97">
        <f t="shared" si="3"/>
        <v>0</v>
      </c>
      <c r="P66" s="96"/>
      <c r="Q66" s="97">
        <f t="shared" si="4"/>
        <v>0</v>
      </c>
      <c r="R66" s="97">
        <f t="shared" si="5"/>
        <v>0</v>
      </c>
      <c r="S66" s="96"/>
      <c r="T66" s="97">
        <f t="shared" si="6"/>
        <v>0</v>
      </c>
      <c r="U66" s="97">
        <f t="shared" si="7"/>
        <v>0</v>
      </c>
      <c r="V66" s="96"/>
      <c r="W66" s="97">
        <f t="shared" si="8"/>
        <v>0</v>
      </c>
      <c r="X66" s="97">
        <f t="shared" si="9"/>
        <v>0</v>
      </c>
      <c r="Y66" s="96"/>
      <c r="Z66" s="97">
        <f t="shared" si="10"/>
        <v>0</v>
      </c>
      <c r="AA66" s="97">
        <f t="shared" si="11"/>
        <v>0</v>
      </c>
      <c r="AB66" s="96"/>
      <c r="AC66" s="97">
        <f t="shared" si="12"/>
        <v>0</v>
      </c>
      <c r="AD66" s="97">
        <f t="shared" si="13"/>
        <v>0</v>
      </c>
      <c r="AE66" s="96"/>
      <c r="AF66" s="97">
        <f t="shared" si="14"/>
        <v>0</v>
      </c>
      <c r="AG66" s="97">
        <f t="shared" si="15"/>
        <v>0</v>
      </c>
      <c r="AH66" s="96"/>
      <c r="AI66" s="97">
        <f t="shared" si="16"/>
        <v>0</v>
      </c>
      <c r="AJ66" s="97">
        <f t="shared" si="17"/>
        <v>0</v>
      </c>
      <c r="AK66" s="96"/>
      <c r="AL66" s="97">
        <f t="shared" si="18"/>
        <v>0</v>
      </c>
      <c r="AM66" s="97">
        <f t="shared" si="19"/>
        <v>0</v>
      </c>
      <c r="AN66" s="96"/>
      <c r="AO66" s="96">
        <f t="shared" si="20"/>
        <v>0</v>
      </c>
      <c r="AP66" s="97">
        <f t="shared" si="21"/>
        <v>0</v>
      </c>
      <c r="AQ66" s="97">
        <f t="shared" si="22"/>
        <v>0</v>
      </c>
      <c r="AR66" s="99">
        <f t="shared" si="23"/>
        <v>0</v>
      </c>
      <c r="AS66" s="100">
        <f t="shared" si="24"/>
        <v>0</v>
      </c>
      <c r="AT66" s="97">
        <f t="shared" si="25"/>
        <v>0</v>
      </c>
      <c r="AU66" s="96"/>
      <c r="AV66" s="106">
        <f t="shared" si="26"/>
        <v>0</v>
      </c>
      <c r="AW66" s="106"/>
      <c r="AX66" s="97">
        <f t="shared" si="27"/>
        <v>0</v>
      </c>
      <c r="AY66" s="101">
        <v>64</v>
      </c>
      <c r="AZ66" s="100" t="str">
        <f t="shared" si="28"/>
        <v>-</v>
      </c>
      <c r="BA66" s="100" t="str">
        <f t="shared" si="29"/>
        <v>-</v>
      </c>
      <c r="BB66" s="102" t="str">
        <f t="shared" si="30"/>
        <v>-</v>
      </c>
      <c r="BC66" s="100" t="str">
        <f t="shared" si="31"/>
        <v>-</v>
      </c>
      <c r="BD66" s="103"/>
      <c r="BE66" s="103"/>
    </row>
    <row r="67" spans="1:57" s="104" customFormat="1" ht="15" hidden="1" x14ac:dyDescent="0.25">
      <c r="A67" s="92">
        <v>9</v>
      </c>
      <c r="B67" s="93"/>
      <c r="C67" s="93"/>
      <c r="D67" s="93"/>
      <c r="E67" s="94"/>
      <c r="F67" s="95"/>
      <c r="G67" s="95"/>
      <c r="H67" s="95"/>
      <c r="J67" s="96"/>
      <c r="K67" s="97">
        <f t="shared" si="0"/>
        <v>0</v>
      </c>
      <c r="L67" s="97">
        <f t="shared" si="1"/>
        <v>0</v>
      </c>
      <c r="M67" s="96"/>
      <c r="N67" s="97">
        <f t="shared" si="2"/>
        <v>0</v>
      </c>
      <c r="O67" s="97">
        <f t="shared" si="3"/>
        <v>0</v>
      </c>
      <c r="P67" s="96"/>
      <c r="Q67" s="97">
        <f t="shared" si="4"/>
        <v>0</v>
      </c>
      <c r="R67" s="97">
        <f t="shared" si="5"/>
        <v>0</v>
      </c>
      <c r="S67" s="96"/>
      <c r="T67" s="97">
        <f t="shared" si="6"/>
        <v>0</v>
      </c>
      <c r="U67" s="97">
        <f t="shared" si="7"/>
        <v>0</v>
      </c>
      <c r="V67" s="96"/>
      <c r="W67" s="97">
        <f t="shared" si="8"/>
        <v>0</v>
      </c>
      <c r="X67" s="97">
        <f t="shared" si="9"/>
        <v>0</v>
      </c>
      <c r="Y67" s="96"/>
      <c r="Z67" s="97">
        <f t="shared" si="10"/>
        <v>0</v>
      </c>
      <c r="AA67" s="97">
        <f t="shared" si="11"/>
        <v>0</v>
      </c>
      <c r="AB67" s="96"/>
      <c r="AC67" s="97">
        <f t="shared" si="12"/>
        <v>0</v>
      </c>
      <c r="AD67" s="97">
        <f t="shared" si="13"/>
        <v>0</v>
      </c>
      <c r="AE67" s="96"/>
      <c r="AF67" s="97">
        <f t="shared" si="14"/>
        <v>0</v>
      </c>
      <c r="AG67" s="97">
        <f t="shared" si="15"/>
        <v>0</v>
      </c>
      <c r="AH67" s="96"/>
      <c r="AI67" s="97">
        <f t="shared" si="16"/>
        <v>0</v>
      </c>
      <c r="AJ67" s="97">
        <f t="shared" si="17"/>
        <v>0</v>
      </c>
      <c r="AK67" s="96"/>
      <c r="AL67" s="97">
        <f t="shared" si="18"/>
        <v>0</v>
      </c>
      <c r="AM67" s="97">
        <f t="shared" si="19"/>
        <v>0</v>
      </c>
      <c r="AN67" s="96"/>
      <c r="AO67" s="96">
        <f t="shared" si="20"/>
        <v>0</v>
      </c>
      <c r="AP67" s="97">
        <f t="shared" si="21"/>
        <v>0</v>
      </c>
      <c r="AQ67" s="97">
        <f t="shared" si="22"/>
        <v>0</v>
      </c>
      <c r="AR67" s="99">
        <f t="shared" si="23"/>
        <v>0</v>
      </c>
      <c r="AS67" s="100">
        <f t="shared" si="24"/>
        <v>0</v>
      </c>
      <c r="AT67" s="97">
        <f t="shared" si="25"/>
        <v>0</v>
      </c>
      <c r="AU67" s="96"/>
      <c r="AV67" s="106">
        <f t="shared" si="26"/>
        <v>0</v>
      </c>
      <c r="AW67" s="106"/>
      <c r="AX67" s="97">
        <f t="shared" si="27"/>
        <v>0</v>
      </c>
      <c r="AY67" s="101">
        <v>65</v>
      </c>
      <c r="AZ67" s="100" t="str">
        <f t="shared" si="28"/>
        <v>-</v>
      </c>
      <c r="BA67" s="100" t="str">
        <f t="shared" si="29"/>
        <v>-</v>
      </c>
      <c r="BB67" s="102" t="str">
        <f t="shared" si="30"/>
        <v>-</v>
      </c>
      <c r="BC67" s="100" t="str">
        <f t="shared" si="31"/>
        <v>-</v>
      </c>
      <c r="BD67" s="103"/>
      <c r="BE67" s="103"/>
    </row>
    <row r="68" spans="1:57" s="104" customFormat="1" ht="15" hidden="1" x14ac:dyDescent="0.25">
      <c r="A68" s="92">
        <v>13</v>
      </c>
      <c r="B68" s="93"/>
      <c r="C68" s="93"/>
      <c r="D68" s="93"/>
      <c r="E68" s="94"/>
      <c r="F68" s="95"/>
      <c r="G68" s="95"/>
      <c r="H68" s="95"/>
      <c r="J68" s="96"/>
      <c r="K68" s="97">
        <f t="shared" si="0"/>
        <v>0</v>
      </c>
      <c r="L68" s="97">
        <f t="shared" si="1"/>
        <v>0</v>
      </c>
      <c r="M68" s="96"/>
      <c r="N68" s="97">
        <f t="shared" si="2"/>
        <v>0</v>
      </c>
      <c r="O68" s="97">
        <f t="shared" si="3"/>
        <v>0</v>
      </c>
      <c r="P68" s="96"/>
      <c r="Q68" s="97">
        <f t="shared" si="4"/>
        <v>0</v>
      </c>
      <c r="R68" s="97">
        <f t="shared" si="5"/>
        <v>0</v>
      </c>
      <c r="S68" s="96"/>
      <c r="T68" s="97">
        <f t="shared" si="6"/>
        <v>0</v>
      </c>
      <c r="U68" s="97">
        <f t="shared" si="7"/>
        <v>0</v>
      </c>
      <c r="V68" s="96"/>
      <c r="W68" s="97">
        <f t="shared" si="8"/>
        <v>0</v>
      </c>
      <c r="X68" s="97">
        <f t="shared" si="9"/>
        <v>0</v>
      </c>
      <c r="Y68" s="96"/>
      <c r="Z68" s="97">
        <f t="shared" si="10"/>
        <v>0</v>
      </c>
      <c r="AA68" s="97">
        <f t="shared" si="11"/>
        <v>0</v>
      </c>
      <c r="AB68" s="96"/>
      <c r="AC68" s="97">
        <f t="shared" si="12"/>
        <v>0</v>
      </c>
      <c r="AD68" s="97">
        <f t="shared" si="13"/>
        <v>0</v>
      </c>
      <c r="AE68" s="96"/>
      <c r="AF68" s="97">
        <f t="shared" si="14"/>
        <v>0</v>
      </c>
      <c r="AG68" s="97">
        <f t="shared" si="15"/>
        <v>0</v>
      </c>
      <c r="AH68" s="96"/>
      <c r="AI68" s="97">
        <f t="shared" si="16"/>
        <v>0</v>
      </c>
      <c r="AJ68" s="97">
        <f t="shared" si="17"/>
        <v>0</v>
      </c>
      <c r="AK68" s="96"/>
      <c r="AL68" s="97">
        <f t="shared" si="18"/>
        <v>0</v>
      </c>
      <c r="AM68" s="97">
        <f t="shared" si="19"/>
        <v>0</v>
      </c>
      <c r="AN68" s="96"/>
      <c r="AO68" s="96">
        <f t="shared" si="20"/>
        <v>0</v>
      </c>
      <c r="AP68" s="97">
        <f t="shared" si="21"/>
        <v>0</v>
      </c>
      <c r="AQ68" s="97">
        <f t="shared" si="22"/>
        <v>0</v>
      </c>
      <c r="AR68" s="99">
        <f t="shared" si="23"/>
        <v>0</v>
      </c>
      <c r="AS68" s="100">
        <f t="shared" si="24"/>
        <v>0</v>
      </c>
      <c r="AT68" s="97">
        <f t="shared" si="25"/>
        <v>0</v>
      </c>
      <c r="AU68" s="96"/>
      <c r="AV68" s="106">
        <f t="shared" si="26"/>
        <v>0</v>
      </c>
      <c r="AW68" s="106"/>
      <c r="AX68" s="97">
        <f t="shared" si="27"/>
        <v>0</v>
      </c>
      <c r="AY68" s="101">
        <v>66</v>
      </c>
      <c r="AZ68" s="100" t="str">
        <f t="shared" si="28"/>
        <v>-</v>
      </c>
      <c r="BA68" s="100" t="str">
        <f t="shared" si="29"/>
        <v>-</v>
      </c>
      <c r="BB68" s="102" t="str">
        <f t="shared" si="30"/>
        <v>-</v>
      </c>
      <c r="BC68" s="100" t="str">
        <f t="shared" si="31"/>
        <v>-</v>
      </c>
      <c r="BD68" s="103"/>
      <c r="BE68" s="103"/>
    </row>
    <row r="69" spans="1:57" s="104" customFormat="1" ht="15" hidden="1" x14ac:dyDescent="0.25">
      <c r="A69" s="92">
        <v>38</v>
      </c>
      <c r="B69" s="93"/>
      <c r="C69" s="93"/>
      <c r="D69" s="93"/>
      <c r="E69" s="94"/>
      <c r="F69" s="95"/>
      <c r="G69" s="95"/>
      <c r="H69" s="95"/>
      <c r="J69" s="96"/>
      <c r="K69" s="97">
        <f t="shared" si="0"/>
        <v>0</v>
      </c>
      <c r="L69" s="97">
        <f t="shared" si="1"/>
        <v>0</v>
      </c>
      <c r="M69" s="96"/>
      <c r="N69" s="97">
        <f t="shared" si="2"/>
        <v>0</v>
      </c>
      <c r="O69" s="97">
        <f t="shared" si="3"/>
        <v>0</v>
      </c>
      <c r="P69" s="96"/>
      <c r="Q69" s="97">
        <f t="shared" si="4"/>
        <v>0</v>
      </c>
      <c r="R69" s="97">
        <f t="shared" si="5"/>
        <v>0</v>
      </c>
      <c r="S69" s="96"/>
      <c r="T69" s="97">
        <f t="shared" si="6"/>
        <v>0</v>
      </c>
      <c r="U69" s="97">
        <f t="shared" si="7"/>
        <v>0</v>
      </c>
      <c r="V69" s="96"/>
      <c r="W69" s="97">
        <f t="shared" si="8"/>
        <v>0</v>
      </c>
      <c r="X69" s="97">
        <f t="shared" si="9"/>
        <v>0</v>
      </c>
      <c r="Y69" s="96"/>
      <c r="Z69" s="97">
        <f t="shared" si="10"/>
        <v>0</v>
      </c>
      <c r="AA69" s="97">
        <f t="shared" si="11"/>
        <v>0</v>
      </c>
      <c r="AB69" s="96"/>
      <c r="AC69" s="97">
        <f t="shared" si="12"/>
        <v>0</v>
      </c>
      <c r="AD69" s="97">
        <f t="shared" si="13"/>
        <v>0</v>
      </c>
      <c r="AE69" s="96"/>
      <c r="AF69" s="97">
        <f t="shared" si="14"/>
        <v>0</v>
      </c>
      <c r="AG69" s="97">
        <f t="shared" si="15"/>
        <v>0</v>
      </c>
      <c r="AH69" s="96"/>
      <c r="AI69" s="97">
        <f t="shared" si="16"/>
        <v>0</v>
      </c>
      <c r="AJ69" s="97">
        <f t="shared" si="17"/>
        <v>0</v>
      </c>
      <c r="AK69" s="96"/>
      <c r="AL69" s="97">
        <f t="shared" si="18"/>
        <v>0</v>
      </c>
      <c r="AM69" s="97">
        <f t="shared" si="19"/>
        <v>0</v>
      </c>
      <c r="AN69" s="96"/>
      <c r="AO69" s="96">
        <f t="shared" si="20"/>
        <v>0</v>
      </c>
      <c r="AP69" s="97">
        <f t="shared" si="21"/>
        <v>0</v>
      </c>
      <c r="AQ69" s="97">
        <f t="shared" si="22"/>
        <v>0</v>
      </c>
      <c r="AR69" s="99">
        <f t="shared" si="23"/>
        <v>0</v>
      </c>
      <c r="AS69" s="100">
        <f t="shared" si="24"/>
        <v>0</v>
      </c>
      <c r="AT69" s="97">
        <f t="shared" si="25"/>
        <v>0</v>
      </c>
      <c r="AU69" s="96"/>
      <c r="AV69" s="106">
        <f t="shared" si="26"/>
        <v>0</v>
      </c>
      <c r="AW69" s="106"/>
      <c r="AX69" s="97">
        <f t="shared" si="27"/>
        <v>0</v>
      </c>
      <c r="AY69" s="101">
        <v>67</v>
      </c>
      <c r="AZ69" s="100" t="str">
        <f t="shared" si="28"/>
        <v>-</v>
      </c>
      <c r="BA69" s="100" t="str">
        <f t="shared" si="29"/>
        <v>-</v>
      </c>
      <c r="BB69" s="102" t="str">
        <f t="shared" si="30"/>
        <v>-</v>
      </c>
      <c r="BC69" s="100" t="str">
        <f t="shared" si="31"/>
        <v>-</v>
      </c>
      <c r="BD69" s="103"/>
      <c r="BE69" s="103"/>
    </row>
    <row r="70" spans="1:57" s="104" customFormat="1" ht="15" hidden="1" x14ac:dyDescent="0.25">
      <c r="A70" s="92">
        <v>33</v>
      </c>
      <c r="B70" s="93"/>
      <c r="C70" s="93"/>
      <c r="D70" s="93"/>
      <c r="E70" s="94"/>
      <c r="F70" s="95"/>
      <c r="G70" s="95"/>
      <c r="H70" s="95"/>
      <c r="J70" s="96"/>
      <c r="K70" s="97">
        <f t="shared" si="0"/>
        <v>0</v>
      </c>
      <c r="L70" s="97">
        <f t="shared" si="1"/>
        <v>0</v>
      </c>
      <c r="M70" s="96"/>
      <c r="N70" s="97">
        <f t="shared" si="2"/>
        <v>0</v>
      </c>
      <c r="O70" s="97">
        <f t="shared" si="3"/>
        <v>0</v>
      </c>
      <c r="P70" s="96"/>
      <c r="Q70" s="97">
        <f t="shared" si="4"/>
        <v>0</v>
      </c>
      <c r="R70" s="97">
        <f t="shared" si="5"/>
        <v>0</v>
      </c>
      <c r="S70" s="96"/>
      <c r="T70" s="97">
        <f t="shared" si="6"/>
        <v>0</v>
      </c>
      <c r="U70" s="97">
        <f t="shared" si="7"/>
        <v>0</v>
      </c>
      <c r="V70" s="96"/>
      <c r="W70" s="97">
        <f t="shared" si="8"/>
        <v>0</v>
      </c>
      <c r="X70" s="97">
        <f t="shared" si="9"/>
        <v>0</v>
      </c>
      <c r="Y70" s="96"/>
      <c r="Z70" s="97">
        <f t="shared" si="10"/>
        <v>0</v>
      </c>
      <c r="AA70" s="97">
        <f t="shared" si="11"/>
        <v>0</v>
      </c>
      <c r="AB70" s="96"/>
      <c r="AC70" s="97">
        <f t="shared" si="12"/>
        <v>0</v>
      </c>
      <c r="AD70" s="97">
        <f t="shared" si="13"/>
        <v>0</v>
      </c>
      <c r="AE70" s="96"/>
      <c r="AF70" s="97">
        <f t="shared" si="14"/>
        <v>0</v>
      </c>
      <c r="AG70" s="97">
        <f t="shared" si="15"/>
        <v>0</v>
      </c>
      <c r="AH70" s="96"/>
      <c r="AI70" s="97">
        <f t="shared" si="16"/>
        <v>0</v>
      </c>
      <c r="AJ70" s="97">
        <f t="shared" si="17"/>
        <v>0</v>
      </c>
      <c r="AK70" s="96"/>
      <c r="AL70" s="97">
        <f t="shared" si="18"/>
        <v>0</v>
      </c>
      <c r="AM70" s="97">
        <f t="shared" si="19"/>
        <v>0</v>
      </c>
      <c r="AN70" s="96"/>
      <c r="AO70" s="96">
        <f t="shared" si="20"/>
        <v>0</v>
      </c>
      <c r="AP70" s="97">
        <f t="shared" si="21"/>
        <v>0</v>
      </c>
      <c r="AQ70" s="97">
        <f t="shared" si="22"/>
        <v>0</v>
      </c>
      <c r="AR70" s="99">
        <f t="shared" si="23"/>
        <v>0</v>
      </c>
      <c r="AS70" s="100">
        <f t="shared" si="24"/>
        <v>0</v>
      </c>
      <c r="AT70" s="97">
        <f t="shared" si="25"/>
        <v>0</v>
      </c>
      <c r="AU70" s="96"/>
      <c r="AV70" s="106">
        <f t="shared" si="26"/>
        <v>0</v>
      </c>
      <c r="AW70" s="106"/>
      <c r="AX70" s="97">
        <f t="shared" si="27"/>
        <v>0</v>
      </c>
      <c r="AY70" s="101">
        <v>68</v>
      </c>
      <c r="AZ70" s="100" t="str">
        <f t="shared" si="28"/>
        <v>-</v>
      </c>
      <c r="BA70" s="100" t="str">
        <f t="shared" si="29"/>
        <v>-</v>
      </c>
      <c r="BB70" s="102" t="str">
        <f t="shared" si="30"/>
        <v>-</v>
      </c>
      <c r="BC70" s="100" t="str">
        <f t="shared" si="31"/>
        <v>-</v>
      </c>
      <c r="BD70" s="103"/>
      <c r="BE70" s="103"/>
    </row>
    <row r="71" spans="1:57" s="104" customFormat="1" ht="15" hidden="1" x14ac:dyDescent="0.25">
      <c r="A71" s="92">
        <v>33</v>
      </c>
      <c r="B71" s="93"/>
      <c r="C71" s="93"/>
      <c r="D71" s="93"/>
      <c r="E71" s="94"/>
      <c r="F71" s="95"/>
      <c r="G71" s="95"/>
      <c r="H71" s="95"/>
      <c r="J71" s="96"/>
      <c r="K71" s="97">
        <f t="shared" si="0"/>
        <v>0</v>
      </c>
      <c r="L71" s="97">
        <f t="shared" si="1"/>
        <v>0</v>
      </c>
      <c r="M71" s="96"/>
      <c r="N71" s="97">
        <f t="shared" si="2"/>
        <v>0</v>
      </c>
      <c r="O71" s="97">
        <f t="shared" si="3"/>
        <v>0</v>
      </c>
      <c r="P71" s="96"/>
      <c r="Q71" s="97">
        <f t="shared" si="4"/>
        <v>0</v>
      </c>
      <c r="R71" s="97">
        <f t="shared" si="5"/>
        <v>0</v>
      </c>
      <c r="S71" s="96"/>
      <c r="T71" s="97">
        <f t="shared" si="6"/>
        <v>0</v>
      </c>
      <c r="U71" s="97">
        <f t="shared" si="7"/>
        <v>0</v>
      </c>
      <c r="V71" s="96"/>
      <c r="W71" s="97">
        <f t="shared" si="8"/>
        <v>0</v>
      </c>
      <c r="X71" s="97">
        <f t="shared" si="9"/>
        <v>0</v>
      </c>
      <c r="Y71" s="96"/>
      <c r="Z71" s="97">
        <f t="shared" si="10"/>
        <v>0</v>
      </c>
      <c r="AA71" s="97">
        <f t="shared" si="11"/>
        <v>0</v>
      </c>
      <c r="AB71" s="96"/>
      <c r="AC71" s="97">
        <f t="shared" si="12"/>
        <v>0</v>
      </c>
      <c r="AD71" s="97">
        <f t="shared" si="13"/>
        <v>0</v>
      </c>
      <c r="AE71" s="96"/>
      <c r="AF71" s="97">
        <f t="shared" si="14"/>
        <v>0</v>
      </c>
      <c r="AG71" s="97">
        <f t="shared" si="15"/>
        <v>0</v>
      </c>
      <c r="AH71" s="96"/>
      <c r="AI71" s="97">
        <f t="shared" si="16"/>
        <v>0</v>
      </c>
      <c r="AJ71" s="97">
        <f t="shared" si="17"/>
        <v>0</v>
      </c>
      <c r="AK71" s="96"/>
      <c r="AL71" s="97">
        <f t="shared" si="18"/>
        <v>0</v>
      </c>
      <c r="AM71" s="97">
        <f t="shared" si="19"/>
        <v>0</v>
      </c>
      <c r="AN71" s="96"/>
      <c r="AO71" s="96">
        <f t="shared" si="20"/>
        <v>0</v>
      </c>
      <c r="AP71" s="97">
        <f t="shared" si="21"/>
        <v>0</v>
      </c>
      <c r="AQ71" s="97">
        <f t="shared" si="22"/>
        <v>0</v>
      </c>
      <c r="AR71" s="99">
        <f t="shared" si="23"/>
        <v>0</v>
      </c>
      <c r="AS71" s="100">
        <f t="shared" si="24"/>
        <v>0</v>
      </c>
      <c r="AT71" s="97">
        <f t="shared" si="25"/>
        <v>0</v>
      </c>
      <c r="AU71" s="96"/>
      <c r="AV71" s="106">
        <f t="shared" si="26"/>
        <v>0</v>
      </c>
      <c r="AW71" s="106"/>
      <c r="AX71" s="97">
        <f t="shared" si="27"/>
        <v>0</v>
      </c>
      <c r="AY71" s="101">
        <v>69</v>
      </c>
      <c r="AZ71" s="100" t="str">
        <f t="shared" si="28"/>
        <v>-</v>
      </c>
      <c r="BA71" s="100" t="str">
        <f t="shared" si="29"/>
        <v>-</v>
      </c>
      <c r="BB71" s="102" t="str">
        <f t="shared" si="30"/>
        <v>-</v>
      </c>
      <c r="BC71" s="100" t="str">
        <f t="shared" si="31"/>
        <v>-</v>
      </c>
      <c r="BD71" s="103"/>
      <c r="BE71" s="103"/>
    </row>
    <row r="72" spans="1:57" s="104" customFormat="1" ht="15" hidden="1" x14ac:dyDescent="0.25">
      <c r="A72" s="92">
        <v>20</v>
      </c>
      <c r="B72" s="93"/>
      <c r="C72" s="93"/>
      <c r="D72" s="93"/>
      <c r="E72" s="94"/>
      <c r="F72" s="95"/>
      <c r="G72" s="95"/>
      <c r="H72" s="95"/>
      <c r="J72" s="96"/>
      <c r="K72" s="97">
        <f t="shared" si="0"/>
        <v>0</v>
      </c>
      <c r="L72" s="97">
        <f t="shared" si="1"/>
        <v>0</v>
      </c>
      <c r="M72" s="96"/>
      <c r="N72" s="97">
        <f t="shared" si="2"/>
        <v>0</v>
      </c>
      <c r="O72" s="97">
        <f t="shared" si="3"/>
        <v>0</v>
      </c>
      <c r="P72" s="96"/>
      <c r="Q72" s="97">
        <f t="shared" si="4"/>
        <v>0</v>
      </c>
      <c r="R72" s="97">
        <f t="shared" si="5"/>
        <v>0</v>
      </c>
      <c r="S72" s="96"/>
      <c r="T72" s="97">
        <f t="shared" si="6"/>
        <v>0</v>
      </c>
      <c r="U72" s="97">
        <f t="shared" si="7"/>
        <v>0</v>
      </c>
      <c r="V72" s="96"/>
      <c r="W72" s="97">
        <f t="shared" si="8"/>
        <v>0</v>
      </c>
      <c r="X72" s="97">
        <f t="shared" si="9"/>
        <v>0</v>
      </c>
      <c r="Y72" s="96"/>
      <c r="Z72" s="97">
        <f t="shared" si="10"/>
        <v>0</v>
      </c>
      <c r="AA72" s="97">
        <f t="shared" si="11"/>
        <v>0</v>
      </c>
      <c r="AB72" s="96"/>
      <c r="AC72" s="97">
        <f t="shared" si="12"/>
        <v>0</v>
      </c>
      <c r="AD72" s="97">
        <f t="shared" si="13"/>
        <v>0</v>
      </c>
      <c r="AE72" s="96"/>
      <c r="AF72" s="97">
        <f t="shared" si="14"/>
        <v>0</v>
      </c>
      <c r="AG72" s="97">
        <f t="shared" si="15"/>
        <v>0</v>
      </c>
      <c r="AH72" s="96"/>
      <c r="AI72" s="97">
        <f t="shared" si="16"/>
        <v>0</v>
      </c>
      <c r="AJ72" s="97">
        <f t="shared" si="17"/>
        <v>0</v>
      </c>
      <c r="AK72" s="96"/>
      <c r="AL72" s="97">
        <f t="shared" si="18"/>
        <v>0</v>
      </c>
      <c r="AM72" s="97">
        <f t="shared" si="19"/>
        <v>0</v>
      </c>
      <c r="AN72" s="96"/>
      <c r="AO72" s="96">
        <f t="shared" si="20"/>
        <v>0</v>
      </c>
      <c r="AP72" s="97">
        <f t="shared" si="21"/>
        <v>0</v>
      </c>
      <c r="AQ72" s="97">
        <f t="shared" si="22"/>
        <v>0</v>
      </c>
      <c r="AR72" s="99">
        <f t="shared" si="23"/>
        <v>0</v>
      </c>
      <c r="AS72" s="100">
        <f t="shared" si="24"/>
        <v>0</v>
      </c>
      <c r="AT72" s="97">
        <f t="shared" si="25"/>
        <v>0</v>
      </c>
      <c r="AU72" s="96"/>
      <c r="AV72" s="106">
        <f t="shared" si="26"/>
        <v>0</v>
      </c>
      <c r="AW72" s="106"/>
      <c r="AX72" s="97">
        <f t="shared" si="27"/>
        <v>0</v>
      </c>
      <c r="AY72" s="101">
        <v>70</v>
      </c>
      <c r="AZ72" s="100" t="str">
        <f t="shared" si="28"/>
        <v>-</v>
      </c>
      <c r="BA72" s="100" t="str">
        <f t="shared" si="29"/>
        <v>-</v>
      </c>
      <c r="BB72" s="102" t="str">
        <f t="shared" si="30"/>
        <v>-</v>
      </c>
      <c r="BC72" s="100" t="str">
        <f t="shared" si="31"/>
        <v>-</v>
      </c>
      <c r="BD72" s="103"/>
      <c r="BE72" s="103"/>
    </row>
    <row r="73" spans="1:57" s="104" customFormat="1" ht="15" hidden="1" x14ac:dyDescent="0.25">
      <c r="A73" s="92">
        <v>12</v>
      </c>
      <c r="B73" s="93"/>
      <c r="C73" s="93"/>
      <c r="D73" s="93"/>
      <c r="E73" s="94"/>
      <c r="F73" s="95"/>
      <c r="G73" s="95"/>
      <c r="H73" s="95"/>
      <c r="J73" s="96"/>
      <c r="K73" s="97">
        <f t="shared" si="0"/>
        <v>0</v>
      </c>
      <c r="L73" s="97">
        <f t="shared" si="1"/>
        <v>0</v>
      </c>
      <c r="M73" s="96"/>
      <c r="N73" s="97">
        <f t="shared" si="2"/>
        <v>0</v>
      </c>
      <c r="O73" s="97">
        <f t="shared" si="3"/>
        <v>0</v>
      </c>
      <c r="P73" s="96"/>
      <c r="Q73" s="97">
        <f t="shared" si="4"/>
        <v>0</v>
      </c>
      <c r="R73" s="97">
        <f t="shared" si="5"/>
        <v>0</v>
      </c>
      <c r="S73" s="96"/>
      <c r="T73" s="97">
        <f t="shared" si="6"/>
        <v>0</v>
      </c>
      <c r="U73" s="97">
        <f t="shared" si="7"/>
        <v>0</v>
      </c>
      <c r="V73" s="96"/>
      <c r="W73" s="97">
        <f t="shared" si="8"/>
        <v>0</v>
      </c>
      <c r="X73" s="97">
        <f t="shared" si="9"/>
        <v>0</v>
      </c>
      <c r="Y73" s="96"/>
      <c r="Z73" s="97">
        <f t="shared" si="10"/>
        <v>0</v>
      </c>
      <c r="AA73" s="97">
        <f t="shared" si="11"/>
        <v>0</v>
      </c>
      <c r="AB73" s="96"/>
      <c r="AC73" s="97">
        <f t="shared" si="12"/>
        <v>0</v>
      </c>
      <c r="AD73" s="97">
        <f t="shared" si="13"/>
        <v>0</v>
      </c>
      <c r="AE73" s="96"/>
      <c r="AF73" s="97">
        <f t="shared" si="14"/>
        <v>0</v>
      </c>
      <c r="AG73" s="97">
        <f t="shared" si="15"/>
        <v>0</v>
      </c>
      <c r="AH73" s="96"/>
      <c r="AI73" s="97">
        <f t="shared" si="16"/>
        <v>0</v>
      </c>
      <c r="AJ73" s="97">
        <f t="shared" si="17"/>
        <v>0</v>
      </c>
      <c r="AK73" s="96"/>
      <c r="AL73" s="97">
        <f t="shared" si="18"/>
        <v>0</v>
      </c>
      <c r="AM73" s="97">
        <f t="shared" si="19"/>
        <v>0</v>
      </c>
      <c r="AN73" s="96"/>
      <c r="AO73" s="96">
        <f t="shared" si="20"/>
        <v>0</v>
      </c>
      <c r="AP73" s="97">
        <f t="shared" si="21"/>
        <v>0</v>
      </c>
      <c r="AQ73" s="97">
        <f t="shared" si="22"/>
        <v>0</v>
      </c>
      <c r="AR73" s="99">
        <f t="shared" si="23"/>
        <v>0</v>
      </c>
      <c r="AS73" s="100">
        <f t="shared" si="24"/>
        <v>0</v>
      </c>
      <c r="AT73" s="97">
        <f t="shared" si="25"/>
        <v>0</v>
      </c>
      <c r="AU73" s="96"/>
      <c r="AV73" s="106">
        <f t="shared" si="26"/>
        <v>0</v>
      </c>
      <c r="AW73" s="106"/>
      <c r="AX73" s="97">
        <f t="shared" si="27"/>
        <v>0</v>
      </c>
      <c r="AY73" s="101">
        <v>71</v>
      </c>
      <c r="AZ73" s="100" t="str">
        <f t="shared" si="28"/>
        <v>-</v>
      </c>
      <c r="BA73" s="100" t="str">
        <f t="shared" si="29"/>
        <v>-</v>
      </c>
      <c r="BB73" s="102" t="str">
        <f t="shared" si="30"/>
        <v>-</v>
      </c>
      <c r="BC73" s="100" t="str">
        <f t="shared" si="31"/>
        <v>-</v>
      </c>
      <c r="BD73" s="103"/>
      <c r="BE73" s="103"/>
    </row>
    <row r="74" spans="1:57" s="104" customFormat="1" ht="15" hidden="1" x14ac:dyDescent="0.25">
      <c r="A74" s="92">
        <v>33</v>
      </c>
      <c r="B74" s="93"/>
      <c r="C74" s="93"/>
      <c r="D74" s="93"/>
      <c r="E74" s="94"/>
      <c r="F74" s="95"/>
      <c r="G74" s="95"/>
      <c r="H74" s="95"/>
      <c r="J74" s="96"/>
      <c r="K74" s="97">
        <f t="shared" si="0"/>
        <v>0</v>
      </c>
      <c r="L74" s="97">
        <f t="shared" si="1"/>
        <v>0</v>
      </c>
      <c r="M74" s="96"/>
      <c r="N74" s="97">
        <f t="shared" si="2"/>
        <v>0</v>
      </c>
      <c r="O74" s="97">
        <f t="shared" si="3"/>
        <v>0</v>
      </c>
      <c r="P74" s="96"/>
      <c r="Q74" s="97">
        <f t="shared" si="4"/>
        <v>0</v>
      </c>
      <c r="R74" s="97">
        <f t="shared" si="5"/>
        <v>0</v>
      </c>
      <c r="S74" s="96"/>
      <c r="T74" s="97">
        <f t="shared" si="6"/>
        <v>0</v>
      </c>
      <c r="U74" s="97">
        <f t="shared" si="7"/>
        <v>0</v>
      </c>
      <c r="V74" s="96"/>
      <c r="W74" s="97">
        <f t="shared" si="8"/>
        <v>0</v>
      </c>
      <c r="X74" s="97">
        <f t="shared" si="9"/>
        <v>0</v>
      </c>
      <c r="Y74" s="96"/>
      <c r="Z74" s="97">
        <f t="shared" si="10"/>
        <v>0</v>
      </c>
      <c r="AA74" s="97">
        <f t="shared" si="11"/>
        <v>0</v>
      </c>
      <c r="AB74" s="96"/>
      <c r="AC74" s="97">
        <f t="shared" si="12"/>
        <v>0</v>
      </c>
      <c r="AD74" s="97">
        <f t="shared" si="13"/>
        <v>0</v>
      </c>
      <c r="AE74" s="96"/>
      <c r="AF74" s="97">
        <f t="shared" si="14"/>
        <v>0</v>
      </c>
      <c r="AG74" s="97">
        <f t="shared" si="15"/>
        <v>0</v>
      </c>
      <c r="AH74" s="96"/>
      <c r="AI74" s="97">
        <f t="shared" si="16"/>
        <v>0</v>
      </c>
      <c r="AJ74" s="97">
        <f t="shared" si="17"/>
        <v>0</v>
      </c>
      <c r="AK74" s="96"/>
      <c r="AL74" s="97">
        <f t="shared" si="18"/>
        <v>0</v>
      </c>
      <c r="AM74" s="97">
        <f t="shared" si="19"/>
        <v>0</v>
      </c>
      <c r="AN74" s="96"/>
      <c r="AO74" s="96">
        <f t="shared" si="20"/>
        <v>0</v>
      </c>
      <c r="AP74" s="97">
        <f t="shared" si="21"/>
        <v>0</v>
      </c>
      <c r="AQ74" s="97">
        <f t="shared" si="22"/>
        <v>0</v>
      </c>
      <c r="AR74" s="99">
        <f t="shared" si="23"/>
        <v>0</v>
      </c>
      <c r="AS74" s="100">
        <f t="shared" si="24"/>
        <v>0</v>
      </c>
      <c r="AT74" s="97">
        <f t="shared" si="25"/>
        <v>0</v>
      </c>
      <c r="AU74" s="96"/>
      <c r="AV74" s="106">
        <f t="shared" si="26"/>
        <v>0</v>
      </c>
      <c r="AW74" s="106"/>
      <c r="AX74" s="97">
        <f t="shared" si="27"/>
        <v>0</v>
      </c>
      <c r="AY74" s="101">
        <v>72</v>
      </c>
      <c r="AZ74" s="100" t="str">
        <f t="shared" si="28"/>
        <v>-</v>
      </c>
      <c r="BA74" s="100" t="str">
        <f t="shared" si="29"/>
        <v>-</v>
      </c>
      <c r="BB74" s="102" t="str">
        <f t="shared" si="30"/>
        <v>-</v>
      </c>
      <c r="BC74" s="100" t="str">
        <f t="shared" si="31"/>
        <v>-</v>
      </c>
      <c r="BD74" s="103"/>
      <c r="BE74" s="103"/>
    </row>
    <row r="75" spans="1:57" s="104" customFormat="1" ht="15" hidden="1" x14ac:dyDescent="0.25">
      <c r="A75" s="92">
        <v>33</v>
      </c>
      <c r="B75" s="93"/>
      <c r="C75" s="93"/>
      <c r="D75" s="93"/>
      <c r="E75" s="94"/>
      <c r="F75" s="95"/>
      <c r="G75" s="95"/>
      <c r="H75" s="95"/>
      <c r="J75" s="96"/>
      <c r="K75" s="97">
        <f t="shared" si="0"/>
        <v>0</v>
      </c>
      <c r="L75" s="97">
        <f t="shared" si="1"/>
        <v>0</v>
      </c>
      <c r="M75" s="96"/>
      <c r="N75" s="97">
        <f t="shared" si="2"/>
        <v>0</v>
      </c>
      <c r="O75" s="97">
        <f t="shared" si="3"/>
        <v>0</v>
      </c>
      <c r="P75" s="96"/>
      <c r="Q75" s="97">
        <f t="shared" si="4"/>
        <v>0</v>
      </c>
      <c r="R75" s="97">
        <f t="shared" si="5"/>
        <v>0</v>
      </c>
      <c r="S75" s="96"/>
      <c r="T75" s="97">
        <f t="shared" si="6"/>
        <v>0</v>
      </c>
      <c r="U75" s="97">
        <f t="shared" si="7"/>
        <v>0</v>
      </c>
      <c r="V75" s="96"/>
      <c r="W75" s="97">
        <f t="shared" si="8"/>
        <v>0</v>
      </c>
      <c r="X75" s="97">
        <f t="shared" si="9"/>
        <v>0</v>
      </c>
      <c r="Y75" s="96"/>
      <c r="Z75" s="97">
        <f t="shared" si="10"/>
        <v>0</v>
      </c>
      <c r="AA75" s="97">
        <f t="shared" si="11"/>
        <v>0</v>
      </c>
      <c r="AB75" s="96"/>
      <c r="AC75" s="97">
        <f t="shared" si="12"/>
        <v>0</v>
      </c>
      <c r="AD75" s="97">
        <f t="shared" si="13"/>
        <v>0</v>
      </c>
      <c r="AE75" s="96"/>
      <c r="AF75" s="97">
        <f t="shared" si="14"/>
        <v>0</v>
      </c>
      <c r="AG75" s="97">
        <f t="shared" si="15"/>
        <v>0</v>
      </c>
      <c r="AH75" s="96"/>
      <c r="AI75" s="97">
        <f t="shared" si="16"/>
        <v>0</v>
      </c>
      <c r="AJ75" s="97">
        <f t="shared" si="17"/>
        <v>0</v>
      </c>
      <c r="AK75" s="96"/>
      <c r="AL75" s="97">
        <f t="shared" si="18"/>
        <v>0</v>
      </c>
      <c r="AM75" s="97">
        <f t="shared" si="19"/>
        <v>0</v>
      </c>
      <c r="AN75" s="96"/>
      <c r="AO75" s="96">
        <f t="shared" si="20"/>
        <v>0</v>
      </c>
      <c r="AP75" s="97">
        <f t="shared" si="21"/>
        <v>0</v>
      </c>
      <c r="AQ75" s="97">
        <f t="shared" si="22"/>
        <v>0</v>
      </c>
      <c r="AR75" s="99">
        <f t="shared" si="23"/>
        <v>0</v>
      </c>
      <c r="AS75" s="100">
        <f t="shared" si="24"/>
        <v>0</v>
      </c>
      <c r="AT75" s="97">
        <f t="shared" si="25"/>
        <v>0</v>
      </c>
      <c r="AU75" s="96"/>
      <c r="AV75" s="106">
        <f t="shared" si="26"/>
        <v>0</v>
      </c>
      <c r="AW75" s="106"/>
      <c r="AX75" s="97">
        <f t="shared" si="27"/>
        <v>0</v>
      </c>
      <c r="AY75" s="101">
        <v>73</v>
      </c>
      <c r="AZ75" s="100" t="str">
        <f t="shared" si="28"/>
        <v>-</v>
      </c>
      <c r="BA75" s="100" t="str">
        <f t="shared" si="29"/>
        <v>-</v>
      </c>
      <c r="BB75" s="102" t="str">
        <f t="shared" si="30"/>
        <v>-</v>
      </c>
      <c r="BC75" s="100" t="str">
        <f t="shared" si="31"/>
        <v>-</v>
      </c>
      <c r="BD75" s="103"/>
      <c r="BE75" s="103"/>
    </row>
    <row r="76" spans="1:57" s="104" customFormat="1" ht="15" hidden="1" x14ac:dyDescent="0.25">
      <c r="A76" s="92">
        <v>21</v>
      </c>
      <c r="B76" s="93"/>
      <c r="C76" s="93"/>
      <c r="D76" s="93"/>
      <c r="E76" s="94"/>
      <c r="F76" s="95"/>
      <c r="G76" s="95"/>
      <c r="H76" s="95"/>
      <c r="J76" s="96"/>
      <c r="K76" s="97">
        <f t="shared" si="0"/>
        <v>0</v>
      </c>
      <c r="L76" s="97">
        <f t="shared" si="1"/>
        <v>0</v>
      </c>
      <c r="M76" s="96"/>
      <c r="N76" s="97">
        <f t="shared" si="2"/>
        <v>0</v>
      </c>
      <c r="O76" s="97">
        <f t="shared" si="3"/>
        <v>0</v>
      </c>
      <c r="P76" s="96"/>
      <c r="Q76" s="97">
        <f t="shared" si="4"/>
        <v>0</v>
      </c>
      <c r="R76" s="97">
        <f t="shared" si="5"/>
        <v>0</v>
      </c>
      <c r="S76" s="96"/>
      <c r="T76" s="97">
        <f t="shared" si="6"/>
        <v>0</v>
      </c>
      <c r="U76" s="97">
        <f t="shared" si="7"/>
        <v>0</v>
      </c>
      <c r="V76" s="96"/>
      <c r="W76" s="97">
        <f t="shared" si="8"/>
        <v>0</v>
      </c>
      <c r="X76" s="97">
        <f t="shared" si="9"/>
        <v>0</v>
      </c>
      <c r="Y76" s="96"/>
      <c r="Z76" s="97">
        <f t="shared" si="10"/>
        <v>0</v>
      </c>
      <c r="AA76" s="97">
        <f t="shared" si="11"/>
        <v>0</v>
      </c>
      <c r="AB76" s="96"/>
      <c r="AC76" s="97">
        <f t="shared" si="12"/>
        <v>0</v>
      </c>
      <c r="AD76" s="97">
        <f t="shared" si="13"/>
        <v>0</v>
      </c>
      <c r="AE76" s="96"/>
      <c r="AF76" s="97">
        <f t="shared" si="14"/>
        <v>0</v>
      </c>
      <c r="AG76" s="97">
        <f t="shared" si="15"/>
        <v>0</v>
      </c>
      <c r="AH76" s="96"/>
      <c r="AI76" s="97">
        <f t="shared" si="16"/>
        <v>0</v>
      </c>
      <c r="AJ76" s="97">
        <f t="shared" si="17"/>
        <v>0</v>
      </c>
      <c r="AK76" s="96"/>
      <c r="AL76" s="97">
        <f t="shared" si="18"/>
        <v>0</v>
      </c>
      <c r="AM76" s="97">
        <f t="shared" si="19"/>
        <v>0</v>
      </c>
      <c r="AN76" s="96"/>
      <c r="AO76" s="96">
        <f t="shared" si="20"/>
        <v>0</v>
      </c>
      <c r="AP76" s="97">
        <f t="shared" si="21"/>
        <v>0</v>
      </c>
      <c r="AQ76" s="97">
        <f t="shared" si="22"/>
        <v>0</v>
      </c>
      <c r="AR76" s="99">
        <f t="shared" si="23"/>
        <v>0</v>
      </c>
      <c r="AS76" s="100">
        <f t="shared" si="24"/>
        <v>0</v>
      </c>
      <c r="AT76" s="97">
        <f t="shared" si="25"/>
        <v>0</v>
      </c>
      <c r="AU76" s="96"/>
      <c r="AV76" s="106">
        <f t="shared" si="26"/>
        <v>0</v>
      </c>
      <c r="AW76" s="106"/>
      <c r="AX76" s="97">
        <f t="shared" si="27"/>
        <v>0</v>
      </c>
      <c r="AY76" s="101">
        <v>74</v>
      </c>
      <c r="AZ76" s="100" t="str">
        <f t="shared" si="28"/>
        <v>-</v>
      </c>
      <c r="BA76" s="100" t="str">
        <f t="shared" si="29"/>
        <v>-</v>
      </c>
      <c r="BB76" s="102" t="str">
        <f t="shared" si="30"/>
        <v>-</v>
      </c>
      <c r="BC76" s="100" t="str">
        <f t="shared" si="31"/>
        <v>-</v>
      </c>
      <c r="BD76" s="103"/>
      <c r="BE76" s="103"/>
    </row>
    <row r="77" spans="1:57" s="104" customFormat="1" ht="15" hidden="1" x14ac:dyDescent="0.25">
      <c r="A77" s="92">
        <v>10</v>
      </c>
      <c r="B77" s="93"/>
      <c r="C77" s="93"/>
      <c r="D77" s="93"/>
      <c r="E77" s="94"/>
      <c r="F77" s="95"/>
      <c r="G77" s="95"/>
      <c r="H77" s="95"/>
      <c r="J77" s="96"/>
      <c r="K77" s="97">
        <f t="shared" si="0"/>
        <v>0</v>
      </c>
      <c r="L77" s="97">
        <f t="shared" si="1"/>
        <v>0</v>
      </c>
      <c r="M77" s="96"/>
      <c r="N77" s="97">
        <f t="shared" si="2"/>
        <v>0</v>
      </c>
      <c r="O77" s="97">
        <f t="shared" si="3"/>
        <v>0</v>
      </c>
      <c r="P77" s="96"/>
      <c r="Q77" s="97">
        <f t="shared" si="4"/>
        <v>0</v>
      </c>
      <c r="R77" s="97">
        <f t="shared" si="5"/>
        <v>0</v>
      </c>
      <c r="S77" s="96"/>
      <c r="T77" s="97">
        <f t="shared" si="6"/>
        <v>0</v>
      </c>
      <c r="U77" s="97">
        <f t="shared" si="7"/>
        <v>0</v>
      </c>
      <c r="V77" s="96"/>
      <c r="W77" s="97">
        <f t="shared" si="8"/>
        <v>0</v>
      </c>
      <c r="X77" s="97">
        <f t="shared" si="9"/>
        <v>0</v>
      </c>
      <c r="Y77" s="96"/>
      <c r="Z77" s="97">
        <f t="shared" si="10"/>
        <v>0</v>
      </c>
      <c r="AA77" s="97">
        <f t="shared" si="11"/>
        <v>0</v>
      </c>
      <c r="AB77" s="96"/>
      <c r="AC77" s="97">
        <f t="shared" si="12"/>
        <v>0</v>
      </c>
      <c r="AD77" s="97">
        <f t="shared" si="13"/>
        <v>0</v>
      </c>
      <c r="AE77" s="96"/>
      <c r="AF77" s="97">
        <f t="shared" si="14"/>
        <v>0</v>
      </c>
      <c r="AG77" s="97">
        <f t="shared" si="15"/>
        <v>0</v>
      </c>
      <c r="AH77" s="96"/>
      <c r="AI77" s="97">
        <f t="shared" si="16"/>
        <v>0</v>
      </c>
      <c r="AJ77" s="97">
        <f t="shared" si="17"/>
        <v>0</v>
      </c>
      <c r="AK77" s="96"/>
      <c r="AL77" s="97">
        <f t="shared" si="18"/>
        <v>0</v>
      </c>
      <c r="AM77" s="97">
        <f t="shared" si="19"/>
        <v>0</v>
      </c>
      <c r="AN77" s="96"/>
      <c r="AO77" s="96">
        <f t="shared" si="20"/>
        <v>0</v>
      </c>
      <c r="AP77" s="97">
        <f t="shared" si="21"/>
        <v>0</v>
      </c>
      <c r="AQ77" s="97">
        <f t="shared" si="22"/>
        <v>0</v>
      </c>
      <c r="AR77" s="99">
        <f t="shared" si="23"/>
        <v>0</v>
      </c>
      <c r="AS77" s="100">
        <f t="shared" si="24"/>
        <v>0</v>
      </c>
      <c r="AT77" s="97">
        <f t="shared" si="25"/>
        <v>0</v>
      </c>
      <c r="AU77" s="96"/>
      <c r="AV77" s="106">
        <f t="shared" si="26"/>
        <v>0</v>
      </c>
      <c r="AW77" s="106"/>
      <c r="AX77" s="97">
        <f t="shared" si="27"/>
        <v>0</v>
      </c>
      <c r="AY77" s="101">
        <v>75</v>
      </c>
      <c r="AZ77" s="100" t="str">
        <f t="shared" si="28"/>
        <v>-</v>
      </c>
      <c r="BA77" s="100" t="str">
        <f t="shared" si="29"/>
        <v>-</v>
      </c>
      <c r="BB77" s="102" t="str">
        <f t="shared" si="30"/>
        <v>-</v>
      </c>
      <c r="BC77" s="100" t="str">
        <f t="shared" si="31"/>
        <v>-</v>
      </c>
      <c r="BD77" s="103"/>
      <c r="BE77" s="103"/>
    </row>
    <row r="78" spans="1:57" s="104" customFormat="1" ht="15" hidden="1" x14ac:dyDescent="0.25">
      <c r="A78" s="92">
        <v>37</v>
      </c>
      <c r="B78" s="93"/>
      <c r="C78" s="93"/>
      <c r="D78" s="93"/>
      <c r="E78" s="94"/>
      <c r="F78" s="95"/>
      <c r="G78" s="95"/>
      <c r="H78" s="95"/>
      <c r="J78" s="96"/>
      <c r="K78" s="97">
        <f t="shared" ref="K78:K129" si="32">J78*$F78</f>
        <v>0</v>
      </c>
      <c r="L78" s="97">
        <f t="shared" ref="L78:L129" si="33">J78*$G78</f>
        <v>0</v>
      </c>
      <c r="M78" s="96"/>
      <c r="N78" s="97">
        <f t="shared" ref="N78:N129" si="34">M78*$F78</f>
        <v>0</v>
      </c>
      <c r="O78" s="97">
        <f t="shared" ref="O78:O129" si="35">M78*$G78</f>
        <v>0</v>
      </c>
      <c r="P78" s="96"/>
      <c r="Q78" s="97">
        <f t="shared" ref="Q78:Q129" si="36">P78*$F78</f>
        <v>0</v>
      </c>
      <c r="R78" s="97">
        <f t="shared" ref="R78:R129" si="37">P78*$G78</f>
        <v>0</v>
      </c>
      <c r="S78" s="96"/>
      <c r="T78" s="97">
        <f t="shared" ref="T78:T129" si="38">S78*$F78</f>
        <v>0</v>
      </c>
      <c r="U78" s="97">
        <f t="shared" ref="U78:U129" si="39">S78*$G78</f>
        <v>0</v>
      </c>
      <c r="V78" s="96"/>
      <c r="W78" s="97">
        <f t="shared" ref="W78:W129" si="40">V78*$F78</f>
        <v>0</v>
      </c>
      <c r="X78" s="97">
        <f t="shared" ref="X78:X129" si="41">V78*$G78</f>
        <v>0</v>
      </c>
      <c r="Y78" s="96"/>
      <c r="Z78" s="97">
        <f t="shared" ref="Z78:Z129" si="42">Y78*$F78</f>
        <v>0</v>
      </c>
      <c r="AA78" s="97">
        <f t="shared" ref="AA78:AA129" si="43">Y78*$G78</f>
        <v>0</v>
      </c>
      <c r="AB78" s="96"/>
      <c r="AC78" s="97">
        <f t="shared" ref="AC78:AC129" si="44">AB78*$F78</f>
        <v>0</v>
      </c>
      <c r="AD78" s="97">
        <f t="shared" ref="AD78:AD129" si="45">AB78*$G78</f>
        <v>0</v>
      </c>
      <c r="AE78" s="96"/>
      <c r="AF78" s="97">
        <f t="shared" ref="AF78:AF129" si="46">AE78*$F78</f>
        <v>0</v>
      </c>
      <c r="AG78" s="97">
        <f t="shared" ref="AG78:AG129" si="47">AE78*$G78</f>
        <v>0</v>
      </c>
      <c r="AH78" s="96"/>
      <c r="AI78" s="97">
        <f t="shared" ref="AI78:AI129" si="48">AH78*$F78</f>
        <v>0</v>
      </c>
      <c r="AJ78" s="97">
        <f t="shared" ref="AJ78:AJ129" si="49">AH78*$G78</f>
        <v>0</v>
      </c>
      <c r="AK78" s="96"/>
      <c r="AL78" s="97">
        <f t="shared" ref="AL78:AL129" si="50">AK78*$F78</f>
        <v>0</v>
      </c>
      <c r="AM78" s="97">
        <f t="shared" ref="AM78:AM129" si="51">AK78*$G78</f>
        <v>0</v>
      </c>
      <c r="AN78" s="96"/>
      <c r="AO78" s="96">
        <f t="shared" ref="AO78:AO129" si="52">J78+M78+P78+S78+V78+Y78+AB78+AE78+AH78+AK78</f>
        <v>0</v>
      </c>
      <c r="AP78" s="97">
        <f t="shared" ref="AP78:AP129" si="53">AO78*F78</f>
        <v>0</v>
      </c>
      <c r="AQ78" s="97">
        <f t="shared" ref="AQ78:AQ129" si="54">AO78*G78</f>
        <v>0</v>
      </c>
      <c r="AR78" s="99">
        <f t="shared" ref="AR78:AR101" si="55">AO78/BE$10</f>
        <v>0</v>
      </c>
      <c r="AS78" s="100">
        <f t="shared" ref="AS78:AS129" si="56">AR78*30</f>
        <v>0</v>
      </c>
      <c r="AT78" s="97">
        <f t="shared" ref="AT78:AT129" si="57">AS78*G78</f>
        <v>0</v>
      </c>
      <c r="AU78" s="96"/>
      <c r="AV78" s="106">
        <f t="shared" ref="AV78:AV129" si="58">AU78*G78</f>
        <v>0</v>
      </c>
      <c r="AW78" s="106"/>
      <c r="AX78" s="97">
        <f t="shared" ref="AX78:AX129" si="59">AW78*G78</f>
        <v>0</v>
      </c>
      <c r="AY78" s="101">
        <v>76</v>
      </c>
      <c r="AZ78" s="100" t="str">
        <f t="shared" ref="AZ78:AZ129" si="60">IFERROR(AU78/AR78, "-")</f>
        <v>-</v>
      </c>
      <c r="BA78" s="100" t="str">
        <f t="shared" ref="BA78:BA129" si="61">IFERROR(AZ78/7,"-")</f>
        <v>-</v>
      </c>
      <c r="BB78" s="102" t="str">
        <f t="shared" ref="BB78:BB129" si="62">IFERROR(AZ78/30,"-")</f>
        <v>-</v>
      </c>
      <c r="BC78" s="100" t="str">
        <f t="shared" ref="BC78:BC129" si="63">IFERROR(BC$10+AZ78,"-")</f>
        <v>-</v>
      </c>
      <c r="BD78" s="103"/>
      <c r="BE78" s="103"/>
    </row>
    <row r="79" spans="1:57" s="104" customFormat="1" ht="15" hidden="1" x14ac:dyDescent="0.25">
      <c r="A79" s="92">
        <v>33</v>
      </c>
      <c r="B79" s="93"/>
      <c r="C79" s="93"/>
      <c r="D79" s="93"/>
      <c r="E79" s="94"/>
      <c r="F79" s="95"/>
      <c r="G79" s="95"/>
      <c r="H79" s="95"/>
      <c r="J79" s="96"/>
      <c r="K79" s="97">
        <f t="shared" si="32"/>
        <v>0</v>
      </c>
      <c r="L79" s="97">
        <f t="shared" si="33"/>
        <v>0</v>
      </c>
      <c r="M79" s="96"/>
      <c r="N79" s="97">
        <f t="shared" si="34"/>
        <v>0</v>
      </c>
      <c r="O79" s="97">
        <f t="shared" si="35"/>
        <v>0</v>
      </c>
      <c r="P79" s="96"/>
      <c r="Q79" s="97">
        <f t="shared" si="36"/>
        <v>0</v>
      </c>
      <c r="R79" s="97">
        <f t="shared" si="37"/>
        <v>0</v>
      </c>
      <c r="S79" s="96"/>
      <c r="T79" s="97">
        <f t="shared" si="38"/>
        <v>0</v>
      </c>
      <c r="U79" s="97">
        <f t="shared" si="39"/>
        <v>0</v>
      </c>
      <c r="V79" s="96"/>
      <c r="W79" s="97">
        <f t="shared" si="40"/>
        <v>0</v>
      </c>
      <c r="X79" s="97">
        <f t="shared" si="41"/>
        <v>0</v>
      </c>
      <c r="Y79" s="96"/>
      <c r="Z79" s="97">
        <f t="shared" si="42"/>
        <v>0</v>
      </c>
      <c r="AA79" s="97">
        <f t="shared" si="43"/>
        <v>0</v>
      </c>
      <c r="AB79" s="96"/>
      <c r="AC79" s="97">
        <f t="shared" si="44"/>
        <v>0</v>
      </c>
      <c r="AD79" s="97">
        <f t="shared" si="45"/>
        <v>0</v>
      </c>
      <c r="AE79" s="96"/>
      <c r="AF79" s="97">
        <f t="shared" si="46"/>
        <v>0</v>
      </c>
      <c r="AG79" s="97">
        <f t="shared" si="47"/>
        <v>0</v>
      </c>
      <c r="AH79" s="96"/>
      <c r="AI79" s="97">
        <f t="shared" si="48"/>
        <v>0</v>
      </c>
      <c r="AJ79" s="97">
        <f t="shared" si="49"/>
        <v>0</v>
      </c>
      <c r="AK79" s="96"/>
      <c r="AL79" s="97">
        <f t="shared" si="50"/>
        <v>0</v>
      </c>
      <c r="AM79" s="97">
        <f t="shared" si="51"/>
        <v>0</v>
      </c>
      <c r="AN79" s="96"/>
      <c r="AO79" s="96">
        <f t="shared" si="52"/>
        <v>0</v>
      </c>
      <c r="AP79" s="97">
        <f t="shared" si="53"/>
        <v>0</v>
      </c>
      <c r="AQ79" s="97">
        <f t="shared" si="54"/>
        <v>0</v>
      </c>
      <c r="AR79" s="99">
        <f t="shared" si="55"/>
        <v>0</v>
      </c>
      <c r="AS79" s="100">
        <f t="shared" si="56"/>
        <v>0</v>
      </c>
      <c r="AT79" s="97">
        <f t="shared" si="57"/>
        <v>0</v>
      </c>
      <c r="AU79" s="96"/>
      <c r="AV79" s="106">
        <f t="shared" si="58"/>
        <v>0</v>
      </c>
      <c r="AW79" s="106"/>
      <c r="AX79" s="97">
        <f t="shared" si="59"/>
        <v>0</v>
      </c>
      <c r="AY79" s="101">
        <v>77</v>
      </c>
      <c r="AZ79" s="100" t="str">
        <f t="shared" si="60"/>
        <v>-</v>
      </c>
      <c r="BA79" s="100" t="str">
        <f t="shared" si="61"/>
        <v>-</v>
      </c>
      <c r="BB79" s="102" t="str">
        <f t="shared" si="62"/>
        <v>-</v>
      </c>
      <c r="BC79" s="100" t="str">
        <f t="shared" si="63"/>
        <v>-</v>
      </c>
      <c r="BD79" s="103"/>
      <c r="BE79" s="103"/>
    </row>
    <row r="80" spans="1:57" s="104" customFormat="1" ht="15" hidden="1" x14ac:dyDescent="0.25">
      <c r="A80" s="92">
        <v>33</v>
      </c>
      <c r="B80" s="93"/>
      <c r="C80" s="93"/>
      <c r="D80" s="93"/>
      <c r="E80" s="94"/>
      <c r="F80" s="95"/>
      <c r="G80" s="95"/>
      <c r="H80" s="95"/>
      <c r="J80" s="96"/>
      <c r="K80" s="97">
        <f t="shared" si="32"/>
        <v>0</v>
      </c>
      <c r="L80" s="97">
        <f t="shared" si="33"/>
        <v>0</v>
      </c>
      <c r="M80" s="96"/>
      <c r="N80" s="97">
        <f t="shared" si="34"/>
        <v>0</v>
      </c>
      <c r="O80" s="97">
        <f t="shared" si="35"/>
        <v>0</v>
      </c>
      <c r="P80" s="96"/>
      <c r="Q80" s="97">
        <f t="shared" si="36"/>
        <v>0</v>
      </c>
      <c r="R80" s="97">
        <f t="shared" si="37"/>
        <v>0</v>
      </c>
      <c r="S80" s="96"/>
      <c r="T80" s="97">
        <f t="shared" si="38"/>
        <v>0</v>
      </c>
      <c r="U80" s="97">
        <f t="shared" si="39"/>
        <v>0</v>
      </c>
      <c r="V80" s="96"/>
      <c r="W80" s="97">
        <f t="shared" si="40"/>
        <v>0</v>
      </c>
      <c r="X80" s="97">
        <f t="shared" si="41"/>
        <v>0</v>
      </c>
      <c r="Y80" s="96"/>
      <c r="Z80" s="97">
        <f t="shared" si="42"/>
        <v>0</v>
      </c>
      <c r="AA80" s="97">
        <f t="shared" si="43"/>
        <v>0</v>
      </c>
      <c r="AB80" s="96"/>
      <c r="AC80" s="97">
        <f t="shared" si="44"/>
        <v>0</v>
      </c>
      <c r="AD80" s="97">
        <f t="shared" si="45"/>
        <v>0</v>
      </c>
      <c r="AE80" s="96"/>
      <c r="AF80" s="97">
        <f t="shared" si="46"/>
        <v>0</v>
      </c>
      <c r="AG80" s="97">
        <f t="shared" si="47"/>
        <v>0</v>
      </c>
      <c r="AH80" s="96"/>
      <c r="AI80" s="97">
        <f t="shared" si="48"/>
        <v>0</v>
      </c>
      <c r="AJ80" s="97">
        <f t="shared" si="49"/>
        <v>0</v>
      </c>
      <c r="AK80" s="96"/>
      <c r="AL80" s="97">
        <f t="shared" si="50"/>
        <v>0</v>
      </c>
      <c r="AM80" s="97">
        <f t="shared" si="51"/>
        <v>0</v>
      </c>
      <c r="AN80" s="96"/>
      <c r="AO80" s="96">
        <f t="shared" si="52"/>
        <v>0</v>
      </c>
      <c r="AP80" s="97">
        <f t="shared" si="53"/>
        <v>0</v>
      </c>
      <c r="AQ80" s="97">
        <f t="shared" si="54"/>
        <v>0</v>
      </c>
      <c r="AR80" s="99">
        <f t="shared" si="55"/>
        <v>0</v>
      </c>
      <c r="AS80" s="100">
        <f t="shared" si="56"/>
        <v>0</v>
      </c>
      <c r="AT80" s="97">
        <f t="shared" si="57"/>
        <v>0</v>
      </c>
      <c r="AU80" s="96"/>
      <c r="AV80" s="106">
        <f t="shared" si="58"/>
        <v>0</v>
      </c>
      <c r="AW80" s="106"/>
      <c r="AX80" s="97">
        <f t="shared" si="59"/>
        <v>0</v>
      </c>
      <c r="AY80" s="101">
        <v>78</v>
      </c>
      <c r="AZ80" s="100" t="str">
        <f t="shared" si="60"/>
        <v>-</v>
      </c>
      <c r="BA80" s="100" t="str">
        <f t="shared" si="61"/>
        <v>-</v>
      </c>
      <c r="BB80" s="102" t="str">
        <f t="shared" si="62"/>
        <v>-</v>
      </c>
      <c r="BC80" s="100" t="str">
        <f t="shared" si="63"/>
        <v>-</v>
      </c>
      <c r="BD80" s="103"/>
      <c r="BE80" s="103"/>
    </row>
    <row r="81" spans="1:61" s="104" customFormat="1" ht="15" hidden="1" x14ac:dyDescent="0.25">
      <c r="A81" s="92">
        <v>16</v>
      </c>
      <c r="B81" s="93"/>
      <c r="C81" s="93"/>
      <c r="D81" s="93"/>
      <c r="E81" s="94"/>
      <c r="F81" s="95"/>
      <c r="G81" s="95"/>
      <c r="H81" s="95"/>
      <c r="J81" s="96"/>
      <c r="K81" s="97">
        <f t="shared" si="32"/>
        <v>0</v>
      </c>
      <c r="L81" s="97">
        <f t="shared" si="33"/>
        <v>0</v>
      </c>
      <c r="M81" s="96"/>
      <c r="N81" s="97">
        <f t="shared" si="34"/>
        <v>0</v>
      </c>
      <c r="O81" s="97">
        <f t="shared" si="35"/>
        <v>0</v>
      </c>
      <c r="P81" s="96"/>
      <c r="Q81" s="97">
        <f t="shared" si="36"/>
        <v>0</v>
      </c>
      <c r="R81" s="97">
        <f t="shared" si="37"/>
        <v>0</v>
      </c>
      <c r="S81" s="96"/>
      <c r="T81" s="97">
        <f t="shared" si="38"/>
        <v>0</v>
      </c>
      <c r="U81" s="97">
        <f t="shared" si="39"/>
        <v>0</v>
      </c>
      <c r="V81" s="96"/>
      <c r="W81" s="97">
        <f t="shared" si="40"/>
        <v>0</v>
      </c>
      <c r="X81" s="97">
        <f t="shared" si="41"/>
        <v>0</v>
      </c>
      <c r="Y81" s="96"/>
      <c r="Z81" s="97">
        <f t="shared" si="42"/>
        <v>0</v>
      </c>
      <c r="AA81" s="97">
        <f t="shared" si="43"/>
        <v>0</v>
      </c>
      <c r="AB81" s="96"/>
      <c r="AC81" s="97">
        <f t="shared" si="44"/>
        <v>0</v>
      </c>
      <c r="AD81" s="97">
        <f t="shared" si="45"/>
        <v>0</v>
      </c>
      <c r="AE81" s="96"/>
      <c r="AF81" s="97">
        <f t="shared" si="46"/>
        <v>0</v>
      </c>
      <c r="AG81" s="97">
        <f t="shared" si="47"/>
        <v>0</v>
      </c>
      <c r="AH81" s="96"/>
      <c r="AI81" s="97">
        <f t="shared" si="48"/>
        <v>0</v>
      </c>
      <c r="AJ81" s="97">
        <f t="shared" si="49"/>
        <v>0</v>
      </c>
      <c r="AK81" s="96"/>
      <c r="AL81" s="97">
        <f t="shared" si="50"/>
        <v>0</v>
      </c>
      <c r="AM81" s="97">
        <f t="shared" si="51"/>
        <v>0</v>
      </c>
      <c r="AN81" s="96"/>
      <c r="AO81" s="96">
        <f t="shared" si="52"/>
        <v>0</v>
      </c>
      <c r="AP81" s="97">
        <f t="shared" si="53"/>
        <v>0</v>
      </c>
      <c r="AQ81" s="97">
        <f t="shared" si="54"/>
        <v>0</v>
      </c>
      <c r="AR81" s="99">
        <f t="shared" si="55"/>
        <v>0</v>
      </c>
      <c r="AS81" s="100">
        <f t="shared" si="56"/>
        <v>0</v>
      </c>
      <c r="AT81" s="97">
        <f t="shared" si="57"/>
        <v>0</v>
      </c>
      <c r="AU81" s="96"/>
      <c r="AV81" s="106">
        <f t="shared" si="58"/>
        <v>0</v>
      </c>
      <c r="AW81" s="106"/>
      <c r="AX81" s="97">
        <f t="shared" si="59"/>
        <v>0</v>
      </c>
      <c r="AY81" s="101">
        <v>79</v>
      </c>
      <c r="AZ81" s="100" t="str">
        <f t="shared" si="60"/>
        <v>-</v>
      </c>
      <c r="BA81" s="100" t="str">
        <f t="shared" si="61"/>
        <v>-</v>
      </c>
      <c r="BB81" s="102" t="str">
        <f t="shared" si="62"/>
        <v>-</v>
      </c>
      <c r="BC81" s="100" t="str">
        <f t="shared" si="63"/>
        <v>-</v>
      </c>
      <c r="BD81" s="103"/>
      <c r="BE81" s="103"/>
    </row>
    <row r="82" spans="1:61" s="104" customFormat="1" ht="15" hidden="1" x14ac:dyDescent="0.25">
      <c r="A82" s="92">
        <v>14</v>
      </c>
      <c r="B82" s="93"/>
      <c r="C82" s="93"/>
      <c r="D82" s="93"/>
      <c r="E82" s="94"/>
      <c r="F82" s="95"/>
      <c r="G82" s="95"/>
      <c r="H82" s="95"/>
      <c r="J82" s="96"/>
      <c r="K82" s="97">
        <f t="shared" si="32"/>
        <v>0</v>
      </c>
      <c r="L82" s="97">
        <f t="shared" si="33"/>
        <v>0</v>
      </c>
      <c r="M82" s="96"/>
      <c r="N82" s="97">
        <f t="shared" si="34"/>
        <v>0</v>
      </c>
      <c r="O82" s="97">
        <f t="shared" si="35"/>
        <v>0</v>
      </c>
      <c r="P82" s="96"/>
      <c r="Q82" s="97">
        <f t="shared" si="36"/>
        <v>0</v>
      </c>
      <c r="R82" s="97">
        <f t="shared" si="37"/>
        <v>0</v>
      </c>
      <c r="S82" s="96"/>
      <c r="T82" s="97">
        <f t="shared" si="38"/>
        <v>0</v>
      </c>
      <c r="U82" s="97">
        <f t="shared" si="39"/>
        <v>0</v>
      </c>
      <c r="V82" s="96"/>
      <c r="W82" s="97">
        <f t="shared" si="40"/>
        <v>0</v>
      </c>
      <c r="X82" s="97">
        <f t="shared" si="41"/>
        <v>0</v>
      </c>
      <c r="Y82" s="96"/>
      <c r="Z82" s="97">
        <f t="shared" si="42"/>
        <v>0</v>
      </c>
      <c r="AA82" s="97">
        <f t="shared" si="43"/>
        <v>0</v>
      </c>
      <c r="AB82" s="96"/>
      <c r="AC82" s="97">
        <f t="shared" si="44"/>
        <v>0</v>
      </c>
      <c r="AD82" s="97">
        <f t="shared" si="45"/>
        <v>0</v>
      </c>
      <c r="AE82" s="96"/>
      <c r="AF82" s="97">
        <f t="shared" si="46"/>
        <v>0</v>
      </c>
      <c r="AG82" s="97">
        <f t="shared" si="47"/>
        <v>0</v>
      </c>
      <c r="AH82" s="96"/>
      <c r="AI82" s="97">
        <f t="shared" si="48"/>
        <v>0</v>
      </c>
      <c r="AJ82" s="97">
        <f t="shared" si="49"/>
        <v>0</v>
      </c>
      <c r="AK82" s="96"/>
      <c r="AL82" s="97">
        <f t="shared" si="50"/>
        <v>0</v>
      </c>
      <c r="AM82" s="97">
        <f t="shared" si="51"/>
        <v>0</v>
      </c>
      <c r="AN82" s="96"/>
      <c r="AO82" s="96">
        <f t="shared" si="52"/>
        <v>0</v>
      </c>
      <c r="AP82" s="97">
        <f t="shared" si="53"/>
        <v>0</v>
      </c>
      <c r="AQ82" s="97">
        <f t="shared" si="54"/>
        <v>0</v>
      </c>
      <c r="AR82" s="99">
        <f t="shared" si="55"/>
        <v>0</v>
      </c>
      <c r="AS82" s="100">
        <f t="shared" si="56"/>
        <v>0</v>
      </c>
      <c r="AT82" s="97">
        <f t="shared" si="57"/>
        <v>0</v>
      </c>
      <c r="AU82" s="96"/>
      <c r="AV82" s="106">
        <f t="shared" si="58"/>
        <v>0</v>
      </c>
      <c r="AW82" s="106"/>
      <c r="AX82" s="97">
        <f t="shared" si="59"/>
        <v>0</v>
      </c>
      <c r="AY82" s="101">
        <v>80</v>
      </c>
      <c r="AZ82" s="100" t="str">
        <f t="shared" si="60"/>
        <v>-</v>
      </c>
      <c r="BA82" s="100" t="str">
        <f t="shared" si="61"/>
        <v>-</v>
      </c>
      <c r="BB82" s="102" t="str">
        <f t="shared" si="62"/>
        <v>-</v>
      </c>
      <c r="BC82" s="100" t="str">
        <f t="shared" si="63"/>
        <v>-</v>
      </c>
      <c r="BD82" s="103"/>
      <c r="BE82" s="103"/>
    </row>
    <row r="83" spans="1:61" s="104" customFormat="1" ht="15" hidden="1" x14ac:dyDescent="0.25">
      <c r="A83" s="92">
        <v>33</v>
      </c>
      <c r="B83" s="93"/>
      <c r="C83" s="93"/>
      <c r="D83" s="93"/>
      <c r="E83" s="94"/>
      <c r="F83" s="95"/>
      <c r="G83" s="95"/>
      <c r="H83" s="95"/>
      <c r="J83" s="96"/>
      <c r="K83" s="97">
        <f t="shared" si="32"/>
        <v>0</v>
      </c>
      <c r="L83" s="97">
        <f t="shared" si="33"/>
        <v>0</v>
      </c>
      <c r="M83" s="96"/>
      <c r="N83" s="97">
        <f t="shared" si="34"/>
        <v>0</v>
      </c>
      <c r="O83" s="97">
        <f t="shared" si="35"/>
        <v>0</v>
      </c>
      <c r="P83" s="96"/>
      <c r="Q83" s="97">
        <f t="shared" si="36"/>
        <v>0</v>
      </c>
      <c r="R83" s="97">
        <f t="shared" si="37"/>
        <v>0</v>
      </c>
      <c r="S83" s="96"/>
      <c r="T83" s="97">
        <f t="shared" si="38"/>
        <v>0</v>
      </c>
      <c r="U83" s="97">
        <f t="shared" si="39"/>
        <v>0</v>
      </c>
      <c r="V83" s="96"/>
      <c r="W83" s="97">
        <f t="shared" si="40"/>
        <v>0</v>
      </c>
      <c r="X83" s="97">
        <f t="shared" si="41"/>
        <v>0</v>
      </c>
      <c r="Y83" s="96"/>
      <c r="Z83" s="97">
        <f t="shared" si="42"/>
        <v>0</v>
      </c>
      <c r="AA83" s="97">
        <f t="shared" si="43"/>
        <v>0</v>
      </c>
      <c r="AB83" s="96"/>
      <c r="AC83" s="97">
        <f t="shared" si="44"/>
        <v>0</v>
      </c>
      <c r="AD83" s="97">
        <f t="shared" si="45"/>
        <v>0</v>
      </c>
      <c r="AE83" s="96"/>
      <c r="AF83" s="97">
        <f t="shared" si="46"/>
        <v>0</v>
      </c>
      <c r="AG83" s="97">
        <f t="shared" si="47"/>
        <v>0</v>
      </c>
      <c r="AH83" s="96"/>
      <c r="AI83" s="97">
        <f t="shared" si="48"/>
        <v>0</v>
      </c>
      <c r="AJ83" s="97">
        <f t="shared" si="49"/>
        <v>0</v>
      </c>
      <c r="AK83" s="96"/>
      <c r="AL83" s="97">
        <f t="shared" si="50"/>
        <v>0</v>
      </c>
      <c r="AM83" s="97">
        <f t="shared" si="51"/>
        <v>0</v>
      </c>
      <c r="AN83" s="96"/>
      <c r="AO83" s="96">
        <f t="shared" si="52"/>
        <v>0</v>
      </c>
      <c r="AP83" s="97">
        <f t="shared" si="53"/>
        <v>0</v>
      </c>
      <c r="AQ83" s="97">
        <f t="shared" si="54"/>
        <v>0</v>
      </c>
      <c r="AR83" s="99">
        <f t="shared" si="55"/>
        <v>0</v>
      </c>
      <c r="AS83" s="100">
        <f t="shared" si="56"/>
        <v>0</v>
      </c>
      <c r="AT83" s="97">
        <f t="shared" si="57"/>
        <v>0</v>
      </c>
      <c r="AU83" s="96"/>
      <c r="AV83" s="106">
        <f t="shared" si="58"/>
        <v>0</v>
      </c>
      <c r="AW83" s="106"/>
      <c r="AX83" s="97">
        <f t="shared" si="59"/>
        <v>0</v>
      </c>
      <c r="AY83" s="101">
        <v>81</v>
      </c>
      <c r="AZ83" s="100" t="str">
        <f t="shared" si="60"/>
        <v>-</v>
      </c>
      <c r="BA83" s="100" t="str">
        <f t="shared" si="61"/>
        <v>-</v>
      </c>
      <c r="BB83" s="102" t="str">
        <f t="shared" si="62"/>
        <v>-</v>
      </c>
      <c r="BC83" s="100" t="str">
        <f t="shared" si="63"/>
        <v>-</v>
      </c>
      <c r="BD83" s="103"/>
      <c r="BE83" s="103"/>
    </row>
    <row r="84" spans="1:61" s="104" customFormat="1" ht="15" hidden="1" x14ac:dyDescent="0.25">
      <c r="A84" s="92">
        <v>33</v>
      </c>
      <c r="B84" s="93"/>
      <c r="C84" s="93"/>
      <c r="D84" s="93"/>
      <c r="E84" s="94"/>
      <c r="F84" s="95"/>
      <c r="G84" s="95"/>
      <c r="H84" s="95"/>
      <c r="J84" s="96"/>
      <c r="K84" s="97">
        <f t="shared" si="32"/>
        <v>0</v>
      </c>
      <c r="L84" s="97">
        <f t="shared" si="33"/>
        <v>0</v>
      </c>
      <c r="M84" s="96"/>
      <c r="N84" s="97">
        <f t="shared" si="34"/>
        <v>0</v>
      </c>
      <c r="O84" s="97">
        <f t="shared" si="35"/>
        <v>0</v>
      </c>
      <c r="P84" s="96"/>
      <c r="Q84" s="97">
        <f t="shared" si="36"/>
        <v>0</v>
      </c>
      <c r="R84" s="97">
        <f t="shared" si="37"/>
        <v>0</v>
      </c>
      <c r="S84" s="96"/>
      <c r="T84" s="97">
        <f t="shared" si="38"/>
        <v>0</v>
      </c>
      <c r="U84" s="97">
        <f t="shared" si="39"/>
        <v>0</v>
      </c>
      <c r="V84" s="96"/>
      <c r="W84" s="97">
        <f t="shared" si="40"/>
        <v>0</v>
      </c>
      <c r="X84" s="97">
        <f t="shared" si="41"/>
        <v>0</v>
      </c>
      <c r="Y84" s="96"/>
      <c r="Z84" s="97">
        <f t="shared" si="42"/>
        <v>0</v>
      </c>
      <c r="AA84" s="97">
        <f t="shared" si="43"/>
        <v>0</v>
      </c>
      <c r="AB84" s="96"/>
      <c r="AC84" s="97">
        <f t="shared" si="44"/>
        <v>0</v>
      </c>
      <c r="AD84" s="97">
        <f t="shared" si="45"/>
        <v>0</v>
      </c>
      <c r="AE84" s="96"/>
      <c r="AF84" s="97">
        <f t="shared" si="46"/>
        <v>0</v>
      </c>
      <c r="AG84" s="97">
        <f t="shared" si="47"/>
        <v>0</v>
      </c>
      <c r="AH84" s="96"/>
      <c r="AI84" s="97">
        <f t="shared" si="48"/>
        <v>0</v>
      </c>
      <c r="AJ84" s="97">
        <f t="shared" si="49"/>
        <v>0</v>
      </c>
      <c r="AK84" s="96"/>
      <c r="AL84" s="97">
        <f t="shared" si="50"/>
        <v>0</v>
      </c>
      <c r="AM84" s="97">
        <f t="shared" si="51"/>
        <v>0</v>
      </c>
      <c r="AN84" s="96"/>
      <c r="AO84" s="96">
        <f t="shared" si="52"/>
        <v>0</v>
      </c>
      <c r="AP84" s="97">
        <f t="shared" si="53"/>
        <v>0</v>
      </c>
      <c r="AQ84" s="97">
        <f t="shared" si="54"/>
        <v>0</v>
      </c>
      <c r="AR84" s="99">
        <f t="shared" si="55"/>
        <v>0</v>
      </c>
      <c r="AS84" s="100">
        <f t="shared" si="56"/>
        <v>0</v>
      </c>
      <c r="AT84" s="97">
        <f t="shared" si="57"/>
        <v>0</v>
      </c>
      <c r="AU84" s="96"/>
      <c r="AV84" s="106">
        <f t="shared" si="58"/>
        <v>0</v>
      </c>
      <c r="AW84" s="106"/>
      <c r="AX84" s="97">
        <f t="shared" si="59"/>
        <v>0</v>
      </c>
      <c r="AY84" s="101">
        <v>82</v>
      </c>
      <c r="AZ84" s="100" t="str">
        <f t="shared" si="60"/>
        <v>-</v>
      </c>
      <c r="BA84" s="100" t="str">
        <f t="shared" si="61"/>
        <v>-</v>
      </c>
      <c r="BB84" s="102" t="str">
        <f t="shared" si="62"/>
        <v>-</v>
      </c>
      <c r="BC84" s="100" t="str">
        <f t="shared" si="63"/>
        <v>-</v>
      </c>
      <c r="BD84" s="103"/>
      <c r="BE84" s="103"/>
    </row>
    <row r="85" spans="1:61" s="104" customFormat="1" ht="15" hidden="1" x14ac:dyDescent="0.25">
      <c r="A85" s="92">
        <v>75</v>
      </c>
      <c r="B85" s="93"/>
      <c r="C85" s="93"/>
      <c r="D85" s="93"/>
      <c r="E85" s="94"/>
      <c r="F85" s="95"/>
      <c r="G85" s="95"/>
      <c r="H85" s="95"/>
      <c r="J85" s="96"/>
      <c r="K85" s="97">
        <f t="shared" si="32"/>
        <v>0</v>
      </c>
      <c r="L85" s="97">
        <f t="shared" si="33"/>
        <v>0</v>
      </c>
      <c r="M85" s="96"/>
      <c r="N85" s="97">
        <f t="shared" si="34"/>
        <v>0</v>
      </c>
      <c r="O85" s="97">
        <f t="shared" si="35"/>
        <v>0</v>
      </c>
      <c r="P85" s="96"/>
      <c r="Q85" s="97">
        <f t="shared" si="36"/>
        <v>0</v>
      </c>
      <c r="R85" s="97">
        <f t="shared" si="37"/>
        <v>0</v>
      </c>
      <c r="S85" s="96"/>
      <c r="T85" s="97">
        <f t="shared" si="38"/>
        <v>0</v>
      </c>
      <c r="U85" s="97">
        <f t="shared" si="39"/>
        <v>0</v>
      </c>
      <c r="V85" s="96"/>
      <c r="W85" s="97">
        <f t="shared" si="40"/>
        <v>0</v>
      </c>
      <c r="X85" s="97">
        <f t="shared" si="41"/>
        <v>0</v>
      </c>
      <c r="Y85" s="96"/>
      <c r="Z85" s="97">
        <f t="shared" si="42"/>
        <v>0</v>
      </c>
      <c r="AA85" s="97">
        <f t="shared" si="43"/>
        <v>0</v>
      </c>
      <c r="AB85" s="96"/>
      <c r="AC85" s="97">
        <f t="shared" si="44"/>
        <v>0</v>
      </c>
      <c r="AD85" s="97">
        <f t="shared" si="45"/>
        <v>0</v>
      </c>
      <c r="AE85" s="96"/>
      <c r="AF85" s="97">
        <f t="shared" si="46"/>
        <v>0</v>
      </c>
      <c r="AG85" s="97">
        <f t="shared" si="47"/>
        <v>0</v>
      </c>
      <c r="AH85" s="96"/>
      <c r="AI85" s="97">
        <f t="shared" si="48"/>
        <v>0</v>
      </c>
      <c r="AJ85" s="97">
        <f t="shared" si="49"/>
        <v>0</v>
      </c>
      <c r="AK85" s="96"/>
      <c r="AL85" s="97">
        <f t="shared" si="50"/>
        <v>0</v>
      </c>
      <c r="AM85" s="97">
        <f t="shared" si="51"/>
        <v>0</v>
      </c>
      <c r="AN85" s="96"/>
      <c r="AO85" s="96">
        <f t="shared" si="52"/>
        <v>0</v>
      </c>
      <c r="AP85" s="97">
        <f t="shared" si="53"/>
        <v>0</v>
      </c>
      <c r="AQ85" s="97">
        <f t="shared" si="54"/>
        <v>0</v>
      </c>
      <c r="AR85" s="99">
        <f t="shared" si="55"/>
        <v>0</v>
      </c>
      <c r="AS85" s="100">
        <f t="shared" si="56"/>
        <v>0</v>
      </c>
      <c r="AT85" s="97">
        <f t="shared" si="57"/>
        <v>0</v>
      </c>
      <c r="AU85" s="96"/>
      <c r="AV85" s="106">
        <f t="shared" si="58"/>
        <v>0</v>
      </c>
      <c r="AW85" s="106"/>
      <c r="AX85" s="97">
        <f t="shared" si="59"/>
        <v>0</v>
      </c>
      <c r="AY85" s="101">
        <v>83</v>
      </c>
      <c r="AZ85" s="100" t="str">
        <f t="shared" si="60"/>
        <v>-</v>
      </c>
      <c r="BA85" s="100" t="str">
        <f t="shared" si="61"/>
        <v>-</v>
      </c>
      <c r="BB85" s="102" t="str">
        <f t="shared" si="62"/>
        <v>-</v>
      </c>
      <c r="BC85" s="100" t="str">
        <f t="shared" si="63"/>
        <v>-</v>
      </c>
      <c r="BD85" s="103"/>
      <c r="BE85" s="103"/>
    </row>
    <row r="86" spans="1:61" s="104" customFormat="1" ht="15" hidden="1" x14ac:dyDescent="0.25">
      <c r="A86" s="92">
        <v>19</v>
      </c>
      <c r="B86" s="93"/>
      <c r="C86" s="93"/>
      <c r="D86" s="93"/>
      <c r="E86" s="94"/>
      <c r="F86" s="95"/>
      <c r="G86" s="95"/>
      <c r="H86" s="95"/>
      <c r="J86" s="96"/>
      <c r="K86" s="97">
        <f t="shared" si="32"/>
        <v>0</v>
      </c>
      <c r="L86" s="97">
        <f t="shared" si="33"/>
        <v>0</v>
      </c>
      <c r="M86" s="96"/>
      <c r="N86" s="97">
        <f t="shared" si="34"/>
        <v>0</v>
      </c>
      <c r="O86" s="97">
        <f t="shared" si="35"/>
        <v>0</v>
      </c>
      <c r="P86" s="96"/>
      <c r="Q86" s="97">
        <f t="shared" si="36"/>
        <v>0</v>
      </c>
      <c r="R86" s="97">
        <f t="shared" si="37"/>
        <v>0</v>
      </c>
      <c r="S86" s="96"/>
      <c r="T86" s="97">
        <f t="shared" si="38"/>
        <v>0</v>
      </c>
      <c r="U86" s="97">
        <f t="shared" si="39"/>
        <v>0</v>
      </c>
      <c r="V86" s="96"/>
      <c r="W86" s="97">
        <f t="shared" si="40"/>
        <v>0</v>
      </c>
      <c r="X86" s="97">
        <f t="shared" si="41"/>
        <v>0</v>
      </c>
      <c r="Y86" s="96"/>
      <c r="Z86" s="97">
        <f t="shared" si="42"/>
        <v>0</v>
      </c>
      <c r="AA86" s="97">
        <f t="shared" si="43"/>
        <v>0</v>
      </c>
      <c r="AB86" s="96"/>
      <c r="AC86" s="97">
        <f t="shared" si="44"/>
        <v>0</v>
      </c>
      <c r="AD86" s="97">
        <f t="shared" si="45"/>
        <v>0</v>
      </c>
      <c r="AE86" s="96"/>
      <c r="AF86" s="97">
        <f t="shared" si="46"/>
        <v>0</v>
      </c>
      <c r="AG86" s="97">
        <f t="shared" si="47"/>
        <v>0</v>
      </c>
      <c r="AH86" s="96"/>
      <c r="AI86" s="97">
        <f t="shared" si="48"/>
        <v>0</v>
      </c>
      <c r="AJ86" s="97">
        <f t="shared" si="49"/>
        <v>0</v>
      </c>
      <c r="AK86" s="96"/>
      <c r="AL86" s="97">
        <f t="shared" si="50"/>
        <v>0</v>
      </c>
      <c r="AM86" s="97">
        <f t="shared" si="51"/>
        <v>0</v>
      </c>
      <c r="AN86" s="96"/>
      <c r="AO86" s="96">
        <f t="shared" si="52"/>
        <v>0</v>
      </c>
      <c r="AP86" s="97">
        <f t="shared" si="53"/>
        <v>0</v>
      </c>
      <c r="AQ86" s="97">
        <f t="shared" si="54"/>
        <v>0</v>
      </c>
      <c r="AR86" s="99">
        <f t="shared" si="55"/>
        <v>0</v>
      </c>
      <c r="AS86" s="100">
        <f t="shared" si="56"/>
        <v>0</v>
      </c>
      <c r="AT86" s="97">
        <f t="shared" si="57"/>
        <v>0</v>
      </c>
      <c r="AU86" s="96"/>
      <c r="AV86" s="106">
        <f t="shared" si="58"/>
        <v>0</v>
      </c>
      <c r="AW86" s="106"/>
      <c r="AX86" s="97">
        <f t="shared" si="59"/>
        <v>0</v>
      </c>
      <c r="AY86" s="101">
        <v>84</v>
      </c>
      <c r="AZ86" s="100" t="str">
        <f t="shared" si="60"/>
        <v>-</v>
      </c>
      <c r="BA86" s="100" t="str">
        <f t="shared" si="61"/>
        <v>-</v>
      </c>
      <c r="BB86" s="102" t="str">
        <f t="shared" si="62"/>
        <v>-</v>
      </c>
      <c r="BC86" s="100" t="str">
        <f t="shared" si="63"/>
        <v>-</v>
      </c>
      <c r="BD86" s="103"/>
      <c r="BE86" s="103"/>
    </row>
    <row r="87" spans="1:61" s="104" customFormat="1" ht="15" hidden="1" x14ac:dyDescent="0.25">
      <c r="A87" s="92">
        <v>27</v>
      </c>
      <c r="B87" s="93"/>
      <c r="C87" s="93"/>
      <c r="D87" s="93"/>
      <c r="E87" s="94"/>
      <c r="F87" s="95"/>
      <c r="G87" s="95"/>
      <c r="H87" s="95"/>
      <c r="J87" s="96"/>
      <c r="K87" s="97">
        <f t="shared" si="32"/>
        <v>0</v>
      </c>
      <c r="L87" s="97">
        <f t="shared" si="33"/>
        <v>0</v>
      </c>
      <c r="M87" s="96"/>
      <c r="N87" s="97">
        <f t="shared" si="34"/>
        <v>0</v>
      </c>
      <c r="O87" s="97">
        <f t="shared" si="35"/>
        <v>0</v>
      </c>
      <c r="P87" s="96"/>
      <c r="Q87" s="97">
        <f t="shared" si="36"/>
        <v>0</v>
      </c>
      <c r="R87" s="97">
        <f t="shared" si="37"/>
        <v>0</v>
      </c>
      <c r="S87" s="96"/>
      <c r="T87" s="97">
        <f t="shared" si="38"/>
        <v>0</v>
      </c>
      <c r="U87" s="97">
        <f t="shared" si="39"/>
        <v>0</v>
      </c>
      <c r="V87" s="96"/>
      <c r="W87" s="97">
        <f t="shared" si="40"/>
        <v>0</v>
      </c>
      <c r="X87" s="97">
        <f t="shared" si="41"/>
        <v>0</v>
      </c>
      <c r="Y87" s="96"/>
      <c r="Z87" s="97">
        <f t="shared" si="42"/>
        <v>0</v>
      </c>
      <c r="AA87" s="97">
        <f t="shared" si="43"/>
        <v>0</v>
      </c>
      <c r="AB87" s="96"/>
      <c r="AC87" s="97">
        <f t="shared" si="44"/>
        <v>0</v>
      </c>
      <c r="AD87" s="97">
        <f t="shared" si="45"/>
        <v>0</v>
      </c>
      <c r="AE87" s="96"/>
      <c r="AF87" s="97">
        <f t="shared" si="46"/>
        <v>0</v>
      </c>
      <c r="AG87" s="97">
        <f t="shared" si="47"/>
        <v>0</v>
      </c>
      <c r="AH87" s="96"/>
      <c r="AI87" s="97">
        <f t="shared" si="48"/>
        <v>0</v>
      </c>
      <c r="AJ87" s="97">
        <f t="shared" si="49"/>
        <v>0</v>
      </c>
      <c r="AK87" s="96"/>
      <c r="AL87" s="97">
        <f t="shared" si="50"/>
        <v>0</v>
      </c>
      <c r="AM87" s="97">
        <f t="shared" si="51"/>
        <v>0</v>
      </c>
      <c r="AN87" s="96"/>
      <c r="AO87" s="96">
        <f t="shared" si="52"/>
        <v>0</v>
      </c>
      <c r="AP87" s="97">
        <f t="shared" si="53"/>
        <v>0</v>
      </c>
      <c r="AQ87" s="97">
        <f t="shared" si="54"/>
        <v>0</v>
      </c>
      <c r="AR87" s="99">
        <f t="shared" si="55"/>
        <v>0</v>
      </c>
      <c r="AS87" s="100">
        <f t="shared" si="56"/>
        <v>0</v>
      </c>
      <c r="AT87" s="97">
        <f t="shared" si="57"/>
        <v>0</v>
      </c>
      <c r="AU87" s="96"/>
      <c r="AV87" s="106">
        <f t="shared" si="58"/>
        <v>0</v>
      </c>
      <c r="AW87" s="106"/>
      <c r="AX87" s="97">
        <f t="shared" si="59"/>
        <v>0</v>
      </c>
      <c r="AY87" s="101">
        <v>85</v>
      </c>
      <c r="AZ87" s="100" t="str">
        <f t="shared" si="60"/>
        <v>-</v>
      </c>
      <c r="BA87" s="100" t="str">
        <f t="shared" si="61"/>
        <v>-</v>
      </c>
      <c r="BB87" s="102" t="str">
        <f t="shared" si="62"/>
        <v>-</v>
      </c>
      <c r="BC87" s="100" t="str">
        <f t="shared" si="63"/>
        <v>-</v>
      </c>
      <c r="BD87" s="103"/>
      <c r="BE87" s="103"/>
    </row>
    <row r="88" spans="1:61" s="42" customFormat="1" ht="15" hidden="1" x14ac:dyDescent="0.25">
      <c r="A88" s="13">
        <v>30</v>
      </c>
      <c r="B88" s="16"/>
      <c r="C88" s="16"/>
      <c r="D88" s="16"/>
      <c r="E88" s="26"/>
      <c r="F88" s="53"/>
      <c r="G88" s="53"/>
      <c r="H88" s="53"/>
      <c r="I88" s="1"/>
      <c r="J88" s="25"/>
      <c r="K88" s="15">
        <f t="shared" si="32"/>
        <v>0</v>
      </c>
      <c r="L88" s="15">
        <f t="shared" si="33"/>
        <v>0</v>
      </c>
      <c r="M88" s="25"/>
      <c r="N88" s="15">
        <f t="shared" si="34"/>
        <v>0</v>
      </c>
      <c r="O88" s="15">
        <f t="shared" si="35"/>
        <v>0</v>
      </c>
      <c r="P88" s="25"/>
      <c r="Q88" s="15">
        <f t="shared" si="36"/>
        <v>0</v>
      </c>
      <c r="R88" s="15">
        <f t="shared" si="37"/>
        <v>0</v>
      </c>
      <c r="S88" s="25"/>
      <c r="T88" s="15">
        <f t="shared" si="38"/>
        <v>0</v>
      </c>
      <c r="U88" s="15">
        <f t="shared" si="39"/>
        <v>0</v>
      </c>
      <c r="V88" s="25"/>
      <c r="W88" s="15">
        <f t="shared" si="40"/>
        <v>0</v>
      </c>
      <c r="X88" s="15">
        <f t="shared" si="41"/>
        <v>0</v>
      </c>
      <c r="Y88" s="25"/>
      <c r="Z88" s="15">
        <f t="shared" si="42"/>
        <v>0</v>
      </c>
      <c r="AA88" s="15">
        <f t="shared" si="43"/>
        <v>0</v>
      </c>
      <c r="AB88" s="25"/>
      <c r="AC88" s="15">
        <f t="shared" si="44"/>
        <v>0</v>
      </c>
      <c r="AD88" s="15">
        <f t="shared" si="45"/>
        <v>0</v>
      </c>
      <c r="AE88" s="25"/>
      <c r="AF88" s="15">
        <f t="shared" si="46"/>
        <v>0</v>
      </c>
      <c r="AG88" s="15">
        <f t="shared" si="47"/>
        <v>0</v>
      </c>
      <c r="AH88" s="25"/>
      <c r="AI88" s="15">
        <f t="shared" si="48"/>
        <v>0</v>
      </c>
      <c r="AJ88" s="15">
        <f t="shared" si="49"/>
        <v>0</v>
      </c>
      <c r="AK88" s="25"/>
      <c r="AL88" s="15">
        <f t="shared" si="50"/>
        <v>0</v>
      </c>
      <c r="AM88" s="15">
        <f t="shared" si="51"/>
        <v>0</v>
      </c>
      <c r="AN88" s="50"/>
      <c r="AO88" s="25">
        <f t="shared" si="52"/>
        <v>0</v>
      </c>
      <c r="AP88" s="15">
        <f t="shared" si="53"/>
        <v>0</v>
      </c>
      <c r="AQ88" s="36">
        <f t="shared" si="54"/>
        <v>0</v>
      </c>
      <c r="AR88" s="41">
        <f t="shared" si="55"/>
        <v>0</v>
      </c>
      <c r="AS88" s="36">
        <f t="shared" si="56"/>
        <v>0</v>
      </c>
      <c r="AT88" s="58">
        <f t="shared" si="57"/>
        <v>0</v>
      </c>
      <c r="AU88" s="25"/>
      <c r="AV88" s="36">
        <f t="shared" si="58"/>
        <v>0</v>
      </c>
      <c r="AW88" s="36"/>
      <c r="AX88" s="15">
        <f t="shared" si="59"/>
        <v>0</v>
      </c>
      <c r="AY88" s="46">
        <v>87</v>
      </c>
      <c r="AZ88" s="36" t="str">
        <f t="shared" si="60"/>
        <v>-</v>
      </c>
      <c r="BA88" s="36" t="str">
        <f t="shared" si="61"/>
        <v>-</v>
      </c>
      <c r="BB88" s="51" t="str">
        <f t="shared" si="62"/>
        <v>-</v>
      </c>
      <c r="BC88" s="34" t="str">
        <f t="shared" si="63"/>
        <v>-</v>
      </c>
      <c r="BD88" s="1"/>
      <c r="BE88" s="1"/>
      <c r="BF88" s="1"/>
      <c r="BG88" s="1"/>
      <c r="BH88" s="1"/>
      <c r="BI88" s="1"/>
    </row>
    <row r="89" spans="1:61" s="104" customFormat="1" ht="15" hidden="1" x14ac:dyDescent="0.25">
      <c r="A89" s="92">
        <v>26</v>
      </c>
      <c r="B89" s="93"/>
      <c r="C89" s="93"/>
      <c r="D89" s="93"/>
      <c r="E89" s="94"/>
      <c r="F89" s="95"/>
      <c r="G89" s="95"/>
      <c r="H89" s="95"/>
      <c r="J89" s="96"/>
      <c r="K89" s="97">
        <f t="shared" si="32"/>
        <v>0</v>
      </c>
      <c r="L89" s="97">
        <f t="shared" si="33"/>
        <v>0</v>
      </c>
      <c r="M89" s="96"/>
      <c r="N89" s="97">
        <f t="shared" si="34"/>
        <v>0</v>
      </c>
      <c r="O89" s="97">
        <f t="shared" si="35"/>
        <v>0</v>
      </c>
      <c r="P89" s="96"/>
      <c r="Q89" s="97">
        <f t="shared" si="36"/>
        <v>0</v>
      </c>
      <c r="R89" s="97">
        <f t="shared" si="37"/>
        <v>0</v>
      </c>
      <c r="S89" s="96"/>
      <c r="T89" s="97">
        <f t="shared" si="38"/>
        <v>0</v>
      </c>
      <c r="U89" s="97">
        <f t="shared" si="39"/>
        <v>0</v>
      </c>
      <c r="V89" s="96"/>
      <c r="W89" s="97">
        <f t="shared" si="40"/>
        <v>0</v>
      </c>
      <c r="X89" s="97">
        <f t="shared" si="41"/>
        <v>0</v>
      </c>
      <c r="Y89" s="96"/>
      <c r="Z89" s="97">
        <f t="shared" si="42"/>
        <v>0</v>
      </c>
      <c r="AA89" s="97">
        <f t="shared" si="43"/>
        <v>0</v>
      </c>
      <c r="AB89" s="96"/>
      <c r="AC89" s="97">
        <f t="shared" si="44"/>
        <v>0</v>
      </c>
      <c r="AD89" s="97">
        <f t="shared" si="45"/>
        <v>0</v>
      </c>
      <c r="AE89" s="96"/>
      <c r="AF89" s="97">
        <f t="shared" si="46"/>
        <v>0</v>
      </c>
      <c r="AG89" s="97">
        <f t="shared" si="47"/>
        <v>0</v>
      </c>
      <c r="AH89" s="96"/>
      <c r="AI89" s="97">
        <f t="shared" si="48"/>
        <v>0</v>
      </c>
      <c r="AJ89" s="97">
        <f t="shared" si="49"/>
        <v>0</v>
      </c>
      <c r="AK89" s="96"/>
      <c r="AL89" s="97">
        <f t="shared" si="50"/>
        <v>0</v>
      </c>
      <c r="AM89" s="97">
        <f t="shared" si="51"/>
        <v>0</v>
      </c>
      <c r="AN89" s="96"/>
      <c r="AO89" s="96">
        <f t="shared" si="52"/>
        <v>0</v>
      </c>
      <c r="AP89" s="97">
        <f t="shared" si="53"/>
        <v>0</v>
      </c>
      <c r="AQ89" s="97">
        <f t="shared" si="54"/>
        <v>0</v>
      </c>
      <c r="AR89" s="99">
        <f t="shared" si="55"/>
        <v>0</v>
      </c>
      <c r="AS89" s="100">
        <f t="shared" si="56"/>
        <v>0</v>
      </c>
      <c r="AT89" s="97">
        <f t="shared" si="57"/>
        <v>0</v>
      </c>
      <c r="AU89" s="96"/>
      <c r="AV89" s="106">
        <f t="shared" si="58"/>
        <v>0</v>
      </c>
      <c r="AW89" s="106"/>
      <c r="AX89" s="97">
        <f t="shared" si="59"/>
        <v>0</v>
      </c>
      <c r="AY89" s="101">
        <v>88</v>
      </c>
      <c r="AZ89" s="100" t="str">
        <f t="shared" si="60"/>
        <v>-</v>
      </c>
      <c r="BA89" s="100" t="str">
        <f t="shared" si="61"/>
        <v>-</v>
      </c>
      <c r="BB89" s="102" t="str">
        <f t="shared" si="62"/>
        <v>-</v>
      </c>
      <c r="BC89" s="100" t="str">
        <f t="shared" si="63"/>
        <v>-</v>
      </c>
      <c r="BD89" s="103"/>
      <c r="BE89" s="103"/>
    </row>
    <row r="90" spans="1:61" s="104" customFormat="1" ht="15" hidden="1" x14ac:dyDescent="0.25">
      <c r="A90" s="92">
        <v>28</v>
      </c>
      <c r="B90" s="93"/>
      <c r="C90" s="93"/>
      <c r="D90" s="93"/>
      <c r="E90" s="94"/>
      <c r="F90" s="95"/>
      <c r="G90" s="95"/>
      <c r="H90" s="95"/>
      <c r="J90" s="96"/>
      <c r="K90" s="97">
        <f t="shared" si="32"/>
        <v>0</v>
      </c>
      <c r="L90" s="97">
        <f t="shared" si="33"/>
        <v>0</v>
      </c>
      <c r="M90" s="96"/>
      <c r="N90" s="97">
        <f t="shared" si="34"/>
        <v>0</v>
      </c>
      <c r="O90" s="97">
        <f t="shared" si="35"/>
        <v>0</v>
      </c>
      <c r="P90" s="96"/>
      <c r="Q90" s="97">
        <f t="shared" si="36"/>
        <v>0</v>
      </c>
      <c r="R90" s="97">
        <f t="shared" si="37"/>
        <v>0</v>
      </c>
      <c r="S90" s="96"/>
      <c r="T90" s="97">
        <f t="shared" si="38"/>
        <v>0</v>
      </c>
      <c r="U90" s="97">
        <f t="shared" si="39"/>
        <v>0</v>
      </c>
      <c r="V90" s="96"/>
      <c r="W90" s="97">
        <f t="shared" si="40"/>
        <v>0</v>
      </c>
      <c r="X90" s="97">
        <f t="shared" si="41"/>
        <v>0</v>
      </c>
      <c r="Y90" s="96"/>
      <c r="Z90" s="97">
        <f t="shared" si="42"/>
        <v>0</v>
      </c>
      <c r="AA90" s="97">
        <f t="shared" si="43"/>
        <v>0</v>
      </c>
      <c r="AB90" s="96"/>
      <c r="AC90" s="97">
        <f t="shared" si="44"/>
        <v>0</v>
      </c>
      <c r="AD90" s="97">
        <f t="shared" si="45"/>
        <v>0</v>
      </c>
      <c r="AE90" s="96"/>
      <c r="AF90" s="97">
        <f t="shared" si="46"/>
        <v>0</v>
      </c>
      <c r="AG90" s="97">
        <f t="shared" si="47"/>
        <v>0</v>
      </c>
      <c r="AH90" s="96"/>
      <c r="AI90" s="97">
        <f t="shared" si="48"/>
        <v>0</v>
      </c>
      <c r="AJ90" s="97">
        <f t="shared" si="49"/>
        <v>0</v>
      </c>
      <c r="AK90" s="96"/>
      <c r="AL90" s="97">
        <f t="shared" si="50"/>
        <v>0</v>
      </c>
      <c r="AM90" s="97">
        <f t="shared" si="51"/>
        <v>0</v>
      </c>
      <c r="AN90" s="96"/>
      <c r="AO90" s="96">
        <f t="shared" si="52"/>
        <v>0</v>
      </c>
      <c r="AP90" s="97">
        <f t="shared" si="53"/>
        <v>0</v>
      </c>
      <c r="AQ90" s="97">
        <f t="shared" si="54"/>
        <v>0</v>
      </c>
      <c r="AR90" s="99">
        <f t="shared" si="55"/>
        <v>0</v>
      </c>
      <c r="AS90" s="100">
        <f t="shared" si="56"/>
        <v>0</v>
      </c>
      <c r="AT90" s="97">
        <f t="shared" si="57"/>
        <v>0</v>
      </c>
      <c r="AU90" s="96"/>
      <c r="AV90" s="106">
        <f t="shared" si="58"/>
        <v>0</v>
      </c>
      <c r="AW90" s="106"/>
      <c r="AX90" s="97">
        <f t="shared" si="59"/>
        <v>0</v>
      </c>
      <c r="AY90" s="101">
        <v>89</v>
      </c>
      <c r="AZ90" s="100" t="str">
        <f t="shared" si="60"/>
        <v>-</v>
      </c>
      <c r="BA90" s="100" t="str">
        <f t="shared" si="61"/>
        <v>-</v>
      </c>
      <c r="BB90" s="102" t="str">
        <f t="shared" si="62"/>
        <v>-</v>
      </c>
      <c r="BC90" s="100" t="str">
        <f t="shared" si="63"/>
        <v>-</v>
      </c>
      <c r="BD90" s="103"/>
      <c r="BE90" s="103"/>
    </row>
    <row r="91" spans="1:61" s="104" customFormat="1" ht="15" hidden="1" x14ac:dyDescent="0.25">
      <c r="A91" s="92">
        <v>25</v>
      </c>
      <c r="B91" s="93"/>
      <c r="C91" s="93"/>
      <c r="D91" s="93"/>
      <c r="E91" s="94"/>
      <c r="F91" s="95"/>
      <c r="G91" s="95"/>
      <c r="H91" s="95"/>
      <c r="J91" s="96"/>
      <c r="K91" s="97">
        <f t="shared" si="32"/>
        <v>0</v>
      </c>
      <c r="L91" s="97">
        <f t="shared" si="33"/>
        <v>0</v>
      </c>
      <c r="M91" s="96"/>
      <c r="N91" s="97">
        <f t="shared" si="34"/>
        <v>0</v>
      </c>
      <c r="O91" s="97">
        <f t="shared" si="35"/>
        <v>0</v>
      </c>
      <c r="P91" s="96"/>
      <c r="Q91" s="97">
        <f t="shared" si="36"/>
        <v>0</v>
      </c>
      <c r="R91" s="97">
        <f t="shared" si="37"/>
        <v>0</v>
      </c>
      <c r="S91" s="96"/>
      <c r="T91" s="97">
        <f t="shared" si="38"/>
        <v>0</v>
      </c>
      <c r="U91" s="97">
        <f t="shared" si="39"/>
        <v>0</v>
      </c>
      <c r="V91" s="96"/>
      <c r="W91" s="97">
        <f t="shared" si="40"/>
        <v>0</v>
      </c>
      <c r="X91" s="97">
        <f t="shared" si="41"/>
        <v>0</v>
      </c>
      <c r="Y91" s="96"/>
      <c r="Z91" s="97">
        <f t="shared" si="42"/>
        <v>0</v>
      </c>
      <c r="AA91" s="97">
        <f t="shared" si="43"/>
        <v>0</v>
      </c>
      <c r="AB91" s="96"/>
      <c r="AC91" s="97">
        <f t="shared" si="44"/>
        <v>0</v>
      </c>
      <c r="AD91" s="97">
        <f t="shared" si="45"/>
        <v>0</v>
      </c>
      <c r="AE91" s="96"/>
      <c r="AF91" s="97">
        <f t="shared" si="46"/>
        <v>0</v>
      </c>
      <c r="AG91" s="97">
        <f t="shared" si="47"/>
        <v>0</v>
      </c>
      <c r="AH91" s="96"/>
      <c r="AI91" s="97">
        <f t="shared" si="48"/>
        <v>0</v>
      </c>
      <c r="AJ91" s="97">
        <f t="shared" si="49"/>
        <v>0</v>
      </c>
      <c r="AK91" s="96"/>
      <c r="AL91" s="97">
        <f t="shared" si="50"/>
        <v>0</v>
      </c>
      <c r="AM91" s="97">
        <f t="shared" si="51"/>
        <v>0</v>
      </c>
      <c r="AN91" s="96"/>
      <c r="AO91" s="96">
        <f t="shared" si="52"/>
        <v>0</v>
      </c>
      <c r="AP91" s="97">
        <f t="shared" si="53"/>
        <v>0</v>
      </c>
      <c r="AQ91" s="97">
        <f t="shared" si="54"/>
        <v>0</v>
      </c>
      <c r="AR91" s="99">
        <f t="shared" si="55"/>
        <v>0</v>
      </c>
      <c r="AS91" s="100">
        <f t="shared" si="56"/>
        <v>0</v>
      </c>
      <c r="AT91" s="97">
        <f t="shared" si="57"/>
        <v>0</v>
      </c>
      <c r="AU91" s="96"/>
      <c r="AV91" s="106">
        <f t="shared" si="58"/>
        <v>0</v>
      </c>
      <c r="AW91" s="106"/>
      <c r="AX91" s="97">
        <f t="shared" si="59"/>
        <v>0</v>
      </c>
      <c r="AY91" s="101">
        <v>90</v>
      </c>
      <c r="AZ91" s="100" t="str">
        <f t="shared" si="60"/>
        <v>-</v>
      </c>
      <c r="BA91" s="100" t="str">
        <f t="shared" si="61"/>
        <v>-</v>
      </c>
      <c r="BB91" s="102" t="str">
        <f t="shared" si="62"/>
        <v>-</v>
      </c>
      <c r="BC91" s="100" t="str">
        <f t="shared" si="63"/>
        <v>-</v>
      </c>
      <c r="BD91" s="103"/>
      <c r="BE91" s="103"/>
    </row>
    <row r="92" spans="1:61" s="104" customFormat="1" ht="15" hidden="1" x14ac:dyDescent="0.25">
      <c r="A92" s="92">
        <v>29</v>
      </c>
      <c r="B92" s="93"/>
      <c r="C92" s="93"/>
      <c r="D92" s="93"/>
      <c r="E92" s="94"/>
      <c r="F92" s="95"/>
      <c r="G92" s="95"/>
      <c r="H92" s="95"/>
      <c r="J92" s="96"/>
      <c r="K92" s="97">
        <f t="shared" si="32"/>
        <v>0</v>
      </c>
      <c r="L92" s="97">
        <f t="shared" si="33"/>
        <v>0</v>
      </c>
      <c r="M92" s="96"/>
      <c r="N92" s="97">
        <f t="shared" si="34"/>
        <v>0</v>
      </c>
      <c r="O92" s="97">
        <f t="shared" si="35"/>
        <v>0</v>
      </c>
      <c r="P92" s="96"/>
      <c r="Q92" s="97">
        <f t="shared" si="36"/>
        <v>0</v>
      </c>
      <c r="R92" s="97">
        <f t="shared" si="37"/>
        <v>0</v>
      </c>
      <c r="S92" s="96"/>
      <c r="T92" s="97">
        <f t="shared" si="38"/>
        <v>0</v>
      </c>
      <c r="U92" s="97">
        <f t="shared" si="39"/>
        <v>0</v>
      </c>
      <c r="V92" s="96"/>
      <c r="W92" s="97">
        <f t="shared" si="40"/>
        <v>0</v>
      </c>
      <c r="X92" s="97">
        <f t="shared" si="41"/>
        <v>0</v>
      </c>
      <c r="Y92" s="96"/>
      <c r="Z92" s="97">
        <f t="shared" si="42"/>
        <v>0</v>
      </c>
      <c r="AA92" s="97">
        <f t="shared" si="43"/>
        <v>0</v>
      </c>
      <c r="AB92" s="96"/>
      <c r="AC92" s="97">
        <f t="shared" si="44"/>
        <v>0</v>
      </c>
      <c r="AD92" s="97">
        <f t="shared" si="45"/>
        <v>0</v>
      </c>
      <c r="AE92" s="96"/>
      <c r="AF92" s="97">
        <f t="shared" si="46"/>
        <v>0</v>
      </c>
      <c r="AG92" s="97">
        <f t="shared" si="47"/>
        <v>0</v>
      </c>
      <c r="AH92" s="96"/>
      <c r="AI92" s="97">
        <f t="shared" si="48"/>
        <v>0</v>
      </c>
      <c r="AJ92" s="97">
        <f t="shared" si="49"/>
        <v>0</v>
      </c>
      <c r="AK92" s="96"/>
      <c r="AL92" s="97">
        <f t="shared" si="50"/>
        <v>0</v>
      </c>
      <c r="AM92" s="97">
        <f t="shared" si="51"/>
        <v>0</v>
      </c>
      <c r="AN92" s="96"/>
      <c r="AO92" s="96">
        <f t="shared" si="52"/>
        <v>0</v>
      </c>
      <c r="AP92" s="97">
        <f t="shared" si="53"/>
        <v>0</v>
      </c>
      <c r="AQ92" s="97">
        <f t="shared" si="54"/>
        <v>0</v>
      </c>
      <c r="AR92" s="99">
        <f t="shared" si="55"/>
        <v>0</v>
      </c>
      <c r="AS92" s="100">
        <f t="shared" si="56"/>
        <v>0</v>
      </c>
      <c r="AT92" s="97">
        <f t="shared" si="57"/>
        <v>0</v>
      </c>
      <c r="AU92" s="96"/>
      <c r="AV92" s="106">
        <f t="shared" si="58"/>
        <v>0</v>
      </c>
      <c r="AW92" s="106"/>
      <c r="AX92" s="97">
        <f t="shared" si="59"/>
        <v>0</v>
      </c>
      <c r="AY92" s="101">
        <v>91</v>
      </c>
      <c r="AZ92" s="100" t="str">
        <f t="shared" si="60"/>
        <v>-</v>
      </c>
      <c r="BA92" s="100" t="str">
        <f t="shared" si="61"/>
        <v>-</v>
      </c>
      <c r="BB92" s="102" t="str">
        <f t="shared" si="62"/>
        <v>-</v>
      </c>
      <c r="BC92" s="100" t="str">
        <f t="shared" si="63"/>
        <v>-</v>
      </c>
      <c r="BD92" s="103"/>
      <c r="BE92" s="103"/>
    </row>
    <row r="93" spans="1:61" s="104" customFormat="1" ht="15" hidden="1" x14ac:dyDescent="0.25">
      <c r="A93" s="92">
        <v>24</v>
      </c>
      <c r="B93" s="93"/>
      <c r="C93" s="93"/>
      <c r="D93" s="93"/>
      <c r="E93" s="94"/>
      <c r="F93" s="95"/>
      <c r="G93" s="95"/>
      <c r="H93" s="95"/>
      <c r="J93" s="96"/>
      <c r="K93" s="97">
        <f t="shared" si="32"/>
        <v>0</v>
      </c>
      <c r="L93" s="97">
        <f t="shared" si="33"/>
        <v>0</v>
      </c>
      <c r="M93" s="96"/>
      <c r="N93" s="97">
        <f t="shared" si="34"/>
        <v>0</v>
      </c>
      <c r="O93" s="97">
        <f t="shared" si="35"/>
        <v>0</v>
      </c>
      <c r="P93" s="96"/>
      <c r="Q93" s="97">
        <f t="shared" si="36"/>
        <v>0</v>
      </c>
      <c r="R93" s="97">
        <f t="shared" si="37"/>
        <v>0</v>
      </c>
      <c r="S93" s="96"/>
      <c r="T93" s="97">
        <f t="shared" si="38"/>
        <v>0</v>
      </c>
      <c r="U93" s="97">
        <f t="shared" si="39"/>
        <v>0</v>
      </c>
      <c r="V93" s="96"/>
      <c r="W93" s="97">
        <f t="shared" si="40"/>
        <v>0</v>
      </c>
      <c r="X93" s="97">
        <f t="shared" si="41"/>
        <v>0</v>
      </c>
      <c r="Y93" s="96"/>
      <c r="Z93" s="97">
        <f t="shared" si="42"/>
        <v>0</v>
      </c>
      <c r="AA93" s="97">
        <f t="shared" si="43"/>
        <v>0</v>
      </c>
      <c r="AB93" s="96"/>
      <c r="AC93" s="97">
        <f t="shared" si="44"/>
        <v>0</v>
      </c>
      <c r="AD93" s="97">
        <f t="shared" si="45"/>
        <v>0</v>
      </c>
      <c r="AE93" s="96"/>
      <c r="AF93" s="97">
        <f t="shared" si="46"/>
        <v>0</v>
      </c>
      <c r="AG93" s="97">
        <f t="shared" si="47"/>
        <v>0</v>
      </c>
      <c r="AH93" s="96"/>
      <c r="AI93" s="97">
        <f t="shared" si="48"/>
        <v>0</v>
      </c>
      <c r="AJ93" s="97">
        <f t="shared" si="49"/>
        <v>0</v>
      </c>
      <c r="AK93" s="96"/>
      <c r="AL93" s="97">
        <f t="shared" si="50"/>
        <v>0</v>
      </c>
      <c r="AM93" s="97">
        <f t="shared" si="51"/>
        <v>0</v>
      </c>
      <c r="AN93" s="96"/>
      <c r="AO93" s="96">
        <f t="shared" si="52"/>
        <v>0</v>
      </c>
      <c r="AP93" s="97">
        <f t="shared" si="53"/>
        <v>0</v>
      </c>
      <c r="AQ93" s="97">
        <f t="shared" si="54"/>
        <v>0</v>
      </c>
      <c r="AR93" s="99">
        <f t="shared" si="55"/>
        <v>0</v>
      </c>
      <c r="AS93" s="100">
        <f t="shared" si="56"/>
        <v>0</v>
      </c>
      <c r="AT93" s="97">
        <f t="shared" si="57"/>
        <v>0</v>
      </c>
      <c r="AU93" s="96"/>
      <c r="AV93" s="106">
        <f t="shared" si="58"/>
        <v>0</v>
      </c>
      <c r="AW93" s="106"/>
      <c r="AX93" s="97">
        <f t="shared" si="59"/>
        <v>0</v>
      </c>
      <c r="AY93" s="101">
        <v>92</v>
      </c>
      <c r="AZ93" s="100" t="str">
        <f t="shared" si="60"/>
        <v>-</v>
      </c>
      <c r="BA93" s="100" t="str">
        <f t="shared" si="61"/>
        <v>-</v>
      </c>
      <c r="BB93" s="102" t="str">
        <f t="shared" si="62"/>
        <v>-</v>
      </c>
      <c r="BC93" s="100" t="str">
        <f t="shared" si="63"/>
        <v>-</v>
      </c>
      <c r="BD93" s="103"/>
      <c r="BE93" s="103"/>
    </row>
    <row r="94" spans="1:61" ht="15" hidden="1" x14ac:dyDescent="0.25">
      <c r="A94" s="13"/>
      <c r="B94" s="16"/>
      <c r="C94" s="16"/>
      <c r="D94" s="16"/>
      <c r="E94" s="26"/>
      <c r="F94" s="53"/>
      <c r="G94" s="53"/>
      <c r="H94" s="53"/>
      <c r="J94" s="25"/>
      <c r="K94" s="15">
        <f t="shared" si="32"/>
        <v>0</v>
      </c>
      <c r="L94" s="15">
        <f t="shared" si="33"/>
        <v>0</v>
      </c>
      <c r="M94" s="25"/>
      <c r="N94" s="15">
        <f t="shared" si="34"/>
        <v>0</v>
      </c>
      <c r="O94" s="15">
        <f t="shared" si="35"/>
        <v>0</v>
      </c>
      <c r="P94" s="25"/>
      <c r="Q94" s="15">
        <f t="shared" si="36"/>
        <v>0</v>
      </c>
      <c r="R94" s="15">
        <f t="shared" si="37"/>
        <v>0</v>
      </c>
      <c r="S94" s="25"/>
      <c r="T94" s="15">
        <f t="shared" si="38"/>
        <v>0</v>
      </c>
      <c r="U94" s="15">
        <f t="shared" si="39"/>
        <v>0</v>
      </c>
      <c r="V94" s="25"/>
      <c r="W94" s="15">
        <f t="shared" si="40"/>
        <v>0</v>
      </c>
      <c r="X94" s="15">
        <f t="shared" si="41"/>
        <v>0</v>
      </c>
      <c r="Y94" s="25"/>
      <c r="Z94" s="15">
        <f t="shared" si="42"/>
        <v>0</v>
      </c>
      <c r="AA94" s="15">
        <f t="shared" si="43"/>
        <v>0</v>
      </c>
      <c r="AB94" s="25"/>
      <c r="AC94" s="15">
        <f t="shared" si="44"/>
        <v>0</v>
      </c>
      <c r="AD94" s="15">
        <f t="shared" si="45"/>
        <v>0</v>
      </c>
      <c r="AE94" s="25"/>
      <c r="AF94" s="15">
        <f t="shared" si="46"/>
        <v>0</v>
      </c>
      <c r="AG94" s="15">
        <f t="shared" si="47"/>
        <v>0</v>
      </c>
      <c r="AH94" s="25"/>
      <c r="AI94" s="15">
        <f t="shared" si="48"/>
        <v>0</v>
      </c>
      <c r="AJ94" s="15">
        <f t="shared" si="49"/>
        <v>0</v>
      </c>
      <c r="AK94" s="25"/>
      <c r="AL94" s="15">
        <f t="shared" si="50"/>
        <v>0</v>
      </c>
      <c r="AM94" s="15">
        <f t="shared" si="51"/>
        <v>0</v>
      </c>
      <c r="AO94" s="25">
        <f t="shared" si="52"/>
        <v>0</v>
      </c>
      <c r="AP94" s="15">
        <f t="shared" si="53"/>
        <v>0</v>
      </c>
      <c r="AQ94" s="36">
        <f t="shared" si="54"/>
        <v>0</v>
      </c>
      <c r="AR94" s="41">
        <f t="shared" si="55"/>
        <v>0</v>
      </c>
      <c r="AS94" s="36">
        <f t="shared" si="56"/>
        <v>0</v>
      </c>
      <c r="AT94" s="58">
        <f t="shared" si="57"/>
        <v>0</v>
      </c>
      <c r="AU94" s="25"/>
      <c r="AV94" s="36">
        <f t="shared" si="58"/>
        <v>0</v>
      </c>
      <c r="AW94" s="36"/>
      <c r="AX94" s="15">
        <f t="shared" si="59"/>
        <v>0</v>
      </c>
      <c r="AY94" s="46">
        <v>94</v>
      </c>
      <c r="AZ94" s="36" t="str">
        <f t="shared" si="60"/>
        <v>-</v>
      </c>
      <c r="BA94" s="36" t="str">
        <f t="shared" si="61"/>
        <v>-</v>
      </c>
      <c r="BB94" s="51" t="str">
        <f t="shared" si="62"/>
        <v>-</v>
      </c>
      <c r="BC94" s="34" t="str">
        <f t="shared" si="63"/>
        <v>-</v>
      </c>
    </row>
    <row r="95" spans="1:61" ht="15" hidden="1" x14ac:dyDescent="0.25">
      <c r="A95" s="13"/>
      <c r="B95" s="16"/>
      <c r="C95" s="16"/>
      <c r="D95" s="16"/>
      <c r="E95" s="17"/>
      <c r="F95" s="53"/>
      <c r="G95" s="53"/>
      <c r="H95" s="53"/>
      <c r="J95" s="25"/>
      <c r="K95" s="15">
        <f t="shared" si="32"/>
        <v>0</v>
      </c>
      <c r="L95" s="15">
        <f t="shared" si="33"/>
        <v>0</v>
      </c>
      <c r="M95" s="25"/>
      <c r="N95" s="15">
        <f t="shared" si="34"/>
        <v>0</v>
      </c>
      <c r="O95" s="15">
        <f t="shared" si="35"/>
        <v>0</v>
      </c>
      <c r="P95" s="25"/>
      <c r="Q95" s="15">
        <f t="shared" si="36"/>
        <v>0</v>
      </c>
      <c r="R95" s="15">
        <f t="shared" si="37"/>
        <v>0</v>
      </c>
      <c r="S95" s="25"/>
      <c r="T95" s="15">
        <f t="shared" si="38"/>
        <v>0</v>
      </c>
      <c r="U95" s="15">
        <f t="shared" si="39"/>
        <v>0</v>
      </c>
      <c r="V95" s="25"/>
      <c r="W95" s="15">
        <f t="shared" si="40"/>
        <v>0</v>
      </c>
      <c r="X95" s="15">
        <f t="shared" si="41"/>
        <v>0</v>
      </c>
      <c r="Y95" s="25"/>
      <c r="Z95" s="15">
        <f t="shared" si="42"/>
        <v>0</v>
      </c>
      <c r="AA95" s="15">
        <f t="shared" si="43"/>
        <v>0</v>
      </c>
      <c r="AB95" s="25"/>
      <c r="AC95" s="15">
        <f t="shared" si="44"/>
        <v>0</v>
      </c>
      <c r="AD95" s="15">
        <f t="shared" si="45"/>
        <v>0</v>
      </c>
      <c r="AE95" s="25"/>
      <c r="AF95" s="15">
        <f t="shared" si="46"/>
        <v>0</v>
      </c>
      <c r="AG95" s="15">
        <f t="shared" si="47"/>
        <v>0</v>
      </c>
      <c r="AH95" s="25"/>
      <c r="AI95" s="15">
        <f t="shared" si="48"/>
        <v>0</v>
      </c>
      <c r="AJ95" s="15">
        <f t="shared" si="49"/>
        <v>0</v>
      </c>
      <c r="AK95" s="25"/>
      <c r="AL95" s="15">
        <f t="shared" si="50"/>
        <v>0</v>
      </c>
      <c r="AM95" s="15">
        <f t="shared" si="51"/>
        <v>0</v>
      </c>
      <c r="AO95" s="25">
        <f t="shared" si="52"/>
        <v>0</v>
      </c>
      <c r="AP95" s="15">
        <f t="shared" si="53"/>
        <v>0</v>
      </c>
      <c r="AQ95" s="36">
        <f t="shared" si="54"/>
        <v>0</v>
      </c>
      <c r="AR95" s="41">
        <f t="shared" si="55"/>
        <v>0</v>
      </c>
      <c r="AS95" s="36">
        <f t="shared" si="56"/>
        <v>0</v>
      </c>
      <c r="AT95" s="58">
        <f t="shared" si="57"/>
        <v>0</v>
      </c>
      <c r="AU95" s="25"/>
      <c r="AV95" s="36">
        <f t="shared" si="58"/>
        <v>0</v>
      </c>
      <c r="AW95" s="36"/>
      <c r="AX95" s="15">
        <f t="shared" si="59"/>
        <v>0</v>
      </c>
      <c r="AY95" s="46">
        <v>95</v>
      </c>
      <c r="AZ95" s="36" t="str">
        <f t="shared" si="60"/>
        <v>-</v>
      </c>
      <c r="BA95" s="36" t="str">
        <f t="shared" si="61"/>
        <v>-</v>
      </c>
      <c r="BB95" s="51" t="str">
        <f t="shared" si="62"/>
        <v>-</v>
      </c>
      <c r="BC95" s="34" t="str">
        <f t="shared" si="63"/>
        <v>-</v>
      </c>
    </row>
    <row r="96" spans="1:61" ht="15" hidden="1" x14ac:dyDescent="0.25">
      <c r="A96" s="13"/>
      <c r="B96" s="16"/>
      <c r="C96" s="16"/>
      <c r="D96" s="16"/>
      <c r="E96" s="26"/>
      <c r="F96" s="53"/>
      <c r="G96" s="53"/>
      <c r="H96" s="53"/>
      <c r="J96" s="25"/>
      <c r="K96" s="15">
        <f t="shared" si="32"/>
        <v>0</v>
      </c>
      <c r="L96" s="15">
        <f t="shared" si="33"/>
        <v>0</v>
      </c>
      <c r="M96" s="25"/>
      <c r="N96" s="15">
        <f t="shared" si="34"/>
        <v>0</v>
      </c>
      <c r="O96" s="15">
        <f t="shared" si="35"/>
        <v>0</v>
      </c>
      <c r="P96" s="25"/>
      <c r="Q96" s="15">
        <f t="shared" si="36"/>
        <v>0</v>
      </c>
      <c r="R96" s="15">
        <f t="shared" si="37"/>
        <v>0</v>
      </c>
      <c r="S96" s="25"/>
      <c r="T96" s="15">
        <f t="shared" si="38"/>
        <v>0</v>
      </c>
      <c r="U96" s="15">
        <f t="shared" si="39"/>
        <v>0</v>
      </c>
      <c r="V96" s="25"/>
      <c r="W96" s="15">
        <f t="shared" si="40"/>
        <v>0</v>
      </c>
      <c r="X96" s="15">
        <f t="shared" si="41"/>
        <v>0</v>
      </c>
      <c r="Y96" s="25"/>
      <c r="Z96" s="15">
        <f t="shared" si="42"/>
        <v>0</v>
      </c>
      <c r="AA96" s="15">
        <f t="shared" si="43"/>
        <v>0</v>
      </c>
      <c r="AB96" s="25"/>
      <c r="AC96" s="15">
        <f t="shared" si="44"/>
        <v>0</v>
      </c>
      <c r="AD96" s="15">
        <f t="shared" si="45"/>
        <v>0</v>
      </c>
      <c r="AE96" s="25"/>
      <c r="AF96" s="15">
        <f t="shared" si="46"/>
        <v>0</v>
      </c>
      <c r="AG96" s="15">
        <f t="shared" si="47"/>
        <v>0</v>
      </c>
      <c r="AH96" s="25"/>
      <c r="AI96" s="15">
        <f t="shared" si="48"/>
        <v>0</v>
      </c>
      <c r="AJ96" s="15">
        <f t="shared" si="49"/>
        <v>0</v>
      </c>
      <c r="AK96" s="25"/>
      <c r="AL96" s="15">
        <f t="shared" si="50"/>
        <v>0</v>
      </c>
      <c r="AM96" s="15">
        <f t="shared" si="51"/>
        <v>0</v>
      </c>
      <c r="AO96" s="25">
        <f t="shared" si="52"/>
        <v>0</v>
      </c>
      <c r="AP96" s="15">
        <f t="shared" si="53"/>
        <v>0</v>
      </c>
      <c r="AQ96" s="36">
        <f t="shared" si="54"/>
        <v>0</v>
      </c>
      <c r="AR96" s="41">
        <f t="shared" si="55"/>
        <v>0</v>
      </c>
      <c r="AS96" s="36">
        <f t="shared" si="56"/>
        <v>0</v>
      </c>
      <c r="AT96" s="58">
        <f t="shared" si="57"/>
        <v>0</v>
      </c>
      <c r="AU96" s="25"/>
      <c r="AV96" s="36">
        <f t="shared" si="58"/>
        <v>0</v>
      </c>
      <c r="AW96" s="36"/>
      <c r="AX96" s="15">
        <f t="shared" si="59"/>
        <v>0</v>
      </c>
      <c r="AY96" s="46">
        <v>97</v>
      </c>
      <c r="AZ96" s="36" t="str">
        <f t="shared" si="60"/>
        <v>-</v>
      </c>
      <c r="BA96" s="36" t="str">
        <f t="shared" si="61"/>
        <v>-</v>
      </c>
      <c r="BB96" s="51" t="str">
        <f t="shared" si="62"/>
        <v>-</v>
      </c>
      <c r="BC96" s="34" t="str">
        <f t="shared" si="63"/>
        <v>-</v>
      </c>
    </row>
    <row r="97" spans="1:55" ht="15" hidden="1" x14ac:dyDescent="0.25">
      <c r="A97" s="13"/>
      <c r="B97" s="16"/>
      <c r="C97" s="16"/>
      <c r="D97" s="16"/>
      <c r="E97" s="17"/>
      <c r="F97" s="53"/>
      <c r="G97" s="53"/>
      <c r="H97" s="53"/>
      <c r="J97" s="25"/>
      <c r="K97" s="15">
        <f t="shared" si="32"/>
        <v>0</v>
      </c>
      <c r="L97" s="15">
        <f t="shared" si="33"/>
        <v>0</v>
      </c>
      <c r="M97" s="25"/>
      <c r="N97" s="15">
        <f t="shared" si="34"/>
        <v>0</v>
      </c>
      <c r="O97" s="15">
        <f t="shared" si="35"/>
        <v>0</v>
      </c>
      <c r="P97" s="25"/>
      <c r="Q97" s="15">
        <f t="shared" si="36"/>
        <v>0</v>
      </c>
      <c r="R97" s="15">
        <f t="shared" si="37"/>
        <v>0</v>
      </c>
      <c r="S97" s="25"/>
      <c r="T97" s="15">
        <f t="shared" si="38"/>
        <v>0</v>
      </c>
      <c r="U97" s="15">
        <f t="shared" si="39"/>
        <v>0</v>
      </c>
      <c r="V97" s="25"/>
      <c r="W97" s="15">
        <f t="shared" si="40"/>
        <v>0</v>
      </c>
      <c r="X97" s="15">
        <f t="shared" si="41"/>
        <v>0</v>
      </c>
      <c r="Y97" s="25"/>
      <c r="Z97" s="15">
        <f t="shared" si="42"/>
        <v>0</v>
      </c>
      <c r="AA97" s="15">
        <f t="shared" si="43"/>
        <v>0</v>
      </c>
      <c r="AB97" s="25"/>
      <c r="AC97" s="15">
        <f t="shared" si="44"/>
        <v>0</v>
      </c>
      <c r="AD97" s="15">
        <f t="shared" si="45"/>
        <v>0</v>
      </c>
      <c r="AE97" s="25"/>
      <c r="AF97" s="15">
        <f t="shared" si="46"/>
        <v>0</v>
      </c>
      <c r="AG97" s="15">
        <f t="shared" si="47"/>
        <v>0</v>
      </c>
      <c r="AH97" s="25"/>
      <c r="AI97" s="15">
        <f t="shared" si="48"/>
        <v>0</v>
      </c>
      <c r="AJ97" s="15">
        <f t="shared" si="49"/>
        <v>0</v>
      </c>
      <c r="AK97" s="25"/>
      <c r="AL97" s="15">
        <f t="shared" si="50"/>
        <v>0</v>
      </c>
      <c r="AM97" s="15">
        <f t="shared" si="51"/>
        <v>0</v>
      </c>
      <c r="AO97" s="25">
        <f t="shared" si="52"/>
        <v>0</v>
      </c>
      <c r="AP97" s="15">
        <f t="shared" si="53"/>
        <v>0</v>
      </c>
      <c r="AQ97" s="36">
        <f t="shared" si="54"/>
        <v>0</v>
      </c>
      <c r="AR97" s="41">
        <f t="shared" si="55"/>
        <v>0</v>
      </c>
      <c r="AS97" s="36">
        <f t="shared" si="56"/>
        <v>0</v>
      </c>
      <c r="AT97" s="58">
        <f t="shared" si="57"/>
        <v>0</v>
      </c>
      <c r="AU97" s="25"/>
      <c r="AV97" s="36">
        <f t="shared" si="58"/>
        <v>0</v>
      </c>
      <c r="AW97" s="36"/>
      <c r="AX97" s="15">
        <f t="shared" si="59"/>
        <v>0</v>
      </c>
      <c r="AY97" s="46">
        <v>98</v>
      </c>
      <c r="AZ97" s="36" t="str">
        <f t="shared" si="60"/>
        <v>-</v>
      </c>
      <c r="BA97" s="36" t="str">
        <f t="shared" si="61"/>
        <v>-</v>
      </c>
      <c r="BB97" s="51" t="str">
        <f t="shared" si="62"/>
        <v>-</v>
      </c>
      <c r="BC97" s="34" t="str">
        <f t="shared" si="63"/>
        <v>-</v>
      </c>
    </row>
    <row r="98" spans="1:55" ht="15" hidden="1" x14ac:dyDescent="0.25">
      <c r="A98" s="13"/>
      <c r="B98" s="16"/>
      <c r="C98" s="16"/>
      <c r="D98" s="16"/>
      <c r="E98" s="17"/>
      <c r="F98" s="53"/>
      <c r="G98" s="53"/>
      <c r="H98" s="53"/>
      <c r="J98" s="25"/>
      <c r="K98" s="15">
        <f t="shared" si="32"/>
        <v>0</v>
      </c>
      <c r="L98" s="15">
        <f t="shared" si="33"/>
        <v>0</v>
      </c>
      <c r="M98" s="25"/>
      <c r="N98" s="15">
        <f t="shared" si="34"/>
        <v>0</v>
      </c>
      <c r="O98" s="15">
        <f t="shared" si="35"/>
        <v>0</v>
      </c>
      <c r="P98" s="25"/>
      <c r="Q98" s="15">
        <f t="shared" si="36"/>
        <v>0</v>
      </c>
      <c r="R98" s="15">
        <f t="shared" si="37"/>
        <v>0</v>
      </c>
      <c r="S98" s="25"/>
      <c r="T98" s="15">
        <f t="shared" si="38"/>
        <v>0</v>
      </c>
      <c r="U98" s="15">
        <f t="shared" si="39"/>
        <v>0</v>
      </c>
      <c r="V98" s="25"/>
      <c r="W98" s="15">
        <f t="shared" si="40"/>
        <v>0</v>
      </c>
      <c r="X98" s="15">
        <f t="shared" si="41"/>
        <v>0</v>
      </c>
      <c r="Y98" s="25"/>
      <c r="Z98" s="15">
        <f t="shared" si="42"/>
        <v>0</v>
      </c>
      <c r="AA98" s="15">
        <f t="shared" si="43"/>
        <v>0</v>
      </c>
      <c r="AB98" s="25"/>
      <c r="AC98" s="15">
        <f t="shared" si="44"/>
        <v>0</v>
      </c>
      <c r="AD98" s="15">
        <f t="shared" si="45"/>
        <v>0</v>
      </c>
      <c r="AE98" s="25"/>
      <c r="AF98" s="15">
        <f t="shared" si="46"/>
        <v>0</v>
      </c>
      <c r="AG98" s="15">
        <f t="shared" si="47"/>
        <v>0</v>
      </c>
      <c r="AH98" s="25"/>
      <c r="AI98" s="15">
        <f t="shared" si="48"/>
        <v>0</v>
      </c>
      <c r="AJ98" s="15">
        <f t="shared" si="49"/>
        <v>0</v>
      </c>
      <c r="AK98" s="25"/>
      <c r="AL98" s="15">
        <f t="shared" si="50"/>
        <v>0</v>
      </c>
      <c r="AM98" s="15">
        <f t="shared" si="51"/>
        <v>0</v>
      </c>
      <c r="AO98" s="25">
        <f t="shared" si="52"/>
        <v>0</v>
      </c>
      <c r="AP98" s="15">
        <f t="shared" si="53"/>
        <v>0</v>
      </c>
      <c r="AQ98" s="36">
        <f t="shared" si="54"/>
        <v>0</v>
      </c>
      <c r="AR98" s="41">
        <f t="shared" si="55"/>
        <v>0</v>
      </c>
      <c r="AS98" s="36">
        <f t="shared" si="56"/>
        <v>0</v>
      </c>
      <c r="AT98" s="58">
        <f t="shared" si="57"/>
        <v>0</v>
      </c>
      <c r="AU98" s="25"/>
      <c r="AV98" s="36">
        <f t="shared" si="58"/>
        <v>0</v>
      </c>
      <c r="AW98" s="36"/>
      <c r="AX98" s="15">
        <f t="shared" si="59"/>
        <v>0</v>
      </c>
      <c r="AY98" s="46">
        <v>99</v>
      </c>
      <c r="AZ98" s="36" t="str">
        <f t="shared" si="60"/>
        <v>-</v>
      </c>
      <c r="BA98" s="36" t="str">
        <f t="shared" si="61"/>
        <v>-</v>
      </c>
      <c r="BB98" s="51" t="str">
        <f t="shared" si="62"/>
        <v>-</v>
      </c>
      <c r="BC98" s="34" t="str">
        <f t="shared" si="63"/>
        <v>-</v>
      </c>
    </row>
    <row r="99" spans="1:55" ht="15" hidden="1" x14ac:dyDescent="0.25">
      <c r="A99" s="13"/>
      <c r="B99" s="16"/>
      <c r="C99" s="16"/>
      <c r="D99" s="16"/>
      <c r="E99" s="17"/>
      <c r="F99" s="53"/>
      <c r="G99" s="53"/>
      <c r="H99" s="53"/>
      <c r="J99" s="25"/>
      <c r="K99" s="15">
        <f t="shared" si="32"/>
        <v>0</v>
      </c>
      <c r="L99" s="15">
        <f t="shared" si="33"/>
        <v>0</v>
      </c>
      <c r="M99" s="25"/>
      <c r="N99" s="15">
        <f t="shared" si="34"/>
        <v>0</v>
      </c>
      <c r="O99" s="15">
        <f t="shared" si="35"/>
        <v>0</v>
      </c>
      <c r="P99" s="25"/>
      <c r="Q99" s="15">
        <f t="shared" si="36"/>
        <v>0</v>
      </c>
      <c r="R99" s="15">
        <f t="shared" si="37"/>
        <v>0</v>
      </c>
      <c r="S99" s="25"/>
      <c r="T99" s="15">
        <f t="shared" si="38"/>
        <v>0</v>
      </c>
      <c r="U99" s="15">
        <f t="shared" si="39"/>
        <v>0</v>
      </c>
      <c r="V99" s="25"/>
      <c r="W99" s="15">
        <f t="shared" si="40"/>
        <v>0</v>
      </c>
      <c r="X99" s="15">
        <f t="shared" si="41"/>
        <v>0</v>
      </c>
      <c r="Y99" s="25"/>
      <c r="Z99" s="15">
        <f t="shared" si="42"/>
        <v>0</v>
      </c>
      <c r="AA99" s="15">
        <f t="shared" si="43"/>
        <v>0</v>
      </c>
      <c r="AB99" s="25"/>
      <c r="AC99" s="15">
        <f t="shared" si="44"/>
        <v>0</v>
      </c>
      <c r="AD99" s="15">
        <f t="shared" si="45"/>
        <v>0</v>
      </c>
      <c r="AE99" s="25"/>
      <c r="AF99" s="15">
        <f t="shared" si="46"/>
        <v>0</v>
      </c>
      <c r="AG99" s="15">
        <f t="shared" si="47"/>
        <v>0</v>
      </c>
      <c r="AH99" s="25"/>
      <c r="AI99" s="15">
        <f t="shared" si="48"/>
        <v>0</v>
      </c>
      <c r="AJ99" s="15">
        <f t="shared" si="49"/>
        <v>0</v>
      </c>
      <c r="AK99" s="25"/>
      <c r="AL99" s="15">
        <f t="shared" si="50"/>
        <v>0</v>
      </c>
      <c r="AM99" s="15">
        <f t="shared" si="51"/>
        <v>0</v>
      </c>
      <c r="AO99" s="25">
        <f t="shared" si="52"/>
        <v>0</v>
      </c>
      <c r="AP99" s="15">
        <f t="shared" si="53"/>
        <v>0</v>
      </c>
      <c r="AQ99" s="36">
        <f t="shared" si="54"/>
        <v>0</v>
      </c>
      <c r="AR99" s="41">
        <f t="shared" si="55"/>
        <v>0</v>
      </c>
      <c r="AS99" s="36">
        <f t="shared" si="56"/>
        <v>0</v>
      </c>
      <c r="AT99" s="58">
        <f t="shared" si="57"/>
        <v>0</v>
      </c>
      <c r="AU99" s="25"/>
      <c r="AV99" s="36">
        <f t="shared" si="58"/>
        <v>0</v>
      </c>
      <c r="AW99" s="36"/>
      <c r="AX99" s="15">
        <f t="shared" si="59"/>
        <v>0</v>
      </c>
      <c r="AY99" s="46">
        <v>100</v>
      </c>
      <c r="AZ99" s="36" t="str">
        <f t="shared" si="60"/>
        <v>-</v>
      </c>
      <c r="BA99" s="36" t="str">
        <f t="shared" si="61"/>
        <v>-</v>
      </c>
      <c r="BB99" s="51" t="str">
        <f t="shared" si="62"/>
        <v>-</v>
      </c>
      <c r="BC99" s="34" t="str">
        <f t="shared" si="63"/>
        <v>-</v>
      </c>
    </row>
    <row r="100" spans="1:55" ht="15" hidden="1" x14ac:dyDescent="0.25">
      <c r="A100" s="13"/>
      <c r="B100" s="16"/>
      <c r="C100" s="16"/>
      <c r="D100" s="16"/>
      <c r="E100" s="26"/>
      <c r="F100" s="53"/>
      <c r="G100" s="53"/>
      <c r="H100" s="53"/>
      <c r="J100" s="25"/>
      <c r="K100" s="15">
        <f t="shared" si="32"/>
        <v>0</v>
      </c>
      <c r="L100" s="15">
        <f t="shared" si="33"/>
        <v>0</v>
      </c>
      <c r="M100" s="25"/>
      <c r="N100" s="15">
        <f t="shared" si="34"/>
        <v>0</v>
      </c>
      <c r="O100" s="15">
        <f t="shared" si="35"/>
        <v>0</v>
      </c>
      <c r="P100" s="25"/>
      <c r="Q100" s="15">
        <f t="shared" si="36"/>
        <v>0</v>
      </c>
      <c r="R100" s="15">
        <f t="shared" si="37"/>
        <v>0</v>
      </c>
      <c r="S100" s="25"/>
      <c r="T100" s="15">
        <f t="shared" si="38"/>
        <v>0</v>
      </c>
      <c r="U100" s="15">
        <f t="shared" si="39"/>
        <v>0</v>
      </c>
      <c r="V100" s="25"/>
      <c r="W100" s="15">
        <f t="shared" si="40"/>
        <v>0</v>
      </c>
      <c r="X100" s="15">
        <f t="shared" si="41"/>
        <v>0</v>
      </c>
      <c r="Y100" s="25"/>
      <c r="Z100" s="15">
        <f t="shared" si="42"/>
        <v>0</v>
      </c>
      <c r="AA100" s="15">
        <f t="shared" si="43"/>
        <v>0</v>
      </c>
      <c r="AB100" s="25"/>
      <c r="AC100" s="15">
        <f t="shared" si="44"/>
        <v>0</v>
      </c>
      <c r="AD100" s="15">
        <f t="shared" si="45"/>
        <v>0</v>
      </c>
      <c r="AE100" s="25"/>
      <c r="AF100" s="15">
        <f t="shared" si="46"/>
        <v>0</v>
      </c>
      <c r="AG100" s="15">
        <f t="shared" si="47"/>
        <v>0</v>
      </c>
      <c r="AH100" s="25"/>
      <c r="AI100" s="15">
        <f t="shared" si="48"/>
        <v>0</v>
      </c>
      <c r="AJ100" s="15">
        <f t="shared" si="49"/>
        <v>0</v>
      </c>
      <c r="AK100" s="25"/>
      <c r="AL100" s="15">
        <f t="shared" si="50"/>
        <v>0</v>
      </c>
      <c r="AM100" s="15">
        <f t="shared" si="51"/>
        <v>0</v>
      </c>
      <c r="AO100" s="25">
        <f t="shared" si="52"/>
        <v>0</v>
      </c>
      <c r="AP100" s="15">
        <f t="shared" si="53"/>
        <v>0</v>
      </c>
      <c r="AQ100" s="36">
        <f t="shared" si="54"/>
        <v>0</v>
      </c>
      <c r="AR100" s="41">
        <f t="shared" si="55"/>
        <v>0</v>
      </c>
      <c r="AS100" s="36">
        <f t="shared" si="56"/>
        <v>0</v>
      </c>
      <c r="AT100" s="58">
        <f t="shared" si="57"/>
        <v>0</v>
      </c>
      <c r="AU100" s="25"/>
      <c r="AV100" s="36">
        <f t="shared" si="58"/>
        <v>0</v>
      </c>
      <c r="AW100" s="36"/>
      <c r="AX100" s="15">
        <f t="shared" si="59"/>
        <v>0</v>
      </c>
      <c r="AY100" s="46">
        <v>102</v>
      </c>
      <c r="AZ100" s="36" t="str">
        <f t="shared" si="60"/>
        <v>-</v>
      </c>
      <c r="BA100" s="36" t="str">
        <f t="shared" si="61"/>
        <v>-</v>
      </c>
      <c r="BB100" s="51" t="str">
        <f t="shared" si="62"/>
        <v>-</v>
      </c>
      <c r="BC100" s="34" t="str">
        <f t="shared" si="63"/>
        <v>-</v>
      </c>
    </row>
    <row r="101" spans="1:55" ht="15" hidden="1" x14ac:dyDescent="0.25">
      <c r="A101" s="13"/>
      <c r="B101" s="16"/>
      <c r="C101" s="16"/>
      <c r="D101" s="16"/>
      <c r="E101" s="17"/>
      <c r="F101" s="53"/>
      <c r="G101" s="53"/>
      <c r="H101" s="53"/>
      <c r="J101" s="25"/>
      <c r="K101" s="15">
        <f t="shared" si="32"/>
        <v>0</v>
      </c>
      <c r="L101" s="15">
        <f t="shared" si="33"/>
        <v>0</v>
      </c>
      <c r="M101" s="25"/>
      <c r="N101" s="15">
        <f t="shared" si="34"/>
        <v>0</v>
      </c>
      <c r="O101" s="15">
        <f t="shared" si="35"/>
        <v>0</v>
      </c>
      <c r="P101" s="25"/>
      <c r="Q101" s="15">
        <f t="shared" si="36"/>
        <v>0</v>
      </c>
      <c r="R101" s="15">
        <f t="shared" si="37"/>
        <v>0</v>
      </c>
      <c r="S101" s="25"/>
      <c r="T101" s="15">
        <f t="shared" si="38"/>
        <v>0</v>
      </c>
      <c r="U101" s="15">
        <f t="shared" si="39"/>
        <v>0</v>
      </c>
      <c r="V101" s="25"/>
      <c r="W101" s="15">
        <f t="shared" si="40"/>
        <v>0</v>
      </c>
      <c r="X101" s="15">
        <f t="shared" si="41"/>
        <v>0</v>
      </c>
      <c r="Y101" s="25"/>
      <c r="Z101" s="15">
        <f t="shared" si="42"/>
        <v>0</v>
      </c>
      <c r="AA101" s="15">
        <f t="shared" si="43"/>
        <v>0</v>
      </c>
      <c r="AB101" s="25"/>
      <c r="AC101" s="15">
        <f t="shared" si="44"/>
        <v>0</v>
      </c>
      <c r="AD101" s="15">
        <f t="shared" si="45"/>
        <v>0</v>
      </c>
      <c r="AE101" s="25"/>
      <c r="AF101" s="15">
        <f t="shared" si="46"/>
        <v>0</v>
      </c>
      <c r="AG101" s="15">
        <f t="shared" si="47"/>
        <v>0</v>
      </c>
      <c r="AH101" s="25"/>
      <c r="AI101" s="15">
        <f t="shared" si="48"/>
        <v>0</v>
      </c>
      <c r="AJ101" s="15">
        <f t="shared" si="49"/>
        <v>0</v>
      </c>
      <c r="AK101" s="25"/>
      <c r="AL101" s="15">
        <f t="shared" si="50"/>
        <v>0</v>
      </c>
      <c r="AM101" s="15">
        <f t="shared" si="51"/>
        <v>0</v>
      </c>
      <c r="AO101" s="25">
        <f t="shared" si="52"/>
        <v>0</v>
      </c>
      <c r="AP101" s="15">
        <f t="shared" si="53"/>
        <v>0</v>
      </c>
      <c r="AQ101" s="36">
        <f t="shared" si="54"/>
        <v>0</v>
      </c>
      <c r="AR101" s="41">
        <f t="shared" si="55"/>
        <v>0</v>
      </c>
      <c r="AS101" s="36">
        <f t="shared" si="56"/>
        <v>0</v>
      </c>
      <c r="AT101" s="58">
        <f t="shared" si="57"/>
        <v>0</v>
      </c>
      <c r="AU101" s="25"/>
      <c r="AV101" s="36">
        <f t="shared" si="58"/>
        <v>0</v>
      </c>
      <c r="AW101" s="36"/>
      <c r="AX101" s="15">
        <f t="shared" si="59"/>
        <v>0</v>
      </c>
      <c r="AY101" s="46">
        <v>103</v>
      </c>
      <c r="AZ101" s="36" t="str">
        <f t="shared" si="60"/>
        <v>-</v>
      </c>
      <c r="BA101" s="36" t="str">
        <f t="shared" si="61"/>
        <v>-</v>
      </c>
      <c r="BB101" s="51" t="str">
        <f t="shared" si="62"/>
        <v>-</v>
      </c>
      <c r="BC101" s="34" t="str">
        <f t="shared" si="63"/>
        <v>-</v>
      </c>
    </row>
    <row r="102" spans="1:55" ht="15" hidden="1" x14ac:dyDescent="0.25">
      <c r="A102" s="13"/>
      <c r="B102" s="16"/>
      <c r="C102" s="16"/>
      <c r="D102" s="16"/>
      <c r="E102" s="26"/>
      <c r="F102" s="53"/>
      <c r="G102" s="53"/>
      <c r="H102" s="53"/>
      <c r="J102" s="25"/>
      <c r="K102" s="15">
        <f t="shared" si="32"/>
        <v>0</v>
      </c>
      <c r="L102" s="15">
        <f t="shared" si="33"/>
        <v>0</v>
      </c>
      <c r="M102" s="25"/>
      <c r="N102" s="15">
        <f t="shared" si="34"/>
        <v>0</v>
      </c>
      <c r="O102" s="15">
        <f t="shared" si="35"/>
        <v>0</v>
      </c>
      <c r="P102" s="25"/>
      <c r="Q102" s="15">
        <f t="shared" si="36"/>
        <v>0</v>
      </c>
      <c r="R102" s="15">
        <f t="shared" si="37"/>
        <v>0</v>
      </c>
      <c r="S102" s="25"/>
      <c r="T102" s="15">
        <f t="shared" si="38"/>
        <v>0</v>
      </c>
      <c r="U102" s="15">
        <f t="shared" si="39"/>
        <v>0</v>
      </c>
      <c r="V102" s="25"/>
      <c r="W102" s="15">
        <f t="shared" si="40"/>
        <v>0</v>
      </c>
      <c r="X102" s="15">
        <f t="shared" si="41"/>
        <v>0</v>
      </c>
      <c r="Y102" s="25"/>
      <c r="Z102" s="15">
        <f t="shared" si="42"/>
        <v>0</v>
      </c>
      <c r="AA102" s="15">
        <f t="shared" si="43"/>
        <v>0</v>
      </c>
      <c r="AB102" s="25"/>
      <c r="AC102" s="15">
        <f t="shared" si="44"/>
        <v>0</v>
      </c>
      <c r="AD102" s="15">
        <f t="shared" si="45"/>
        <v>0</v>
      </c>
      <c r="AE102" s="25"/>
      <c r="AF102" s="15">
        <f t="shared" si="46"/>
        <v>0</v>
      </c>
      <c r="AG102" s="15">
        <f t="shared" si="47"/>
        <v>0</v>
      </c>
      <c r="AH102" s="25"/>
      <c r="AI102" s="15">
        <f t="shared" si="48"/>
        <v>0</v>
      </c>
      <c r="AJ102" s="15">
        <f t="shared" si="49"/>
        <v>0</v>
      </c>
      <c r="AK102" s="25"/>
      <c r="AL102" s="15">
        <f t="shared" si="50"/>
        <v>0</v>
      </c>
      <c r="AM102" s="15">
        <f t="shared" si="51"/>
        <v>0</v>
      </c>
      <c r="AO102" s="25">
        <f t="shared" si="52"/>
        <v>0</v>
      </c>
      <c r="AP102" s="15">
        <f t="shared" si="53"/>
        <v>0</v>
      </c>
      <c r="AQ102" s="36">
        <f t="shared" si="54"/>
        <v>0</v>
      </c>
      <c r="AR102" s="41">
        <f t="shared" ref="AR102:AR110" si="64">AO102/BG$10</f>
        <v>0</v>
      </c>
      <c r="AS102" s="36">
        <f t="shared" si="56"/>
        <v>0</v>
      </c>
      <c r="AT102" s="58">
        <f t="shared" si="57"/>
        <v>0</v>
      </c>
      <c r="AU102" s="25"/>
      <c r="AV102" s="36">
        <f t="shared" si="58"/>
        <v>0</v>
      </c>
      <c r="AW102" s="36"/>
      <c r="AX102" s="15">
        <f t="shared" si="59"/>
        <v>0</v>
      </c>
      <c r="AY102" s="46">
        <v>105</v>
      </c>
      <c r="AZ102" s="36" t="str">
        <f t="shared" si="60"/>
        <v>-</v>
      </c>
      <c r="BA102" s="36" t="str">
        <f t="shared" si="61"/>
        <v>-</v>
      </c>
      <c r="BB102" s="51" t="str">
        <f t="shared" si="62"/>
        <v>-</v>
      </c>
      <c r="BC102" s="34" t="str">
        <f t="shared" si="63"/>
        <v>-</v>
      </c>
    </row>
    <row r="103" spans="1:55" ht="15" hidden="1" x14ac:dyDescent="0.25">
      <c r="A103" s="13"/>
      <c r="B103" s="16"/>
      <c r="C103" s="16"/>
      <c r="D103" s="16"/>
      <c r="E103" s="17"/>
      <c r="F103" s="53"/>
      <c r="G103" s="53"/>
      <c r="H103" s="53"/>
      <c r="J103" s="25"/>
      <c r="K103" s="15">
        <f t="shared" si="32"/>
        <v>0</v>
      </c>
      <c r="L103" s="15">
        <f t="shared" si="33"/>
        <v>0</v>
      </c>
      <c r="M103" s="25"/>
      <c r="N103" s="15">
        <f t="shared" si="34"/>
        <v>0</v>
      </c>
      <c r="O103" s="15">
        <f t="shared" si="35"/>
        <v>0</v>
      </c>
      <c r="P103" s="25"/>
      <c r="Q103" s="15">
        <f t="shared" si="36"/>
        <v>0</v>
      </c>
      <c r="R103" s="15">
        <f t="shared" si="37"/>
        <v>0</v>
      </c>
      <c r="S103" s="25"/>
      <c r="T103" s="15">
        <f t="shared" si="38"/>
        <v>0</v>
      </c>
      <c r="U103" s="15">
        <f t="shared" si="39"/>
        <v>0</v>
      </c>
      <c r="V103" s="25"/>
      <c r="W103" s="15">
        <f t="shared" si="40"/>
        <v>0</v>
      </c>
      <c r="X103" s="15">
        <f t="shared" si="41"/>
        <v>0</v>
      </c>
      <c r="Y103" s="25"/>
      <c r="Z103" s="15">
        <f t="shared" si="42"/>
        <v>0</v>
      </c>
      <c r="AA103" s="15">
        <f t="shared" si="43"/>
        <v>0</v>
      </c>
      <c r="AB103" s="25"/>
      <c r="AC103" s="15">
        <f t="shared" si="44"/>
        <v>0</v>
      </c>
      <c r="AD103" s="15">
        <f t="shared" si="45"/>
        <v>0</v>
      </c>
      <c r="AE103" s="25"/>
      <c r="AF103" s="15">
        <f t="shared" si="46"/>
        <v>0</v>
      </c>
      <c r="AG103" s="15">
        <f t="shared" si="47"/>
        <v>0</v>
      </c>
      <c r="AH103" s="25"/>
      <c r="AI103" s="15">
        <f t="shared" si="48"/>
        <v>0</v>
      </c>
      <c r="AJ103" s="15">
        <f t="shared" si="49"/>
        <v>0</v>
      </c>
      <c r="AK103" s="25"/>
      <c r="AL103" s="15">
        <f t="shared" si="50"/>
        <v>0</v>
      </c>
      <c r="AM103" s="15">
        <f t="shared" si="51"/>
        <v>0</v>
      </c>
      <c r="AO103" s="25">
        <f t="shared" si="52"/>
        <v>0</v>
      </c>
      <c r="AP103" s="15">
        <f t="shared" si="53"/>
        <v>0</v>
      </c>
      <c r="AQ103" s="36">
        <f t="shared" si="54"/>
        <v>0</v>
      </c>
      <c r="AR103" s="41">
        <f t="shared" si="64"/>
        <v>0</v>
      </c>
      <c r="AS103" s="36">
        <f t="shared" si="56"/>
        <v>0</v>
      </c>
      <c r="AT103" s="58">
        <f t="shared" si="57"/>
        <v>0</v>
      </c>
      <c r="AU103" s="25"/>
      <c r="AV103" s="36">
        <f t="shared" si="58"/>
        <v>0</v>
      </c>
      <c r="AW103" s="36"/>
      <c r="AX103" s="15">
        <f t="shared" si="59"/>
        <v>0</v>
      </c>
      <c r="AY103" s="46">
        <v>106</v>
      </c>
      <c r="AZ103" s="36" t="str">
        <f t="shared" si="60"/>
        <v>-</v>
      </c>
      <c r="BA103" s="36" t="str">
        <f t="shared" si="61"/>
        <v>-</v>
      </c>
      <c r="BB103" s="51" t="str">
        <f t="shared" si="62"/>
        <v>-</v>
      </c>
      <c r="BC103" s="34" t="str">
        <f t="shared" si="63"/>
        <v>-</v>
      </c>
    </row>
    <row r="104" spans="1:55" ht="15" hidden="1" x14ac:dyDescent="0.25">
      <c r="A104" s="13"/>
      <c r="B104" s="16"/>
      <c r="C104" s="16"/>
      <c r="D104" s="16"/>
      <c r="E104" s="17"/>
      <c r="F104" s="53"/>
      <c r="G104" s="53"/>
      <c r="H104" s="53"/>
      <c r="J104" s="25"/>
      <c r="K104" s="15">
        <f t="shared" si="32"/>
        <v>0</v>
      </c>
      <c r="L104" s="15">
        <f t="shared" si="33"/>
        <v>0</v>
      </c>
      <c r="M104" s="25"/>
      <c r="N104" s="15">
        <f t="shared" si="34"/>
        <v>0</v>
      </c>
      <c r="O104" s="15">
        <f t="shared" si="35"/>
        <v>0</v>
      </c>
      <c r="P104" s="25"/>
      <c r="Q104" s="15">
        <f t="shared" si="36"/>
        <v>0</v>
      </c>
      <c r="R104" s="15">
        <f t="shared" si="37"/>
        <v>0</v>
      </c>
      <c r="S104" s="25"/>
      <c r="T104" s="15">
        <f t="shared" si="38"/>
        <v>0</v>
      </c>
      <c r="U104" s="15">
        <f t="shared" si="39"/>
        <v>0</v>
      </c>
      <c r="V104" s="25"/>
      <c r="W104" s="15">
        <f t="shared" si="40"/>
        <v>0</v>
      </c>
      <c r="X104" s="15">
        <f t="shared" si="41"/>
        <v>0</v>
      </c>
      <c r="Y104" s="25"/>
      <c r="Z104" s="15">
        <f t="shared" si="42"/>
        <v>0</v>
      </c>
      <c r="AA104" s="15">
        <f t="shared" si="43"/>
        <v>0</v>
      </c>
      <c r="AB104" s="25"/>
      <c r="AC104" s="15">
        <f t="shared" si="44"/>
        <v>0</v>
      </c>
      <c r="AD104" s="15">
        <f t="shared" si="45"/>
        <v>0</v>
      </c>
      <c r="AE104" s="25"/>
      <c r="AF104" s="15">
        <f t="shared" si="46"/>
        <v>0</v>
      </c>
      <c r="AG104" s="15">
        <f t="shared" si="47"/>
        <v>0</v>
      </c>
      <c r="AH104" s="25"/>
      <c r="AI104" s="15">
        <f t="shared" si="48"/>
        <v>0</v>
      </c>
      <c r="AJ104" s="15">
        <f t="shared" si="49"/>
        <v>0</v>
      </c>
      <c r="AK104" s="25"/>
      <c r="AL104" s="15">
        <f t="shared" si="50"/>
        <v>0</v>
      </c>
      <c r="AM104" s="15">
        <f t="shared" si="51"/>
        <v>0</v>
      </c>
      <c r="AO104" s="25">
        <f t="shared" si="52"/>
        <v>0</v>
      </c>
      <c r="AP104" s="15">
        <f t="shared" si="53"/>
        <v>0</v>
      </c>
      <c r="AQ104" s="36">
        <f t="shared" si="54"/>
        <v>0</v>
      </c>
      <c r="AR104" s="41">
        <f t="shared" si="64"/>
        <v>0</v>
      </c>
      <c r="AS104" s="36">
        <f t="shared" si="56"/>
        <v>0</v>
      </c>
      <c r="AT104" s="58">
        <f t="shared" si="57"/>
        <v>0</v>
      </c>
      <c r="AU104" s="25"/>
      <c r="AV104" s="36">
        <f t="shared" si="58"/>
        <v>0</v>
      </c>
      <c r="AW104" s="36"/>
      <c r="AX104" s="15">
        <f t="shared" si="59"/>
        <v>0</v>
      </c>
      <c r="AY104" s="46">
        <v>107</v>
      </c>
      <c r="AZ104" s="36" t="str">
        <f t="shared" si="60"/>
        <v>-</v>
      </c>
      <c r="BA104" s="36" t="str">
        <f t="shared" si="61"/>
        <v>-</v>
      </c>
      <c r="BB104" s="51" t="str">
        <f t="shared" si="62"/>
        <v>-</v>
      </c>
      <c r="BC104" s="34" t="str">
        <f t="shared" si="63"/>
        <v>-</v>
      </c>
    </row>
    <row r="105" spans="1:55" ht="15" hidden="1" x14ac:dyDescent="0.25">
      <c r="A105" s="13"/>
      <c r="B105" s="16"/>
      <c r="C105" s="16"/>
      <c r="D105" s="16"/>
      <c r="E105" s="17"/>
      <c r="F105" s="53"/>
      <c r="G105" s="53"/>
      <c r="H105" s="53"/>
      <c r="J105" s="25"/>
      <c r="K105" s="15">
        <f t="shared" si="32"/>
        <v>0</v>
      </c>
      <c r="L105" s="15">
        <f t="shared" si="33"/>
        <v>0</v>
      </c>
      <c r="M105" s="25"/>
      <c r="N105" s="15">
        <f t="shared" si="34"/>
        <v>0</v>
      </c>
      <c r="O105" s="15">
        <f t="shared" si="35"/>
        <v>0</v>
      </c>
      <c r="P105" s="25"/>
      <c r="Q105" s="15">
        <f t="shared" si="36"/>
        <v>0</v>
      </c>
      <c r="R105" s="15">
        <f t="shared" si="37"/>
        <v>0</v>
      </c>
      <c r="S105" s="25"/>
      <c r="T105" s="15">
        <f t="shared" si="38"/>
        <v>0</v>
      </c>
      <c r="U105" s="15">
        <f t="shared" si="39"/>
        <v>0</v>
      </c>
      <c r="V105" s="25"/>
      <c r="W105" s="15">
        <f t="shared" si="40"/>
        <v>0</v>
      </c>
      <c r="X105" s="15">
        <f t="shared" si="41"/>
        <v>0</v>
      </c>
      <c r="Y105" s="25"/>
      <c r="Z105" s="15">
        <f t="shared" si="42"/>
        <v>0</v>
      </c>
      <c r="AA105" s="15">
        <f t="shared" si="43"/>
        <v>0</v>
      </c>
      <c r="AB105" s="25"/>
      <c r="AC105" s="15">
        <f t="shared" si="44"/>
        <v>0</v>
      </c>
      <c r="AD105" s="15">
        <f t="shared" si="45"/>
        <v>0</v>
      </c>
      <c r="AE105" s="25"/>
      <c r="AF105" s="15">
        <f t="shared" si="46"/>
        <v>0</v>
      </c>
      <c r="AG105" s="15">
        <f t="shared" si="47"/>
        <v>0</v>
      </c>
      <c r="AH105" s="25"/>
      <c r="AI105" s="15">
        <f t="shared" si="48"/>
        <v>0</v>
      </c>
      <c r="AJ105" s="15">
        <f t="shared" si="49"/>
        <v>0</v>
      </c>
      <c r="AK105" s="25"/>
      <c r="AL105" s="15">
        <f t="shared" si="50"/>
        <v>0</v>
      </c>
      <c r="AM105" s="15">
        <f t="shared" si="51"/>
        <v>0</v>
      </c>
      <c r="AO105" s="25">
        <f t="shared" si="52"/>
        <v>0</v>
      </c>
      <c r="AP105" s="15">
        <f t="shared" si="53"/>
        <v>0</v>
      </c>
      <c r="AQ105" s="36">
        <f t="shared" si="54"/>
        <v>0</v>
      </c>
      <c r="AR105" s="41">
        <f t="shared" si="64"/>
        <v>0</v>
      </c>
      <c r="AS105" s="36">
        <f t="shared" si="56"/>
        <v>0</v>
      </c>
      <c r="AT105" s="58">
        <f t="shared" si="57"/>
        <v>0</v>
      </c>
      <c r="AU105" s="25"/>
      <c r="AV105" s="36">
        <f t="shared" si="58"/>
        <v>0</v>
      </c>
      <c r="AW105" s="36"/>
      <c r="AX105" s="15">
        <f t="shared" si="59"/>
        <v>0</v>
      </c>
      <c r="AY105" s="46">
        <v>108</v>
      </c>
      <c r="AZ105" s="36" t="str">
        <f t="shared" si="60"/>
        <v>-</v>
      </c>
      <c r="BA105" s="36" t="str">
        <f t="shared" si="61"/>
        <v>-</v>
      </c>
      <c r="BB105" s="51" t="str">
        <f t="shared" si="62"/>
        <v>-</v>
      </c>
      <c r="BC105" s="34" t="str">
        <f t="shared" si="63"/>
        <v>-</v>
      </c>
    </row>
    <row r="106" spans="1:55" ht="15" hidden="1" x14ac:dyDescent="0.25">
      <c r="A106" s="13"/>
      <c r="B106" s="16"/>
      <c r="C106" s="16"/>
      <c r="D106" s="16"/>
      <c r="E106" s="17"/>
      <c r="F106" s="53"/>
      <c r="G106" s="53"/>
      <c r="H106" s="53"/>
      <c r="J106" s="25"/>
      <c r="K106" s="15">
        <f t="shared" si="32"/>
        <v>0</v>
      </c>
      <c r="L106" s="15">
        <f t="shared" si="33"/>
        <v>0</v>
      </c>
      <c r="M106" s="25"/>
      <c r="N106" s="15">
        <f t="shared" si="34"/>
        <v>0</v>
      </c>
      <c r="O106" s="15">
        <f t="shared" si="35"/>
        <v>0</v>
      </c>
      <c r="P106" s="25"/>
      <c r="Q106" s="15">
        <f t="shared" si="36"/>
        <v>0</v>
      </c>
      <c r="R106" s="15">
        <f t="shared" si="37"/>
        <v>0</v>
      </c>
      <c r="S106" s="25"/>
      <c r="T106" s="15">
        <f t="shared" si="38"/>
        <v>0</v>
      </c>
      <c r="U106" s="15">
        <f t="shared" si="39"/>
        <v>0</v>
      </c>
      <c r="V106" s="25"/>
      <c r="W106" s="15">
        <f t="shared" si="40"/>
        <v>0</v>
      </c>
      <c r="X106" s="15">
        <f t="shared" si="41"/>
        <v>0</v>
      </c>
      <c r="Y106" s="25"/>
      <c r="Z106" s="15">
        <f t="shared" si="42"/>
        <v>0</v>
      </c>
      <c r="AA106" s="15">
        <f t="shared" si="43"/>
        <v>0</v>
      </c>
      <c r="AB106" s="25"/>
      <c r="AC106" s="15">
        <f t="shared" si="44"/>
        <v>0</v>
      </c>
      <c r="AD106" s="15">
        <f t="shared" si="45"/>
        <v>0</v>
      </c>
      <c r="AE106" s="25"/>
      <c r="AF106" s="15">
        <f t="shared" si="46"/>
        <v>0</v>
      </c>
      <c r="AG106" s="15">
        <f t="shared" si="47"/>
        <v>0</v>
      </c>
      <c r="AH106" s="25"/>
      <c r="AI106" s="15">
        <f t="shared" si="48"/>
        <v>0</v>
      </c>
      <c r="AJ106" s="15">
        <f t="shared" si="49"/>
        <v>0</v>
      </c>
      <c r="AK106" s="25"/>
      <c r="AL106" s="15">
        <f t="shared" si="50"/>
        <v>0</v>
      </c>
      <c r="AM106" s="15">
        <f t="shared" si="51"/>
        <v>0</v>
      </c>
      <c r="AO106" s="25">
        <f t="shared" si="52"/>
        <v>0</v>
      </c>
      <c r="AP106" s="15">
        <f t="shared" si="53"/>
        <v>0</v>
      </c>
      <c r="AQ106" s="36">
        <f t="shared" si="54"/>
        <v>0</v>
      </c>
      <c r="AR106" s="41">
        <f t="shared" si="64"/>
        <v>0</v>
      </c>
      <c r="AS106" s="36">
        <f t="shared" si="56"/>
        <v>0</v>
      </c>
      <c r="AT106" s="58">
        <f t="shared" si="57"/>
        <v>0</v>
      </c>
      <c r="AU106" s="25"/>
      <c r="AV106" s="36">
        <f t="shared" si="58"/>
        <v>0</v>
      </c>
      <c r="AW106" s="36"/>
      <c r="AX106" s="15">
        <f t="shared" si="59"/>
        <v>0</v>
      </c>
      <c r="AY106" s="46">
        <v>109</v>
      </c>
      <c r="AZ106" s="36" t="str">
        <f t="shared" si="60"/>
        <v>-</v>
      </c>
      <c r="BA106" s="36" t="str">
        <f t="shared" si="61"/>
        <v>-</v>
      </c>
      <c r="BB106" s="51" t="str">
        <f t="shared" si="62"/>
        <v>-</v>
      </c>
      <c r="BC106" s="34" t="str">
        <f t="shared" si="63"/>
        <v>-</v>
      </c>
    </row>
    <row r="107" spans="1:55" ht="15" hidden="1" x14ac:dyDescent="0.25">
      <c r="A107" s="13"/>
      <c r="B107" s="16"/>
      <c r="C107" s="16"/>
      <c r="D107" s="16"/>
      <c r="E107" s="17"/>
      <c r="F107" s="53"/>
      <c r="G107" s="53"/>
      <c r="H107" s="53"/>
      <c r="J107" s="25"/>
      <c r="K107" s="15">
        <f t="shared" si="32"/>
        <v>0</v>
      </c>
      <c r="L107" s="15">
        <f t="shared" si="33"/>
        <v>0</v>
      </c>
      <c r="M107" s="25"/>
      <c r="N107" s="15">
        <f t="shared" si="34"/>
        <v>0</v>
      </c>
      <c r="O107" s="15">
        <f t="shared" si="35"/>
        <v>0</v>
      </c>
      <c r="P107" s="25"/>
      <c r="Q107" s="15">
        <f t="shared" si="36"/>
        <v>0</v>
      </c>
      <c r="R107" s="15">
        <f t="shared" si="37"/>
        <v>0</v>
      </c>
      <c r="S107" s="25"/>
      <c r="T107" s="15">
        <f t="shared" si="38"/>
        <v>0</v>
      </c>
      <c r="U107" s="15">
        <f t="shared" si="39"/>
        <v>0</v>
      </c>
      <c r="V107" s="25"/>
      <c r="W107" s="15">
        <f t="shared" si="40"/>
        <v>0</v>
      </c>
      <c r="X107" s="15">
        <f t="shared" si="41"/>
        <v>0</v>
      </c>
      <c r="Y107" s="25"/>
      <c r="Z107" s="15">
        <f t="shared" si="42"/>
        <v>0</v>
      </c>
      <c r="AA107" s="15">
        <f t="shared" si="43"/>
        <v>0</v>
      </c>
      <c r="AB107" s="25"/>
      <c r="AC107" s="15">
        <f t="shared" si="44"/>
        <v>0</v>
      </c>
      <c r="AD107" s="15">
        <f t="shared" si="45"/>
        <v>0</v>
      </c>
      <c r="AE107" s="25"/>
      <c r="AF107" s="15">
        <f t="shared" si="46"/>
        <v>0</v>
      </c>
      <c r="AG107" s="15">
        <f t="shared" si="47"/>
        <v>0</v>
      </c>
      <c r="AH107" s="25"/>
      <c r="AI107" s="15">
        <f t="shared" si="48"/>
        <v>0</v>
      </c>
      <c r="AJ107" s="15">
        <f t="shared" si="49"/>
        <v>0</v>
      </c>
      <c r="AK107" s="25"/>
      <c r="AL107" s="15">
        <f t="shared" si="50"/>
        <v>0</v>
      </c>
      <c r="AM107" s="15">
        <f t="shared" si="51"/>
        <v>0</v>
      </c>
      <c r="AO107" s="25">
        <f t="shared" si="52"/>
        <v>0</v>
      </c>
      <c r="AP107" s="15">
        <f t="shared" si="53"/>
        <v>0</v>
      </c>
      <c r="AQ107" s="36">
        <f t="shared" si="54"/>
        <v>0</v>
      </c>
      <c r="AR107" s="41">
        <f t="shared" si="64"/>
        <v>0</v>
      </c>
      <c r="AS107" s="36">
        <f t="shared" si="56"/>
        <v>0</v>
      </c>
      <c r="AT107" s="58">
        <f t="shared" si="57"/>
        <v>0</v>
      </c>
      <c r="AU107" s="25"/>
      <c r="AV107" s="36">
        <f t="shared" si="58"/>
        <v>0</v>
      </c>
      <c r="AW107" s="36"/>
      <c r="AX107" s="15">
        <f t="shared" si="59"/>
        <v>0</v>
      </c>
      <c r="AY107" s="46">
        <v>110</v>
      </c>
      <c r="AZ107" s="36" t="str">
        <f t="shared" si="60"/>
        <v>-</v>
      </c>
      <c r="BA107" s="36" t="str">
        <f t="shared" si="61"/>
        <v>-</v>
      </c>
      <c r="BB107" s="51" t="str">
        <f t="shared" si="62"/>
        <v>-</v>
      </c>
      <c r="BC107" s="34" t="str">
        <f t="shared" si="63"/>
        <v>-</v>
      </c>
    </row>
    <row r="108" spans="1:55" ht="15" hidden="1" x14ac:dyDescent="0.25">
      <c r="A108" s="13"/>
      <c r="B108" s="16"/>
      <c r="C108" s="16"/>
      <c r="D108" s="16"/>
      <c r="E108" s="17"/>
      <c r="F108" s="53"/>
      <c r="G108" s="53"/>
      <c r="H108" s="53"/>
      <c r="J108" s="25"/>
      <c r="K108" s="15">
        <f t="shared" si="32"/>
        <v>0</v>
      </c>
      <c r="L108" s="15">
        <f t="shared" si="33"/>
        <v>0</v>
      </c>
      <c r="M108" s="25"/>
      <c r="N108" s="15">
        <f t="shared" si="34"/>
        <v>0</v>
      </c>
      <c r="O108" s="15">
        <f t="shared" si="35"/>
        <v>0</v>
      </c>
      <c r="P108" s="25"/>
      <c r="Q108" s="15">
        <f t="shared" si="36"/>
        <v>0</v>
      </c>
      <c r="R108" s="15">
        <f t="shared" si="37"/>
        <v>0</v>
      </c>
      <c r="S108" s="25"/>
      <c r="T108" s="15">
        <f t="shared" si="38"/>
        <v>0</v>
      </c>
      <c r="U108" s="15">
        <f t="shared" si="39"/>
        <v>0</v>
      </c>
      <c r="V108" s="25"/>
      <c r="W108" s="15">
        <f t="shared" si="40"/>
        <v>0</v>
      </c>
      <c r="X108" s="15">
        <f t="shared" si="41"/>
        <v>0</v>
      </c>
      <c r="Y108" s="25"/>
      <c r="Z108" s="15">
        <f t="shared" si="42"/>
        <v>0</v>
      </c>
      <c r="AA108" s="15">
        <f t="shared" si="43"/>
        <v>0</v>
      </c>
      <c r="AB108" s="25"/>
      <c r="AC108" s="15">
        <f t="shared" si="44"/>
        <v>0</v>
      </c>
      <c r="AD108" s="15">
        <f t="shared" si="45"/>
        <v>0</v>
      </c>
      <c r="AE108" s="25"/>
      <c r="AF108" s="15">
        <f t="shared" si="46"/>
        <v>0</v>
      </c>
      <c r="AG108" s="15">
        <f t="shared" si="47"/>
        <v>0</v>
      </c>
      <c r="AH108" s="25"/>
      <c r="AI108" s="15">
        <f t="shared" si="48"/>
        <v>0</v>
      </c>
      <c r="AJ108" s="15">
        <f t="shared" si="49"/>
        <v>0</v>
      </c>
      <c r="AK108" s="25"/>
      <c r="AL108" s="15">
        <f t="shared" si="50"/>
        <v>0</v>
      </c>
      <c r="AM108" s="15">
        <f t="shared" si="51"/>
        <v>0</v>
      </c>
      <c r="AO108" s="25">
        <f t="shared" si="52"/>
        <v>0</v>
      </c>
      <c r="AP108" s="15">
        <f t="shared" si="53"/>
        <v>0</v>
      </c>
      <c r="AQ108" s="36">
        <f t="shared" si="54"/>
        <v>0</v>
      </c>
      <c r="AR108" s="41">
        <f t="shared" si="64"/>
        <v>0</v>
      </c>
      <c r="AS108" s="36">
        <f t="shared" si="56"/>
        <v>0</v>
      </c>
      <c r="AT108" s="58">
        <f t="shared" si="57"/>
        <v>0</v>
      </c>
      <c r="AU108" s="25"/>
      <c r="AV108" s="36">
        <f t="shared" si="58"/>
        <v>0</v>
      </c>
      <c r="AW108" s="36"/>
      <c r="AX108" s="15">
        <f t="shared" si="59"/>
        <v>0</v>
      </c>
      <c r="AY108" s="46">
        <v>111</v>
      </c>
      <c r="AZ108" s="36" t="str">
        <f t="shared" si="60"/>
        <v>-</v>
      </c>
      <c r="BA108" s="36" t="str">
        <f t="shared" si="61"/>
        <v>-</v>
      </c>
      <c r="BB108" s="51" t="str">
        <f t="shared" si="62"/>
        <v>-</v>
      </c>
      <c r="BC108" s="34" t="str">
        <f t="shared" si="63"/>
        <v>-</v>
      </c>
    </row>
    <row r="109" spans="1:55" ht="15" hidden="1" x14ac:dyDescent="0.25">
      <c r="A109" s="13"/>
      <c r="B109" s="16"/>
      <c r="C109" s="16"/>
      <c r="D109" s="16"/>
      <c r="E109" s="17"/>
      <c r="F109" s="53"/>
      <c r="G109" s="53"/>
      <c r="H109" s="53"/>
      <c r="J109" s="25"/>
      <c r="K109" s="15">
        <f t="shared" si="32"/>
        <v>0</v>
      </c>
      <c r="L109" s="15">
        <f t="shared" si="33"/>
        <v>0</v>
      </c>
      <c r="M109" s="25"/>
      <c r="N109" s="15">
        <f t="shared" si="34"/>
        <v>0</v>
      </c>
      <c r="O109" s="15">
        <f t="shared" si="35"/>
        <v>0</v>
      </c>
      <c r="P109" s="25"/>
      <c r="Q109" s="15">
        <f t="shared" si="36"/>
        <v>0</v>
      </c>
      <c r="R109" s="15">
        <f t="shared" si="37"/>
        <v>0</v>
      </c>
      <c r="S109" s="25"/>
      <c r="T109" s="15">
        <f t="shared" si="38"/>
        <v>0</v>
      </c>
      <c r="U109" s="15">
        <f t="shared" si="39"/>
        <v>0</v>
      </c>
      <c r="V109" s="25"/>
      <c r="W109" s="15">
        <f t="shared" si="40"/>
        <v>0</v>
      </c>
      <c r="X109" s="15">
        <f t="shared" si="41"/>
        <v>0</v>
      </c>
      <c r="Y109" s="25"/>
      <c r="Z109" s="15">
        <f t="shared" si="42"/>
        <v>0</v>
      </c>
      <c r="AA109" s="15">
        <f t="shared" si="43"/>
        <v>0</v>
      </c>
      <c r="AB109" s="25"/>
      <c r="AC109" s="15">
        <f t="shared" si="44"/>
        <v>0</v>
      </c>
      <c r="AD109" s="15">
        <f t="shared" si="45"/>
        <v>0</v>
      </c>
      <c r="AE109" s="25"/>
      <c r="AF109" s="15">
        <f t="shared" si="46"/>
        <v>0</v>
      </c>
      <c r="AG109" s="15">
        <f t="shared" si="47"/>
        <v>0</v>
      </c>
      <c r="AH109" s="25"/>
      <c r="AI109" s="15">
        <f t="shared" si="48"/>
        <v>0</v>
      </c>
      <c r="AJ109" s="15">
        <f t="shared" si="49"/>
        <v>0</v>
      </c>
      <c r="AK109" s="25"/>
      <c r="AL109" s="15">
        <f t="shared" si="50"/>
        <v>0</v>
      </c>
      <c r="AM109" s="15">
        <f t="shared" si="51"/>
        <v>0</v>
      </c>
      <c r="AO109" s="25">
        <f t="shared" si="52"/>
        <v>0</v>
      </c>
      <c r="AP109" s="15">
        <f t="shared" si="53"/>
        <v>0</v>
      </c>
      <c r="AQ109" s="36">
        <f t="shared" si="54"/>
        <v>0</v>
      </c>
      <c r="AR109" s="41">
        <f t="shared" si="64"/>
        <v>0</v>
      </c>
      <c r="AS109" s="36">
        <f t="shared" si="56"/>
        <v>0</v>
      </c>
      <c r="AT109" s="58">
        <f t="shared" si="57"/>
        <v>0</v>
      </c>
      <c r="AU109" s="25"/>
      <c r="AV109" s="36">
        <f t="shared" si="58"/>
        <v>0</v>
      </c>
      <c r="AW109" s="36"/>
      <c r="AX109" s="15">
        <f t="shared" si="59"/>
        <v>0</v>
      </c>
      <c r="AY109" s="46">
        <v>112</v>
      </c>
      <c r="AZ109" s="36" t="str">
        <f t="shared" si="60"/>
        <v>-</v>
      </c>
      <c r="BA109" s="36" t="str">
        <f t="shared" si="61"/>
        <v>-</v>
      </c>
      <c r="BB109" s="51" t="str">
        <f t="shared" si="62"/>
        <v>-</v>
      </c>
      <c r="BC109" s="34" t="str">
        <f t="shared" si="63"/>
        <v>-</v>
      </c>
    </row>
    <row r="110" spans="1:55" ht="15" hidden="1" x14ac:dyDescent="0.25">
      <c r="A110" s="13"/>
      <c r="B110" s="16"/>
      <c r="C110" s="16"/>
      <c r="D110" s="16"/>
      <c r="E110" s="17"/>
      <c r="F110" s="53"/>
      <c r="G110" s="53"/>
      <c r="H110" s="53"/>
      <c r="J110" s="25"/>
      <c r="K110" s="15">
        <f t="shared" si="32"/>
        <v>0</v>
      </c>
      <c r="L110" s="15">
        <f t="shared" si="33"/>
        <v>0</v>
      </c>
      <c r="M110" s="25"/>
      <c r="N110" s="15">
        <f t="shared" si="34"/>
        <v>0</v>
      </c>
      <c r="O110" s="15">
        <f t="shared" si="35"/>
        <v>0</v>
      </c>
      <c r="P110" s="25"/>
      <c r="Q110" s="15">
        <f t="shared" si="36"/>
        <v>0</v>
      </c>
      <c r="R110" s="15">
        <f t="shared" si="37"/>
        <v>0</v>
      </c>
      <c r="S110" s="25"/>
      <c r="T110" s="15">
        <f t="shared" si="38"/>
        <v>0</v>
      </c>
      <c r="U110" s="15">
        <f t="shared" si="39"/>
        <v>0</v>
      </c>
      <c r="V110" s="25"/>
      <c r="W110" s="15">
        <f t="shared" si="40"/>
        <v>0</v>
      </c>
      <c r="X110" s="15">
        <f t="shared" si="41"/>
        <v>0</v>
      </c>
      <c r="Y110" s="25"/>
      <c r="Z110" s="15">
        <f t="shared" si="42"/>
        <v>0</v>
      </c>
      <c r="AA110" s="15">
        <f t="shared" si="43"/>
        <v>0</v>
      </c>
      <c r="AB110" s="25"/>
      <c r="AC110" s="15">
        <f t="shared" si="44"/>
        <v>0</v>
      </c>
      <c r="AD110" s="15">
        <f t="shared" si="45"/>
        <v>0</v>
      </c>
      <c r="AE110" s="25"/>
      <c r="AF110" s="15">
        <f t="shared" si="46"/>
        <v>0</v>
      </c>
      <c r="AG110" s="15">
        <f t="shared" si="47"/>
        <v>0</v>
      </c>
      <c r="AH110" s="25"/>
      <c r="AI110" s="15">
        <f t="shared" si="48"/>
        <v>0</v>
      </c>
      <c r="AJ110" s="15">
        <f t="shared" si="49"/>
        <v>0</v>
      </c>
      <c r="AK110" s="25"/>
      <c r="AL110" s="15">
        <f t="shared" si="50"/>
        <v>0</v>
      </c>
      <c r="AM110" s="15">
        <f t="shared" si="51"/>
        <v>0</v>
      </c>
      <c r="AO110" s="25">
        <f t="shared" si="52"/>
        <v>0</v>
      </c>
      <c r="AP110" s="15">
        <f t="shared" si="53"/>
        <v>0</v>
      </c>
      <c r="AQ110" s="36">
        <f t="shared" si="54"/>
        <v>0</v>
      </c>
      <c r="AR110" s="41">
        <f t="shared" si="64"/>
        <v>0</v>
      </c>
      <c r="AS110" s="36">
        <f t="shared" si="56"/>
        <v>0</v>
      </c>
      <c r="AT110" s="58">
        <f t="shared" si="57"/>
        <v>0</v>
      </c>
      <c r="AU110" s="25"/>
      <c r="AV110" s="36">
        <f t="shared" si="58"/>
        <v>0</v>
      </c>
      <c r="AW110" s="36"/>
      <c r="AX110" s="15">
        <f t="shared" si="59"/>
        <v>0</v>
      </c>
      <c r="AY110" s="46">
        <v>113</v>
      </c>
      <c r="AZ110" s="36" t="str">
        <f t="shared" si="60"/>
        <v>-</v>
      </c>
      <c r="BA110" s="36" t="str">
        <f t="shared" si="61"/>
        <v>-</v>
      </c>
      <c r="BB110" s="51" t="str">
        <f t="shared" si="62"/>
        <v>-</v>
      </c>
      <c r="BC110" s="34" t="str">
        <f t="shared" si="63"/>
        <v>-</v>
      </c>
    </row>
    <row r="111" spans="1:55" ht="15" hidden="1" x14ac:dyDescent="0.25">
      <c r="A111" s="13"/>
      <c r="B111" s="16"/>
      <c r="C111" s="16"/>
      <c r="D111" s="30"/>
      <c r="E111" s="26"/>
      <c r="F111" s="53"/>
      <c r="G111" s="53"/>
      <c r="H111" s="53"/>
      <c r="J111" s="25"/>
      <c r="K111" s="15">
        <f t="shared" si="32"/>
        <v>0</v>
      </c>
      <c r="L111" s="15">
        <f t="shared" si="33"/>
        <v>0</v>
      </c>
      <c r="M111" s="25"/>
      <c r="N111" s="15">
        <f t="shared" si="34"/>
        <v>0</v>
      </c>
      <c r="O111" s="15">
        <f t="shared" si="35"/>
        <v>0</v>
      </c>
      <c r="P111" s="25"/>
      <c r="Q111" s="15">
        <f t="shared" si="36"/>
        <v>0</v>
      </c>
      <c r="R111" s="15">
        <f t="shared" si="37"/>
        <v>0</v>
      </c>
      <c r="S111" s="25"/>
      <c r="T111" s="15">
        <f t="shared" si="38"/>
        <v>0</v>
      </c>
      <c r="U111" s="15">
        <f t="shared" si="39"/>
        <v>0</v>
      </c>
      <c r="V111" s="25"/>
      <c r="W111" s="15">
        <f t="shared" si="40"/>
        <v>0</v>
      </c>
      <c r="X111" s="15">
        <f t="shared" si="41"/>
        <v>0</v>
      </c>
      <c r="Y111" s="25"/>
      <c r="Z111" s="15">
        <f t="shared" si="42"/>
        <v>0</v>
      </c>
      <c r="AA111" s="15">
        <f t="shared" si="43"/>
        <v>0</v>
      </c>
      <c r="AB111" s="25"/>
      <c r="AC111" s="15">
        <f t="shared" si="44"/>
        <v>0</v>
      </c>
      <c r="AD111" s="15">
        <f t="shared" si="45"/>
        <v>0</v>
      </c>
      <c r="AE111" s="25"/>
      <c r="AF111" s="15">
        <f t="shared" si="46"/>
        <v>0</v>
      </c>
      <c r="AG111" s="15">
        <f t="shared" si="47"/>
        <v>0</v>
      </c>
      <c r="AH111" s="25"/>
      <c r="AI111" s="15">
        <f t="shared" si="48"/>
        <v>0</v>
      </c>
      <c r="AJ111" s="15">
        <f t="shared" si="49"/>
        <v>0</v>
      </c>
      <c r="AK111" s="25"/>
      <c r="AL111" s="15">
        <f t="shared" si="50"/>
        <v>0</v>
      </c>
      <c r="AM111" s="15">
        <f t="shared" si="51"/>
        <v>0</v>
      </c>
      <c r="AO111" s="25">
        <f t="shared" si="52"/>
        <v>0</v>
      </c>
      <c r="AP111" s="15">
        <f t="shared" si="53"/>
        <v>0</v>
      </c>
      <c r="AQ111" s="36">
        <f t="shared" si="54"/>
        <v>0</v>
      </c>
      <c r="AR111" s="41">
        <f t="shared" ref="AR111:AR119" si="65">AO111/BI$10</f>
        <v>0</v>
      </c>
      <c r="AS111" s="36">
        <f t="shared" si="56"/>
        <v>0</v>
      </c>
      <c r="AT111" s="58">
        <f t="shared" si="57"/>
        <v>0</v>
      </c>
      <c r="AU111" s="25"/>
      <c r="AV111" s="36">
        <f t="shared" si="58"/>
        <v>0</v>
      </c>
      <c r="AW111" s="36"/>
      <c r="AX111" s="15">
        <f t="shared" si="59"/>
        <v>0</v>
      </c>
      <c r="AY111" s="46">
        <v>115</v>
      </c>
      <c r="AZ111" s="36" t="str">
        <f t="shared" si="60"/>
        <v>-</v>
      </c>
      <c r="BA111" s="36" t="str">
        <f t="shared" si="61"/>
        <v>-</v>
      </c>
      <c r="BB111" s="51" t="str">
        <f t="shared" si="62"/>
        <v>-</v>
      </c>
      <c r="BC111" s="34" t="str">
        <f t="shared" si="63"/>
        <v>-</v>
      </c>
    </row>
    <row r="112" spans="1:55" ht="15" hidden="1" x14ac:dyDescent="0.25">
      <c r="A112" s="13"/>
      <c r="B112" s="16"/>
      <c r="C112" s="16"/>
      <c r="D112" s="30"/>
      <c r="E112" s="17"/>
      <c r="F112" s="53"/>
      <c r="G112" s="53"/>
      <c r="H112" s="53"/>
      <c r="J112" s="25"/>
      <c r="K112" s="15">
        <f t="shared" si="32"/>
        <v>0</v>
      </c>
      <c r="L112" s="15">
        <f t="shared" si="33"/>
        <v>0</v>
      </c>
      <c r="M112" s="25"/>
      <c r="N112" s="15">
        <f t="shared" si="34"/>
        <v>0</v>
      </c>
      <c r="O112" s="15">
        <f t="shared" si="35"/>
        <v>0</v>
      </c>
      <c r="P112" s="25"/>
      <c r="Q112" s="15">
        <f t="shared" si="36"/>
        <v>0</v>
      </c>
      <c r="R112" s="15">
        <f t="shared" si="37"/>
        <v>0</v>
      </c>
      <c r="S112" s="25"/>
      <c r="T112" s="15">
        <f t="shared" si="38"/>
        <v>0</v>
      </c>
      <c r="U112" s="15">
        <f t="shared" si="39"/>
        <v>0</v>
      </c>
      <c r="V112" s="25"/>
      <c r="W112" s="15">
        <f t="shared" si="40"/>
        <v>0</v>
      </c>
      <c r="X112" s="15">
        <f t="shared" si="41"/>
        <v>0</v>
      </c>
      <c r="Y112" s="25"/>
      <c r="Z112" s="15">
        <f t="shared" si="42"/>
        <v>0</v>
      </c>
      <c r="AA112" s="15">
        <f t="shared" si="43"/>
        <v>0</v>
      </c>
      <c r="AB112" s="25"/>
      <c r="AC112" s="15">
        <f t="shared" si="44"/>
        <v>0</v>
      </c>
      <c r="AD112" s="15">
        <f t="shared" si="45"/>
        <v>0</v>
      </c>
      <c r="AE112" s="25"/>
      <c r="AF112" s="15">
        <f t="shared" si="46"/>
        <v>0</v>
      </c>
      <c r="AG112" s="15">
        <f t="shared" si="47"/>
        <v>0</v>
      </c>
      <c r="AH112" s="25"/>
      <c r="AI112" s="15">
        <f t="shared" si="48"/>
        <v>0</v>
      </c>
      <c r="AJ112" s="15">
        <f t="shared" si="49"/>
        <v>0</v>
      </c>
      <c r="AK112" s="25"/>
      <c r="AL112" s="15">
        <f t="shared" si="50"/>
        <v>0</v>
      </c>
      <c r="AM112" s="15">
        <f t="shared" si="51"/>
        <v>0</v>
      </c>
      <c r="AO112" s="25">
        <f t="shared" si="52"/>
        <v>0</v>
      </c>
      <c r="AP112" s="15">
        <f t="shared" si="53"/>
        <v>0</v>
      </c>
      <c r="AQ112" s="36">
        <f t="shared" si="54"/>
        <v>0</v>
      </c>
      <c r="AR112" s="41">
        <f t="shared" si="65"/>
        <v>0</v>
      </c>
      <c r="AS112" s="36">
        <f t="shared" si="56"/>
        <v>0</v>
      </c>
      <c r="AT112" s="58">
        <f t="shared" si="57"/>
        <v>0</v>
      </c>
      <c r="AU112" s="25"/>
      <c r="AV112" s="36">
        <f t="shared" si="58"/>
        <v>0</v>
      </c>
      <c r="AW112" s="36"/>
      <c r="AX112" s="15">
        <f t="shared" si="59"/>
        <v>0</v>
      </c>
      <c r="AY112" s="46">
        <v>116</v>
      </c>
      <c r="AZ112" s="36" t="str">
        <f t="shared" si="60"/>
        <v>-</v>
      </c>
      <c r="BA112" s="36" t="str">
        <f t="shared" si="61"/>
        <v>-</v>
      </c>
      <c r="BB112" s="51" t="str">
        <f t="shared" si="62"/>
        <v>-</v>
      </c>
      <c r="BC112" s="34" t="str">
        <f t="shared" si="63"/>
        <v>-</v>
      </c>
    </row>
    <row r="113" spans="1:55" ht="15" hidden="1" x14ac:dyDescent="0.25">
      <c r="A113" s="13"/>
      <c r="B113" s="16"/>
      <c r="C113" s="16"/>
      <c r="D113" s="30"/>
      <c r="E113" s="17"/>
      <c r="F113" s="53"/>
      <c r="G113" s="53"/>
      <c r="H113" s="53"/>
      <c r="J113" s="25"/>
      <c r="K113" s="15">
        <f t="shared" si="32"/>
        <v>0</v>
      </c>
      <c r="L113" s="15">
        <f t="shared" si="33"/>
        <v>0</v>
      </c>
      <c r="M113" s="25"/>
      <c r="N113" s="15">
        <f t="shared" si="34"/>
        <v>0</v>
      </c>
      <c r="O113" s="15">
        <f t="shared" si="35"/>
        <v>0</v>
      </c>
      <c r="P113" s="25"/>
      <c r="Q113" s="15">
        <f t="shared" si="36"/>
        <v>0</v>
      </c>
      <c r="R113" s="15">
        <f t="shared" si="37"/>
        <v>0</v>
      </c>
      <c r="S113" s="25"/>
      <c r="T113" s="15">
        <f t="shared" si="38"/>
        <v>0</v>
      </c>
      <c r="U113" s="15">
        <f t="shared" si="39"/>
        <v>0</v>
      </c>
      <c r="V113" s="25"/>
      <c r="W113" s="15">
        <f t="shared" si="40"/>
        <v>0</v>
      </c>
      <c r="X113" s="15">
        <f t="shared" si="41"/>
        <v>0</v>
      </c>
      <c r="Y113" s="25"/>
      <c r="Z113" s="15">
        <f t="shared" si="42"/>
        <v>0</v>
      </c>
      <c r="AA113" s="15">
        <f t="shared" si="43"/>
        <v>0</v>
      </c>
      <c r="AB113" s="25"/>
      <c r="AC113" s="15">
        <f t="shared" si="44"/>
        <v>0</v>
      </c>
      <c r="AD113" s="15">
        <f t="shared" si="45"/>
        <v>0</v>
      </c>
      <c r="AE113" s="25"/>
      <c r="AF113" s="15">
        <f t="shared" si="46"/>
        <v>0</v>
      </c>
      <c r="AG113" s="15">
        <f t="shared" si="47"/>
        <v>0</v>
      </c>
      <c r="AH113" s="25"/>
      <c r="AI113" s="15">
        <f t="shared" si="48"/>
        <v>0</v>
      </c>
      <c r="AJ113" s="15">
        <f t="shared" si="49"/>
        <v>0</v>
      </c>
      <c r="AK113" s="25"/>
      <c r="AL113" s="15">
        <f t="shared" si="50"/>
        <v>0</v>
      </c>
      <c r="AM113" s="15">
        <f t="shared" si="51"/>
        <v>0</v>
      </c>
      <c r="AO113" s="25">
        <f t="shared" si="52"/>
        <v>0</v>
      </c>
      <c r="AP113" s="15">
        <f t="shared" si="53"/>
        <v>0</v>
      </c>
      <c r="AQ113" s="36">
        <f t="shared" si="54"/>
        <v>0</v>
      </c>
      <c r="AR113" s="41">
        <f t="shared" si="65"/>
        <v>0</v>
      </c>
      <c r="AS113" s="36">
        <f t="shared" si="56"/>
        <v>0</v>
      </c>
      <c r="AT113" s="58">
        <f t="shared" si="57"/>
        <v>0</v>
      </c>
      <c r="AU113" s="25"/>
      <c r="AV113" s="36">
        <f t="shared" si="58"/>
        <v>0</v>
      </c>
      <c r="AW113" s="36"/>
      <c r="AX113" s="15">
        <f t="shared" si="59"/>
        <v>0</v>
      </c>
      <c r="AY113" s="46">
        <v>117</v>
      </c>
      <c r="AZ113" s="36" t="str">
        <f t="shared" si="60"/>
        <v>-</v>
      </c>
      <c r="BA113" s="36" t="str">
        <f t="shared" si="61"/>
        <v>-</v>
      </c>
      <c r="BB113" s="51" t="str">
        <f t="shared" si="62"/>
        <v>-</v>
      </c>
      <c r="BC113" s="34" t="str">
        <f t="shared" si="63"/>
        <v>-</v>
      </c>
    </row>
    <row r="114" spans="1:55" ht="15" hidden="1" x14ac:dyDescent="0.25">
      <c r="A114" s="13"/>
      <c r="B114" s="16"/>
      <c r="C114" s="16"/>
      <c r="D114" s="30"/>
      <c r="E114" s="17"/>
      <c r="F114" s="53"/>
      <c r="G114" s="53"/>
      <c r="H114" s="53"/>
      <c r="J114" s="25"/>
      <c r="K114" s="15">
        <f t="shared" si="32"/>
        <v>0</v>
      </c>
      <c r="L114" s="15">
        <f t="shared" si="33"/>
        <v>0</v>
      </c>
      <c r="M114" s="25"/>
      <c r="N114" s="15">
        <f t="shared" si="34"/>
        <v>0</v>
      </c>
      <c r="O114" s="15">
        <f t="shared" si="35"/>
        <v>0</v>
      </c>
      <c r="P114" s="25"/>
      <c r="Q114" s="15">
        <f t="shared" si="36"/>
        <v>0</v>
      </c>
      <c r="R114" s="15">
        <f t="shared" si="37"/>
        <v>0</v>
      </c>
      <c r="S114" s="25"/>
      <c r="T114" s="15">
        <f t="shared" si="38"/>
        <v>0</v>
      </c>
      <c r="U114" s="15">
        <f t="shared" si="39"/>
        <v>0</v>
      </c>
      <c r="V114" s="25"/>
      <c r="W114" s="15">
        <f t="shared" si="40"/>
        <v>0</v>
      </c>
      <c r="X114" s="15">
        <f t="shared" si="41"/>
        <v>0</v>
      </c>
      <c r="Y114" s="25"/>
      <c r="Z114" s="15">
        <f t="shared" si="42"/>
        <v>0</v>
      </c>
      <c r="AA114" s="15">
        <f t="shared" si="43"/>
        <v>0</v>
      </c>
      <c r="AB114" s="25"/>
      <c r="AC114" s="15">
        <f t="shared" si="44"/>
        <v>0</v>
      </c>
      <c r="AD114" s="15">
        <f t="shared" si="45"/>
        <v>0</v>
      </c>
      <c r="AE114" s="25"/>
      <c r="AF114" s="15">
        <f t="shared" si="46"/>
        <v>0</v>
      </c>
      <c r="AG114" s="15">
        <f t="shared" si="47"/>
        <v>0</v>
      </c>
      <c r="AH114" s="25"/>
      <c r="AI114" s="15">
        <f t="shared" si="48"/>
        <v>0</v>
      </c>
      <c r="AJ114" s="15">
        <f t="shared" si="49"/>
        <v>0</v>
      </c>
      <c r="AK114" s="25"/>
      <c r="AL114" s="15">
        <f t="shared" si="50"/>
        <v>0</v>
      </c>
      <c r="AM114" s="15">
        <f t="shared" si="51"/>
        <v>0</v>
      </c>
      <c r="AO114" s="25">
        <f t="shared" si="52"/>
        <v>0</v>
      </c>
      <c r="AP114" s="15">
        <f t="shared" si="53"/>
        <v>0</v>
      </c>
      <c r="AQ114" s="36">
        <f t="shared" si="54"/>
        <v>0</v>
      </c>
      <c r="AR114" s="41">
        <f t="shared" si="65"/>
        <v>0</v>
      </c>
      <c r="AS114" s="36">
        <f t="shared" si="56"/>
        <v>0</v>
      </c>
      <c r="AT114" s="58">
        <f t="shared" si="57"/>
        <v>0</v>
      </c>
      <c r="AU114" s="25"/>
      <c r="AV114" s="36">
        <f t="shared" si="58"/>
        <v>0</v>
      </c>
      <c r="AW114" s="36"/>
      <c r="AX114" s="15">
        <f t="shared" si="59"/>
        <v>0</v>
      </c>
      <c r="AY114" s="46">
        <v>118</v>
      </c>
      <c r="AZ114" s="36" t="str">
        <f t="shared" si="60"/>
        <v>-</v>
      </c>
      <c r="BA114" s="36" t="str">
        <f t="shared" si="61"/>
        <v>-</v>
      </c>
      <c r="BB114" s="51" t="str">
        <f t="shared" si="62"/>
        <v>-</v>
      </c>
      <c r="BC114" s="34" t="str">
        <f t="shared" si="63"/>
        <v>-</v>
      </c>
    </row>
    <row r="115" spans="1:55" ht="15" hidden="1" x14ac:dyDescent="0.25">
      <c r="A115" s="13"/>
      <c r="B115" s="16"/>
      <c r="C115" s="16"/>
      <c r="D115" s="30"/>
      <c r="E115" s="17"/>
      <c r="F115" s="53"/>
      <c r="G115" s="53"/>
      <c r="H115" s="53"/>
      <c r="J115" s="25"/>
      <c r="K115" s="15">
        <f t="shared" si="32"/>
        <v>0</v>
      </c>
      <c r="L115" s="15">
        <f t="shared" si="33"/>
        <v>0</v>
      </c>
      <c r="M115" s="25"/>
      <c r="N115" s="15">
        <f t="shared" si="34"/>
        <v>0</v>
      </c>
      <c r="O115" s="15">
        <f t="shared" si="35"/>
        <v>0</v>
      </c>
      <c r="P115" s="25"/>
      <c r="Q115" s="15">
        <f t="shared" si="36"/>
        <v>0</v>
      </c>
      <c r="R115" s="15">
        <f t="shared" si="37"/>
        <v>0</v>
      </c>
      <c r="S115" s="25"/>
      <c r="T115" s="15">
        <f t="shared" si="38"/>
        <v>0</v>
      </c>
      <c r="U115" s="15">
        <f t="shared" si="39"/>
        <v>0</v>
      </c>
      <c r="V115" s="25"/>
      <c r="W115" s="15">
        <f t="shared" si="40"/>
        <v>0</v>
      </c>
      <c r="X115" s="15">
        <f t="shared" si="41"/>
        <v>0</v>
      </c>
      <c r="Y115" s="25"/>
      <c r="Z115" s="15">
        <f t="shared" si="42"/>
        <v>0</v>
      </c>
      <c r="AA115" s="15">
        <f t="shared" si="43"/>
        <v>0</v>
      </c>
      <c r="AB115" s="25"/>
      <c r="AC115" s="15">
        <f t="shared" si="44"/>
        <v>0</v>
      </c>
      <c r="AD115" s="15">
        <f t="shared" si="45"/>
        <v>0</v>
      </c>
      <c r="AE115" s="25"/>
      <c r="AF115" s="15">
        <f t="shared" si="46"/>
        <v>0</v>
      </c>
      <c r="AG115" s="15">
        <f t="shared" si="47"/>
        <v>0</v>
      </c>
      <c r="AH115" s="25"/>
      <c r="AI115" s="15">
        <f t="shared" si="48"/>
        <v>0</v>
      </c>
      <c r="AJ115" s="15">
        <f t="shared" si="49"/>
        <v>0</v>
      </c>
      <c r="AK115" s="25"/>
      <c r="AL115" s="15">
        <f t="shared" si="50"/>
        <v>0</v>
      </c>
      <c r="AM115" s="15">
        <f t="shared" si="51"/>
        <v>0</v>
      </c>
      <c r="AO115" s="25">
        <f t="shared" si="52"/>
        <v>0</v>
      </c>
      <c r="AP115" s="15">
        <f t="shared" si="53"/>
        <v>0</v>
      </c>
      <c r="AQ115" s="36">
        <f t="shared" si="54"/>
        <v>0</v>
      </c>
      <c r="AR115" s="41">
        <f t="shared" si="65"/>
        <v>0</v>
      </c>
      <c r="AS115" s="36">
        <f t="shared" si="56"/>
        <v>0</v>
      </c>
      <c r="AT115" s="58">
        <f t="shared" si="57"/>
        <v>0</v>
      </c>
      <c r="AU115" s="25"/>
      <c r="AV115" s="36">
        <f t="shared" si="58"/>
        <v>0</v>
      </c>
      <c r="AW115" s="36"/>
      <c r="AX115" s="15">
        <f t="shared" si="59"/>
        <v>0</v>
      </c>
      <c r="AY115" s="46">
        <v>119</v>
      </c>
      <c r="AZ115" s="36" t="str">
        <f t="shared" si="60"/>
        <v>-</v>
      </c>
      <c r="BA115" s="36" t="str">
        <f t="shared" si="61"/>
        <v>-</v>
      </c>
      <c r="BB115" s="51" t="str">
        <f t="shared" si="62"/>
        <v>-</v>
      </c>
      <c r="BC115" s="34" t="str">
        <f t="shared" si="63"/>
        <v>-</v>
      </c>
    </row>
    <row r="116" spans="1:55" ht="15" hidden="1" x14ac:dyDescent="0.25">
      <c r="A116" s="13"/>
      <c r="B116" s="16"/>
      <c r="C116" s="16"/>
      <c r="D116" s="30"/>
      <c r="E116" s="17"/>
      <c r="F116" s="53"/>
      <c r="G116" s="53"/>
      <c r="H116" s="53"/>
      <c r="J116" s="25"/>
      <c r="K116" s="15">
        <f t="shared" si="32"/>
        <v>0</v>
      </c>
      <c r="L116" s="15">
        <f t="shared" si="33"/>
        <v>0</v>
      </c>
      <c r="M116" s="25"/>
      <c r="N116" s="15">
        <f t="shared" si="34"/>
        <v>0</v>
      </c>
      <c r="O116" s="15">
        <f t="shared" si="35"/>
        <v>0</v>
      </c>
      <c r="P116" s="25"/>
      <c r="Q116" s="15">
        <f t="shared" si="36"/>
        <v>0</v>
      </c>
      <c r="R116" s="15">
        <f t="shared" si="37"/>
        <v>0</v>
      </c>
      <c r="S116" s="25"/>
      <c r="T116" s="15">
        <f t="shared" si="38"/>
        <v>0</v>
      </c>
      <c r="U116" s="15">
        <f t="shared" si="39"/>
        <v>0</v>
      </c>
      <c r="V116" s="25"/>
      <c r="W116" s="15">
        <f t="shared" si="40"/>
        <v>0</v>
      </c>
      <c r="X116" s="15">
        <f t="shared" si="41"/>
        <v>0</v>
      </c>
      <c r="Y116" s="25"/>
      <c r="Z116" s="15">
        <f t="shared" si="42"/>
        <v>0</v>
      </c>
      <c r="AA116" s="15">
        <f t="shared" si="43"/>
        <v>0</v>
      </c>
      <c r="AB116" s="25"/>
      <c r="AC116" s="15">
        <f t="shared" si="44"/>
        <v>0</v>
      </c>
      <c r="AD116" s="15">
        <f t="shared" si="45"/>
        <v>0</v>
      </c>
      <c r="AE116" s="25"/>
      <c r="AF116" s="15">
        <f t="shared" si="46"/>
        <v>0</v>
      </c>
      <c r="AG116" s="15">
        <f t="shared" si="47"/>
        <v>0</v>
      </c>
      <c r="AH116" s="25"/>
      <c r="AI116" s="15">
        <f t="shared" si="48"/>
        <v>0</v>
      </c>
      <c r="AJ116" s="15">
        <f t="shared" si="49"/>
        <v>0</v>
      </c>
      <c r="AK116" s="25"/>
      <c r="AL116" s="15">
        <f t="shared" si="50"/>
        <v>0</v>
      </c>
      <c r="AM116" s="15">
        <f t="shared" si="51"/>
        <v>0</v>
      </c>
      <c r="AO116" s="25">
        <f t="shared" si="52"/>
        <v>0</v>
      </c>
      <c r="AP116" s="15">
        <f t="shared" si="53"/>
        <v>0</v>
      </c>
      <c r="AQ116" s="36">
        <f t="shared" si="54"/>
        <v>0</v>
      </c>
      <c r="AR116" s="41">
        <f t="shared" si="65"/>
        <v>0</v>
      </c>
      <c r="AS116" s="36">
        <f t="shared" si="56"/>
        <v>0</v>
      </c>
      <c r="AT116" s="58">
        <f t="shared" si="57"/>
        <v>0</v>
      </c>
      <c r="AU116" s="25"/>
      <c r="AV116" s="36">
        <f t="shared" si="58"/>
        <v>0</v>
      </c>
      <c r="AW116" s="36"/>
      <c r="AX116" s="15">
        <f t="shared" si="59"/>
        <v>0</v>
      </c>
      <c r="AY116" s="46">
        <v>120</v>
      </c>
      <c r="AZ116" s="36" t="str">
        <f t="shared" si="60"/>
        <v>-</v>
      </c>
      <c r="BA116" s="36" t="str">
        <f t="shared" si="61"/>
        <v>-</v>
      </c>
      <c r="BB116" s="51" t="str">
        <f t="shared" si="62"/>
        <v>-</v>
      </c>
      <c r="BC116" s="34" t="str">
        <f t="shared" si="63"/>
        <v>-</v>
      </c>
    </row>
    <row r="117" spans="1:55" ht="15" hidden="1" x14ac:dyDescent="0.25">
      <c r="A117" s="13"/>
      <c r="B117" s="16"/>
      <c r="C117" s="16"/>
      <c r="D117" s="30"/>
      <c r="E117" s="17"/>
      <c r="F117" s="53"/>
      <c r="G117" s="53"/>
      <c r="H117" s="53"/>
      <c r="J117" s="25"/>
      <c r="K117" s="15">
        <f t="shared" si="32"/>
        <v>0</v>
      </c>
      <c r="L117" s="15">
        <f t="shared" si="33"/>
        <v>0</v>
      </c>
      <c r="M117" s="25"/>
      <c r="N117" s="15">
        <f t="shared" si="34"/>
        <v>0</v>
      </c>
      <c r="O117" s="15">
        <f t="shared" si="35"/>
        <v>0</v>
      </c>
      <c r="P117" s="25"/>
      <c r="Q117" s="15">
        <f t="shared" si="36"/>
        <v>0</v>
      </c>
      <c r="R117" s="15">
        <f t="shared" si="37"/>
        <v>0</v>
      </c>
      <c r="S117" s="25"/>
      <c r="T117" s="15">
        <f t="shared" si="38"/>
        <v>0</v>
      </c>
      <c r="U117" s="15">
        <f t="shared" si="39"/>
        <v>0</v>
      </c>
      <c r="V117" s="25"/>
      <c r="W117" s="15">
        <f t="shared" si="40"/>
        <v>0</v>
      </c>
      <c r="X117" s="15">
        <f t="shared" si="41"/>
        <v>0</v>
      </c>
      <c r="Y117" s="25"/>
      <c r="Z117" s="15">
        <f t="shared" si="42"/>
        <v>0</v>
      </c>
      <c r="AA117" s="15">
        <f t="shared" si="43"/>
        <v>0</v>
      </c>
      <c r="AB117" s="25"/>
      <c r="AC117" s="15">
        <f t="shared" si="44"/>
        <v>0</v>
      </c>
      <c r="AD117" s="15">
        <f t="shared" si="45"/>
        <v>0</v>
      </c>
      <c r="AE117" s="25"/>
      <c r="AF117" s="15">
        <f t="shared" si="46"/>
        <v>0</v>
      </c>
      <c r="AG117" s="15">
        <f t="shared" si="47"/>
        <v>0</v>
      </c>
      <c r="AH117" s="25"/>
      <c r="AI117" s="15">
        <f t="shared" si="48"/>
        <v>0</v>
      </c>
      <c r="AJ117" s="15">
        <f t="shared" si="49"/>
        <v>0</v>
      </c>
      <c r="AK117" s="25"/>
      <c r="AL117" s="15">
        <f t="shared" si="50"/>
        <v>0</v>
      </c>
      <c r="AM117" s="15">
        <f t="shared" si="51"/>
        <v>0</v>
      </c>
      <c r="AO117" s="25">
        <f t="shared" si="52"/>
        <v>0</v>
      </c>
      <c r="AP117" s="15">
        <f t="shared" si="53"/>
        <v>0</v>
      </c>
      <c r="AQ117" s="36">
        <f t="shared" si="54"/>
        <v>0</v>
      </c>
      <c r="AR117" s="41">
        <f t="shared" si="65"/>
        <v>0</v>
      </c>
      <c r="AS117" s="36">
        <f t="shared" si="56"/>
        <v>0</v>
      </c>
      <c r="AT117" s="58">
        <f t="shared" si="57"/>
        <v>0</v>
      </c>
      <c r="AU117" s="25"/>
      <c r="AV117" s="36">
        <f t="shared" si="58"/>
        <v>0</v>
      </c>
      <c r="AW117" s="36"/>
      <c r="AX117" s="15">
        <f t="shared" si="59"/>
        <v>0</v>
      </c>
      <c r="AY117" s="46">
        <v>121</v>
      </c>
      <c r="AZ117" s="36" t="str">
        <f t="shared" si="60"/>
        <v>-</v>
      </c>
      <c r="BA117" s="36" t="str">
        <f t="shared" si="61"/>
        <v>-</v>
      </c>
      <c r="BB117" s="51" t="str">
        <f t="shared" si="62"/>
        <v>-</v>
      </c>
      <c r="BC117" s="34" t="str">
        <f t="shared" si="63"/>
        <v>-</v>
      </c>
    </row>
    <row r="118" spans="1:55" ht="15" hidden="1" x14ac:dyDescent="0.25">
      <c r="A118" s="13"/>
      <c r="B118" s="16"/>
      <c r="C118" s="16"/>
      <c r="D118" s="30"/>
      <c r="E118" s="17"/>
      <c r="F118" s="53"/>
      <c r="G118" s="53"/>
      <c r="H118" s="53"/>
      <c r="J118" s="25"/>
      <c r="K118" s="15">
        <f t="shared" si="32"/>
        <v>0</v>
      </c>
      <c r="L118" s="15">
        <f t="shared" si="33"/>
        <v>0</v>
      </c>
      <c r="M118" s="25"/>
      <c r="N118" s="15">
        <f t="shared" si="34"/>
        <v>0</v>
      </c>
      <c r="O118" s="15">
        <f t="shared" si="35"/>
        <v>0</v>
      </c>
      <c r="P118" s="25"/>
      <c r="Q118" s="15">
        <f t="shared" si="36"/>
        <v>0</v>
      </c>
      <c r="R118" s="15">
        <f t="shared" si="37"/>
        <v>0</v>
      </c>
      <c r="S118" s="25"/>
      <c r="T118" s="15">
        <f t="shared" si="38"/>
        <v>0</v>
      </c>
      <c r="U118" s="15">
        <f t="shared" si="39"/>
        <v>0</v>
      </c>
      <c r="V118" s="25"/>
      <c r="W118" s="15">
        <f t="shared" si="40"/>
        <v>0</v>
      </c>
      <c r="X118" s="15">
        <f t="shared" si="41"/>
        <v>0</v>
      </c>
      <c r="Y118" s="25"/>
      <c r="Z118" s="15">
        <f t="shared" si="42"/>
        <v>0</v>
      </c>
      <c r="AA118" s="15">
        <f t="shared" si="43"/>
        <v>0</v>
      </c>
      <c r="AB118" s="25"/>
      <c r="AC118" s="15">
        <f t="shared" si="44"/>
        <v>0</v>
      </c>
      <c r="AD118" s="15">
        <f t="shared" si="45"/>
        <v>0</v>
      </c>
      <c r="AE118" s="25"/>
      <c r="AF118" s="15">
        <f t="shared" si="46"/>
        <v>0</v>
      </c>
      <c r="AG118" s="15">
        <f t="shared" si="47"/>
        <v>0</v>
      </c>
      <c r="AH118" s="25"/>
      <c r="AI118" s="15">
        <f t="shared" si="48"/>
        <v>0</v>
      </c>
      <c r="AJ118" s="15">
        <f t="shared" si="49"/>
        <v>0</v>
      </c>
      <c r="AK118" s="25"/>
      <c r="AL118" s="15">
        <f t="shared" si="50"/>
        <v>0</v>
      </c>
      <c r="AM118" s="15">
        <f t="shared" si="51"/>
        <v>0</v>
      </c>
      <c r="AO118" s="25">
        <f t="shared" si="52"/>
        <v>0</v>
      </c>
      <c r="AP118" s="15">
        <f t="shared" si="53"/>
        <v>0</v>
      </c>
      <c r="AQ118" s="36">
        <f t="shared" si="54"/>
        <v>0</v>
      </c>
      <c r="AR118" s="41">
        <f t="shared" si="65"/>
        <v>0</v>
      </c>
      <c r="AS118" s="36">
        <f t="shared" si="56"/>
        <v>0</v>
      </c>
      <c r="AT118" s="58">
        <f t="shared" si="57"/>
        <v>0</v>
      </c>
      <c r="AU118" s="25"/>
      <c r="AV118" s="36">
        <f t="shared" si="58"/>
        <v>0</v>
      </c>
      <c r="AW118" s="36"/>
      <c r="AX118" s="15">
        <f t="shared" si="59"/>
        <v>0</v>
      </c>
      <c r="AY118" s="46">
        <v>122</v>
      </c>
      <c r="AZ118" s="36" t="str">
        <f t="shared" si="60"/>
        <v>-</v>
      </c>
      <c r="BA118" s="36" t="str">
        <f t="shared" si="61"/>
        <v>-</v>
      </c>
      <c r="BB118" s="51" t="str">
        <f t="shared" si="62"/>
        <v>-</v>
      </c>
      <c r="BC118" s="34" t="str">
        <f t="shared" si="63"/>
        <v>-</v>
      </c>
    </row>
    <row r="119" spans="1:55" ht="15" hidden="1" x14ac:dyDescent="0.25">
      <c r="A119" s="13"/>
      <c r="B119" s="16"/>
      <c r="C119" s="16"/>
      <c r="D119" s="30"/>
      <c r="E119" s="17"/>
      <c r="F119" s="53"/>
      <c r="G119" s="53"/>
      <c r="H119" s="53"/>
      <c r="J119" s="25"/>
      <c r="K119" s="15">
        <f t="shared" si="32"/>
        <v>0</v>
      </c>
      <c r="L119" s="15">
        <f t="shared" si="33"/>
        <v>0</v>
      </c>
      <c r="M119" s="25"/>
      <c r="N119" s="15">
        <f t="shared" si="34"/>
        <v>0</v>
      </c>
      <c r="O119" s="15">
        <f t="shared" si="35"/>
        <v>0</v>
      </c>
      <c r="P119" s="25"/>
      <c r="Q119" s="15">
        <f t="shared" si="36"/>
        <v>0</v>
      </c>
      <c r="R119" s="15">
        <f t="shared" si="37"/>
        <v>0</v>
      </c>
      <c r="S119" s="25"/>
      <c r="T119" s="15">
        <f t="shared" si="38"/>
        <v>0</v>
      </c>
      <c r="U119" s="15">
        <f t="shared" si="39"/>
        <v>0</v>
      </c>
      <c r="V119" s="25"/>
      <c r="W119" s="15">
        <f t="shared" si="40"/>
        <v>0</v>
      </c>
      <c r="X119" s="15">
        <f t="shared" si="41"/>
        <v>0</v>
      </c>
      <c r="Y119" s="25"/>
      <c r="Z119" s="15">
        <f t="shared" si="42"/>
        <v>0</v>
      </c>
      <c r="AA119" s="15">
        <f t="shared" si="43"/>
        <v>0</v>
      </c>
      <c r="AB119" s="25"/>
      <c r="AC119" s="15">
        <f t="shared" si="44"/>
        <v>0</v>
      </c>
      <c r="AD119" s="15">
        <f t="shared" si="45"/>
        <v>0</v>
      </c>
      <c r="AE119" s="25"/>
      <c r="AF119" s="15">
        <f t="shared" si="46"/>
        <v>0</v>
      </c>
      <c r="AG119" s="15">
        <f t="shared" si="47"/>
        <v>0</v>
      </c>
      <c r="AH119" s="25"/>
      <c r="AI119" s="15">
        <f t="shared" si="48"/>
        <v>0</v>
      </c>
      <c r="AJ119" s="15">
        <f t="shared" si="49"/>
        <v>0</v>
      </c>
      <c r="AK119" s="25"/>
      <c r="AL119" s="15">
        <f t="shared" si="50"/>
        <v>0</v>
      </c>
      <c r="AM119" s="15">
        <f t="shared" si="51"/>
        <v>0</v>
      </c>
      <c r="AO119" s="25">
        <f t="shared" si="52"/>
        <v>0</v>
      </c>
      <c r="AP119" s="15">
        <f t="shared" si="53"/>
        <v>0</v>
      </c>
      <c r="AQ119" s="36">
        <f t="shared" si="54"/>
        <v>0</v>
      </c>
      <c r="AR119" s="41">
        <f t="shared" si="65"/>
        <v>0</v>
      </c>
      <c r="AS119" s="36">
        <f t="shared" si="56"/>
        <v>0</v>
      </c>
      <c r="AT119" s="58">
        <f t="shared" si="57"/>
        <v>0</v>
      </c>
      <c r="AU119" s="25"/>
      <c r="AV119" s="36">
        <f t="shared" si="58"/>
        <v>0</v>
      </c>
      <c r="AW119" s="36"/>
      <c r="AX119" s="15">
        <f t="shared" si="59"/>
        <v>0</v>
      </c>
      <c r="AY119" s="46">
        <v>123</v>
      </c>
      <c r="AZ119" s="36" t="str">
        <f t="shared" si="60"/>
        <v>-</v>
      </c>
      <c r="BA119" s="36" t="str">
        <f t="shared" si="61"/>
        <v>-</v>
      </c>
      <c r="BB119" s="51" t="str">
        <f t="shared" si="62"/>
        <v>-</v>
      </c>
      <c r="BC119" s="34" t="str">
        <f t="shared" si="63"/>
        <v>-</v>
      </c>
    </row>
    <row r="120" spans="1:55" ht="15" hidden="1" x14ac:dyDescent="0.25">
      <c r="A120" s="13"/>
      <c r="B120" s="16"/>
      <c r="C120" s="16"/>
      <c r="D120" s="30"/>
      <c r="E120" s="26"/>
      <c r="F120" s="53"/>
      <c r="G120" s="53"/>
      <c r="H120" s="53"/>
      <c r="J120" s="25"/>
      <c r="K120" s="15">
        <f t="shared" si="32"/>
        <v>0</v>
      </c>
      <c r="L120" s="15">
        <f t="shared" si="33"/>
        <v>0</v>
      </c>
      <c r="M120" s="25"/>
      <c r="N120" s="15">
        <f t="shared" si="34"/>
        <v>0</v>
      </c>
      <c r="O120" s="15">
        <f t="shared" si="35"/>
        <v>0</v>
      </c>
      <c r="P120" s="25"/>
      <c r="Q120" s="15">
        <f t="shared" si="36"/>
        <v>0</v>
      </c>
      <c r="R120" s="15">
        <f t="shared" si="37"/>
        <v>0</v>
      </c>
      <c r="S120" s="25"/>
      <c r="T120" s="15">
        <f t="shared" si="38"/>
        <v>0</v>
      </c>
      <c r="U120" s="15">
        <f t="shared" si="39"/>
        <v>0</v>
      </c>
      <c r="V120" s="25"/>
      <c r="W120" s="15">
        <f t="shared" si="40"/>
        <v>0</v>
      </c>
      <c r="X120" s="15">
        <f t="shared" si="41"/>
        <v>0</v>
      </c>
      <c r="Y120" s="25"/>
      <c r="Z120" s="15">
        <f t="shared" si="42"/>
        <v>0</v>
      </c>
      <c r="AA120" s="15">
        <f t="shared" si="43"/>
        <v>0</v>
      </c>
      <c r="AB120" s="25"/>
      <c r="AC120" s="15">
        <f t="shared" si="44"/>
        <v>0</v>
      </c>
      <c r="AD120" s="15">
        <f t="shared" si="45"/>
        <v>0</v>
      </c>
      <c r="AE120" s="25"/>
      <c r="AF120" s="15">
        <f t="shared" si="46"/>
        <v>0</v>
      </c>
      <c r="AG120" s="15">
        <f t="shared" si="47"/>
        <v>0</v>
      </c>
      <c r="AH120" s="25"/>
      <c r="AI120" s="15">
        <f t="shared" si="48"/>
        <v>0</v>
      </c>
      <c r="AJ120" s="15">
        <f t="shared" si="49"/>
        <v>0</v>
      </c>
      <c r="AK120" s="25"/>
      <c r="AL120" s="15">
        <f t="shared" si="50"/>
        <v>0</v>
      </c>
      <c r="AM120" s="15">
        <f t="shared" si="51"/>
        <v>0</v>
      </c>
      <c r="AO120" s="25">
        <f t="shared" si="52"/>
        <v>0</v>
      </c>
      <c r="AP120" s="15">
        <f t="shared" si="53"/>
        <v>0</v>
      </c>
      <c r="AQ120" s="36">
        <f t="shared" si="54"/>
        <v>0</v>
      </c>
      <c r="AR120" s="41">
        <f t="shared" ref="AR120:AR129" si="66">AO120/BK$10</f>
        <v>0</v>
      </c>
      <c r="AS120" s="36">
        <f t="shared" si="56"/>
        <v>0</v>
      </c>
      <c r="AT120" s="58">
        <f t="shared" si="57"/>
        <v>0</v>
      </c>
      <c r="AU120" s="25"/>
      <c r="AV120" s="36">
        <f t="shared" si="58"/>
        <v>0</v>
      </c>
      <c r="AW120" s="36"/>
      <c r="AX120" s="15">
        <f t="shared" si="59"/>
        <v>0</v>
      </c>
      <c r="AY120" s="46">
        <v>125</v>
      </c>
      <c r="AZ120" s="36" t="str">
        <f t="shared" si="60"/>
        <v>-</v>
      </c>
      <c r="BA120" s="36" t="str">
        <f t="shared" si="61"/>
        <v>-</v>
      </c>
      <c r="BB120" s="51" t="str">
        <f t="shared" si="62"/>
        <v>-</v>
      </c>
      <c r="BC120" s="34" t="str">
        <f t="shared" si="63"/>
        <v>-</v>
      </c>
    </row>
    <row r="121" spans="1:55" ht="15" hidden="1" x14ac:dyDescent="0.25">
      <c r="A121" s="13"/>
      <c r="B121" s="16"/>
      <c r="C121" s="16"/>
      <c r="D121" s="30"/>
      <c r="E121" s="17"/>
      <c r="F121" s="53"/>
      <c r="G121" s="53"/>
      <c r="H121" s="53"/>
      <c r="J121" s="25"/>
      <c r="K121" s="15">
        <f t="shared" si="32"/>
        <v>0</v>
      </c>
      <c r="L121" s="15">
        <f t="shared" si="33"/>
        <v>0</v>
      </c>
      <c r="M121" s="25"/>
      <c r="N121" s="15">
        <f t="shared" si="34"/>
        <v>0</v>
      </c>
      <c r="O121" s="15">
        <f t="shared" si="35"/>
        <v>0</v>
      </c>
      <c r="P121" s="25"/>
      <c r="Q121" s="15">
        <f t="shared" si="36"/>
        <v>0</v>
      </c>
      <c r="R121" s="15">
        <f t="shared" si="37"/>
        <v>0</v>
      </c>
      <c r="S121" s="25"/>
      <c r="T121" s="15">
        <f t="shared" si="38"/>
        <v>0</v>
      </c>
      <c r="U121" s="15">
        <f t="shared" si="39"/>
        <v>0</v>
      </c>
      <c r="V121" s="25"/>
      <c r="W121" s="15">
        <f t="shared" si="40"/>
        <v>0</v>
      </c>
      <c r="X121" s="15">
        <f t="shared" si="41"/>
        <v>0</v>
      </c>
      <c r="Y121" s="25"/>
      <c r="Z121" s="15">
        <f t="shared" si="42"/>
        <v>0</v>
      </c>
      <c r="AA121" s="15">
        <f t="shared" si="43"/>
        <v>0</v>
      </c>
      <c r="AB121" s="25"/>
      <c r="AC121" s="15">
        <f t="shared" si="44"/>
        <v>0</v>
      </c>
      <c r="AD121" s="15">
        <f t="shared" si="45"/>
        <v>0</v>
      </c>
      <c r="AE121" s="25"/>
      <c r="AF121" s="15">
        <f t="shared" si="46"/>
        <v>0</v>
      </c>
      <c r="AG121" s="15">
        <f t="shared" si="47"/>
        <v>0</v>
      </c>
      <c r="AH121" s="25"/>
      <c r="AI121" s="15">
        <f t="shared" si="48"/>
        <v>0</v>
      </c>
      <c r="AJ121" s="15">
        <f t="shared" si="49"/>
        <v>0</v>
      </c>
      <c r="AK121" s="25"/>
      <c r="AL121" s="15">
        <f t="shared" si="50"/>
        <v>0</v>
      </c>
      <c r="AM121" s="15">
        <f t="shared" si="51"/>
        <v>0</v>
      </c>
      <c r="AO121" s="25">
        <f t="shared" si="52"/>
        <v>0</v>
      </c>
      <c r="AP121" s="15">
        <f t="shared" si="53"/>
        <v>0</v>
      </c>
      <c r="AQ121" s="36">
        <f t="shared" si="54"/>
        <v>0</v>
      </c>
      <c r="AR121" s="41">
        <f t="shared" si="66"/>
        <v>0</v>
      </c>
      <c r="AS121" s="36">
        <f t="shared" si="56"/>
        <v>0</v>
      </c>
      <c r="AT121" s="58">
        <f t="shared" si="57"/>
        <v>0</v>
      </c>
      <c r="AU121" s="25"/>
      <c r="AV121" s="36">
        <f t="shared" si="58"/>
        <v>0</v>
      </c>
      <c r="AW121" s="36"/>
      <c r="AX121" s="15">
        <f t="shared" si="59"/>
        <v>0</v>
      </c>
      <c r="AY121" s="46">
        <v>126</v>
      </c>
      <c r="AZ121" s="36" t="str">
        <f t="shared" si="60"/>
        <v>-</v>
      </c>
      <c r="BA121" s="36" t="str">
        <f t="shared" si="61"/>
        <v>-</v>
      </c>
      <c r="BB121" s="51" t="str">
        <f t="shared" si="62"/>
        <v>-</v>
      </c>
      <c r="BC121" s="34" t="str">
        <f t="shared" si="63"/>
        <v>-</v>
      </c>
    </row>
    <row r="122" spans="1:55" ht="15" hidden="1" x14ac:dyDescent="0.25">
      <c r="A122" s="13"/>
      <c r="B122" s="16"/>
      <c r="C122" s="16"/>
      <c r="D122" s="30"/>
      <c r="E122" s="17"/>
      <c r="F122" s="53"/>
      <c r="G122" s="53"/>
      <c r="H122" s="53"/>
      <c r="J122" s="25"/>
      <c r="K122" s="15">
        <f t="shared" si="32"/>
        <v>0</v>
      </c>
      <c r="L122" s="15">
        <f t="shared" si="33"/>
        <v>0</v>
      </c>
      <c r="M122" s="25"/>
      <c r="N122" s="15">
        <f t="shared" si="34"/>
        <v>0</v>
      </c>
      <c r="O122" s="15">
        <f t="shared" si="35"/>
        <v>0</v>
      </c>
      <c r="P122" s="25"/>
      <c r="Q122" s="15">
        <f t="shared" si="36"/>
        <v>0</v>
      </c>
      <c r="R122" s="15">
        <f t="shared" si="37"/>
        <v>0</v>
      </c>
      <c r="S122" s="25"/>
      <c r="T122" s="15">
        <f t="shared" si="38"/>
        <v>0</v>
      </c>
      <c r="U122" s="15">
        <f t="shared" si="39"/>
        <v>0</v>
      </c>
      <c r="V122" s="25"/>
      <c r="W122" s="15">
        <f t="shared" si="40"/>
        <v>0</v>
      </c>
      <c r="X122" s="15">
        <f t="shared" si="41"/>
        <v>0</v>
      </c>
      <c r="Y122" s="25"/>
      <c r="Z122" s="15">
        <f t="shared" si="42"/>
        <v>0</v>
      </c>
      <c r="AA122" s="15">
        <f t="shared" si="43"/>
        <v>0</v>
      </c>
      <c r="AB122" s="25"/>
      <c r="AC122" s="15">
        <f t="shared" si="44"/>
        <v>0</v>
      </c>
      <c r="AD122" s="15">
        <f t="shared" si="45"/>
        <v>0</v>
      </c>
      <c r="AE122" s="25"/>
      <c r="AF122" s="15">
        <f t="shared" si="46"/>
        <v>0</v>
      </c>
      <c r="AG122" s="15">
        <f t="shared" si="47"/>
        <v>0</v>
      </c>
      <c r="AH122" s="25"/>
      <c r="AI122" s="15">
        <f t="shared" si="48"/>
        <v>0</v>
      </c>
      <c r="AJ122" s="15">
        <f t="shared" si="49"/>
        <v>0</v>
      </c>
      <c r="AK122" s="25"/>
      <c r="AL122" s="15">
        <f t="shared" si="50"/>
        <v>0</v>
      </c>
      <c r="AM122" s="15">
        <f t="shared" si="51"/>
        <v>0</v>
      </c>
      <c r="AO122" s="25">
        <f t="shared" si="52"/>
        <v>0</v>
      </c>
      <c r="AP122" s="15">
        <f t="shared" si="53"/>
        <v>0</v>
      </c>
      <c r="AQ122" s="36">
        <f t="shared" si="54"/>
        <v>0</v>
      </c>
      <c r="AR122" s="41">
        <f t="shared" si="66"/>
        <v>0</v>
      </c>
      <c r="AS122" s="36">
        <f t="shared" si="56"/>
        <v>0</v>
      </c>
      <c r="AT122" s="58">
        <f t="shared" si="57"/>
        <v>0</v>
      </c>
      <c r="AU122" s="25"/>
      <c r="AV122" s="36">
        <f t="shared" si="58"/>
        <v>0</v>
      </c>
      <c r="AW122" s="36"/>
      <c r="AX122" s="15">
        <f t="shared" si="59"/>
        <v>0</v>
      </c>
      <c r="AY122" s="46">
        <v>127</v>
      </c>
      <c r="AZ122" s="36" t="str">
        <f t="shared" si="60"/>
        <v>-</v>
      </c>
      <c r="BA122" s="36" t="str">
        <f t="shared" si="61"/>
        <v>-</v>
      </c>
      <c r="BB122" s="51" t="str">
        <f t="shared" si="62"/>
        <v>-</v>
      </c>
      <c r="BC122" s="34" t="str">
        <f t="shared" si="63"/>
        <v>-</v>
      </c>
    </row>
    <row r="123" spans="1:55" ht="15" hidden="1" x14ac:dyDescent="0.25">
      <c r="A123" s="13"/>
      <c r="B123" s="16"/>
      <c r="C123" s="16"/>
      <c r="D123" s="30"/>
      <c r="E123" s="17"/>
      <c r="F123" s="53"/>
      <c r="G123" s="53"/>
      <c r="H123" s="53"/>
      <c r="J123" s="25"/>
      <c r="K123" s="15">
        <f t="shared" si="32"/>
        <v>0</v>
      </c>
      <c r="L123" s="15">
        <f t="shared" si="33"/>
        <v>0</v>
      </c>
      <c r="M123" s="25"/>
      <c r="N123" s="15">
        <f t="shared" si="34"/>
        <v>0</v>
      </c>
      <c r="O123" s="15">
        <f t="shared" si="35"/>
        <v>0</v>
      </c>
      <c r="P123" s="25"/>
      <c r="Q123" s="15">
        <f t="shared" si="36"/>
        <v>0</v>
      </c>
      <c r="R123" s="15">
        <f t="shared" si="37"/>
        <v>0</v>
      </c>
      <c r="S123" s="25"/>
      <c r="T123" s="15">
        <f t="shared" si="38"/>
        <v>0</v>
      </c>
      <c r="U123" s="15">
        <f t="shared" si="39"/>
        <v>0</v>
      </c>
      <c r="V123" s="25"/>
      <c r="W123" s="15">
        <f t="shared" si="40"/>
        <v>0</v>
      </c>
      <c r="X123" s="15">
        <f t="shared" si="41"/>
        <v>0</v>
      </c>
      <c r="Y123" s="25"/>
      <c r="Z123" s="15">
        <f t="shared" si="42"/>
        <v>0</v>
      </c>
      <c r="AA123" s="15">
        <f t="shared" si="43"/>
        <v>0</v>
      </c>
      <c r="AB123" s="25"/>
      <c r="AC123" s="15">
        <f t="shared" si="44"/>
        <v>0</v>
      </c>
      <c r="AD123" s="15">
        <f t="shared" si="45"/>
        <v>0</v>
      </c>
      <c r="AE123" s="25"/>
      <c r="AF123" s="15">
        <f t="shared" si="46"/>
        <v>0</v>
      </c>
      <c r="AG123" s="15">
        <f t="shared" si="47"/>
        <v>0</v>
      </c>
      <c r="AH123" s="25"/>
      <c r="AI123" s="15">
        <f t="shared" si="48"/>
        <v>0</v>
      </c>
      <c r="AJ123" s="15">
        <f t="shared" si="49"/>
        <v>0</v>
      </c>
      <c r="AK123" s="25"/>
      <c r="AL123" s="15">
        <f t="shared" si="50"/>
        <v>0</v>
      </c>
      <c r="AM123" s="15">
        <f t="shared" si="51"/>
        <v>0</v>
      </c>
      <c r="AO123" s="25">
        <f t="shared" si="52"/>
        <v>0</v>
      </c>
      <c r="AP123" s="15">
        <f t="shared" si="53"/>
        <v>0</v>
      </c>
      <c r="AQ123" s="36">
        <f t="shared" si="54"/>
        <v>0</v>
      </c>
      <c r="AR123" s="41">
        <f t="shared" si="66"/>
        <v>0</v>
      </c>
      <c r="AS123" s="36">
        <f t="shared" si="56"/>
        <v>0</v>
      </c>
      <c r="AT123" s="58">
        <f t="shared" si="57"/>
        <v>0</v>
      </c>
      <c r="AU123" s="25"/>
      <c r="AV123" s="36">
        <f t="shared" si="58"/>
        <v>0</v>
      </c>
      <c r="AW123" s="36"/>
      <c r="AX123" s="15">
        <f t="shared" si="59"/>
        <v>0</v>
      </c>
      <c r="AY123" s="46">
        <v>128</v>
      </c>
      <c r="AZ123" s="36" t="str">
        <f t="shared" si="60"/>
        <v>-</v>
      </c>
      <c r="BA123" s="36" t="str">
        <f t="shared" si="61"/>
        <v>-</v>
      </c>
      <c r="BB123" s="51" t="str">
        <f t="shared" si="62"/>
        <v>-</v>
      </c>
      <c r="BC123" s="34" t="str">
        <f t="shared" si="63"/>
        <v>-</v>
      </c>
    </row>
    <row r="124" spans="1:55" ht="15" hidden="1" x14ac:dyDescent="0.25">
      <c r="A124" s="13"/>
      <c r="B124" s="16"/>
      <c r="C124" s="16"/>
      <c r="D124" s="30"/>
      <c r="E124" s="17"/>
      <c r="F124" s="53"/>
      <c r="G124" s="53"/>
      <c r="H124" s="53"/>
      <c r="J124" s="25"/>
      <c r="K124" s="15">
        <f t="shared" si="32"/>
        <v>0</v>
      </c>
      <c r="L124" s="15">
        <f t="shared" si="33"/>
        <v>0</v>
      </c>
      <c r="M124" s="25"/>
      <c r="N124" s="15">
        <f t="shared" si="34"/>
        <v>0</v>
      </c>
      <c r="O124" s="15">
        <f t="shared" si="35"/>
        <v>0</v>
      </c>
      <c r="P124" s="25"/>
      <c r="Q124" s="15">
        <f t="shared" si="36"/>
        <v>0</v>
      </c>
      <c r="R124" s="15">
        <f t="shared" si="37"/>
        <v>0</v>
      </c>
      <c r="S124" s="25"/>
      <c r="T124" s="15">
        <f t="shared" si="38"/>
        <v>0</v>
      </c>
      <c r="U124" s="15">
        <f t="shared" si="39"/>
        <v>0</v>
      </c>
      <c r="V124" s="25"/>
      <c r="W124" s="15">
        <f t="shared" si="40"/>
        <v>0</v>
      </c>
      <c r="X124" s="15">
        <f t="shared" si="41"/>
        <v>0</v>
      </c>
      <c r="Y124" s="25"/>
      <c r="Z124" s="15">
        <f t="shared" si="42"/>
        <v>0</v>
      </c>
      <c r="AA124" s="15">
        <f t="shared" si="43"/>
        <v>0</v>
      </c>
      <c r="AB124" s="25"/>
      <c r="AC124" s="15">
        <f t="shared" si="44"/>
        <v>0</v>
      </c>
      <c r="AD124" s="15">
        <f t="shared" si="45"/>
        <v>0</v>
      </c>
      <c r="AE124" s="25"/>
      <c r="AF124" s="15">
        <f t="shared" si="46"/>
        <v>0</v>
      </c>
      <c r="AG124" s="15">
        <f t="shared" si="47"/>
        <v>0</v>
      </c>
      <c r="AH124" s="25"/>
      <c r="AI124" s="15">
        <f t="shared" si="48"/>
        <v>0</v>
      </c>
      <c r="AJ124" s="15">
        <f t="shared" si="49"/>
        <v>0</v>
      </c>
      <c r="AK124" s="25"/>
      <c r="AL124" s="15">
        <f t="shared" si="50"/>
        <v>0</v>
      </c>
      <c r="AM124" s="15">
        <f t="shared" si="51"/>
        <v>0</v>
      </c>
      <c r="AO124" s="25">
        <f t="shared" si="52"/>
        <v>0</v>
      </c>
      <c r="AP124" s="15">
        <f t="shared" si="53"/>
        <v>0</v>
      </c>
      <c r="AQ124" s="36">
        <f t="shared" si="54"/>
        <v>0</v>
      </c>
      <c r="AR124" s="41">
        <f t="shared" si="66"/>
        <v>0</v>
      </c>
      <c r="AS124" s="36">
        <f t="shared" si="56"/>
        <v>0</v>
      </c>
      <c r="AT124" s="58">
        <f t="shared" si="57"/>
        <v>0</v>
      </c>
      <c r="AU124" s="25"/>
      <c r="AV124" s="36">
        <f t="shared" si="58"/>
        <v>0</v>
      </c>
      <c r="AW124" s="36"/>
      <c r="AX124" s="15">
        <f t="shared" si="59"/>
        <v>0</v>
      </c>
      <c r="AY124" s="46">
        <v>129</v>
      </c>
      <c r="AZ124" s="36" t="str">
        <f t="shared" si="60"/>
        <v>-</v>
      </c>
      <c r="BA124" s="36" t="str">
        <f t="shared" si="61"/>
        <v>-</v>
      </c>
      <c r="BB124" s="51" t="str">
        <f t="shared" si="62"/>
        <v>-</v>
      </c>
      <c r="BC124" s="34" t="str">
        <f t="shared" si="63"/>
        <v>-</v>
      </c>
    </row>
    <row r="125" spans="1:55" ht="15" hidden="1" x14ac:dyDescent="0.25">
      <c r="A125" s="13"/>
      <c r="B125" s="16"/>
      <c r="C125" s="16"/>
      <c r="D125" s="30"/>
      <c r="E125" s="17"/>
      <c r="F125" s="53"/>
      <c r="G125" s="53"/>
      <c r="H125" s="53"/>
      <c r="J125" s="25"/>
      <c r="K125" s="15">
        <f t="shared" si="32"/>
        <v>0</v>
      </c>
      <c r="L125" s="15">
        <f t="shared" si="33"/>
        <v>0</v>
      </c>
      <c r="M125" s="25"/>
      <c r="N125" s="15">
        <f t="shared" si="34"/>
        <v>0</v>
      </c>
      <c r="O125" s="15">
        <f t="shared" si="35"/>
        <v>0</v>
      </c>
      <c r="P125" s="25"/>
      <c r="Q125" s="15">
        <f t="shared" si="36"/>
        <v>0</v>
      </c>
      <c r="R125" s="15">
        <f t="shared" si="37"/>
        <v>0</v>
      </c>
      <c r="S125" s="25"/>
      <c r="T125" s="15">
        <f t="shared" si="38"/>
        <v>0</v>
      </c>
      <c r="U125" s="15">
        <f t="shared" si="39"/>
        <v>0</v>
      </c>
      <c r="V125" s="25"/>
      <c r="W125" s="15">
        <f t="shared" si="40"/>
        <v>0</v>
      </c>
      <c r="X125" s="15">
        <f t="shared" si="41"/>
        <v>0</v>
      </c>
      <c r="Y125" s="25"/>
      <c r="Z125" s="15">
        <f t="shared" si="42"/>
        <v>0</v>
      </c>
      <c r="AA125" s="15">
        <f t="shared" si="43"/>
        <v>0</v>
      </c>
      <c r="AB125" s="25"/>
      <c r="AC125" s="15">
        <f t="shared" si="44"/>
        <v>0</v>
      </c>
      <c r="AD125" s="15">
        <f t="shared" si="45"/>
        <v>0</v>
      </c>
      <c r="AE125" s="25"/>
      <c r="AF125" s="15">
        <f t="shared" si="46"/>
        <v>0</v>
      </c>
      <c r="AG125" s="15">
        <f t="shared" si="47"/>
        <v>0</v>
      </c>
      <c r="AH125" s="25"/>
      <c r="AI125" s="15">
        <f t="shared" si="48"/>
        <v>0</v>
      </c>
      <c r="AJ125" s="15">
        <f t="shared" si="49"/>
        <v>0</v>
      </c>
      <c r="AK125" s="25"/>
      <c r="AL125" s="15">
        <f t="shared" si="50"/>
        <v>0</v>
      </c>
      <c r="AM125" s="15">
        <f t="shared" si="51"/>
        <v>0</v>
      </c>
      <c r="AO125" s="25">
        <f t="shared" si="52"/>
        <v>0</v>
      </c>
      <c r="AP125" s="15">
        <f t="shared" si="53"/>
        <v>0</v>
      </c>
      <c r="AQ125" s="36">
        <f t="shared" si="54"/>
        <v>0</v>
      </c>
      <c r="AR125" s="41">
        <f t="shared" si="66"/>
        <v>0</v>
      </c>
      <c r="AS125" s="36">
        <f t="shared" si="56"/>
        <v>0</v>
      </c>
      <c r="AT125" s="58">
        <f t="shared" si="57"/>
        <v>0</v>
      </c>
      <c r="AU125" s="25"/>
      <c r="AV125" s="36">
        <f t="shared" si="58"/>
        <v>0</v>
      </c>
      <c r="AW125" s="36"/>
      <c r="AX125" s="15">
        <f t="shared" si="59"/>
        <v>0</v>
      </c>
      <c r="AY125" s="46">
        <v>130</v>
      </c>
      <c r="AZ125" s="36" t="str">
        <f t="shared" si="60"/>
        <v>-</v>
      </c>
      <c r="BA125" s="36" t="str">
        <f t="shared" si="61"/>
        <v>-</v>
      </c>
      <c r="BB125" s="51" t="str">
        <f t="shared" si="62"/>
        <v>-</v>
      </c>
      <c r="BC125" s="34" t="str">
        <f t="shared" si="63"/>
        <v>-</v>
      </c>
    </row>
    <row r="126" spans="1:55" ht="15" hidden="1" x14ac:dyDescent="0.25">
      <c r="A126" s="13"/>
      <c r="B126" s="16"/>
      <c r="C126" s="16"/>
      <c r="D126" s="30"/>
      <c r="E126" s="17"/>
      <c r="F126" s="53"/>
      <c r="G126" s="53"/>
      <c r="H126" s="53"/>
      <c r="J126" s="25"/>
      <c r="K126" s="15">
        <f t="shared" si="32"/>
        <v>0</v>
      </c>
      <c r="L126" s="15">
        <f t="shared" si="33"/>
        <v>0</v>
      </c>
      <c r="M126" s="25"/>
      <c r="N126" s="15">
        <f t="shared" si="34"/>
        <v>0</v>
      </c>
      <c r="O126" s="15">
        <f t="shared" si="35"/>
        <v>0</v>
      </c>
      <c r="P126" s="25"/>
      <c r="Q126" s="15">
        <f t="shared" si="36"/>
        <v>0</v>
      </c>
      <c r="R126" s="15">
        <f t="shared" si="37"/>
        <v>0</v>
      </c>
      <c r="S126" s="25"/>
      <c r="T126" s="15">
        <f t="shared" si="38"/>
        <v>0</v>
      </c>
      <c r="U126" s="15">
        <f t="shared" si="39"/>
        <v>0</v>
      </c>
      <c r="V126" s="25"/>
      <c r="W126" s="15">
        <f t="shared" si="40"/>
        <v>0</v>
      </c>
      <c r="X126" s="15">
        <f t="shared" si="41"/>
        <v>0</v>
      </c>
      <c r="Y126" s="25"/>
      <c r="Z126" s="15">
        <f t="shared" si="42"/>
        <v>0</v>
      </c>
      <c r="AA126" s="15">
        <f t="shared" si="43"/>
        <v>0</v>
      </c>
      <c r="AB126" s="25"/>
      <c r="AC126" s="15">
        <f t="shared" si="44"/>
        <v>0</v>
      </c>
      <c r="AD126" s="15">
        <f t="shared" si="45"/>
        <v>0</v>
      </c>
      <c r="AE126" s="25"/>
      <c r="AF126" s="15">
        <f t="shared" si="46"/>
        <v>0</v>
      </c>
      <c r="AG126" s="15">
        <f t="shared" si="47"/>
        <v>0</v>
      </c>
      <c r="AH126" s="25"/>
      <c r="AI126" s="15">
        <f t="shared" si="48"/>
        <v>0</v>
      </c>
      <c r="AJ126" s="15">
        <f t="shared" si="49"/>
        <v>0</v>
      </c>
      <c r="AK126" s="25"/>
      <c r="AL126" s="15">
        <f t="shared" si="50"/>
        <v>0</v>
      </c>
      <c r="AM126" s="15">
        <f t="shared" si="51"/>
        <v>0</v>
      </c>
      <c r="AO126" s="25">
        <f t="shared" si="52"/>
        <v>0</v>
      </c>
      <c r="AP126" s="15">
        <f t="shared" si="53"/>
        <v>0</v>
      </c>
      <c r="AQ126" s="36">
        <f t="shared" si="54"/>
        <v>0</v>
      </c>
      <c r="AR126" s="41">
        <f t="shared" si="66"/>
        <v>0</v>
      </c>
      <c r="AS126" s="36">
        <f t="shared" si="56"/>
        <v>0</v>
      </c>
      <c r="AT126" s="58">
        <f t="shared" si="57"/>
        <v>0</v>
      </c>
      <c r="AU126" s="25"/>
      <c r="AV126" s="36">
        <f t="shared" si="58"/>
        <v>0</v>
      </c>
      <c r="AW126" s="36"/>
      <c r="AX126" s="15">
        <f t="shared" si="59"/>
        <v>0</v>
      </c>
      <c r="AY126" s="46">
        <v>131</v>
      </c>
      <c r="AZ126" s="36" t="str">
        <f t="shared" si="60"/>
        <v>-</v>
      </c>
      <c r="BA126" s="36" t="str">
        <f t="shared" si="61"/>
        <v>-</v>
      </c>
      <c r="BB126" s="51" t="str">
        <f t="shared" si="62"/>
        <v>-</v>
      </c>
      <c r="BC126" s="34" t="str">
        <f t="shared" si="63"/>
        <v>-</v>
      </c>
    </row>
    <row r="127" spans="1:55" ht="15" hidden="1" x14ac:dyDescent="0.25">
      <c r="A127" s="13"/>
      <c r="B127" s="16"/>
      <c r="C127" s="16"/>
      <c r="D127" s="31"/>
      <c r="E127" s="17"/>
      <c r="F127" s="53"/>
      <c r="G127" s="53"/>
      <c r="H127" s="53"/>
      <c r="J127" s="25"/>
      <c r="K127" s="15">
        <f t="shared" si="32"/>
        <v>0</v>
      </c>
      <c r="L127" s="15">
        <f t="shared" si="33"/>
        <v>0</v>
      </c>
      <c r="M127" s="25"/>
      <c r="N127" s="15">
        <f t="shared" si="34"/>
        <v>0</v>
      </c>
      <c r="O127" s="15">
        <f t="shared" si="35"/>
        <v>0</v>
      </c>
      <c r="P127" s="25"/>
      <c r="Q127" s="15">
        <f t="shared" si="36"/>
        <v>0</v>
      </c>
      <c r="R127" s="15">
        <f t="shared" si="37"/>
        <v>0</v>
      </c>
      <c r="S127" s="25"/>
      <c r="T127" s="15">
        <f t="shared" si="38"/>
        <v>0</v>
      </c>
      <c r="U127" s="15">
        <f t="shared" si="39"/>
        <v>0</v>
      </c>
      <c r="V127" s="25"/>
      <c r="W127" s="15">
        <f t="shared" si="40"/>
        <v>0</v>
      </c>
      <c r="X127" s="15">
        <f t="shared" si="41"/>
        <v>0</v>
      </c>
      <c r="Y127" s="25"/>
      <c r="Z127" s="15">
        <f t="shared" si="42"/>
        <v>0</v>
      </c>
      <c r="AA127" s="15">
        <f t="shared" si="43"/>
        <v>0</v>
      </c>
      <c r="AB127" s="25"/>
      <c r="AC127" s="15">
        <f t="shared" si="44"/>
        <v>0</v>
      </c>
      <c r="AD127" s="15">
        <f t="shared" si="45"/>
        <v>0</v>
      </c>
      <c r="AE127" s="25"/>
      <c r="AF127" s="15">
        <f t="shared" si="46"/>
        <v>0</v>
      </c>
      <c r="AG127" s="15">
        <f t="shared" si="47"/>
        <v>0</v>
      </c>
      <c r="AH127" s="25"/>
      <c r="AI127" s="15">
        <f t="shared" si="48"/>
        <v>0</v>
      </c>
      <c r="AJ127" s="15">
        <f t="shared" si="49"/>
        <v>0</v>
      </c>
      <c r="AK127" s="25"/>
      <c r="AL127" s="15">
        <f t="shared" si="50"/>
        <v>0</v>
      </c>
      <c r="AM127" s="15">
        <f t="shared" si="51"/>
        <v>0</v>
      </c>
      <c r="AO127" s="25">
        <f t="shared" si="52"/>
        <v>0</v>
      </c>
      <c r="AP127" s="15">
        <f t="shared" si="53"/>
        <v>0</v>
      </c>
      <c r="AQ127" s="36">
        <f t="shared" si="54"/>
        <v>0</v>
      </c>
      <c r="AR127" s="41">
        <f t="shared" si="66"/>
        <v>0</v>
      </c>
      <c r="AS127" s="36">
        <f t="shared" si="56"/>
        <v>0</v>
      </c>
      <c r="AT127" s="58">
        <f t="shared" si="57"/>
        <v>0</v>
      </c>
      <c r="AU127" s="25"/>
      <c r="AV127" s="36">
        <f t="shared" si="58"/>
        <v>0</v>
      </c>
      <c r="AW127" s="36"/>
      <c r="AX127" s="15">
        <f t="shared" si="59"/>
        <v>0</v>
      </c>
      <c r="AY127" s="46">
        <v>132</v>
      </c>
      <c r="AZ127" s="36" t="str">
        <f t="shared" si="60"/>
        <v>-</v>
      </c>
      <c r="BA127" s="36" t="str">
        <f t="shared" si="61"/>
        <v>-</v>
      </c>
      <c r="BB127" s="51" t="str">
        <f t="shared" si="62"/>
        <v>-</v>
      </c>
      <c r="BC127" s="34" t="str">
        <f t="shared" si="63"/>
        <v>-</v>
      </c>
    </row>
    <row r="128" spans="1:55" ht="15" hidden="1" x14ac:dyDescent="0.25">
      <c r="A128" s="13"/>
      <c r="B128" s="16"/>
      <c r="C128" s="16"/>
      <c r="D128" s="30"/>
      <c r="E128" s="17"/>
      <c r="F128" s="53"/>
      <c r="G128" s="53"/>
      <c r="H128" s="53"/>
      <c r="J128" s="25"/>
      <c r="K128" s="15">
        <f t="shared" si="32"/>
        <v>0</v>
      </c>
      <c r="L128" s="15">
        <f t="shared" si="33"/>
        <v>0</v>
      </c>
      <c r="M128" s="25"/>
      <c r="N128" s="15">
        <f t="shared" si="34"/>
        <v>0</v>
      </c>
      <c r="O128" s="15">
        <f t="shared" si="35"/>
        <v>0</v>
      </c>
      <c r="P128" s="25"/>
      <c r="Q128" s="15">
        <f t="shared" si="36"/>
        <v>0</v>
      </c>
      <c r="R128" s="15">
        <f t="shared" si="37"/>
        <v>0</v>
      </c>
      <c r="S128" s="25"/>
      <c r="T128" s="15">
        <f t="shared" si="38"/>
        <v>0</v>
      </c>
      <c r="U128" s="15">
        <f t="shared" si="39"/>
        <v>0</v>
      </c>
      <c r="V128" s="25"/>
      <c r="W128" s="15">
        <f t="shared" si="40"/>
        <v>0</v>
      </c>
      <c r="X128" s="15">
        <f t="shared" si="41"/>
        <v>0</v>
      </c>
      <c r="Y128" s="25"/>
      <c r="Z128" s="15">
        <f t="shared" si="42"/>
        <v>0</v>
      </c>
      <c r="AA128" s="15">
        <f t="shared" si="43"/>
        <v>0</v>
      </c>
      <c r="AB128" s="25"/>
      <c r="AC128" s="15">
        <f t="shared" si="44"/>
        <v>0</v>
      </c>
      <c r="AD128" s="15">
        <f t="shared" si="45"/>
        <v>0</v>
      </c>
      <c r="AE128" s="25"/>
      <c r="AF128" s="15">
        <f t="shared" si="46"/>
        <v>0</v>
      </c>
      <c r="AG128" s="15">
        <f t="shared" si="47"/>
        <v>0</v>
      </c>
      <c r="AH128" s="25"/>
      <c r="AI128" s="15">
        <f t="shared" si="48"/>
        <v>0</v>
      </c>
      <c r="AJ128" s="15">
        <f t="shared" si="49"/>
        <v>0</v>
      </c>
      <c r="AK128" s="25"/>
      <c r="AL128" s="15">
        <f t="shared" si="50"/>
        <v>0</v>
      </c>
      <c r="AM128" s="15">
        <f t="shared" si="51"/>
        <v>0</v>
      </c>
      <c r="AO128" s="25">
        <f t="shared" si="52"/>
        <v>0</v>
      </c>
      <c r="AP128" s="15">
        <f t="shared" si="53"/>
        <v>0</v>
      </c>
      <c r="AQ128" s="36">
        <f t="shared" si="54"/>
        <v>0</v>
      </c>
      <c r="AR128" s="41">
        <f t="shared" si="66"/>
        <v>0</v>
      </c>
      <c r="AS128" s="36">
        <f t="shared" si="56"/>
        <v>0</v>
      </c>
      <c r="AT128" s="58">
        <f t="shared" si="57"/>
        <v>0</v>
      </c>
      <c r="AU128" s="25"/>
      <c r="AV128" s="36">
        <f t="shared" si="58"/>
        <v>0</v>
      </c>
      <c r="AW128" s="36"/>
      <c r="AX128" s="15">
        <f t="shared" si="59"/>
        <v>0</v>
      </c>
      <c r="AY128" s="46">
        <v>133</v>
      </c>
      <c r="AZ128" s="36" t="str">
        <f t="shared" si="60"/>
        <v>-</v>
      </c>
      <c r="BA128" s="36" t="str">
        <f t="shared" si="61"/>
        <v>-</v>
      </c>
      <c r="BB128" s="51" t="str">
        <f t="shared" si="62"/>
        <v>-</v>
      </c>
      <c r="BC128" s="34" t="str">
        <f t="shared" si="63"/>
        <v>-</v>
      </c>
    </row>
    <row r="129" spans="1:55" ht="15" hidden="1" x14ac:dyDescent="0.25">
      <c r="A129" s="13"/>
      <c r="B129" s="16"/>
      <c r="C129" s="16"/>
      <c r="D129" s="30"/>
      <c r="E129" s="17"/>
      <c r="F129" s="53"/>
      <c r="G129" s="53"/>
      <c r="H129" s="53"/>
      <c r="J129" s="25"/>
      <c r="K129" s="15">
        <f t="shared" si="32"/>
        <v>0</v>
      </c>
      <c r="L129" s="15">
        <f t="shared" si="33"/>
        <v>0</v>
      </c>
      <c r="M129" s="25"/>
      <c r="N129" s="15">
        <f t="shared" si="34"/>
        <v>0</v>
      </c>
      <c r="O129" s="15">
        <f t="shared" si="35"/>
        <v>0</v>
      </c>
      <c r="P129" s="25"/>
      <c r="Q129" s="15">
        <f t="shared" si="36"/>
        <v>0</v>
      </c>
      <c r="R129" s="15">
        <f t="shared" si="37"/>
        <v>0</v>
      </c>
      <c r="S129" s="25"/>
      <c r="T129" s="15">
        <f t="shared" si="38"/>
        <v>0</v>
      </c>
      <c r="U129" s="15">
        <f t="shared" si="39"/>
        <v>0</v>
      </c>
      <c r="V129" s="25"/>
      <c r="W129" s="15">
        <f t="shared" si="40"/>
        <v>0</v>
      </c>
      <c r="X129" s="15">
        <f t="shared" si="41"/>
        <v>0</v>
      </c>
      <c r="Y129" s="25"/>
      <c r="Z129" s="15">
        <f t="shared" si="42"/>
        <v>0</v>
      </c>
      <c r="AA129" s="15">
        <f t="shared" si="43"/>
        <v>0</v>
      </c>
      <c r="AB129" s="25"/>
      <c r="AC129" s="15">
        <f t="shared" si="44"/>
        <v>0</v>
      </c>
      <c r="AD129" s="15">
        <f t="shared" si="45"/>
        <v>0</v>
      </c>
      <c r="AE129" s="25"/>
      <c r="AF129" s="15">
        <f t="shared" si="46"/>
        <v>0</v>
      </c>
      <c r="AG129" s="15">
        <f t="shared" si="47"/>
        <v>0</v>
      </c>
      <c r="AH129" s="25"/>
      <c r="AI129" s="15">
        <f t="shared" si="48"/>
        <v>0</v>
      </c>
      <c r="AJ129" s="15">
        <f t="shared" si="49"/>
        <v>0</v>
      </c>
      <c r="AK129" s="25"/>
      <c r="AL129" s="15">
        <f t="shared" si="50"/>
        <v>0</v>
      </c>
      <c r="AM129" s="15">
        <f t="shared" si="51"/>
        <v>0</v>
      </c>
      <c r="AO129" s="25">
        <f t="shared" si="52"/>
        <v>0</v>
      </c>
      <c r="AP129" s="15">
        <f t="shared" si="53"/>
        <v>0</v>
      </c>
      <c r="AQ129" s="36">
        <f t="shared" si="54"/>
        <v>0</v>
      </c>
      <c r="AR129" s="41">
        <f t="shared" si="66"/>
        <v>0</v>
      </c>
      <c r="AS129" s="36">
        <f t="shared" si="56"/>
        <v>0</v>
      </c>
      <c r="AT129" s="58">
        <f t="shared" si="57"/>
        <v>0</v>
      </c>
      <c r="AU129" s="25"/>
      <c r="AV129" s="36">
        <f t="shared" si="58"/>
        <v>0</v>
      </c>
      <c r="AW129" s="36"/>
      <c r="AX129" s="15">
        <f t="shared" si="59"/>
        <v>0</v>
      </c>
      <c r="AY129" s="46">
        <v>134</v>
      </c>
      <c r="AZ129" s="36" t="str">
        <f t="shared" si="60"/>
        <v>-</v>
      </c>
      <c r="BA129" s="36" t="str">
        <f t="shared" si="61"/>
        <v>-</v>
      </c>
      <c r="BB129" s="51" t="str">
        <f t="shared" si="62"/>
        <v>-</v>
      </c>
      <c r="BC129" s="34" t="str">
        <f t="shared" si="63"/>
        <v>-</v>
      </c>
    </row>
    <row r="130" spans="1:55" ht="15" hidden="1" x14ac:dyDescent="0.25">
      <c r="A130" s="13"/>
      <c r="B130" s="16"/>
      <c r="C130" s="16"/>
      <c r="D130" s="30"/>
      <c r="E130" s="26"/>
      <c r="F130" s="53"/>
      <c r="G130" s="53"/>
      <c r="H130" s="53"/>
      <c r="J130" s="25"/>
      <c r="K130" s="15">
        <f>J130*$F130</f>
        <v>0</v>
      </c>
      <c r="L130" s="15">
        <f>J130*$G130</f>
        <v>0</v>
      </c>
      <c r="M130" s="25"/>
      <c r="N130" s="15">
        <f>M130*$F130</f>
        <v>0</v>
      </c>
      <c r="O130" s="15">
        <f>M130*$G130</f>
        <v>0</v>
      </c>
      <c r="P130" s="25"/>
      <c r="Q130" s="15">
        <f>P130*$F130</f>
        <v>0</v>
      </c>
      <c r="R130" s="15">
        <f>P130*$G130</f>
        <v>0</v>
      </c>
      <c r="S130" s="25"/>
      <c r="T130" s="15">
        <f>S130*$F130</f>
        <v>0</v>
      </c>
      <c r="U130" s="15">
        <f>S130*$G130</f>
        <v>0</v>
      </c>
      <c r="V130" s="25"/>
      <c r="W130" s="15">
        <f>V130*$F130</f>
        <v>0</v>
      </c>
      <c r="X130" s="15">
        <f>V130*$G130</f>
        <v>0</v>
      </c>
      <c r="Y130" s="25"/>
      <c r="Z130" s="15">
        <f>Y130*$F130</f>
        <v>0</v>
      </c>
      <c r="AA130" s="15">
        <f>Y130*$G130</f>
        <v>0</v>
      </c>
      <c r="AB130" s="25"/>
      <c r="AC130" s="15">
        <f>AB130*$F130</f>
        <v>0</v>
      </c>
      <c r="AD130" s="15">
        <f>AB130*$G130</f>
        <v>0</v>
      </c>
      <c r="AE130" s="25"/>
      <c r="AF130" s="15">
        <f>AE130*$F130</f>
        <v>0</v>
      </c>
      <c r="AG130" s="15">
        <f>AE130*$G130</f>
        <v>0</v>
      </c>
      <c r="AH130" s="25"/>
      <c r="AI130" s="15">
        <f>AH130*$F130</f>
        <v>0</v>
      </c>
      <c r="AJ130" s="15">
        <f>AH130*$G130</f>
        <v>0</v>
      </c>
      <c r="AK130" s="25"/>
      <c r="AL130" s="15">
        <f>AK130*$F130</f>
        <v>0</v>
      </c>
      <c r="AM130" s="15">
        <f>AK130*$G130</f>
        <v>0</v>
      </c>
      <c r="AO130" s="25">
        <f>J130+M130+P130+S130+V130+Y130+AB130+AE130+AH130+AK130</f>
        <v>0</v>
      </c>
      <c r="AP130" s="15">
        <f>AO130*F130</f>
        <v>0</v>
      </c>
      <c r="AQ130" s="36">
        <f>AO130*G130</f>
        <v>0</v>
      </c>
      <c r="AR130" s="41">
        <f>AO130/BE$10</f>
        <v>0</v>
      </c>
      <c r="AS130" s="36">
        <f>AR130*30</f>
        <v>0</v>
      </c>
      <c r="AT130" s="58">
        <f>AS130*G130</f>
        <v>0</v>
      </c>
      <c r="AU130" s="25"/>
      <c r="AV130" s="36">
        <f>AU130*G130</f>
        <v>0</v>
      </c>
      <c r="AW130" s="36"/>
      <c r="AX130" s="15">
        <f>AW130*G130</f>
        <v>0</v>
      </c>
      <c r="AY130" s="46">
        <v>136</v>
      </c>
      <c r="AZ130" s="36" t="str">
        <f>IFERROR(AU130/AR130, "-")</f>
        <v>-</v>
      </c>
      <c r="BA130" s="36" t="str">
        <f>IFERROR(AZ130/7,"-")</f>
        <v>-</v>
      </c>
      <c r="BB130" s="51" t="str">
        <f>IFERROR(AZ130/30,"-")</f>
        <v>-</v>
      </c>
      <c r="BC130" s="34" t="str">
        <f>IFERROR(BC$10+AZ130,"-")</f>
        <v>-</v>
      </c>
    </row>
    <row r="131" spans="1:55" ht="15" hidden="1" x14ac:dyDescent="0.25">
      <c r="A131" s="13"/>
      <c r="B131" s="16"/>
      <c r="C131" s="16"/>
      <c r="D131" s="30"/>
      <c r="E131" s="17"/>
      <c r="F131" s="53"/>
      <c r="G131" s="53"/>
      <c r="H131" s="53"/>
      <c r="J131" s="25"/>
      <c r="K131" s="15">
        <f>J131*$F131</f>
        <v>0</v>
      </c>
      <c r="L131" s="15">
        <f>J131*$G131</f>
        <v>0</v>
      </c>
      <c r="M131" s="25"/>
      <c r="N131" s="15">
        <f>M131*$F131</f>
        <v>0</v>
      </c>
      <c r="O131" s="15">
        <f>M131*$G131</f>
        <v>0</v>
      </c>
      <c r="P131" s="25"/>
      <c r="Q131" s="15">
        <f>P131*$F131</f>
        <v>0</v>
      </c>
      <c r="R131" s="15">
        <f>P131*$G131</f>
        <v>0</v>
      </c>
      <c r="S131" s="25"/>
      <c r="T131" s="15">
        <f>S131*$F131</f>
        <v>0</v>
      </c>
      <c r="U131" s="15">
        <f>S131*$G131</f>
        <v>0</v>
      </c>
      <c r="V131" s="25"/>
      <c r="W131" s="15">
        <f>V131*$F131</f>
        <v>0</v>
      </c>
      <c r="X131" s="15">
        <f>V131*$G131</f>
        <v>0</v>
      </c>
      <c r="Y131" s="25"/>
      <c r="Z131" s="15">
        <f>Y131*$F131</f>
        <v>0</v>
      </c>
      <c r="AA131" s="15">
        <f>Y131*$G131</f>
        <v>0</v>
      </c>
      <c r="AB131" s="25"/>
      <c r="AC131" s="15">
        <f>AB131*$F131</f>
        <v>0</v>
      </c>
      <c r="AD131" s="15">
        <f>AB131*$G131</f>
        <v>0</v>
      </c>
      <c r="AE131" s="25"/>
      <c r="AF131" s="15">
        <f>AE131*$F131</f>
        <v>0</v>
      </c>
      <c r="AG131" s="15">
        <f>AE131*$G131</f>
        <v>0</v>
      </c>
      <c r="AH131" s="25"/>
      <c r="AI131" s="15">
        <f>AH131*$F131</f>
        <v>0</v>
      </c>
      <c r="AJ131" s="15">
        <f>AH131*$G131</f>
        <v>0</v>
      </c>
      <c r="AK131" s="25"/>
      <c r="AL131" s="15">
        <f>AK131*$F131</f>
        <v>0</v>
      </c>
      <c r="AM131" s="15">
        <f>AK131*$G131</f>
        <v>0</v>
      </c>
      <c r="AO131" s="25">
        <f>J131+M131+P131+S131+V131+Y131+AB131+AE131+AH131+AK131</f>
        <v>0</v>
      </c>
      <c r="AP131" s="15">
        <f>AO131*F131</f>
        <v>0</v>
      </c>
      <c r="AQ131" s="36">
        <f>AO131*G131</f>
        <v>0</v>
      </c>
      <c r="AR131" s="41">
        <f>AO131/BE$10</f>
        <v>0</v>
      </c>
      <c r="AS131" s="36">
        <f>AR131*30</f>
        <v>0</v>
      </c>
      <c r="AT131" s="58">
        <f>AS131*G131</f>
        <v>0</v>
      </c>
      <c r="AU131" s="25"/>
      <c r="AV131" s="36">
        <f>AU131*G131</f>
        <v>0</v>
      </c>
      <c r="AW131" s="36"/>
      <c r="AX131" s="15">
        <f>AW131*G131</f>
        <v>0</v>
      </c>
      <c r="AY131" s="46">
        <v>137</v>
      </c>
      <c r="AZ131" s="36" t="str">
        <f>IFERROR(AU131/AR131, "-")</f>
        <v>-</v>
      </c>
      <c r="BA131" s="36" t="str">
        <f>IFERROR(AZ131/7,"-")</f>
        <v>-</v>
      </c>
      <c r="BB131" s="51" t="str">
        <f>IFERROR(AZ131/30,"-")</f>
        <v>-</v>
      </c>
      <c r="BC131" s="34" t="str">
        <f>IFERROR(BC$10+AZ131,"-")</f>
        <v>-</v>
      </c>
    </row>
    <row r="132" spans="1:55" ht="15" hidden="1" x14ac:dyDescent="0.25">
      <c r="A132" s="13"/>
      <c r="B132" s="16"/>
      <c r="C132" s="16"/>
      <c r="D132" s="30"/>
      <c r="E132" s="17"/>
      <c r="F132" s="53"/>
      <c r="G132" s="53"/>
      <c r="H132" s="53"/>
      <c r="J132" s="25"/>
      <c r="K132" s="15">
        <f>J132*$F132</f>
        <v>0</v>
      </c>
      <c r="L132" s="15">
        <f>J132*$G132</f>
        <v>0</v>
      </c>
      <c r="M132" s="25"/>
      <c r="N132" s="15">
        <f>M132*$F132</f>
        <v>0</v>
      </c>
      <c r="O132" s="15">
        <f>M132*$G132</f>
        <v>0</v>
      </c>
      <c r="P132" s="25"/>
      <c r="Q132" s="15">
        <f>P132*$F132</f>
        <v>0</v>
      </c>
      <c r="R132" s="15">
        <f>P132*$G132</f>
        <v>0</v>
      </c>
      <c r="S132" s="25"/>
      <c r="T132" s="15">
        <f>S132*$F132</f>
        <v>0</v>
      </c>
      <c r="U132" s="15">
        <f>S132*$G132</f>
        <v>0</v>
      </c>
      <c r="V132" s="25"/>
      <c r="W132" s="15">
        <f>V132*$F132</f>
        <v>0</v>
      </c>
      <c r="X132" s="15">
        <f>V132*$G132</f>
        <v>0</v>
      </c>
      <c r="Y132" s="25"/>
      <c r="Z132" s="15">
        <f>Y132*$F132</f>
        <v>0</v>
      </c>
      <c r="AA132" s="15">
        <f>Y132*$G132</f>
        <v>0</v>
      </c>
      <c r="AB132" s="25"/>
      <c r="AC132" s="15">
        <f>AB132*$F132</f>
        <v>0</v>
      </c>
      <c r="AD132" s="15">
        <f>AB132*$G132</f>
        <v>0</v>
      </c>
      <c r="AE132" s="25"/>
      <c r="AF132" s="15">
        <f>AE132*$F132</f>
        <v>0</v>
      </c>
      <c r="AG132" s="15">
        <f>AE132*$G132</f>
        <v>0</v>
      </c>
      <c r="AH132" s="25"/>
      <c r="AI132" s="15">
        <f>AH132*$F132</f>
        <v>0</v>
      </c>
      <c r="AJ132" s="15">
        <f>AH132*$G132</f>
        <v>0</v>
      </c>
      <c r="AK132" s="25"/>
      <c r="AL132" s="15">
        <f>AK132*$F132</f>
        <v>0</v>
      </c>
      <c r="AM132" s="15">
        <f>AK132*$G132</f>
        <v>0</v>
      </c>
      <c r="AO132" s="25">
        <f>J132+M132+P132+S132+V132+Y132+AB132+AE132+AH132+AK132</f>
        <v>0</v>
      </c>
      <c r="AP132" s="15">
        <f>AO132*F132</f>
        <v>0</v>
      </c>
      <c r="AQ132" s="36">
        <f>AO132*G132</f>
        <v>0</v>
      </c>
      <c r="AR132" s="41">
        <f>AO132/BE$10</f>
        <v>0</v>
      </c>
      <c r="AS132" s="36">
        <f>AR132*30</f>
        <v>0</v>
      </c>
      <c r="AT132" s="58">
        <f>AS132*G132</f>
        <v>0</v>
      </c>
      <c r="AU132" s="25"/>
      <c r="AV132" s="36">
        <f>AU132*G132</f>
        <v>0</v>
      </c>
      <c r="AW132" s="36"/>
      <c r="AX132" s="15">
        <f>AW132*G132</f>
        <v>0</v>
      </c>
      <c r="AY132" s="46">
        <v>138</v>
      </c>
      <c r="AZ132" s="36" t="str">
        <f>IFERROR(AU132/AR132, "-")</f>
        <v>-</v>
      </c>
      <c r="BA132" s="36" t="str">
        <f>IFERROR(AZ132/7,"-")</f>
        <v>-</v>
      </c>
      <c r="BB132" s="51" t="str">
        <f>IFERROR(AZ132/30,"-")</f>
        <v>-</v>
      </c>
      <c r="BC132" s="34" t="str">
        <f>IFERROR(BC$10+AZ132,"-")</f>
        <v>-</v>
      </c>
    </row>
    <row r="133" spans="1:55" ht="15" hidden="1" x14ac:dyDescent="0.25">
      <c r="A133" s="13"/>
      <c r="B133" s="16"/>
      <c r="C133" s="16"/>
      <c r="D133" s="30"/>
      <c r="E133" s="26"/>
      <c r="F133" s="53"/>
      <c r="G133" s="53"/>
      <c r="H133" s="53"/>
      <c r="J133" s="25"/>
      <c r="K133" s="15">
        <f t="shared" ref="K133:K162" si="67">J133*$F133</f>
        <v>0</v>
      </c>
      <c r="L133" s="15">
        <f t="shared" ref="L133:L162" si="68">J133*$G133</f>
        <v>0</v>
      </c>
      <c r="M133" s="25"/>
      <c r="N133" s="15">
        <f t="shared" ref="N133:N162" si="69">M133*$F133</f>
        <v>0</v>
      </c>
      <c r="O133" s="15">
        <f t="shared" ref="O133:O162" si="70">M133*$G133</f>
        <v>0</v>
      </c>
      <c r="P133" s="25"/>
      <c r="Q133" s="15">
        <f t="shared" ref="Q133:Q162" si="71">P133*$F133</f>
        <v>0</v>
      </c>
      <c r="R133" s="15">
        <f t="shared" ref="R133:R162" si="72">P133*$G133</f>
        <v>0</v>
      </c>
      <c r="S133" s="25"/>
      <c r="T133" s="15">
        <f t="shared" ref="T133:T162" si="73">S133*$F133</f>
        <v>0</v>
      </c>
      <c r="U133" s="15">
        <f t="shared" ref="U133:U162" si="74">S133*$G133</f>
        <v>0</v>
      </c>
      <c r="V133" s="25"/>
      <c r="W133" s="15">
        <f t="shared" ref="W133:W162" si="75">V133*$F133</f>
        <v>0</v>
      </c>
      <c r="X133" s="15">
        <f t="shared" ref="X133:X162" si="76">V133*$G133</f>
        <v>0</v>
      </c>
      <c r="Y133" s="25"/>
      <c r="Z133" s="15">
        <f t="shared" ref="Z133:Z162" si="77">Y133*$F133</f>
        <v>0</v>
      </c>
      <c r="AA133" s="15">
        <f t="shared" ref="AA133:AA162" si="78">Y133*$G133</f>
        <v>0</v>
      </c>
      <c r="AB133" s="25"/>
      <c r="AC133" s="15">
        <f t="shared" ref="AC133:AC162" si="79">AB133*$F133</f>
        <v>0</v>
      </c>
      <c r="AD133" s="15">
        <f t="shared" ref="AD133:AD162" si="80">AB133*$G133</f>
        <v>0</v>
      </c>
      <c r="AE133" s="25"/>
      <c r="AF133" s="15">
        <f t="shared" ref="AF133:AF162" si="81">AE133*$F133</f>
        <v>0</v>
      </c>
      <c r="AG133" s="15">
        <f t="shared" ref="AG133:AG162" si="82">AE133*$G133</f>
        <v>0</v>
      </c>
      <c r="AH133" s="25"/>
      <c r="AI133" s="15">
        <f t="shared" ref="AI133:AI162" si="83">AH133*$F133</f>
        <v>0</v>
      </c>
      <c r="AJ133" s="15">
        <f t="shared" ref="AJ133:AJ162" si="84">AH133*$G133</f>
        <v>0</v>
      </c>
      <c r="AK133" s="25"/>
      <c r="AL133" s="15">
        <f t="shared" ref="AL133:AL162" si="85">AK133*$F133</f>
        <v>0</v>
      </c>
      <c r="AM133" s="15">
        <f t="shared" ref="AM133:AM162" si="86">AK133*$G133</f>
        <v>0</v>
      </c>
      <c r="AO133" s="25">
        <f t="shared" ref="AO133:AO162" si="87">J133+M133+P133+S133+V133+Y133+AB133+AE133+AH133+AK133</f>
        <v>0</v>
      </c>
      <c r="AP133" s="15">
        <f t="shared" ref="AP133:AP162" si="88">AO133*F133</f>
        <v>0</v>
      </c>
      <c r="AQ133" s="36">
        <f t="shared" ref="AQ133:AQ162" si="89">AO133*G133</f>
        <v>0</v>
      </c>
      <c r="AR133" s="41">
        <f t="shared" ref="AR133:AR146" si="90">AO133/BI$10</f>
        <v>0</v>
      </c>
      <c r="AS133" s="36">
        <f t="shared" ref="AS133:AS162" si="91">AR133*30</f>
        <v>0</v>
      </c>
      <c r="AT133" s="58">
        <f t="shared" ref="AT133:AT162" si="92">AS133*G133</f>
        <v>0</v>
      </c>
      <c r="AU133" s="25"/>
      <c r="AV133" s="36">
        <f t="shared" ref="AV133:AV162" si="93">AU133*G133</f>
        <v>0</v>
      </c>
      <c r="AW133" s="36"/>
      <c r="AX133" s="15">
        <f t="shared" ref="AX133:AX162" si="94">AW133*G133</f>
        <v>0</v>
      </c>
      <c r="AY133" s="46">
        <v>140</v>
      </c>
      <c r="AZ133" s="36" t="str">
        <f t="shared" ref="AZ133:AZ162" si="95">IFERROR(AU133/AR133, "-")</f>
        <v>-</v>
      </c>
      <c r="BA133" s="36" t="str">
        <f t="shared" ref="BA133:BA162" si="96">IFERROR(AZ133/7,"-")</f>
        <v>-</v>
      </c>
      <c r="BB133" s="51" t="str">
        <f t="shared" ref="BB133:BB162" si="97">IFERROR(AZ133/30,"-")</f>
        <v>-</v>
      </c>
      <c r="BC133" s="34" t="str">
        <f t="shared" ref="BC133:BC162" si="98">IFERROR(BC$10+AZ133,"-")</f>
        <v>-</v>
      </c>
    </row>
    <row r="134" spans="1:55" ht="15" hidden="1" x14ac:dyDescent="0.25">
      <c r="A134" s="13"/>
      <c r="B134" s="16"/>
      <c r="C134" s="16"/>
      <c r="D134" s="30"/>
      <c r="E134" s="17"/>
      <c r="F134" s="53"/>
      <c r="G134" s="53"/>
      <c r="H134" s="53"/>
      <c r="J134" s="25"/>
      <c r="K134" s="15">
        <f t="shared" si="67"/>
        <v>0</v>
      </c>
      <c r="L134" s="15">
        <f t="shared" si="68"/>
        <v>0</v>
      </c>
      <c r="M134" s="25"/>
      <c r="N134" s="15">
        <f t="shared" si="69"/>
        <v>0</v>
      </c>
      <c r="O134" s="15">
        <f t="shared" si="70"/>
        <v>0</v>
      </c>
      <c r="P134" s="25"/>
      <c r="Q134" s="15">
        <f t="shared" si="71"/>
        <v>0</v>
      </c>
      <c r="R134" s="15">
        <f t="shared" si="72"/>
        <v>0</v>
      </c>
      <c r="S134" s="25"/>
      <c r="T134" s="15">
        <f t="shared" si="73"/>
        <v>0</v>
      </c>
      <c r="U134" s="15">
        <f t="shared" si="74"/>
        <v>0</v>
      </c>
      <c r="V134" s="25"/>
      <c r="W134" s="15">
        <f t="shared" si="75"/>
        <v>0</v>
      </c>
      <c r="X134" s="15">
        <f t="shared" si="76"/>
        <v>0</v>
      </c>
      <c r="Y134" s="25"/>
      <c r="Z134" s="15">
        <f t="shared" si="77"/>
        <v>0</v>
      </c>
      <c r="AA134" s="15">
        <f t="shared" si="78"/>
        <v>0</v>
      </c>
      <c r="AB134" s="25"/>
      <c r="AC134" s="15">
        <f t="shared" si="79"/>
        <v>0</v>
      </c>
      <c r="AD134" s="15">
        <f t="shared" si="80"/>
        <v>0</v>
      </c>
      <c r="AE134" s="25"/>
      <c r="AF134" s="15">
        <f t="shared" si="81"/>
        <v>0</v>
      </c>
      <c r="AG134" s="15">
        <f t="shared" si="82"/>
        <v>0</v>
      </c>
      <c r="AH134" s="25"/>
      <c r="AI134" s="15">
        <f t="shared" si="83"/>
        <v>0</v>
      </c>
      <c r="AJ134" s="15">
        <f t="shared" si="84"/>
        <v>0</v>
      </c>
      <c r="AK134" s="25"/>
      <c r="AL134" s="15">
        <f t="shared" si="85"/>
        <v>0</v>
      </c>
      <c r="AM134" s="15">
        <f t="shared" si="86"/>
        <v>0</v>
      </c>
      <c r="AO134" s="25">
        <f t="shared" si="87"/>
        <v>0</v>
      </c>
      <c r="AP134" s="15">
        <f t="shared" si="88"/>
        <v>0</v>
      </c>
      <c r="AQ134" s="36">
        <f t="shared" si="89"/>
        <v>0</v>
      </c>
      <c r="AR134" s="41">
        <f t="shared" si="90"/>
        <v>0</v>
      </c>
      <c r="AS134" s="36">
        <f t="shared" si="91"/>
        <v>0</v>
      </c>
      <c r="AT134" s="58">
        <f t="shared" si="92"/>
        <v>0</v>
      </c>
      <c r="AU134" s="25"/>
      <c r="AV134" s="36">
        <f t="shared" si="93"/>
        <v>0</v>
      </c>
      <c r="AW134" s="36"/>
      <c r="AX134" s="15">
        <f t="shared" si="94"/>
        <v>0</v>
      </c>
      <c r="AY134" s="46">
        <v>141</v>
      </c>
      <c r="AZ134" s="36" t="str">
        <f t="shared" si="95"/>
        <v>-</v>
      </c>
      <c r="BA134" s="36" t="str">
        <f t="shared" si="96"/>
        <v>-</v>
      </c>
      <c r="BB134" s="51" t="str">
        <f t="shared" si="97"/>
        <v>-</v>
      </c>
      <c r="BC134" s="34" t="str">
        <f t="shared" si="98"/>
        <v>-</v>
      </c>
    </row>
    <row r="135" spans="1:55" ht="15" hidden="1" x14ac:dyDescent="0.25">
      <c r="A135" s="13"/>
      <c r="B135" s="16"/>
      <c r="C135" s="16"/>
      <c r="D135" s="30"/>
      <c r="E135" s="17"/>
      <c r="F135" s="53"/>
      <c r="G135" s="53"/>
      <c r="H135" s="53"/>
      <c r="J135" s="25"/>
      <c r="K135" s="15">
        <f t="shared" si="67"/>
        <v>0</v>
      </c>
      <c r="L135" s="15">
        <f t="shared" si="68"/>
        <v>0</v>
      </c>
      <c r="M135" s="25"/>
      <c r="N135" s="15">
        <f t="shared" si="69"/>
        <v>0</v>
      </c>
      <c r="O135" s="15">
        <f t="shared" si="70"/>
        <v>0</v>
      </c>
      <c r="P135" s="25"/>
      <c r="Q135" s="15">
        <f t="shared" si="71"/>
        <v>0</v>
      </c>
      <c r="R135" s="15">
        <f t="shared" si="72"/>
        <v>0</v>
      </c>
      <c r="S135" s="25"/>
      <c r="T135" s="15">
        <f t="shared" si="73"/>
        <v>0</v>
      </c>
      <c r="U135" s="15">
        <f t="shared" si="74"/>
        <v>0</v>
      </c>
      <c r="V135" s="25"/>
      <c r="W135" s="15">
        <f t="shared" si="75"/>
        <v>0</v>
      </c>
      <c r="X135" s="15">
        <f t="shared" si="76"/>
        <v>0</v>
      </c>
      <c r="Y135" s="25"/>
      <c r="Z135" s="15">
        <f t="shared" si="77"/>
        <v>0</v>
      </c>
      <c r="AA135" s="15">
        <f t="shared" si="78"/>
        <v>0</v>
      </c>
      <c r="AB135" s="25"/>
      <c r="AC135" s="15">
        <f t="shared" si="79"/>
        <v>0</v>
      </c>
      <c r="AD135" s="15">
        <f t="shared" si="80"/>
        <v>0</v>
      </c>
      <c r="AE135" s="25"/>
      <c r="AF135" s="15">
        <f t="shared" si="81"/>
        <v>0</v>
      </c>
      <c r="AG135" s="15">
        <f t="shared" si="82"/>
        <v>0</v>
      </c>
      <c r="AH135" s="25"/>
      <c r="AI135" s="15">
        <f t="shared" si="83"/>
        <v>0</v>
      </c>
      <c r="AJ135" s="15">
        <f t="shared" si="84"/>
        <v>0</v>
      </c>
      <c r="AK135" s="25"/>
      <c r="AL135" s="15">
        <f t="shared" si="85"/>
        <v>0</v>
      </c>
      <c r="AM135" s="15">
        <f t="shared" si="86"/>
        <v>0</v>
      </c>
      <c r="AO135" s="25">
        <f t="shared" si="87"/>
        <v>0</v>
      </c>
      <c r="AP135" s="15">
        <f t="shared" si="88"/>
        <v>0</v>
      </c>
      <c r="AQ135" s="36">
        <f t="shared" si="89"/>
        <v>0</v>
      </c>
      <c r="AR135" s="41">
        <f t="shared" si="90"/>
        <v>0</v>
      </c>
      <c r="AS135" s="36">
        <f t="shared" si="91"/>
        <v>0</v>
      </c>
      <c r="AT135" s="58">
        <f t="shared" si="92"/>
        <v>0</v>
      </c>
      <c r="AU135" s="25"/>
      <c r="AV135" s="36">
        <f t="shared" si="93"/>
        <v>0</v>
      </c>
      <c r="AW135" s="36"/>
      <c r="AX135" s="15">
        <f t="shared" si="94"/>
        <v>0</v>
      </c>
      <c r="AY135" s="46">
        <v>142</v>
      </c>
      <c r="AZ135" s="36" t="str">
        <f t="shared" si="95"/>
        <v>-</v>
      </c>
      <c r="BA135" s="36" t="str">
        <f t="shared" si="96"/>
        <v>-</v>
      </c>
      <c r="BB135" s="51" t="str">
        <f t="shared" si="97"/>
        <v>-</v>
      </c>
      <c r="BC135" s="34" t="str">
        <f t="shared" si="98"/>
        <v>-</v>
      </c>
    </row>
    <row r="136" spans="1:55" ht="15" hidden="1" x14ac:dyDescent="0.25">
      <c r="A136" s="13"/>
      <c r="B136" s="16"/>
      <c r="C136" s="16"/>
      <c r="D136" s="30"/>
      <c r="E136" s="17"/>
      <c r="F136" s="53"/>
      <c r="G136" s="53"/>
      <c r="H136" s="53"/>
      <c r="J136" s="25"/>
      <c r="K136" s="15">
        <f t="shared" si="67"/>
        <v>0</v>
      </c>
      <c r="L136" s="15">
        <f t="shared" si="68"/>
        <v>0</v>
      </c>
      <c r="M136" s="25"/>
      <c r="N136" s="15">
        <f t="shared" si="69"/>
        <v>0</v>
      </c>
      <c r="O136" s="15">
        <f t="shared" si="70"/>
        <v>0</v>
      </c>
      <c r="P136" s="25"/>
      <c r="Q136" s="15">
        <f t="shared" si="71"/>
        <v>0</v>
      </c>
      <c r="R136" s="15">
        <f t="shared" si="72"/>
        <v>0</v>
      </c>
      <c r="S136" s="25"/>
      <c r="T136" s="15">
        <f t="shared" si="73"/>
        <v>0</v>
      </c>
      <c r="U136" s="15">
        <f t="shared" si="74"/>
        <v>0</v>
      </c>
      <c r="V136" s="25"/>
      <c r="W136" s="15">
        <f t="shared" si="75"/>
        <v>0</v>
      </c>
      <c r="X136" s="15">
        <f t="shared" si="76"/>
        <v>0</v>
      </c>
      <c r="Y136" s="25"/>
      <c r="Z136" s="15">
        <f t="shared" si="77"/>
        <v>0</v>
      </c>
      <c r="AA136" s="15">
        <f t="shared" si="78"/>
        <v>0</v>
      </c>
      <c r="AB136" s="25"/>
      <c r="AC136" s="15">
        <f t="shared" si="79"/>
        <v>0</v>
      </c>
      <c r="AD136" s="15">
        <f t="shared" si="80"/>
        <v>0</v>
      </c>
      <c r="AE136" s="25"/>
      <c r="AF136" s="15">
        <f t="shared" si="81"/>
        <v>0</v>
      </c>
      <c r="AG136" s="15">
        <f t="shared" si="82"/>
        <v>0</v>
      </c>
      <c r="AH136" s="25"/>
      <c r="AI136" s="15">
        <f t="shared" si="83"/>
        <v>0</v>
      </c>
      <c r="AJ136" s="15">
        <f t="shared" si="84"/>
        <v>0</v>
      </c>
      <c r="AK136" s="25"/>
      <c r="AL136" s="15">
        <f t="shared" si="85"/>
        <v>0</v>
      </c>
      <c r="AM136" s="15">
        <f t="shared" si="86"/>
        <v>0</v>
      </c>
      <c r="AO136" s="25">
        <f t="shared" si="87"/>
        <v>0</v>
      </c>
      <c r="AP136" s="15">
        <f t="shared" si="88"/>
        <v>0</v>
      </c>
      <c r="AQ136" s="36">
        <f t="shared" si="89"/>
        <v>0</v>
      </c>
      <c r="AR136" s="41">
        <f t="shared" si="90"/>
        <v>0</v>
      </c>
      <c r="AS136" s="36">
        <f t="shared" si="91"/>
        <v>0</v>
      </c>
      <c r="AT136" s="58">
        <f t="shared" si="92"/>
        <v>0</v>
      </c>
      <c r="AU136" s="25"/>
      <c r="AV136" s="36">
        <f t="shared" si="93"/>
        <v>0</v>
      </c>
      <c r="AW136" s="36"/>
      <c r="AX136" s="15">
        <f t="shared" si="94"/>
        <v>0</v>
      </c>
      <c r="AY136" s="46">
        <v>143</v>
      </c>
      <c r="AZ136" s="36" t="str">
        <f t="shared" si="95"/>
        <v>-</v>
      </c>
      <c r="BA136" s="36" t="str">
        <f t="shared" si="96"/>
        <v>-</v>
      </c>
      <c r="BB136" s="51" t="str">
        <f t="shared" si="97"/>
        <v>-</v>
      </c>
      <c r="BC136" s="34" t="str">
        <f t="shared" si="98"/>
        <v>-</v>
      </c>
    </row>
    <row r="137" spans="1:55" ht="15" hidden="1" x14ac:dyDescent="0.25">
      <c r="A137" s="13"/>
      <c r="B137" s="16"/>
      <c r="C137" s="16"/>
      <c r="D137" s="30"/>
      <c r="E137" s="17"/>
      <c r="F137" s="53"/>
      <c r="G137" s="53"/>
      <c r="H137" s="53"/>
      <c r="J137" s="25"/>
      <c r="K137" s="15">
        <f t="shared" si="67"/>
        <v>0</v>
      </c>
      <c r="L137" s="15">
        <f t="shared" si="68"/>
        <v>0</v>
      </c>
      <c r="M137" s="25"/>
      <c r="N137" s="15">
        <f t="shared" si="69"/>
        <v>0</v>
      </c>
      <c r="O137" s="15">
        <f t="shared" si="70"/>
        <v>0</v>
      </c>
      <c r="P137" s="25"/>
      <c r="Q137" s="15">
        <f t="shared" si="71"/>
        <v>0</v>
      </c>
      <c r="R137" s="15">
        <f t="shared" si="72"/>
        <v>0</v>
      </c>
      <c r="S137" s="25"/>
      <c r="T137" s="15">
        <f t="shared" si="73"/>
        <v>0</v>
      </c>
      <c r="U137" s="15">
        <f t="shared" si="74"/>
        <v>0</v>
      </c>
      <c r="V137" s="25"/>
      <c r="W137" s="15">
        <f t="shared" si="75"/>
        <v>0</v>
      </c>
      <c r="X137" s="15">
        <f t="shared" si="76"/>
        <v>0</v>
      </c>
      <c r="Y137" s="25"/>
      <c r="Z137" s="15">
        <f t="shared" si="77"/>
        <v>0</v>
      </c>
      <c r="AA137" s="15">
        <f t="shared" si="78"/>
        <v>0</v>
      </c>
      <c r="AB137" s="25"/>
      <c r="AC137" s="15">
        <f t="shared" si="79"/>
        <v>0</v>
      </c>
      <c r="AD137" s="15">
        <f t="shared" si="80"/>
        <v>0</v>
      </c>
      <c r="AE137" s="25"/>
      <c r="AF137" s="15">
        <f t="shared" si="81"/>
        <v>0</v>
      </c>
      <c r="AG137" s="15">
        <f t="shared" si="82"/>
        <v>0</v>
      </c>
      <c r="AH137" s="25"/>
      <c r="AI137" s="15">
        <f t="shared" si="83"/>
        <v>0</v>
      </c>
      <c r="AJ137" s="15">
        <f t="shared" si="84"/>
        <v>0</v>
      </c>
      <c r="AK137" s="25"/>
      <c r="AL137" s="15">
        <f t="shared" si="85"/>
        <v>0</v>
      </c>
      <c r="AM137" s="15">
        <f t="shared" si="86"/>
        <v>0</v>
      </c>
      <c r="AO137" s="25">
        <f t="shared" si="87"/>
        <v>0</v>
      </c>
      <c r="AP137" s="15">
        <f t="shared" si="88"/>
        <v>0</v>
      </c>
      <c r="AQ137" s="36">
        <f t="shared" si="89"/>
        <v>0</v>
      </c>
      <c r="AR137" s="41">
        <f t="shared" si="90"/>
        <v>0</v>
      </c>
      <c r="AS137" s="36">
        <f t="shared" si="91"/>
        <v>0</v>
      </c>
      <c r="AT137" s="58">
        <f t="shared" si="92"/>
        <v>0</v>
      </c>
      <c r="AU137" s="25"/>
      <c r="AV137" s="36">
        <f t="shared" si="93"/>
        <v>0</v>
      </c>
      <c r="AW137" s="36"/>
      <c r="AX137" s="15">
        <f t="shared" si="94"/>
        <v>0</v>
      </c>
      <c r="AY137" s="46">
        <v>144</v>
      </c>
      <c r="AZ137" s="36" t="str">
        <f t="shared" si="95"/>
        <v>-</v>
      </c>
      <c r="BA137" s="36" t="str">
        <f t="shared" si="96"/>
        <v>-</v>
      </c>
      <c r="BB137" s="51" t="str">
        <f t="shared" si="97"/>
        <v>-</v>
      </c>
      <c r="BC137" s="34" t="str">
        <f t="shared" si="98"/>
        <v>-</v>
      </c>
    </row>
    <row r="138" spans="1:55" ht="15" hidden="1" x14ac:dyDescent="0.25">
      <c r="A138" s="13"/>
      <c r="B138" s="16"/>
      <c r="C138" s="16"/>
      <c r="D138" s="30"/>
      <c r="E138" s="17"/>
      <c r="F138" s="53"/>
      <c r="G138" s="53"/>
      <c r="H138" s="53"/>
      <c r="J138" s="25"/>
      <c r="K138" s="15">
        <f t="shared" si="67"/>
        <v>0</v>
      </c>
      <c r="L138" s="15">
        <f t="shared" si="68"/>
        <v>0</v>
      </c>
      <c r="M138" s="25"/>
      <c r="N138" s="15">
        <f t="shared" si="69"/>
        <v>0</v>
      </c>
      <c r="O138" s="15">
        <f t="shared" si="70"/>
        <v>0</v>
      </c>
      <c r="P138" s="25"/>
      <c r="Q138" s="15">
        <f t="shared" si="71"/>
        <v>0</v>
      </c>
      <c r="R138" s="15">
        <f t="shared" si="72"/>
        <v>0</v>
      </c>
      <c r="S138" s="25"/>
      <c r="T138" s="15">
        <f t="shared" si="73"/>
        <v>0</v>
      </c>
      <c r="U138" s="15">
        <f t="shared" si="74"/>
        <v>0</v>
      </c>
      <c r="V138" s="25"/>
      <c r="W138" s="15">
        <f t="shared" si="75"/>
        <v>0</v>
      </c>
      <c r="X138" s="15">
        <f t="shared" si="76"/>
        <v>0</v>
      </c>
      <c r="Y138" s="25"/>
      <c r="Z138" s="15">
        <f t="shared" si="77"/>
        <v>0</v>
      </c>
      <c r="AA138" s="15">
        <f t="shared" si="78"/>
        <v>0</v>
      </c>
      <c r="AB138" s="25"/>
      <c r="AC138" s="15">
        <f t="shared" si="79"/>
        <v>0</v>
      </c>
      <c r="AD138" s="15">
        <f t="shared" si="80"/>
        <v>0</v>
      </c>
      <c r="AE138" s="25"/>
      <c r="AF138" s="15">
        <f t="shared" si="81"/>
        <v>0</v>
      </c>
      <c r="AG138" s="15">
        <f t="shared" si="82"/>
        <v>0</v>
      </c>
      <c r="AH138" s="25"/>
      <c r="AI138" s="15">
        <f t="shared" si="83"/>
        <v>0</v>
      </c>
      <c r="AJ138" s="15">
        <f t="shared" si="84"/>
        <v>0</v>
      </c>
      <c r="AK138" s="25"/>
      <c r="AL138" s="15">
        <f t="shared" si="85"/>
        <v>0</v>
      </c>
      <c r="AM138" s="15">
        <f t="shared" si="86"/>
        <v>0</v>
      </c>
      <c r="AO138" s="25">
        <f t="shared" si="87"/>
        <v>0</v>
      </c>
      <c r="AP138" s="15">
        <f t="shared" si="88"/>
        <v>0</v>
      </c>
      <c r="AQ138" s="36">
        <f t="shared" si="89"/>
        <v>0</v>
      </c>
      <c r="AR138" s="41">
        <f t="shared" si="90"/>
        <v>0</v>
      </c>
      <c r="AS138" s="36">
        <f t="shared" si="91"/>
        <v>0</v>
      </c>
      <c r="AT138" s="58">
        <f t="shared" si="92"/>
        <v>0</v>
      </c>
      <c r="AU138" s="25"/>
      <c r="AV138" s="36">
        <f t="shared" si="93"/>
        <v>0</v>
      </c>
      <c r="AW138" s="36"/>
      <c r="AX138" s="15">
        <f t="shared" si="94"/>
        <v>0</v>
      </c>
      <c r="AY138" s="46">
        <v>145</v>
      </c>
      <c r="AZ138" s="36" t="str">
        <f t="shared" si="95"/>
        <v>-</v>
      </c>
      <c r="BA138" s="36" t="str">
        <f t="shared" si="96"/>
        <v>-</v>
      </c>
      <c r="BB138" s="51" t="str">
        <f t="shared" si="97"/>
        <v>-</v>
      </c>
      <c r="BC138" s="34" t="str">
        <f t="shared" si="98"/>
        <v>-</v>
      </c>
    </row>
    <row r="139" spans="1:55" ht="15" hidden="1" x14ac:dyDescent="0.25">
      <c r="A139" s="13"/>
      <c r="B139" s="16"/>
      <c r="C139" s="16"/>
      <c r="D139" s="30"/>
      <c r="E139" s="17"/>
      <c r="F139" s="53"/>
      <c r="G139" s="53"/>
      <c r="H139" s="53"/>
      <c r="J139" s="25"/>
      <c r="K139" s="15">
        <f t="shared" si="67"/>
        <v>0</v>
      </c>
      <c r="L139" s="15">
        <f t="shared" si="68"/>
        <v>0</v>
      </c>
      <c r="M139" s="25"/>
      <c r="N139" s="15">
        <f t="shared" si="69"/>
        <v>0</v>
      </c>
      <c r="O139" s="15">
        <f t="shared" si="70"/>
        <v>0</v>
      </c>
      <c r="P139" s="25"/>
      <c r="Q139" s="15">
        <f t="shared" si="71"/>
        <v>0</v>
      </c>
      <c r="R139" s="15">
        <f t="shared" si="72"/>
        <v>0</v>
      </c>
      <c r="S139" s="25"/>
      <c r="T139" s="15">
        <f t="shared" si="73"/>
        <v>0</v>
      </c>
      <c r="U139" s="15">
        <f t="shared" si="74"/>
        <v>0</v>
      </c>
      <c r="V139" s="25"/>
      <c r="W139" s="15">
        <f t="shared" si="75"/>
        <v>0</v>
      </c>
      <c r="X139" s="15">
        <f t="shared" si="76"/>
        <v>0</v>
      </c>
      <c r="Y139" s="25"/>
      <c r="Z139" s="15">
        <f t="shared" si="77"/>
        <v>0</v>
      </c>
      <c r="AA139" s="15">
        <f t="shared" si="78"/>
        <v>0</v>
      </c>
      <c r="AB139" s="25"/>
      <c r="AC139" s="15">
        <f t="shared" si="79"/>
        <v>0</v>
      </c>
      <c r="AD139" s="15">
        <f t="shared" si="80"/>
        <v>0</v>
      </c>
      <c r="AE139" s="25"/>
      <c r="AF139" s="15">
        <f t="shared" si="81"/>
        <v>0</v>
      </c>
      <c r="AG139" s="15">
        <f t="shared" si="82"/>
        <v>0</v>
      </c>
      <c r="AH139" s="25"/>
      <c r="AI139" s="15">
        <f t="shared" si="83"/>
        <v>0</v>
      </c>
      <c r="AJ139" s="15">
        <f t="shared" si="84"/>
        <v>0</v>
      </c>
      <c r="AK139" s="25"/>
      <c r="AL139" s="15">
        <f t="shared" si="85"/>
        <v>0</v>
      </c>
      <c r="AM139" s="15">
        <f t="shared" si="86"/>
        <v>0</v>
      </c>
      <c r="AO139" s="25">
        <f t="shared" si="87"/>
        <v>0</v>
      </c>
      <c r="AP139" s="15">
        <f t="shared" si="88"/>
        <v>0</v>
      </c>
      <c r="AQ139" s="36">
        <f t="shared" si="89"/>
        <v>0</v>
      </c>
      <c r="AR139" s="41">
        <f t="shared" si="90"/>
        <v>0</v>
      </c>
      <c r="AS139" s="36">
        <f t="shared" si="91"/>
        <v>0</v>
      </c>
      <c r="AT139" s="58">
        <f t="shared" si="92"/>
        <v>0</v>
      </c>
      <c r="AU139" s="25"/>
      <c r="AV139" s="36">
        <f t="shared" si="93"/>
        <v>0</v>
      </c>
      <c r="AW139" s="36"/>
      <c r="AX139" s="15">
        <f t="shared" si="94"/>
        <v>0</v>
      </c>
      <c r="AY139" s="46">
        <v>146</v>
      </c>
      <c r="AZ139" s="36" t="str">
        <f t="shared" si="95"/>
        <v>-</v>
      </c>
      <c r="BA139" s="36" t="str">
        <f t="shared" si="96"/>
        <v>-</v>
      </c>
      <c r="BB139" s="51" t="str">
        <f t="shared" si="97"/>
        <v>-</v>
      </c>
      <c r="BC139" s="34" t="str">
        <f t="shared" si="98"/>
        <v>-</v>
      </c>
    </row>
    <row r="140" spans="1:55" ht="15" hidden="1" x14ac:dyDescent="0.25">
      <c r="A140" s="13"/>
      <c r="B140" s="16"/>
      <c r="C140" s="16"/>
      <c r="D140" s="30"/>
      <c r="E140" s="17"/>
      <c r="F140" s="53"/>
      <c r="G140" s="53"/>
      <c r="H140" s="53"/>
      <c r="J140" s="25"/>
      <c r="K140" s="15">
        <f t="shared" si="67"/>
        <v>0</v>
      </c>
      <c r="L140" s="15">
        <f t="shared" si="68"/>
        <v>0</v>
      </c>
      <c r="M140" s="25"/>
      <c r="N140" s="15">
        <f t="shared" si="69"/>
        <v>0</v>
      </c>
      <c r="O140" s="15">
        <f t="shared" si="70"/>
        <v>0</v>
      </c>
      <c r="P140" s="25"/>
      <c r="Q140" s="15">
        <f t="shared" si="71"/>
        <v>0</v>
      </c>
      <c r="R140" s="15">
        <f t="shared" si="72"/>
        <v>0</v>
      </c>
      <c r="S140" s="25"/>
      <c r="T140" s="15">
        <f t="shared" si="73"/>
        <v>0</v>
      </c>
      <c r="U140" s="15">
        <f t="shared" si="74"/>
        <v>0</v>
      </c>
      <c r="V140" s="25"/>
      <c r="W140" s="15">
        <f t="shared" si="75"/>
        <v>0</v>
      </c>
      <c r="X140" s="15">
        <f t="shared" si="76"/>
        <v>0</v>
      </c>
      <c r="Y140" s="25"/>
      <c r="Z140" s="15">
        <f t="shared" si="77"/>
        <v>0</v>
      </c>
      <c r="AA140" s="15">
        <f t="shared" si="78"/>
        <v>0</v>
      </c>
      <c r="AB140" s="25"/>
      <c r="AC140" s="15">
        <f t="shared" si="79"/>
        <v>0</v>
      </c>
      <c r="AD140" s="15">
        <f t="shared" si="80"/>
        <v>0</v>
      </c>
      <c r="AE140" s="25"/>
      <c r="AF140" s="15">
        <f t="shared" si="81"/>
        <v>0</v>
      </c>
      <c r="AG140" s="15">
        <f t="shared" si="82"/>
        <v>0</v>
      </c>
      <c r="AH140" s="25"/>
      <c r="AI140" s="15">
        <f t="shared" si="83"/>
        <v>0</v>
      </c>
      <c r="AJ140" s="15">
        <f t="shared" si="84"/>
        <v>0</v>
      </c>
      <c r="AK140" s="25"/>
      <c r="AL140" s="15">
        <f t="shared" si="85"/>
        <v>0</v>
      </c>
      <c r="AM140" s="15">
        <f t="shared" si="86"/>
        <v>0</v>
      </c>
      <c r="AO140" s="25">
        <f t="shared" si="87"/>
        <v>0</v>
      </c>
      <c r="AP140" s="15">
        <f t="shared" si="88"/>
        <v>0</v>
      </c>
      <c r="AQ140" s="36">
        <f t="shared" si="89"/>
        <v>0</v>
      </c>
      <c r="AR140" s="41">
        <f t="shared" si="90"/>
        <v>0</v>
      </c>
      <c r="AS140" s="36">
        <f t="shared" si="91"/>
        <v>0</v>
      </c>
      <c r="AT140" s="58">
        <f t="shared" si="92"/>
        <v>0</v>
      </c>
      <c r="AU140" s="25"/>
      <c r="AV140" s="36">
        <f t="shared" si="93"/>
        <v>0</v>
      </c>
      <c r="AW140" s="36"/>
      <c r="AX140" s="15">
        <f t="shared" si="94"/>
        <v>0</v>
      </c>
      <c r="AY140" s="46">
        <v>147</v>
      </c>
      <c r="AZ140" s="36" t="str">
        <f t="shared" si="95"/>
        <v>-</v>
      </c>
      <c r="BA140" s="36" t="str">
        <f t="shared" si="96"/>
        <v>-</v>
      </c>
      <c r="BB140" s="51" t="str">
        <f t="shared" si="97"/>
        <v>-</v>
      </c>
      <c r="BC140" s="34" t="str">
        <f t="shared" si="98"/>
        <v>-</v>
      </c>
    </row>
    <row r="141" spans="1:55" ht="15" hidden="1" x14ac:dyDescent="0.25">
      <c r="A141" s="13"/>
      <c r="B141" s="16"/>
      <c r="C141" s="16"/>
      <c r="D141" s="30"/>
      <c r="E141" s="17"/>
      <c r="F141" s="53"/>
      <c r="G141" s="53"/>
      <c r="H141" s="53"/>
      <c r="J141" s="25"/>
      <c r="K141" s="15">
        <f t="shared" si="67"/>
        <v>0</v>
      </c>
      <c r="L141" s="15">
        <f t="shared" si="68"/>
        <v>0</v>
      </c>
      <c r="M141" s="25"/>
      <c r="N141" s="15">
        <f t="shared" si="69"/>
        <v>0</v>
      </c>
      <c r="O141" s="15">
        <f t="shared" si="70"/>
        <v>0</v>
      </c>
      <c r="P141" s="25"/>
      <c r="Q141" s="15">
        <f t="shared" si="71"/>
        <v>0</v>
      </c>
      <c r="R141" s="15">
        <f t="shared" si="72"/>
        <v>0</v>
      </c>
      <c r="S141" s="25"/>
      <c r="T141" s="15">
        <f t="shared" si="73"/>
        <v>0</v>
      </c>
      <c r="U141" s="15">
        <f t="shared" si="74"/>
        <v>0</v>
      </c>
      <c r="V141" s="25"/>
      <c r="W141" s="15">
        <f t="shared" si="75"/>
        <v>0</v>
      </c>
      <c r="X141" s="15">
        <f t="shared" si="76"/>
        <v>0</v>
      </c>
      <c r="Y141" s="25"/>
      <c r="Z141" s="15">
        <f t="shared" si="77"/>
        <v>0</v>
      </c>
      <c r="AA141" s="15">
        <f t="shared" si="78"/>
        <v>0</v>
      </c>
      <c r="AB141" s="25"/>
      <c r="AC141" s="15">
        <f t="shared" si="79"/>
        <v>0</v>
      </c>
      <c r="AD141" s="15">
        <f t="shared" si="80"/>
        <v>0</v>
      </c>
      <c r="AE141" s="25"/>
      <c r="AF141" s="15">
        <f t="shared" si="81"/>
        <v>0</v>
      </c>
      <c r="AG141" s="15">
        <f t="shared" si="82"/>
        <v>0</v>
      </c>
      <c r="AH141" s="25"/>
      <c r="AI141" s="15">
        <f t="shared" si="83"/>
        <v>0</v>
      </c>
      <c r="AJ141" s="15">
        <f t="shared" si="84"/>
        <v>0</v>
      </c>
      <c r="AK141" s="25"/>
      <c r="AL141" s="15">
        <f t="shared" si="85"/>
        <v>0</v>
      </c>
      <c r="AM141" s="15">
        <f t="shared" si="86"/>
        <v>0</v>
      </c>
      <c r="AO141" s="25">
        <f t="shared" si="87"/>
        <v>0</v>
      </c>
      <c r="AP141" s="15">
        <f t="shared" si="88"/>
        <v>0</v>
      </c>
      <c r="AQ141" s="36">
        <f t="shared" si="89"/>
        <v>0</v>
      </c>
      <c r="AR141" s="41">
        <f t="shared" si="90"/>
        <v>0</v>
      </c>
      <c r="AS141" s="36">
        <f t="shared" si="91"/>
        <v>0</v>
      </c>
      <c r="AT141" s="58">
        <f t="shared" si="92"/>
        <v>0</v>
      </c>
      <c r="AU141" s="25"/>
      <c r="AV141" s="36">
        <f t="shared" si="93"/>
        <v>0</v>
      </c>
      <c r="AW141" s="36"/>
      <c r="AX141" s="15">
        <f t="shared" si="94"/>
        <v>0</v>
      </c>
      <c r="AY141" s="46">
        <v>148</v>
      </c>
      <c r="AZ141" s="36" t="str">
        <f t="shared" si="95"/>
        <v>-</v>
      </c>
      <c r="BA141" s="36" t="str">
        <f t="shared" si="96"/>
        <v>-</v>
      </c>
      <c r="BB141" s="51" t="str">
        <f t="shared" si="97"/>
        <v>-</v>
      </c>
      <c r="BC141" s="34" t="str">
        <f t="shared" si="98"/>
        <v>-</v>
      </c>
    </row>
    <row r="142" spans="1:55" ht="15" hidden="1" x14ac:dyDescent="0.25">
      <c r="A142" s="13"/>
      <c r="B142" s="16"/>
      <c r="C142" s="16"/>
      <c r="D142" s="30"/>
      <c r="E142" s="17"/>
      <c r="F142" s="53"/>
      <c r="G142" s="53"/>
      <c r="H142" s="53"/>
      <c r="J142" s="25"/>
      <c r="K142" s="15">
        <f t="shared" si="67"/>
        <v>0</v>
      </c>
      <c r="L142" s="15">
        <f t="shared" si="68"/>
        <v>0</v>
      </c>
      <c r="M142" s="25"/>
      <c r="N142" s="15">
        <f t="shared" si="69"/>
        <v>0</v>
      </c>
      <c r="O142" s="15">
        <f t="shared" si="70"/>
        <v>0</v>
      </c>
      <c r="P142" s="25"/>
      <c r="Q142" s="15">
        <f t="shared" si="71"/>
        <v>0</v>
      </c>
      <c r="R142" s="15">
        <f t="shared" si="72"/>
        <v>0</v>
      </c>
      <c r="S142" s="25"/>
      <c r="T142" s="15">
        <f t="shared" si="73"/>
        <v>0</v>
      </c>
      <c r="U142" s="15">
        <f t="shared" si="74"/>
        <v>0</v>
      </c>
      <c r="V142" s="25"/>
      <c r="W142" s="15">
        <f t="shared" si="75"/>
        <v>0</v>
      </c>
      <c r="X142" s="15">
        <f t="shared" si="76"/>
        <v>0</v>
      </c>
      <c r="Y142" s="25"/>
      <c r="Z142" s="15">
        <f t="shared" si="77"/>
        <v>0</v>
      </c>
      <c r="AA142" s="15">
        <f t="shared" si="78"/>
        <v>0</v>
      </c>
      <c r="AB142" s="25"/>
      <c r="AC142" s="15">
        <f t="shared" si="79"/>
        <v>0</v>
      </c>
      <c r="AD142" s="15">
        <f t="shared" si="80"/>
        <v>0</v>
      </c>
      <c r="AE142" s="25"/>
      <c r="AF142" s="15">
        <f t="shared" si="81"/>
        <v>0</v>
      </c>
      <c r="AG142" s="15">
        <f t="shared" si="82"/>
        <v>0</v>
      </c>
      <c r="AH142" s="25"/>
      <c r="AI142" s="15">
        <f t="shared" si="83"/>
        <v>0</v>
      </c>
      <c r="AJ142" s="15">
        <f t="shared" si="84"/>
        <v>0</v>
      </c>
      <c r="AK142" s="25"/>
      <c r="AL142" s="15">
        <f t="shared" si="85"/>
        <v>0</v>
      </c>
      <c r="AM142" s="15">
        <f t="shared" si="86"/>
        <v>0</v>
      </c>
      <c r="AO142" s="25">
        <f t="shared" si="87"/>
        <v>0</v>
      </c>
      <c r="AP142" s="15">
        <f t="shared" si="88"/>
        <v>0</v>
      </c>
      <c r="AQ142" s="36">
        <f t="shared" si="89"/>
        <v>0</v>
      </c>
      <c r="AR142" s="41">
        <f t="shared" si="90"/>
        <v>0</v>
      </c>
      <c r="AS142" s="36">
        <f t="shared" si="91"/>
        <v>0</v>
      </c>
      <c r="AT142" s="58">
        <f t="shared" si="92"/>
        <v>0</v>
      </c>
      <c r="AU142" s="25"/>
      <c r="AV142" s="36">
        <f t="shared" si="93"/>
        <v>0</v>
      </c>
      <c r="AW142" s="36"/>
      <c r="AX142" s="15">
        <f t="shared" si="94"/>
        <v>0</v>
      </c>
      <c r="AY142" s="46">
        <v>149</v>
      </c>
      <c r="AZ142" s="36" t="str">
        <f t="shared" si="95"/>
        <v>-</v>
      </c>
      <c r="BA142" s="36" t="str">
        <f t="shared" si="96"/>
        <v>-</v>
      </c>
      <c r="BB142" s="51" t="str">
        <f t="shared" si="97"/>
        <v>-</v>
      </c>
      <c r="BC142" s="34" t="str">
        <f t="shared" si="98"/>
        <v>-</v>
      </c>
    </row>
    <row r="143" spans="1:55" ht="15" hidden="1" x14ac:dyDescent="0.25">
      <c r="A143" s="13"/>
      <c r="B143" s="16"/>
      <c r="C143" s="16"/>
      <c r="D143" s="30"/>
      <c r="E143" s="17"/>
      <c r="F143" s="53"/>
      <c r="G143" s="53"/>
      <c r="H143" s="53"/>
      <c r="J143" s="25"/>
      <c r="K143" s="15">
        <f t="shared" si="67"/>
        <v>0</v>
      </c>
      <c r="L143" s="15">
        <f t="shared" si="68"/>
        <v>0</v>
      </c>
      <c r="M143" s="25"/>
      <c r="N143" s="15">
        <f t="shared" si="69"/>
        <v>0</v>
      </c>
      <c r="O143" s="15">
        <f t="shared" si="70"/>
        <v>0</v>
      </c>
      <c r="P143" s="25"/>
      <c r="Q143" s="15">
        <f t="shared" si="71"/>
        <v>0</v>
      </c>
      <c r="R143" s="15">
        <f t="shared" si="72"/>
        <v>0</v>
      </c>
      <c r="S143" s="25"/>
      <c r="T143" s="15">
        <f t="shared" si="73"/>
        <v>0</v>
      </c>
      <c r="U143" s="15">
        <f t="shared" si="74"/>
        <v>0</v>
      </c>
      <c r="V143" s="25"/>
      <c r="W143" s="15">
        <f t="shared" si="75"/>
        <v>0</v>
      </c>
      <c r="X143" s="15">
        <f t="shared" si="76"/>
        <v>0</v>
      </c>
      <c r="Y143" s="25"/>
      <c r="Z143" s="15">
        <f t="shared" si="77"/>
        <v>0</v>
      </c>
      <c r="AA143" s="15">
        <f t="shared" si="78"/>
        <v>0</v>
      </c>
      <c r="AB143" s="25"/>
      <c r="AC143" s="15">
        <f t="shared" si="79"/>
        <v>0</v>
      </c>
      <c r="AD143" s="15">
        <f t="shared" si="80"/>
        <v>0</v>
      </c>
      <c r="AE143" s="25"/>
      <c r="AF143" s="15">
        <f t="shared" si="81"/>
        <v>0</v>
      </c>
      <c r="AG143" s="15">
        <f t="shared" si="82"/>
        <v>0</v>
      </c>
      <c r="AH143" s="25"/>
      <c r="AI143" s="15">
        <f t="shared" si="83"/>
        <v>0</v>
      </c>
      <c r="AJ143" s="15">
        <f t="shared" si="84"/>
        <v>0</v>
      </c>
      <c r="AK143" s="25"/>
      <c r="AL143" s="15">
        <f t="shared" si="85"/>
        <v>0</v>
      </c>
      <c r="AM143" s="15">
        <f t="shared" si="86"/>
        <v>0</v>
      </c>
      <c r="AO143" s="25">
        <f t="shared" si="87"/>
        <v>0</v>
      </c>
      <c r="AP143" s="15">
        <f t="shared" si="88"/>
        <v>0</v>
      </c>
      <c r="AQ143" s="36">
        <f t="shared" si="89"/>
        <v>0</v>
      </c>
      <c r="AR143" s="41">
        <f t="shared" si="90"/>
        <v>0</v>
      </c>
      <c r="AS143" s="36">
        <f t="shared" si="91"/>
        <v>0</v>
      </c>
      <c r="AT143" s="58">
        <f t="shared" si="92"/>
        <v>0</v>
      </c>
      <c r="AU143" s="25"/>
      <c r="AV143" s="36">
        <f t="shared" si="93"/>
        <v>0</v>
      </c>
      <c r="AW143" s="36"/>
      <c r="AX143" s="15">
        <f t="shared" si="94"/>
        <v>0</v>
      </c>
      <c r="AY143" s="46">
        <v>150</v>
      </c>
      <c r="AZ143" s="36" t="str">
        <f t="shared" si="95"/>
        <v>-</v>
      </c>
      <c r="BA143" s="36" t="str">
        <f t="shared" si="96"/>
        <v>-</v>
      </c>
      <c r="BB143" s="51" t="str">
        <f t="shared" si="97"/>
        <v>-</v>
      </c>
      <c r="BC143" s="34" t="str">
        <f t="shared" si="98"/>
        <v>-</v>
      </c>
    </row>
    <row r="144" spans="1:55" ht="15" hidden="1" x14ac:dyDescent="0.25">
      <c r="A144" s="13"/>
      <c r="B144" s="16"/>
      <c r="C144" s="16"/>
      <c r="D144" s="30"/>
      <c r="E144" s="17"/>
      <c r="F144" s="53"/>
      <c r="G144" s="53"/>
      <c r="H144" s="53"/>
      <c r="J144" s="25"/>
      <c r="K144" s="15">
        <f t="shared" si="67"/>
        <v>0</v>
      </c>
      <c r="L144" s="15">
        <f t="shared" si="68"/>
        <v>0</v>
      </c>
      <c r="M144" s="25"/>
      <c r="N144" s="15">
        <f t="shared" si="69"/>
        <v>0</v>
      </c>
      <c r="O144" s="15">
        <f t="shared" si="70"/>
        <v>0</v>
      </c>
      <c r="P144" s="25"/>
      <c r="Q144" s="15">
        <f t="shared" si="71"/>
        <v>0</v>
      </c>
      <c r="R144" s="15">
        <f t="shared" si="72"/>
        <v>0</v>
      </c>
      <c r="S144" s="25"/>
      <c r="T144" s="15">
        <f t="shared" si="73"/>
        <v>0</v>
      </c>
      <c r="U144" s="15">
        <f t="shared" si="74"/>
        <v>0</v>
      </c>
      <c r="V144" s="25"/>
      <c r="W144" s="15">
        <f t="shared" si="75"/>
        <v>0</v>
      </c>
      <c r="X144" s="15">
        <f t="shared" si="76"/>
        <v>0</v>
      </c>
      <c r="Y144" s="25"/>
      <c r="Z144" s="15">
        <f t="shared" si="77"/>
        <v>0</v>
      </c>
      <c r="AA144" s="15">
        <f t="shared" si="78"/>
        <v>0</v>
      </c>
      <c r="AB144" s="25"/>
      <c r="AC144" s="15">
        <f t="shared" si="79"/>
        <v>0</v>
      </c>
      <c r="AD144" s="15">
        <f t="shared" si="80"/>
        <v>0</v>
      </c>
      <c r="AE144" s="25"/>
      <c r="AF144" s="15">
        <f t="shared" si="81"/>
        <v>0</v>
      </c>
      <c r="AG144" s="15">
        <f t="shared" si="82"/>
        <v>0</v>
      </c>
      <c r="AH144" s="25"/>
      <c r="AI144" s="15">
        <f t="shared" si="83"/>
        <v>0</v>
      </c>
      <c r="AJ144" s="15">
        <f t="shared" si="84"/>
        <v>0</v>
      </c>
      <c r="AK144" s="25"/>
      <c r="AL144" s="15">
        <f t="shared" si="85"/>
        <v>0</v>
      </c>
      <c r="AM144" s="15">
        <f t="shared" si="86"/>
        <v>0</v>
      </c>
      <c r="AO144" s="25">
        <f t="shared" si="87"/>
        <v>0</v>
      </c>
      <c r="AP144" s="15">
        <f t="shared" si="88"/>
        <v>0</v>
      </c>
      <c r="AQ144" s="36">
        <f t="shared" si="89"/>
        <v>0</v>
      </c>
      <c r="AR144" s="41">
        <f t="shared" si="90"/>
        <v>0</v>
      </c>
      <c r="AS144" s="36">
        <f t="shared" si="91"/>
        <v>0</v>
      </c>
      <c r="AT144" s="58">
        <f t="shared" si="92"/>
        <v>0</v>
      </c>
      <c r="AU144" s="25"/>
      <c r="AV144" s="36">
        <f t="shared" si="93"/>
        <v>0</v>
      </c>
      <c r="AW144" s="36"/>
      <c r="AX144" s="15">
        <f t="shared" si="94"/>
        <v>0</v>
      </c>
      <c r="AY144" s="46">
        <v>151</v>
      </c>
      <c r="AZ144" s="36" t="str">
        <f t="shared" si="95"/>
        <v>-</v>
      </c>
      <c r="BA144" s="36" t="str">
        <f t="shared" si="96"/>
        <v>-</v>
      </c>
      <c r="BB144" s="51" t="str">
        <f t="shared" si="97"/>
        <v>-</v>
      </c>
      <c r="BC144" s="34" t="str">
        <f t="shared" si="98"/>
        <v>-</v>
      </c>
    </row>
    <row r="145" spans="1:55" ht="15" hidden="1" x14ac:dyDescent="0.25">
      <c r="A145" s="13"/>
      <c r="B145" s="16"/>
      <c r="C145" s="16"/>
      <c r="D145" s="30"/>
      <c r="E145" s="17"/>
      <c r="F145" s="53"/>
      <c r="G145" s="53"/>
      <c r="H145" s="53"/>
      <c r="J145" s="25"/>
      <c r="K145" s="15">
        <f t="shared" si="67"/>
        <v>0</v>
      </c>
      <c r="L145" s="15">
        <f t="shared" si="68"/>
        <v>0</v>
      </c>
      <c r="M145" s="25"/>
      <c r="N145" s="15">
        <f t="shared" si="69"/>
        <v>0</v>
      </c>
      <c r="O145" s="15">
        <f t="shared" si="70"/>
        <v>0</v>
      </c>
      <c r="P145" s="25"/>
      <c r="Q145" s="15">
        <f t="shared" si="71"/>
        <v>0</v>
      </c>
      <c r="R145" s="15">
        <f t="shared" si="72"/>
        <v>0</v>
      </c>
      <c r="S145" s="25"/>
      <c r="T145" s="15">
        <f t="shared" si="73"/>
        <v>0</v>
      </c>
      <c r="U145" s="15">
        <f t="shared" si="74"/>
        <v>0</v>
      </c>
      <c r="V145" s="25"/>
      <c r="W145" s="15">
        <f t="shared" si="75"/>
        <v>0</v>
      </c>
      <c r="X145" s="15">
        <f t="shared" si="76"/>
        <v>0</v>
      </c>
      <c r="Y145" s="25"/>
      <c r="Z145" s="15">
        <f t="shared" si="77"/>
        <v>0</v>
      </c>
      <c r="AA145" s="15">
        <f t="shared" si="78"/>
        <v>0</v>
      </c>
      <c r="AB145" s="25"/>
      <c r="AC145" s="15">
        <f t="shared" si="79"/>
        <v>0</v>
      </c>
      <c r="AD145" s="15">
        <f t="shared" si="80"/>
        <v>0</v>
      </c>
      <c r="AE145" s="25"/>
      <c r="AF145" s="15">
        <f t="shared" si="81"/>
        <v>0</v>
      </c>
      <c r="AG145" s="15">
        <f t="shared" si="82"/>
        <v>0</v>
      </c>
      <c r="AH145" s="25"/>
      <c r="AI145" s="15">
        <f t="shared" si="83"/>
        <v>0</v>
      </c>
      <c r="AJ145" s="15">
        <f t="shared" si="84"/>
        <v>0</v>
      </c>
      <c r="AK145" s="25"/>
      <c r="AL145" s="15">
        <f t="shared" si="85"/>
        <v>0</v>
      </c>
      <c r="AM145" s="15">
        <f t="shared" si="86"/>
        <v>0</v>
      </c>
      <c r="AO145" s="25">
        <f t="shared" si="87"/>
        <v>0</v>
      </c>
      <c r="AP145" s="15">
        <f t="shared" si="88"/>
        <v>0</v>
      </c>
      <c r="AQ145" s="36">
        <f t="shared" si="89"/>
        <v>0</v>
      </c>
      <c r="AR145" s="41">
        <f t="shared" si="90"/>
        <v>0</v>
      </c>
      <c r="AS145" s="36">
        <f t="shared" si="91"/>
        <v>0</v>
      </c>
      <c r="AT145" s="58">
        <f t="shared" si="92"/>
        <v>0</v>
      </c>
      <c r="AU145" s="25"/>
      <c r="AV145" s="36">
        <f t="shared" si="93"/>
        <v>0</v>
      </c>
      <c r="AW145" s="36"/>
      <c r="AX145" s="15">
        <f t="shared" si="94"/>
        <v>0</v>
      </c>
      <c r="AY145" s="46">
        <v>152</v>
      </c>
      <c r="AZ145" s="36" t="str">
        <f t="shared" si="95"/>
        <v>-</v>
      </c>
      <c r="BA145" s="36" t="str">
        <f t="shared" si="96"/>
        <v>-</v>
      </c>
      <c r="BB145" s="51" t="str">
        <f t="shared" si="97"/>
        <v>-</v>
      </c>
      <c r="BC145" s="34" t="str">
        <f t="shared" si="98"/>
        <v>-</v>
      </c>
    </row>
    <row r="146" spans="1:55" ht="15" hidden="1" x14ac:dyDescent="0.25">
      <c r="A146" s="13"/>
      <c r="B146" s="16"/>
      <c r="C146" s="16"/>
      <c r="D146" s="30"/>
      <c r="E146" s="17"/>
      <c r="F146" s="53"/>
      <c r="G146" s="53"/>
      <c r="H146" s="53"/>
      <c r="J146" s="25"/>
      <c r="K146" s="15">
        <f t="shared" si="67"/>
        <v>0</v>
      </c>
      <c r="L146" s="15">
        <f t="shared" si="68"/>
        <v>0</v>
      </c>
      <c r="M146" s="25"/>
      <c r="N146" s="15">
        <f t="shared" si="69"/>
        <v>0</v>
      </c>
      <c r="O146" s="15">
        <f t="shared" si="70"/>
        <v>0</v>
      </c>
      <c r="P146" s="25"/>
      <c r="Q146" s="15">
        <f t="shared" si="71"/>
        <v>0</v>
      </c>
      <c r="R146" s="15">
        <f t="shared" si="72"/>
        <v>0</v>
      </c>
      <c r="S146" s="25"/>
      <c r="T146" s="15">
        <f t="shared" si="73"/>
        <v>0</v>
      </c>
      <c r="U146" s="15">
        <f t="shared" si="74"/>
        <v>0</v>
      </c>
      <c r="V146" s="25"/>
      <c r="W146" s="15">
        <f t="shared" si="75"/>
        <v>0</v>
      </c>
      <c r="X146" s="15">
        <f t="shared" si="76"/>
        <v>0</v>
      </c>
      <c r="Y146" s="25"/>
      <c r="Z146" s="15">
        <f t="shared" si="77"/>
        <v>0</v>
      </c>
      <c r="AA146" s="15">
        <f t="shared" si="78"/>
        <v>0</v>
      </c>
      <c r="AB146" s="25"/>
      <c r="AC146" s="15">
        <f t="shared" si="79"/>
        <v>0</v>
      </c>
      <c r="AD146" s="15">
        <f t="shared" si="80"/>
        <v>0</v>
      </c>
      <c r="AE146" s="25"/>
      <c r="AF146" s="15">
        <f t="shared" si="81"/>
        <v>0</v>
      </c>
      <c r="AG146" s="15">
        <f t="shared" si="82"/>
        <v>0</v>
      </c>
      <c r="AH146" s="25"/>
      <c r="AI146" s="15">
        <f t="shared" si="83"/>
        <v>0</v>
      </c>
      <c r="AJ146" s="15">
        <f t="shared" si="84"/>
        <v>0</v>
      </c>
      <c r="AK146" s="25"/>
      <c r="AL146" s="15">
        <f t="shared" si="85"/>
        <v>0</v>
      </c>
      <c r="AM146" s="15">
        <f t="shared" si="86"/>
        <v>0</v>
      </c>
      <c r="AO146" s="25">
        <f t="shared" si="87"/>
        <v>0</v>
      </c>
      <c r="AP146" s="15">
        <f t="shared" si="88"/>
        <v>0</v>
      </c>
      <c r="AQ146" s="36">
        <f t="shared" si="89"/>
        <v>0</v>
      </c>
      <c r="AR146" s="41">
        <f t="shared" si="90"/>
        <v>0</v>
      </c>
      <c r="AS146" s="36">
        <f t="shared" si="91"/>
        <v>0</v>
      </c>
      <c r="AT146" s="58">
        <f t="shared" si="92"/>
        <v>0</v>
      </c>
      <c r="AU146" s="25"/>
      <c r="AV146" s="36">
        <f t="shared" si="93"/>
        <v>0</v>
      </c>
      <c r="AW146" s="36"/>
      <c r="AX146" s="15">
        <f t="shared" si="94"/>
        <v>0</v>
      </c>
      <c r="AY146" s="46">
        <v>153</v>
      </c>
      <c r="AZ146" s="36" t="str">
        <f t="shared" si="95"/>
        <v>-</v>
      </c>
      <c r="BA146" s="36" t="str">
        <f t="shared" si="96"/>
        <v>-</v>
      </c>
      <c r="BB146" s="51" t="str">
        <f t="shared" si="97"/>
        <v>-</v>
      </c>
      <c r="BC146" s="34" t="str">
        <f t="shared" si="98"/>
        <v>-</v>
      </c>
    </row>
    <row r="147" spans="1:55" ht="15" hidden="1" x14ac:dyDescent="0.25">
      <c r="A147" s="13"/>
      <c r="B147" s="16"/>
      <c r="C147" s="16"/>
      <c r="D147" s="30"/>
      <c r="E147" s="26"/>
      <c r="F147" s="53"/>
      <c r="G147" s="53"/>
      <c r="H147" s="53"/>
      <c r="J147" s="25"/>
      <c r="K147" s="15">
        <f t="shared" si="67"/>
        <v>0</v>
      </c>
      <c r="L147" s="15">
        <f t="shared" si="68"/>
        <v>0</v>
      </c>
      <c r="M147" s="25"/>
      <c r="N147" s="15">
        <f t="shared" si="69"/>
        <v>0</v>
      </c>
      <c r="O147" s="15">
        <f t="shared" si="70"/>
        <v>0</v>
      </c>
      <c r="P147" s="25"/>
      <c r="Q147" s="15">
        <f t="shared" si="71"/>
        <v>0</v>
      </c>
      <c r="R147" s="15">
        <f t="shared" si="72"/>
        <v>0</v>
      </c>
      <c r="S147" s="25"/>
      <c r="T147" s="15">
        <f t="shared" si="73"/>
        <v>0</v>
      </c>
      <c r="U147" s="15">
        <f t="shared" si="74"/>
        <v>0</v>
      </c>
      <c r="V147" s="25"/>
      <c r="W147" s="15">
        <f t="shared" si="75"/>
        <v>0</v>
      </c>
      <c r="X147" s="15">
        <f t="shared" si="76"/>
        <v>0</v>
      </c>
      <c r="Y147" s="25"/>
      <c r="Z147" s="15">
        <f t="shared" si="77"/>
        <v>0</v>
      </c>
      <c r="AA147" s="15">
        <f t="shared" si="78"/>
        <v>0</v>
      </c>
      <c r="AB147" s="25"/>
      <c r="AC147" s="15">
        <f t="shared" si="79"/>
        <v>0</v>
      </c>
      <c r="AD147" s="15">
        <f t="shared" si="80"/>
        <v>0</v>
      </c>
      <c r="AE147" s="25"/>
      <c r="AF147" s="15">
        <f t="shared" si="81"/>
        <v>0</v>
      </c>
      <c r="AG147" s="15">
        <f t="shared" si="82"/>
        <v>0</v>
      </c>
      <c r="AH147" s="25"/>
      <c r="AI147" s="15">
        <f t="shared" si="83"/>
        <v>0</v>
      </c>
      <c r="AJ147" s="15">
        <f t="shared" si="84"/>
        <v>0</v>
      </c>
      <c r="AK147" s="25"/>
      <c r="AL147" s="15">
        <f t="shared" si="85"/>
        <v>0</v>
      </c>
      <c r="AM147" s="15">
        <f t="shared" si="86"/>
        <v>0</v>
      </c>
      <c r="AO147" s="25">
        <f t="shared" si="87"/>
        <v>0</v>
      </c>
      <c r="AP147" s="15">
        <f t="shared" si="88"/>
        <v>0</v>
      </c>
      <c r="AQ147" s="36">
        <f t="shared" si="89"/>
        <v>0</v>
      </c>
      <c r="AR147" s="41">
        <f t="shared" ref="AR147:AR162" si="99">AO147/BE$10</f>
        <v>0</v>
      </c>
      <c r="AS147" s="36">
        <f t="shared" si="91"/>
        <v>0</v>
      </c>
      <c r="AT147" s="58">
        <f t="shared" si="92"/>
        <v>0</v>
      </c>
      <c r="AU147" s="25"/>
      <c r="AV147" s="36">
        <f t="shared" si="93"/>
        <v>0</v>
      </c>
      <c r="AW147" s="36"/>
      <c r="AX147" s="15">
        <f t="shared" si="94"/>
        <v>0</v>
      </c>
      <c r="AY147" s="46">
        <v>155</v>
      </c>
      <c r="AZ147" s="36" t="str">
        <f t="shared" si="95"/>
        <v>-</v>
      </c>
      <c r="BA147" s="36" t="str">
        <f t="shared" si="96"/>
        <v>-</v>
      </c>
      <c r="BB147" s="51" t="str">
        <f t="shared" si="97"/>
        <v>-</v>
      </c>
      <c r="BC147" s="34" t="str">
        <f t="shared" si="98"/>
        <v>-</v>
      </c>
    </row>
    <row r="148" spans="1:55" ht="15" hidden="1" x14ac:dyDescent="0.25">
      <c r="A148" s="13"/>
      <c r="B148" s="16"/>
      <c r="C148" s="16"/>
      <c r="D148" s="30"/>
      <c r="E148" s="17"/>
      <c r="F148" s="53"/>
      <c r="G148" s="53"/>
      <c r="H148" s="53"/>
      <c r="J148" s="25"/>
      <c r="K148" s="15">
        <f t="shared" si="67"/>
        <v>0</v>
      </c>
      <c r="L148" s="15">
        <f t="shared" si="68"/>
        <v>0</v>
      </c>
      <c r="M148" s="25"/>
      <c r="N148" s="15">
        <f t="shared" si="69"/>
        <v>0</v>
      </c>
      <c r="O148" s="15">
        <f t="shared" si="70"/>
        <v>0</v>
      </c>
      <c r="P148" s="25"/>
      <c r="Q148" s="15">
        <f t="shared" si="71"/>
        <v>0</v>
      </c>
      <c r="R148" s="15">
        <f t="shared" si="72"/>
        <v>0</v>
      </c>
      <c r="S148" s="25"/>
      <c r="T148" s="15">
        <f t="shared" si="73"/>
        <v>0</v>
      </c>
      <c r="U148" s="15">
        <f t="shared" si="74"/>
        <v>0</v>
      </c>
      <c r="V148" s="25"/>
      <c r="W148" s="15">
        <f t="shared" si="75"/>
        <v>0</v>
      </c>
      <c r="X148" s="15">
        <f t="shared" si="76"/>
        <v>0</v>
      </c>
      <c r="Y148" s="25"/>
      <c r="Z148" s="15">
        <f t="shared" si="77"/>
        <v>0</v>
      </c>
      <c r="AA148" s="15">
        <f t="shared" si="78"/>
        <v>0</v>
      </c>
      <c r="AB148" s="25"/>
      <c r="AC148" s="15">
        <f t="shared" si="79"/>
        <v>0</v>
      </c>
      <c r="AD148" s="15">
        <f t="shared" si="80"/>
        <v>0</v>
      </c>
      <c r="AE148" s="25"/>
      <c r="AF148" s="15">
        <f t="shared" si="81"/>
        <v>0</v>
      </c>
      <c r="AG148" s="15">
        <f t="shared" si="82"/>
        <v>0</v>
      </c>
      <c r="AH148" s="25"/>
      <c r="AI148" s="15">
        <f t="shared" si="83"/>
        <v>0</v>
      </c>
      <c r="AJ148" s="15">
        <f t="shared" si="84"/>
        <v>0</v>
      </c>
      <c r="AK148" s="25"/>
      <c r="AL148" s="15">
        <f t="shared" si="85"/>
        <v>0</v>
      </c>
      <c r="AM148" s="15">
        <f t="shared" si="86"/>
        <v>0</v>
      </c>
      <c r="AO148" s="25">
        <f t="shared" si="87"/>
        <v>0</v>
      </c>
      <c r="AP148" s="15">
        <f t="shared" si="88"/>
        <v>0</v>
      </c>
      <c r="AQ148" s="36">
        <f t="shared" si="89"/>
        <v>0</v>
      </c>
      <c r="AR148" s="41">
        <f t="shared" si="99"/>
        <v>0</v>
      </c>
      <c r="AS148" s="36">
        <f t="shared" si="91"/>
        <v>0</v>
      </c>
      <c r="AT148" s="58">
        <f t="shared" si="92"/>
        <v>0</v>
      </c>
      <c r="AU148" s="25"/>
      <c r="AV148" s="36">
        <f t="shared" si="93"/>
        <v>0</v>
      </c>
      <c r="AW148" s="36"/>
      <c r="AX148" s="15">
        <f t="shared" si="94"/>
        <v>0</v>
      </c>
      <c r="AY148" s="46">
        <v>156</v>
      </c>
      <c r="AZ148" s="36" t="str">
        <f t="shared" si="95"/>
        <v>-</v>
      </c>
      <c r="BA148" s="36" t="str">
        <f t="shared" si="96"/>
        <v>-</v>
      </c>
      <c r="BB148" s="51" t="str">
        <f t="shared" si="97"/>
        <v>-</v>
      </c>
      <c r="BC148" s="34" t="str">
        <f t="shared" si="98"/>
        <v>-</v>
      </c>
    </row>
    <row r="149" spans="1:55" ht="15" hidden="1" x14ac:dyDescent="0.25">
      <c r="A149" s="13"/>
      <c r="B149" s="16"/>
      <c r="C149" s="16"/>
      <c r="D149" s="30"/>
      <c r="E149" s="17"/>
      <c r="F149" s="53"/>
      <c r="G149" s="53"/>
      <c r="H149" s="53"/>
      <c r="J149" s="25"/>
      <c r="K149" s="15">
        <f t="shared" si="67"/>
        <v>0</v>
      </c>
      <c r="L149" s="15">
        <f t="shared" si="68"/>
        <v>0</v>
      </c>
      <c r="M149" s="25"/>
      <c r="N149" s="15">
        <f t="shared" si="69"/>
        <v>0</v>
      </c>
      <c r="O149" s="15">
        <f t="shared" si="70"/>
        <v>0</v>
      </c>
      <c r="P149" s="25"/>
      <c r="Q149" s="15">
        <f t="shared" si="71"/>
        <v>0</v>
      </c>
      <c r="R149" s="15">
        <f t="shared" si="72"/>
        <v>0</v>
      </c>
      <c r="S149" s="25"/>
      <c r="T149" s="15">
        <f t="shared" si="73"/>
        <v>0</v>
      </c>
      <c r="U149" s="15">
        <f t="shared" si="74"/>
        <v>0</v>
      </c>
      <c r="V149" s="25"/>
      <c r="W149" s="15">
        <f t="shared" si="75"/>
        <v>0</v>
      </c>
      <c r="X149" s="15">
        <f t="shared" si="76"/>
        <v>0</v>
      </c>
      <c r="Y149" s="25"/>
      <c r="Z149" s="15">
        <f t="shared" si="77"/>
        <v>0</v>
      </c>
      <c r="AA149" s="15">
        <f t="shared" si="78"/>
        <v>0</v>
      </c>
      <c r="AB149" s="25"/>
      <c r="AC149" s="15">
        <f t="shared" si="79"/>
        <v>0</v>
      </c>
      <c r="AD149" s="15">
        <f t="shared" si="80"/>
        <v>0</v>
      </c>
      <c r="AE149" s="25"/>
      <c r="AF149" s="15">
        <f t="shared" si="81"/>
        <v>0</v>
      </c>
      <c r="AG149" s="15">
        <f t="shared" si="82"/>
        <v>0</v>
      </c>
      <c r="AH149" s="25"/>
      <c r="AI149" s="15">
        <f t="shared" si="83"/>
        <v>0</v>
      </c>
      <c r="AJ149" s="15">
        <f t="shared" si="84"/>
        <v>0</v>
      </c>
      <c r="AK149" s="25"/>
      <c r="AL149" s="15">
        <f t="shared" si="85"/>
        <v>0</v>
      </c>
      <c r="AM149" s="15">
        <f t="shared" si="86"/>
        <v>0</v>
      </c>
      <c r="AO149" s="25">
        <f t="shared" si="87"/>
        <v>0</v>
      </c>
      <c r="AP149" s="15">
        <f t="shared" si="88"/>
        <v>0</v>
      </c>
      <c r="AQ149" s="36">
        <f t="shared" si="89"/>
        <v>0</v>
      </c>
      <c r="AR149" s="41">
        <f t="shared" si="99"/>
        <v>0</v>
      </c>
      <c r="AS149" s="36">
        <f t="shared" si="91"/>
        <v>0</v>
      </c>
      <c r="AT149" s="58">
        <f t="shared" si="92"/>
        <v>0</v>
      </c>
      <c r="AU149" s="25"/>
      <c r="AV149" s="36">
        <f t="shared" si="93"/>
        <v>0</v>
      </c>
      <c r="AW149" s="36"/>
      <c r="AX149" s="15">
        <f t="shared" si="94"/>
        <v>0</v>
      </c>
      <c r="AY149" s="46">
        <v>157</v>
      </c>
      <c r="AZ149" s="36" t="str">
        <f t="shared" si="95"/>
        <v>-</v>
      </c>
      <c r="BA149" s="36" t="str">
        <f t="shared" si="96"/>
        <v>-</v>
      </c>
      <c r="BB149" s="51" t="str">
        <f t="shared" si="97"/>
        <v>-</v>
      </c>
      <c r="BC149" s="34" t="str">
        <f t="shared" si="98"/>
        <v>-</v>
      </c>
    </row>
    <row r="150" spans="1:55" ht="15" hidden="1" x14ac:dyDescent="0.25">
      <c r="A150" s="13"/>
      <c r="B150" s="16"/>
      <c r="C150" s="16"/>
      <c r="D150" s="30"/>
      <c r="E150" s="17"/>
      <c r="F150" s="53"/>
      <c r="G150" s="53"/>
      <c r="H150" s="53"/>
      <c r="J150" s="25"/>
      <c r="K150" s="15">
        <f t="shared" si="67"/>
        <v>0</v>
      </c>
      <c r="L150" s="15">
        <f t="shared" si="68"/>
        <v>0</v>
      </c>
      <c r="M150" s="25"/>
      <c r="N150" s="15">
        <f t="shared" si="69"/>
        <v>0</v>
      </c>
      <c r="O150" s="15">
        <f t="shared" si="70"/>
        <v>0</v>
      </c>
      <c r="P150" s="25"/>
      <c r="Q150" s="15">
        <f t="shared" si="71"/>
        <v>0</v>
      </c>
      <c r="R150" s="15">
        <f t="shared" si="72"/>
        <v>0</v>
      </c>
      <c r="S150" s="25"/>
      <c r="T150" s="15">
        <f t="shared" si="73"/>
        <v>0</v>
      </c>
      <c r="U150" s="15">
        <f t="shared" si="74"/>
        <v>0</v>
      </c>
      <c r="V150" s="25"/>
      <c r="W150" s="15">
        <f t="shared" si="75"/>
        <v>0</v>
      </c>
      <c r="X150" s="15">
        <f t="shared" si="76"/>
        <v>0</v>
      </c>
      <c r="Y150" s="25"/>
      <c r="Z150" s="15">
        <f t="shared" si="77"/>
        <v>0</v>
      </c>
      <c r="AA150" s="15">
        <f t="shared" si="78"/>
        <v>0</v>
      </c>
      <c r="AB150" s="25"/>
      <c r="AC150" s="15">
        <f t="shared" si="79"/>
        <v>0</v>
      </c>
      <c r="AD150" s="15">
        <f t="shared" si="80"/>
        <v>0</v>
      </c>
      <c r="AE150" s="25"/>
      <c r="AF150" s="15">
        <f t="shared" si="81"/>
        <v>0</v>
      </c>
      <c r="AG150" s="15">
        <f t="shared" si="82"/>
        <v>0</v>
      </c>
      <c r="AH150" s="25"/>
      <c r="AI150" s="15">
        <f t="shared" si="83"/>
        <v>0</v>
      </c>
      <c r="AJ150" s="15">
        <f t="shared" si="84"/>
        <v>0</v>
      </c>
      <c r="AK150" s="25"/>
      <c r="AL150" s="15">
        <f t="shared" si="85"/>
        <v>0</v>
      </c>
      <c r="AM150" s="15">
        <f t="shared" si="86"/>
        <v>0</v>
      </c>
      <c r="AO150" s="25">
        <f t="shared" si="87"/>
        <v>0</v>
      </c>
      <c r="AP150" s="15">
        <f t="shared" si="88"/>
        <v>0</v>
      </c>
      <c r="AQ150" s="36">
        <f t="shared" si="89"/>
        <v>0</v>
      </c>
      <c r="AR150" s="41">
        <f t="shared" si="99"/>
        <v>0</v>
      </c>
      <c r="AS150" s="36">
        <f t="shared" si="91"/>
        <v>0</v>
      </c>
      <c r="AT150" s="58">
        <f t="shared" si="92"/>
        <v>0</v>
      </c>
      <c r="AU150" s="25"/>
      <c r="AV150" s="36">
        <f t="shared" si="93"/>
        <v>0</v>
      </c>
      <c r="AW150" s="36"/>
      <c r="AX150" s="15">
        <f t="shared" si="94"/>
        <v>0</v>
      </c>
      <c r="AY150" s="46">
        <v>158</v>
      </c>
      <c r="AZ150" s="36" t="str">
        <f t="shared" si="95"/>
        <v>-</v>
      </c>
      <c r="BA150" s="36" t="str">
        <f t="shared" si="96"/>
        <v>-</v>
      </c>
      <c r="BB150" s="51" t="str">
        <f t="shared" si="97"/>
        <v>-</v>
      </c>
      <c r="BC150" s="34" t="str">
        <f t="shared" si="98"/>
        <v>-</v>
      </c>
    </row>
    <row r="151" spans="1:55" ht="15" hidden="1" x14ac:dyDescent="0.25">
      <c r="A151" s="13"/>
      <c r="B151" s="16"/>
      <c r="C151" s="16"/>
      <c r="D151" s="30"/>
      <c r="E151" s="17"/>
      <c r="F151" s="53"/>
      <c r="G151" s="53"/>
      <c r="H151" s="53"/>
      <c r="J151" s="25"/>
      <c r="K151" s="15">
        <f t="shared" si="67"/>
        <v>0</v>
      </c>
      <c r="L151" s="15">
        <f t="shared" si="68"/>
        <v>0</v>
      </c>
      <c r="M151" s="25"/>
      <c r="N151" s="15">
        <f t="shared" si="69"/>
        <v>0</v>
      </c>
      <c r="O151" s="15">
        <f t="shared" si="70"/>
        <v>0</v>
      </c>
      <c r="P151" s="25"/>
      <c r="Q151" s="15">
        <f t="shared" si="71"/>
        <v>0</v>
      </c>
      <c r="R151" s="15">
        <f t="shared" si="72"/>
        <v>0</v>
      </c>
      <c r="S151" s="25"/>
      <c r="T151" s="15">
        <f t="shared" si="73"/>
        <v>0</v>
      </c>
      <c r="U151" s="15">
        <f t="shared" si="74"/>
        <v>0</v>
      </c>
      <c r="V151" s="25"/>
      <c r="W151" s="15">
        <f t="shared" si="75"/>
        <v>0</v>
      </c>
      <c r="X151" s="15">
        <f t="shared" si="76"/>
        <v>0</v>
      </c>
      <c r="Y151" s="25"/>
      <c r="Z151" s="15">
        <f t="shared" si="77"/>
        <v>0</v>
      </c>
      <c r="AA151" s="15">
        <f t="shared" si="78"/>
        <v>0</v>
      </c>
      <c r="AB151" s="25"/>
      <c r="AC151" s="15">
        <f t="shared" si="79"/>
        <v>0</v>
      </c>
      <c r="AD151" s="15">
        <f t="shared" si="80"/>
        <v>0</v>
      </c>
      <c r="AE151" s="25"/>
      <c r="AF151" s="15">
        <f t="shared" si="81"/>
        <v>0</v>
      </c>
      <c r="AG151" s="15">
        <f t="shared" si="82"/>
        <v>0</v>
      </c>
      <c r="AH151" s="25"/>
      <c r="AI151" s="15">
        <f t="shared" si="83"/>
        <v>0</v>
      </c>
      <c r="AJ151" s="15">
        <f t="shared" si="84"/>
        <v>0</v>
      </c>
      <c r="AK151" s="25"/>
      <c r="AL151" s="15">
        <f t="shared" si="85"/>
        <v>0</v>
      </c>
      <c r="AM151" s="15">
        <f t="shared" si="86"/>
        <v>0</v>
      </c>
      <c r="AO151" s="25">
        <f t="shared" si="87"/>
        <v>0</v>
      </c>
      <c r="AP151" s="15">
        <f t="shared" si="88"/>
        <v>0</v>
      </c>
      <c r="AQ151" s="36">
        <f t="shared" si="89"/>
        <v>0</v>
      </c>
      <c r="AR151" s="41">
        <f t="shared" si="99"/>
        <v>0</v>
      </c>
      <c r="AS151" s="36">
        <f t="shared" si="91"/>
        <v>0</v>
      </c>
      <c r="AT151" s="58">
        <f t="shared" si="92"/>
        <v>0</v>
      </c>
      <c r="AU151" s="25"/>
      <c r="AV151" s="36">
        <f t="shared" si="93"/>
        <v>0</v>
      </c>
      <c r="AW151" s="36"/>
      <c r="AX151" s="15">
        <f t="shared" si="94"/>
        <v>0</v>
      </c>
      <c r="AY151" s="46">
        <v>159</v>
      </c>
      <c r="AZ151" s="36" t="str">
        <f t="shared" si="95"/>
        <v>-</v>
      </c>
      <c r="BA151" s="36" t="str">
        <f t="shared" si="96"/>
        <v>-</v>
      </c>
      <c r="BB151" s="51" t="str">
        <f t="shared" si="97"/>
        <v>-</v>
      </c>
      <c r="BC151" s="34" t="str">
        <f t="shared" si="98"/>
        <v>-</v>
      </c>
    </row>
    <row r="152" spans="1:55" ht="15" hidden="1" x14ac:dyDescent="0.25">
      <c r="A152" s="13"/>
      <c r="B152" s="16"/>
      <c r="C152" s="16"/>
      <c r="D152" s="30"/>
      <c r="E152" s="17"/>
      <c r="F152" s="53"/>
      <c r="G152" s="53"/>
      <c r="H152" s="53"/>
      <c r="J152" s="25"/>
      <c r="K152" s="15">
        <f t="shared" si="67"/>
        <v>0</v>
      </c>
      <c r="L152" s="15">
        <f t="shared" si="68"/>
        <v>0</v>
      </c>
      <c r="M152" s="25"/>
      <c r="N152" s="15">
        <f t="shared" si="69"/>
        <v>0</v>
      </c>
      <c r="O152" s="15">
        <f t="shared" si="70"/>
        <v>0</v>
      </c>
      <c r="P152" s="25"/>
      <c r="Q152" s="15">
        <f t="shared" si="71"/>
        <v>0</v>
      </c>
      <c r="R152" s="15">
        <f t="shared" si="72"/>
        <v>0</v>
      </c>
      <c r="S152" s="25"/>
      <c r="T152" s="15">
        <f t="shared" si="73"/>
        <v>0</v>
      </c>
      <c r="U152" s="15">
        <f t="shared" si="74"/>
        <v>0</v>
      </c>
      <c r="V152" s="25"/>
      <c r="W152" s="15">
        <f t="shared" si="75"/>
        <v>0</v>
      </c>
      <c r="X152" s="15">
        <f t="shared" si="76"/>
        <v>0</v>
      </c>
      <c r="Y152" s="25"/>
      <c r="Z152" s="15">
        <f t="shared" si="77"/>
        <v>0</v>
      </c>
      <c r="AA152" s="15">
        <f t="shared" si="78"/>
        <v>0</v>
      </c>
      <c r="AB152" s="25"/>
      <c r="AC152" s="15">
        <f t="shared" si="79"/>
        <v>0</v>
      </c>
      <c r="AD152" s="15">
        <f t="shared" si="80"/>
        <v>0</v>
      </c>
      <c r="AE152" s="25"/>
      <c r="AF152" s="15">
        <f t="shared" si="81"/>
        <v>0</v>
      </c>
      <c r="AG152" s="15">
        <f t="shared" si="82"/>
        <v>0</v>
      </c>
      <c r="AH152" s="25"/>
      <c r="AI152" s="15">
        <f t="shared" si="83"/>
        <v>0</v>
      </c>
      <c r="AJ152" s="15">
        <f t="shared" si="84"/>
        <v>0</v>
      </c>
      <c r="AK152" s="25"/>
      <c r="AL152" s="15">
        <f t="shared" si="85"/>
        <v>0</v>
      </c>
      <c r="AM152" s="15">
        <f t="shared" si="86"/>
        <v>0</v>
      </c>
      <c r="AO152" s="25">
        <f t="shared" si="87"/>
        <v>0</v>
      </c>
      <c r="AP152" s="15">
        <f t="shared" si="88"/>
        <v>0</v>
      </c>
      <c r="AQ152" s="36">
        <f t="shared" si="89"/>
        <v>0</v>
      </c>
      <c r="AR152" s="41">
        <f t="shared" si="99"/>
        <v>0</v>
      </c>
      <c r="AS152" s="36">
        <f t="shared" si="91"/>
        <v>0</v>
      </c>
      <c r="AT152" s="58">
        <f t="shared" si="92"/>
        <v>0</v>
      </c>
      <c r="AU152" s="25"/>
      <c r="AV152" s="36">
        <f t="shared" si="93"/>
        <v>0</v>
      </c>
      <c r="AW152" s="36"/>
      <c r="AX152" s="15">
        <f t="shared" si="94"/>
        <v>0</v>
      </c>
      <c r="AY152" s="46">
        <v>160</v>
      </c>
      <c r="AZ152" s="36" t="str">
        <f t="shared" si="95"/>
        <v>-</v>
      </c>
      <c r="BA152" s="36" t="str">
        <f t="shared" si="96"/>
        <v>-</v>
      </c>
      <c r="BB152" s="51" t="str">
        <f t="shared" si="97"/>
        <v>-</v>
      </c>
      <c r="BC152" s="34" t="str">
        <f t="shared" si="98"/>
        <v>-</v>
      </c>
    </row>
    <row r="153" spans="1:55" ht="15" hidden="1" x14ac:dyDescent="0.25">
      <c r="A153" s="13"/>
      <c r="B153" s="16"/>
      <c r="C153" s="16"/>
      <c r="D153" s="30"/>
      <c r="E153" s="17"/>
      <c r="F153" s="53"/>
      <c r="G153" s="53"/>
      <c r="H153" s="53"/>
      <c r="J153" s="25"/>
      <c r="K153" s="15">
        <f t="shared" si="67"/>
        <v>0</v>
      </c>
      <c r="L153" s="15">
        <f t="shared" si="68"/>
        <v>0</v>
      </c>
      <c r="M153" s="25"/>
      <c r="N153" s="15">
        <f t="shared" si="69"/>
        <v>0</v>
      </c>
      <c r="O153" s="15">
        <f t="shared" si="70"/>
        <v>0</v>
      </c>
      <c r="P153" s="25"/>
      <c r="Q153" s="15">
        <f t="shared" si="71"/>
        <v>0</v>
      </c>
      <c r="R153" s="15">
        <f t="shared" si="72"/>
        <v>0</v>
      </c>
      <c r="S153" s="25"/>
      <c r="T153" s="15">
        <f t="shared" si="73"/>
        <v>0</v>
      </c>
      <c r="U153" s="15">
        <f t="shared" si="74"/>
        <v>0</v>
      </c>
      <c r="V153" s="25"/>
      <c r="W153" s="15">
        <f t="shared" si="75"/>
        <v>0</v>
      </c>
      <c r="X153" s="15">
        <f t="shared" si="76"/>
        <v>0</v>
      </c>
      <c r="Y153" s="25"/>
      <c r="Z153" s="15">
        <f t="shared" si="77"/>
        <v>0</v>
      </c>
      <c r="AA153" s="15">
        <f t="shared" si="78"/>
        <v>0</v>
      </c>
      <c r="AB153" s="25"/>
      <c r="AC153" s="15">
        <f t="shared" si="79"/>
        <v>0</v>
      </c>
      <c r="AD153" s="15">
        <f t="shared" si="80"/>
        <v>0</v>
      </c>
      <c r="AE153" s="25"/>
      <c r="AF153" s="15">
        <f t="shared" si="81"/>
        <v>0</v>
      </c>
      <c r="AG153" s="15">
        <f t="shared" si="82"/>
        <v>0</v>
      </c>
      <c r="AH153" s="25"/>
      <c r="AI153" s="15">
        <f t="shared" si="83"/>
        <v>0</v>
      </c>
      <c r="AJ153" s="15">
        <f t="shared" si="84"/>
        <v>0</v>
      </c>
      <c r="AK153" s="25"/>
      <c r="AL153" s="15">
        <f t="shared" si="85"/>
        <v>0</v>
      </c>
      <c r="AM153" s="15">
        <f t="shared" si="86"/>
        <v>0</v>
      </c>
      <c r="AO153" s="25">
        <f t="shared" si="87"/>
        <v>0</v>
      </c>
      <c r="AP153" s="15">
        <f t="shared" si="88"/>
        <v>0</v>
      </c>
      <c r="AQ153" s="36">
        <f t="shared" si="89"/>
        <v>0</v>
      </c>
      <c r="AR153" s="41">
        <f t="shared" si="99"/>
        <v>0</v>
      </c>
      <c r="AS153" s="36">
        <f t="shared" si="91"/>
        <v>0</v>
      </c>
      <c r="AT153" s="58">
        <f t="shared" si="92"/>
        <v>0</v>
      </c>
      <c r="AU153" s="25"/>
      <c r="AV153" s="36">
        <f t="shared" si="93"/>
        <v>0</v>
      </c>
      <c r="AW153" s="36"/>
      <c r="AX153" s="15">
        <f t="shared" si="94"/>
        <v>0</v>
      </c>
      <c r="AY153" s="46">
        <v>161</v>
      </c>
      <c r="AZ153" s="36" t="str">
        <f t="shared" si="95"/>
        <v>-</v>
      </c>
      <c r="BA153" s="36" t="str">
        <f t="shared" si="96"/>
        <v>-</v>
      </c>
      <c r="BB153" s="51" t="str">
        <f t="shared" si="97"/>
        <v>-</v>
      </c>
      <c r="BC153" s="34" t="str">
        <f t="shared" si="98"/>
        <v>-</v>
      </c>
    </row>
    <row r="154" spans="1:55" ht="15" hidden="1" x14ac:dyDescent="0.25">
      <c r="A154" s="13"/>
      <c r="B154" s="16"/>
      <c r="C154" s="16"/>
      <c r="D154" s="30"/>
      <c r="E154" s="17"/>
      <c r="F154" s="53"/>
      <c r="G154" s="53"/>
      <c r="H154" s="53"/>
      <c r="J154" s="25"/>
      <c r="K154" s="15">
        <f t="shared" si="67"/>
        <v>0</v>
      </c>
      <c r="L154" s="15">
        <f t="shared" si="68"/>
        <v>0</v>
      </c>
      <c r="M154" s="25"/>
      <c r="N154" s="15">
        <f t="shared" si="69"/>
        <v>0</v>
      </c>
      <c r="O154" s="15">
        <f t="shared" si="70"/>
        <v>0</v>
      </c>
      <c r="P154" s="25"/>
      <c r="Q154" s="15">
        <f t="shared" si="71"/>
        <v>0</v>
      </c>
      <c r="R154" s="15">
        <f t="shared" si="72"/>
        <v>0</v>
      </c>
      <c r="S154" s="25"/>
      <c r="T154" s="15">
        <f t="shared" si="73"/>
        <v>0</v>
      </c>
      <c r="U154" s="15">
        <f t="shared" si="74"/>
        <v>0</v>
      </c>
      <c r="V154" s="25"/>
      <c r="W154" s="15">
        <f t="shared" si="75"/>
        <v>0</v>
      </c>
      <c r="X154" s="15">
        <f t="shared" si="76"/>
        <v>0</v>
      </c>
      <c r="Y154" s="25"/>
      <c r="Z154" s="15">
        <f t="shared" si="77"/>
        <v>0</v>
      </c>
      <c r="AA154" s="15">
        <f t="shared" si="78"/>
        <v>0</v>
      </c>
      <c r="AB154" s="25"/>
      <c r="AC154" s="15">
        <f t="shared" si="79"/>
        <v>0</v>
      </c>
      <c r="AD154" s="15">
        <f t="shared" si="80"/>
        <v>0</v>
      </c>
      <c r="AE154" s="25"/>
      <c r="AF154" s="15">
        <f t="shared" si="81"/>
        <v>0</v>
      </c>
      <c r="AG154" s="15">
        <f t="shared" si="82"/>
        <v>0</v>
      </c>
      <c r="AH154" s="25"/>
      <c r="AI154" s="15">
        <f t="shared" si="83"/>
        <v>0</v>
      </c>
      <c r="AJ154" s="15">
        <f t="shared" si="84"/>
        <v>0</v>
      </c>
      <c r="AK154" s="25"/>
      <c r="AL154" s="15">
        <f t="shared" si="85"/>
        <v>0</v>
      </c>
      <c r="AM154" s="15">
        <f t="shared" si="86"/>
        <v>0</v>
      </c>
      <c r="AO154" s="25">
        <f t="shared" si="87"/>
        <v>0</v>
      </c>
      <c r="AP154" s="15">
        <f t="shared" si="88"/>
        <v>0</v>
      </c>
      <c r="AQ154" s="36">
        <f t="shared" si="89"/>
        <v>0</v>
      </c>
      <c r="AR154" s="41">
        <f t="shared" si="99"/>
        <v>0</v>
      </c>
      <c r="AS154" s="36">
        <f t="shared" si="91"/>
        <v>0</v>
      </c>
      <c r="AT154" s="58">
        <f t="shared" si="92"/>
        <v>0</v>
      </c>
      <c r="AU154" s="25"/>
      <c r="AV154" s="36">
        <f t="shared" si="93"/>
        <v>0</v>
      </c>
      <c r="AW154" s="36"/>
      <c r="AX154" s="15">
        <f t="shared" si="94"/>
        <v>0</v>
      </c>
      <c r="AY154" s="46">
        <v>162</v>
      </c>
      <c r="AZ154" s="36" t="str">
        <f t="shared" si="95"/>
        <v>-</v>
      </c>
      <c r="BA154" s="36" t="str">
        <f t="shared" si="96"/>
        <v>-</v>
      </c>
      <c r="BB154" s="51" t="str">
        <f t="shared" si="97"/>
        <v>-</v>
      </c>
      <c r="BC154" s="34" t="str">
        <f t="shared" si="98"/>
        <v>-</v>
      </c>
    </row>
    <row r="155" spans="1:55" ht="15" hidden="1" x14ac:dyDescent="0.25">
      <c r="A155" s="13"/>
      <c r="B155" s="16"/>
      <c r="C155" s="16"/>
      <c r="D155" s="30"/>
      <c r="E155" s="17"/>
      <c r="F155" s="53"/>
      <c r="G155" s="53"/>
      <c r="H155" s="53"/>
      <c r="J155" s="25"/>
      <c r="K155" s="15">
        <f t="shared" si="67"/>
        <v>0</v>
      </c>
      <c r="L155" s="15">
        <f t="shared" si="68"/>
        <v>0</v>
      </c>
      <c r="M155" s="25"/>
      <c r="N155" s="15">
        <f t="shared" si="69"/>
        <v>0</v>
      </c>
      <c r="O155" s="15">
        <f t="shared" si="70"/>
        <v>0</v>
      </c>
      <c r="P155" s="25"/>
      <c r="Q155" s="15">
        <f t="shared" si="71"/>
        <v>0</v>
      </c>
      <c r="R155" s="15">
        <f t="shared" si="72"/>
        <v>0</v>
      </c>
      <c r="S155" s="25"/>
      <c r="T155" s="15">
        <f t="shared" si="73"/>
        <v>0</v>
      </c>
      <c r="U155" s="15">
        <f t="shared" si="74"/>
        <v>0</v>
      </c>
      <c r="V155" s="25"/>
      <c r="W155" s="15">
        <f t="shared" si="75"/>
        <v>0</v>
      </c>
      <c r="X155" s="15">
        <f t="shared" si="76"/>
        <v>0</v>
      </c>
      <c r="Y155" s="25"/>
      <c r="Z155" s="15">
        <f t="shared" si="77"/>
        <v>0</v>
      </c>
      <c r="AA155" s="15">
        <f t="shared" si="78"/>
        <v>0</v>
      </c>
      <c r="AB155" s="25"/>
      <c r="AC155" s="15">
        <f t="shared" si="79"/>
        <v>0</v>
      </c>
      <c r="AD155" s="15">
        <f t="shared" si="80"/>
        <v>0</v>
      </c>
      <c r="AE155" s="25"/>
      <c r="AF155" s="15">
        <f t="shared" si="81"/>
        <v>0</v>
      </c>
      <c r="AG155" s="15">
        <f t="shared" si="82"/>
        <v>0</v>
      </c>
      <c r="AH155" s="25"/>
      <c r="AI155" s="15">
        <f t="shared" si="83"/>
        <v>0</v>
      </c>
      <c r="AJ155" s="15">
        <f t="shared" si="84"/>
        <v>0</v>
      </c>
      <c r="AK155" s="25"/>
      <c r="AL155" s="15">
        <f t="shared" si="85"/>
        <v>0</v>
      </c>
      <c r="AM155" s="15">
        <f t="shared" si="86"/>
        <v>0</v>
      </c>
      <c r="AO155" s="25">
        <f t="shared" si="87"/>
        <v>0</v>
      </c>
      <c r="AP155" s="15">
        <f t="shared" si="88"/>
        <v>0</v>
      </c>
      <c r="AQ155" s="36">
        <f t="shared" si="89"/>
        <v>0</v>
      </c>
      <c r="AR155" s="41">
        <f t="shared" si="99"/>
        <v>0</v>
      </c>
      <c r="AS155" s="36">
        <f t="shared" si="91"/>
        <v>0</v>
      </c>
      <c r="AT155" s="58">
        <f t="shared" si="92"/>
        <v>0</v>
      </c>
      <c r="AU155" s="25"/>
      <c r="AV155" s="36">
        <f t="shared" si="93"/>
        <v>0</v>
      </c>
      <c r="AW155" s="36"/>
      <c r="AX155" s="15">
        <f t="shared" si="94"/>
        <v>0</v>
      </c>
      <c r="AY155" s="46">
        <v>163</v>
      </c>
      <c r="AZ155" s="36" t="str">
        <f t="shared" si="95"/>
        <v>-</v>
      </c>
      <c r="BA155" s="36" t="str">
        <f t="shared" si="96"/>
        <v>-</v>
      </c>
      <c r="BB155" s="51" t="str">
        <f t="shared" si="97"/>
        <v>-</v>
      </c>
      <c r="BC155" s="34" t="str">
        <f t="shared" si="98"/>
        <v>-</v>
      </c>
    </row>
    <row r="156" spans="1:55" ht="15" hidden="1" x14ac:dyDescent="0.25">
      <c r="A156" s="13"/>
      <c r="B156" s="16"/>
      <c r="C156" s="16"/>
      <c r="D156" s="30"/>
      <c r="E156" s="17"/>
      <c r="F156" s="53"/>
      <c r="G156" s="53"/>
      <c r="H156" s="53"/>
      <c r="J156" s="25"/>
      <c r="K156" s="15">
        <f t="shared" si="67"/>
        <v>0</v>
      </c>
      <c r="L156" s="15">
        <f t="shared" si="68"/>
        <v>0</v>
      </c>
      <c r="M156" s="25"/>
      <c r="N156" s="15">
        <f t="shared" si="69"/>
        <v>0</v>
      </c>
      <c r="O156" s="15">
        <f t="shared" si="70"/>
        <v>0</v>
      </c>
      <c r="P156" s="25"/>
      <c r="Q156" s="15">
        <f t="shared" si="71"/>
        <v>0</v>
      </c>
      <c r="R156" s="15">
        <f t="shared" si="72"/>
        <v>0</v>
      </c>
      <c r="S156" s="25"/>
      <c r="T156" s="15">
        <f t="shared" si="73"/>
        <v>0</v>
      </c>
      <c r="U156" s="15">
        <f t="shared" si="74"/>
        <v>0</v>
      </c>
      <c r="V156" s="25"/>
      <c r="W156" s="15">
        <f t="shared" si="75"/>
        <v>0</v>
      </c>
      <c r="X156" s="15">
        <f t="shared" si="76"/>
        <v>0</v>
      </c>
      <c r="Y156" s="25"/>
      <c r="Z156" s="15">
        <f t="shared" si="77"/>
        <v>0</v>
      </c>
      <c r="AA156" s="15">
        <f t="shared" si="78"/>
        <v>0</v>
      </c>
      <c r="AB156" s="25"/>
      <c r="AC156" s="15">
        <f t="shared" si="79"/>
        <v>0</v>
      </c>
      <c r="AD156" s="15">
        <f t="shared" si="80"/>
        <v>0</v>
      </c>
      <c r="AE156" s="25"/>
      <c r="AF156" s="15">
        <f t="shared" si="81"/>
        <v>0</v>
      </c>
      <c r="AG156" s="15">
        <f t="shared" si="82"/>
        <v>0</v>
      </c>
      <c r="AH156" s="25"/>
      <c r="AI156" s="15">
        <f t="shared" si="83"/>
        <v>0</v>
      </c>
      <c r="AJ156" s="15">
        <f t="shared" si="84"/>
        <v>0</v>
      </c>
      <c r="AK156" s="25"/>
      <c r="AL156" s="15">
        <f t="shared" si="85"/>
        <v>0</v>
      </c>
      <c r="AM156" s="15">
        <f t="shared" si="86"/>
        <v>0</v>
      </c>
      <c r="AO156" s="25">
        <f t="shared" si="87"/>
        <v>0</v>
      </c>
      <c r="AP156" s="15">
        <f t="shared" si="88"/>
        <v>0</v>
      </c>
      <c r="AQ156" s="36">
        <f t="shared" si="89"/>
        <v>0</v>
      </c>
      <c r="AR156" s="41">
        <f t="shared" si="99"/>
        <v>0</v>
      </c>
      <c r="AS156" s="36">
        <f t="shared" si="91"/>
        <v>0</v>
      </c>
      <c r="AT156" s="58">
        <f t="shared" si="92"/>
        <v>0</v>
      </c>
      <c r="AU156" s="25"/>
      <c r="AV156" s="36">
        <f t="shared" si="93"/>
        <v>0</v>
      </c>
      <c r="AW156" s="36"/>
      <c r="AX156" s="15">
        <f t="shared" si="94"/>
        <v>0</v>
      </c>
      <c r="AY156" s="46">
        <v>164</v>
      </c>
      <c r="AZ156" s="36" t="str">
        <f t="shared" si="95"/>
        <v>-</v>
      </c>
      <c r="BA156" s="36" t="str">
        <f t="shared" si="96"/>
        <v>-</v>
      </c>
      <c r="BB156" s="51" t="str">
        <f t="shared" si="97"/>
        <v>-</v>
      </c>
      <c r="BC156" s="34" t="str">
        <f t="shared" si="98"/>
        <v>-</v>
      </c>
    </row>
    <row r="157" spans="1:55" ht="15" hidden="1" x14ac:dyDescent="0.25">
      <c r="A157" s="13"/>
      <c r="B157" s="16"/>
      <c r="C157" s="16"/>
      <c r="D157" s="31"/>
      <c r="E157" s="17"/>
      <c r="F157" s="53"/>
      <c r="G157" s="53"/>
      <c r="H157" s="53"/>
      <c r="J157" s="25"/>
      <c r="K157" s="15">
        <f t="shared" si="67"/>
        <v>0</v>
      </c>
      <c r="L157" s="15">
        <f t="shared" si="68"/>
        <v>0</v>
      </c>
      <c r="M157" s="25"/>
      <c r="N157" s="15">
        <f t="shared" si="69"/>
        <v>0</v>
      </c>
      <c r="O157" s="15">
        <f t="shared" si="70"/>
        <v>0</v>
      </c>
      <c r="P157" s="25"/>
      <c r="Q157" s="15">
        <f t="shared" si="71"/>
        <v>0</v>
      </c>
      <c r="R157" s="15">
        <f t="shared" si="72"/>
        <v>0</v>
      </c>
      <c r="S157" s="25"/>
      <c r="T157" s="15">
        <f t="shared" si="73"/>
        <v>0</v>
      </c>
      <c r="U157" s="15">
        <f t="shared" si="74"/>
        <v>0</v>
      </c>
      <c r="V157" s="25"/>
      <c r="W157" s="15">
        <f t="shared" si="75"/>
        <v>0</v>
      </c>
      <c r="X157" s="15">
        <f t="shared" si="76"/>
        <v>0</v>
      </c>
      <c r="Y157" s="25"/>
      <c r="Z157" s="15">
        <f t="shared" si="77"/>
        <v>0</v>
      </c>
      <c r="AA157" s="15">
        <f t="shared" si="78"/>
        <v>0</v>
      </c>
      <c r="AB157" s="25"/>
      <c r="AC157" s="15">
        <f t="shared" si="79"/>
        <v>0</v>
      </c>
      <c r="AD157" s="15">
        <f t="shared" si="80"/>
        <v>0</v>
      </c>
      <c r="AE157" s="25"/>
      <c r="AF157" s="15">
        <f t="shared" si="81"/>
        <v>0</v>
      </c>
      <c r="AG157" s="15">
        <f t="shared" si="82"/>
        <v>0</v>
      </c>
      <c r="AH157" s="25"/>
      <c r="AI157" s="15">
        <f t="shared" si="83"/>
        <v>0</v>
      </c>
      <c r="AJ157" s="15">
        <f t="shared" si="84"/>
        <v>0</v>
      </c>
      <c r="AK157" s="25"/>
      <c r="AL157" s="15">
        <f t="shared" si="85"/>
        <v>0</v>
      </c>
      <c r="AM157" s="15">
        <f t="shared" si="86"/>
        <v>0</v>
      </c>
      <c r="AO157" s="25">
        <f t="shared" si="87"/>
        <v>0</v>
      </c>
      <c r="AP157" s="15">
        <f t="shared" si="88"/>
        <v>0</v>
      </c>
      <c r="AQ157" s="36">
        <f t="shared" si="89"/>
        <v>0</v>
      </c>
      <c r="AR157" s="41">
        <f t="shared" si="99"/>
        <v>0</v>
      </c>
      <c r="AS157" s="36">
        <f t="shared" si="91"/>
        <v>0</v>
      </c>
      <c r="AT157" s="58">
        <f t="shared" si="92"/>
        <v>0</v>
      </c>
      <c r="AU157" s="25"/>
      <c r="AV157" s="36">
        <f t="shared" si="93"/>
        <v>0</v>
      </c>
      <c r="AW157" s="36"/>
      <c r="AX157" s="15">
        <f t="shared" si="94"/>
        <v>0</v>
      </c>
      <c r="AY157" s="46">
        <v>165</v>
      </c>
      <c r="AZ157" s="36" t="str">
        <f t="shared" si="95"/>
        <v>-</v>
      </c>
      <c r="BA157" s="36" t="str">
        <f t="shared" si="96"/>
        <v>-</v>
      </c>
      <c r="BB157" s="51" t="str">
        <f t="shared" si="97"/>
        <v>-</v>
      </c>
      <c r="BC157" s="34" t="str">
        <f t="shared" si="98"/>
        <v>-</v>
      </c>
    </row>
    <row r="158" spans="1:55" ht="15" hidden="1" x14ac:dyDescent="0.25">
      <c r="A158" s="13"/>
      <c r="B158" s="16"/>
      <c r="C158" s="16"/>
      <c r="D158" s="30"/>
      <c r="E158" s="17"/>
      <c r="F158" s="53"/>
      <c r="G158" s="53"/>
      <c r="H158" s="53"/>
      <c r="J158" s="25"/>
      <c r="K158" s="15">
        <f t="shared" si="67"/>
        <v>0</v>
      </c>
      <c r="L158" s="15">
        <f t="shared" si="68"/>
        <v>0</v>
      </c>
      <c r="M158" s="25"/>
      <c r="N158" s="15">
        <f t="shared" si="69"/>
        <v>0</v>
      </c>
      <c r="O158" s="15">
        <f t="shared" si="70"/>
        <v>0</v>
      </c>
      <c r="P158" s="25"/>
      <c r="Q158" s="15">
        <f t="shared" si="71"/>
        <v>0</v>
      </c>
      <c r="R158" s="15">
        <f t="shared" si="72"/>
        <v>0</v>
      </c>
      <c r="S158" s="25"/>
      <c r="T158" s="15">
        <f t="shared" si="73"/>
        <v>0</v>
      </c>
      <c r="U158" s="15">
        <f t="shared" si="74"/>
        <v>0</v>
      </c>
      <c r="V158" s="25"/>
      <c r="W158" s="15">
        <f t="shared" si="75"/>
        <v>0</v>
      </c>
      <c r="X158" s="15">
        <f t="shared" si="76"/>
        <v>0</v>
      </c>
      <c r="Y158" s="25"/>
      <c r="Z158" s="15">
        <f t="shared" si="77"/>
        <v>0</v>
      </c>
      <c r="AA158" s="15">
        <f t="shared" si="78"/>
        <v>0</v>
      </c>
      <c r="AB158" s="25"/>
      <c r="AC158" s="15">
        <f t="shared" si="79"/>
        <v>0</v>
      </c>
      <c r="AD158" s="15">
        <f t="shared" si="80"/>
        <v>0</v>
      </c>
      <c r="AE158" s="25"/>
      <c r="AF158" s="15">
        <f t="shared" si="81"/>
        <v>0</v>
      </c>
      <c r="AG158" s="15">
        <f t="shared" si="82"/>
        <v>0</v>
      </c>
      <c r="AH158" s="25"/>
      <c r="AI158" s="15">
        <f t="shared" si="83"/>
        <v>0</v>
      </c>
      <c r="AJ158" s="15">
        <f t="shared" si="84"/>
        <v>0</v>
      </c>
      <c r="AK158" s="25"/>
      <c r="AL158" s="15">
        <f t="shared" si="85"/>
        <v>0</v>
      </c>
      <c r="AM158" s="15">
        <f t="shared" si="86"/>
        <v>0</v>
      </c>
      <c r="AO158" s="25">
        <f t="shared" si="87"/>
        <v>0</v>
      </c>
      <c r="AP158" s="15">
        <f t="shared" si="88"/>
        <v>0</v>
      </c>
      <c r="AQ158" s="36">
        <f t="shared" si="89"/>
        <v>0</v>
      </c>
      <c r="AR158" s="41">
        <f t="shared" si="99"/>
        <v>0</v>
      </c>
      <c r="AS158" s="36">
        <f t="shared" si="91"/>
        <v>0</v>
      </c>
      <c r="AT158" s="58">
        <f t="shared" si="92"/>
        <v>0</v>
      </c>
      <c r="AU158" s="25"/>
      <c r="AV158" s="36">
        <f t="shared" si="93"/>
        <v>0</v>
      </c>
      <c r="AW158" s="36"/>
      <c r="AX158" s="15">
        <f t="shared" si="94"/>
        <v>0</v>
      </c>
      <c r="AY158" s="46">
        <v>166</v>
      </c>
      <c r="AZ158" s="36" t="str">
        <f t="shared" si="95"/>
        <v>-</v>
      </c>
      <c r="BA158" s="36" t="str">
        <f t="shared" si="96"/>
        <v>-</v>
      </c>
      <c r="BB158" s="51" t="str">
        <f t="shared" si="97"/>
        <v>-</v>
      </c>
      <c r="BC158" s="34" t="str">
        <f t="shared" si="98"/>
        <v>-</v>
      </c>
    </row>
    <row r="159" spans="1:55" ht="15" hidden="1" x14ac:dyDescent="0.25">
      <c r="A159" s="13"/>
      <c r="B159" s="16"/>
      <c r="C159" s="16"/>
      <c r="D159" s="30"/>
      <c r="E159" s="17"/>
      <c r="F159" s="53"/>
      <c r="G159" s="53"/>
      <c r="H159" s="53"/>
      <c r="J159" s="25"/>
      <c r="K159" s="15">
        <f t="shared" si="67"/>
        <v>0</v>
      </c>
      <c r="L159" s="15">
        <f t="shared" si="68"/>
        <v>0</v>
      </c>
      <c r="M159" s="25"/>
      <c r="N159" s="15">
        <f t="shared" si="69"/>
        <v>0</v>
      </c>
      <c r="O159" s="15">
        <f t="shared" si="70"/>
        <v>0</v>
      </c>
      <c r="P159" s="25"/>
      <c r="Q159" s="15">
        <f t="shared" si="71"/>
        <v>0</v>
      </c>
      <c r="R159" s="15">
        <f t="shared" si="72"/>
        <v>0</v>
      </c>
      <c r="S159" s="25"/>
      <c r="T159" s="15">
        <f t="shared" si="73"/>
        <v>0</v>
      </c>
      <c r="U159" s="15">
        <f t="shared" si="74"/>
        <v>0</v>
      </c>
      <c r="V159" s="25"/>
      <c r="W159" s="15">
        <f t="shared" si="75"/>
        <v>0</v>
      </c>
      <c r="X159" s="15">
        <f t="shared" si="76"/>
        <v>0</v>
      </c>
      <c r="Y159" s="25"/>
      <c r="Z159" s="15">
        <f t="shared" si="77"/>
        <v>0</v>
      </c>
      <c r="AA159" s="15">
        <f t="shared" si="78"/>
        <v>0</v>
      </c>
      <c r="AB159" s="25"/>
      <c r="AC159" s="15">
        <f t="shared" si="79"/>
        <v>0</v>
      </c>
      <c r="AD159" s="15">
        <f t="shared" si="80"/>
        <v>0</v>
      </c>
      <c r="AE159" s="25"/>
      <c r="AF159" s="15">
        <f t="shared" si="81"/>
        <v>0</v>
      </c>
      <c r="AG159" s="15">
        <f t="shared" si="82"/>
        <v>0</v>
      </c>
      <c r="AH159" s="25"/>
      <c r="AI159" s="15">
        <f t="shared" si="83"/>
        <v>0</v>
      </c>
      <c r="AJ159" s="15">
        <f t="shared" si="84"/>
        <v>0</v>
      </c>
      <c r="AK159" s="25"/>
      <c r="AL159" s="15">
        <f t="shared" si="85"/>
        <v>0</v>
      </c>
      <c r="AM159" s="15">
        <f t="shared" si="86"/>
        <v>0</v>
      </c>
      <c r="AO159" s="25">
        <f t="shared" si="87"/>
        <v>0</v>
      </c>
      <c r="AP159" s="15">
        <f t="shared" si="88"/>
        <v>0</v>
      </c>
      <c r="AQ159" s="36">
        <f t="shared" si="89"/>
        <v>0</v>
      </c>
      <c r="AR159" s="41">
        <f t="shared" si="99"/>
        <v>0</v>
      </c>
      <c r="AS159" s="36">
        <f t="shared" si="91"/>
        <v>0</v>
      </c>
      <c r="AT159" s="58">
        <f t="shared" si="92"/>
        <v>0</v>
      </c>
      <c r="AU159" s="25"/>
      <c r="AV159" s="36">
        <f t="shared" si="93"/>
        <v>0</v>
      </c>
      <c r="AW159" s="36"/>
      <c r="AX159" s="15">
        <f t="shared" si="94"/>
        <v>0</v>
      </c>
      <c r="AY159" s="46">
        <v>167</v>
      </c>
      <c r="AZ159" s="36" t="str">
        <f t="shared" si="95"/>
        <v>-</v>
      </c>
      <c r="BA159" s="36" t="str">
        <f t="shared" si="96"/>
        <v>-</v>
      </c>
      <c r="BB159" s="51" t="str">
        <f t="shared" si="97"/>
        <v>-</v>
      </c>
      <c r="BC159" s="34" t="str">
        <f t="shared" si="98"/>
        <v>-</v>
      </c>
    </row>
    <row r="160" spans="1:55" ht="15" hidden="1" x14ac:dyDescent="0.25">
      <c r="A160" s="13"/>
      <c r="B160" s="16"/>
      <c r="C160" s="16"/>
      <c r="D160" s="30"/>
      <c r="E160" s="17"/>
      <c r="F160" s="53"/>
      <c r="G160" s="53"/>
      <c r="H160" s="53"/>
      <c r="J160" s="25"/>
      <c r="K160" s="15">
        <f t="shared" si="67"/>
        <v>0</v>
      </c>
      <c r="L160" s="15">
        <f t="shared" si="68"/>
        <v>0</v>
      </c>
      <c r="M160" s="25"/>
      <c r="N160" s="15">
        <f t="shared" si="69"/>
        <v>0</v>
      </c>
      <c r="O160" s="15">
        <f t="shared" si="70"/>
        <v>0</v>
      </c>
      <c r="P160" s="25"/>
      <c r="Q160" s="15">
        <f t="shared" si="71"/>
        <v>0</v>
      </c>
      <c r="R160" s="15">
        <f t="shared" si="72"/>
        <v>0</v>
      </c>
      <c r="S160" s="25"/>
      <c r="T160" s="15">
        <f t="shared" si="73"/>
        <v>0</v>
      </c>
      <c r="U160" s="15">
        <f t="shared" si="74"/>
        <v>0</v>
      </c>
      <c r="V160" s="25"/>
      <c r="W160" s="15">
        <f t="shared" si="75"/>
        <v>0</v>
      </c>
      <c r="X160" s="15">
        <f t="shared" si="76"/>
        <v>0</v>
      </c>
      <c r="Y160" s="25"/>
      <c r="Z160" s="15">
        <f t="shared" si="77"/>
        <v>0</v>
      </c>
      <c r="AA160" s="15">
        <f t="shared" si="78"/>
        <v>0</v>
      </c>
      <c r="AB160" s="25"/>
      <c r="AC160" s="15">
        <f t="shared" si="79"/>
        <v>0</v>
      </c>
      <c r="AD160" s="15">
        <f t="shared" si="80"/>
        <v>0</v>
      </c>
      <c r="AE160" s="25"/>
      <c r="AF160" s="15">
        <f t="shared" si="81"/>
        <v>0</v>
      </c>
      <c r="AG160" s="15">
        <f t="shared" si="82"/>
        <v>0</v>
      </c>
      <c r="AH160" s="25"/>
      <c r="AI160" s="15">
        <f t="shared" si="83"/>
        <v>0</v>
      </c>
      <c r="AJ160" s="15">
        <f t="shared" si="84"/>
        <v>0</v>
      </c>
      <c r="AK160" s="25"/>
      <c r="AL160" s="15">
        <f t="shared" si="85"/>
        <v>0</v>
      </c>
      <c r="AM160" s="15">
        <f t="shared" si="86"/>
        <v>0</v>
      </c>
      <c r="AO160" s="25">
        <f t="shared" si="87"/>
        <v>0</v>
      </c>
      <c r="AP160" s="15">
        <f t="shared" si="88"/>
        <v>0</v>
      </c>
      <c r="AQ160" s="36">
        <f t="shared" si="89"/>
        <v>0</v>
      </c>
      <c r="AR160" s="41">
        <f t="shared" si="99"/>
        <v>0</v>
      </c>
      <c r="AS160" s="36">
        <f t="shared" si="91"/>
        <v>0</v>
      </c>
      <c r="AT160" s="58">
        <f t="shared" si="92"/>
        <v>0</v>
      </c>
      <c r="AU160" s="25"/>
      <c r="AV160" s="36">
        <f t="shared" si="93"/>
        <v>0</v>
      </c>
      <c r="AW160" s="36"/>
      <c r="AX160" s="15">
        <f t="shared" si="94"/>
        <v>0</v>
      </c>
      <c r="AY160" s="46">
        <v>168</v>
      </c>
      <c r="AZ160" s="36" t="str">
        <f t="shared" si="95"/>
        <v>-</v>
      </c>
      <c r="BA160" s="36" t="str">
        <f t="shared" si="96"/>
        <v>-</v>
      </c>
      <c r="BB160" s="51" t="str">
        <f t="shared" si="97"/>
        <v>-</v>
      </c>
      <c r="BC160" s="34" t="str">
        <f t="shared" si="98"/>
        <v>-</v>
      </c>
    </row>
    <row r="161" spans="1:62" ht="15" hidden="1" x14ac:dyDescent="0.25">
      <c r="A161" s="13"/>
      <c r="B161" s="16"/>
      <c r="C161" s="16"/>
      <c r="D161" s="30"/>
      <c r="E161" s="17"/>
      <c r="F161" s="53"/>
      <c r="G161" s="53"/>
      <c r="H161" s="53"/>
      <c r="J161" s="25"/>
      <c r="K161" s="60">
        <f t="shared" si="67"/>
        <v>0</v>
      </c>
      <c r="L161" s="60">
        <f t="shared" si="68"/>
        <v>0</v>
      </c>
      <c r="M161" s="25"/>
      <c r="N161" s="60">
        <f t="shared" si="69"/>
        <v>0</v>
      </c>
      <c r="O161" s="60">
        <f t="shared" si="70"/>
        <v>0</v>
      </c>
      <c r="P161" s="25"/>
      <c r="Q161" s="60">
        <f t="shared" si="71"/>
        <v>0</v>
      </c>
      <c r="R161" s="60">
        <f t="shared" si="72"/>
        <v>0</v>
      </c>
      <c r="S161" s="25"/>
      <c r="T161" s="60">
        <f t="shared" si="73"/>
        <v>0</v>
      </c>
      <c r="U161" s="60">
        <f t="shared" si="74"/>
        <v>0</v>
      </c>
      <c r="V161" s="25"/>
      <c r="W161" s="60">
        <f t="shared" si="75"/>
        <v>0</v>
      </c>
      <c r="X161" s="60">
        <f t="shared" si="76"/>
        <v>0</v>
      </c>
      <c r="Y161" s="25"/>
      <c r="Z161" s="15">
        <f t="shared" si="77"/>
        <v>0</v>
      </c>
      <c r="AA161" s="60">
        <f t="shared" si="78"/>
        <v>0</v>
      </c>
      <c r="AB161" s="25"/>
      <c r="AC161" s="15">
        <f t="shared" si="79"/>
        <v>0</v>
      </c>
      <c r="AD161" s="60">
        <f t="shared" si="80"/>
        <v>0</v>
      </c>
      <c r="AE161" s="25"/>
      <c r="AF161" s="15">
        <f t="shared" si="81"/>
        <v>0</v>
      </c>
      <c r="AG161" s="60">
        <f t="shared" si="82"/>
        <v>0</v>
      </c>
      <c r="AH161" s="25"/>
      <c r="AI161" s="15">
        <f t="shared" si="83"/>
        <v>0</v>
      </c>
      <c r="AJ161" s="60">
        <f t="shared" si="84"/>
        <v>0</v>
      </c>
      <c r="AK161" s="25"/>
      <c r="AL161" s="15">
        <f t="shared" si="85"/>
        <v>0</v>
      </c>
      <c r="AM161" s="60">
        <f t="shared" si="86"/>
        <v>0</v>
      </c>
      <c r="AO161" s="25">
        <f t="shared" si="87"/>
        <v>0</v>
      </c>
      <c r="AP161" s="15">
        <f t="shared" si="88"/>
        <v>0</v>
      </c>
      <c r="AQ161" s="36">
        <f t="shared" si="89"/>
        <v>0</v>
      </c>
      <c r="AR161" s="63">
        <f t="shared" si="99"/>
        <v>0</v>
      </c>
      <c r="AS161" s="62">
        <f t="shared" si="91"/>
        <v>0</v>
      </c>
      <c r="AT161" s="58">
        <f t="shared" si="92"/>
        <v>0</v>
      </c>
      <c r="AU161" s="25"/>
      <c r="AV161" s="62">
        <f t="shared" si="93"/>
        <v>0</v>
      </c>
      <c r="AW161" s="62"/>
      <c r="AX161" s="15">
        <f t="shared" si="94"/>
        <v>0</v>
      </c>
      <c r="AY161" s="64">
        <v>169</v>
      </c>
      <c r="AZ161" s="62" t="str">
        <f t="shared" si="95"/>
        <v>-</v>
      </c>
      <c r="BA161" s="62" t="str">
        <f t="shared" si="96"/>
        <v>-</v>
      </c>
      <c r="BB161" s="61" t="str">
        <f t="shared" si="97"/>
        <v>-</v>
      </c>
      <c r="BC161" s="65" t="str">
        <f t="shared" si="98"/>
        <v>-</v>
      </c>
    </row>
    <row r="162" spans="1:62" ht="15" hidden="1" x14ac:dyDescent="0.25">
      <c r="A162" s="13"/>
      <c r="B162" s="16"/>
      <c r="C162" s="16"/>
      <c r="D162" s="30"/>
      <c r="E162" s="17"/>
      <c r="F162" s="53"/>
      <c r="G162" s="53"/>
      <c r="H162" s="53"/>
      <c r="J162" s="25"/>
      <c r="K162" s="15">
        <f t="shared" si="67"/>
        <v>0</v>
      </c>
      <c r="L162" s="15">
        <f t="shared" si="68"/>
        <v>0</v>
      </c>
      <c r="M162" s="25"/>
      <c r="N162" s="15">
        <f t="shared" si="69"/>
        <v>0</v>
      </c>
      <c r="O162" s="15">
        <f t="shared" si="70"/>
        <v>0</v>
      </c>
      <c r="P162" s="25"/>
      <c r="Q162" s="15">
        <f t="shared" si="71"/>
        <v>0</v>
      </c>
      <c r="R162" s="15">
        <f t="shared" si="72"/>
        <v>0</v>
      </c>
      <c r="S162" s="25"/>
      <c r="T162" s="15">
        <f t="shared" si="73"/>
        <v>0</v>
      </c>
      <c r="U162" s="15">
        <f t="shared" si="74"/>
        <v>0</v>
      </c>
      <c r="V162" s="25"/>
      <c r="W162" s="15">
        <f t="shared" si="75"/>
        <v>0</v>
      </c>
      <c r="X162" s="15">
        <f t="shared" si="76"/>
        <v>0</v>
      </c>
      <c r="Y162" s="25"/>
      <c r="Z162" s="15">
        <f t="shared" si="77"/>
        <v>0</v>
      </c>
      <c r="AA162" s="15">
        <f t="shared" si="78"/>
        <v>0</v>
      </c>
      <c r="AB162" s="25"/>
      <c r="AC162" s="15">
        <f t="shared" si="79"/>
        <v>0</v>
      </c>
      <c r="AD162" s="15">
        <f t="shared" si="80"/>
        <v>0</v>
      </c>
      <c r="AE162" s="25"/>
      <c r="AF162" s="15">
        <f t="shared" si="81"/>
        <v>0</v>
      </c>
      <c r="AG162" s="15">
        <f t="shared" si="82"/>
        <v>0</v>
      </c>
      <c r="AH162" s="25"/>
      <c r="AI162" s="15">
        <f t="shared" si="83"/>
        <v>0</v>
      </c>
      <c r="AJ162" s="15">
        <f t="shared" si="84"/>
        <v>0</v>
      </c>
      <c r="AK162" s="25"/>
      <c r="AL162" s="15">
        <f t="shared" si="85"/>
        <v>0</v>
      </c>
      <c r="AM162" s="15">
        <f t="shared" si="86"/>
        <v>0</v>
      </c>
      <c r="AN162" s="50"/>
      <c r="AO162" s="25">
        <f t="shared" si="87"/>
        <v>0</v>
      </c>
      <c r="AP162" s="15">
        <f t="shared" si="88"/>
        <v>0</v>
      </c>
      <c r="AQ162" s="36">
        <f t="shared" si="89"/>
        <v>0</v>
      </c>
      <c r="AR162" s="41">
        <f t="shared" si="99"/>
        <v>0</v>
      </c>
      <c r="AS162" s="36">
        <f t="shared" si="91"/>
        <v>0</v>
      </c>
      <c r="AT162" s="58">
        <f t="shared" si="92"/>
        <v>0</v>
      </c>
      <c r="AU162" s="25"/>
      <c r="AV162" s="36">
        <f t="shared" si="93"/>
        <v>0</v>
      </c>
      <c r="AW162" s="36"/>
      <c r="AX162" s="15">
        <f t="shared" si="94"/>
        <v>0</v>
      </c>
      <c r="AY162" s="46">
        <v>170</v>
      </c>
      <c r="AZ162" s="36" t="str">
        <f t="shared" si="95"/>
        <v>-</v>
      </c>
      <c r="BA162" s="36" t="str">
        <f t="shared" si="96"/>
        <v>-</v>
      </c>
      <c r="BB162" s="51" t="str">
        <f t="shared" si="97"/>
        <v>-</v>
      </c>
      <c r="BC162" s="34" t="str">
        <f t="shared" si="98"/>
        <v>-</v>
      </c>
    </row>
    <row r="163" spans="1:62" ht="2.25" customHeight="1" x14ac:dyDescent="0.2">
      <c r="AY163" s="1">
        <v>172</v>
      </c>
    </row>
    <row r="164" spans="1:62" ht="16.5" customHeight="1" x14ac:dyDescent="0.2">
      <c r="B164" s="7"/>
      <c r="C164" s="7"/>
      <c r="D164" s="8"/>
      <c r="E164" s="12" t="s">
        <v>4</v>
      </c>
      <c r="F164" s="9"/>
      <c r="G164" s="9"/>
      <c r="H164" s="9"/>
      <c r="J164" s="24">
        <f>SUM(J14:J162)</f>
        <v>0</v>
      </c>
      <c r="K164" s="24">
        <f t="shared" ref="K164:AX164" si="100">SUM(K14:K162)</f>
        <v>0</v>
      </c>
      <c r="L164" s="24">
        <f t="shared" si="100"/>
        <v>0</v>
      </c>
      <c r="M164" s="24">
        <f t="shared" si="100"/>
        <v>52</v>
      </c>
      <c r="N164" s="24">
        <f t="shared" si="100"/>
        <v>946.91701820440267</v>
      </c>
      <c r="O164" s="24">
        <f t="shared" si="100"/>
        <v>2219</v>
      </c>
      <c r="P164" s="24">
        <f t="shared" si="100"/>
        <v>55</v>
      </c>
      <c r="Q164" s="24">
        <f t="shared" si="100"/>
        <v>720.24299243648375</v>
      </c>
      <c r="R164" s="24">
        <f t="shared" si="100"/>
        <v>1847.5</v>
      </c>
      <c r="S164" s="24">
        <f t="shared" si="100"/>
        <v>40</v>
      </c>
      <c r="T164" s="24">
        <f t="shared" si="100"/>
        <v>782.4804807508483</v>
      </c>
      <c r="U164" s="24">
        <f t="shared" si="100"/>
        <v>1820</v>
      </c>
      <c r="V164" s="24">
        <f t="shared" si="100"/>
        <v>0</v>
      </c>
      <c r="W164" s="24">
        <f t="shared" si="100"/>
        <v>0</v>
      </c>
      <c r="X164" s="24">
        <f t="shared" si="100"/>
        <v>0</v>
      </c>
      <c r="Y164" s="24">
        <f t="shared" si="100"/>
        <v>0</v>
      </c>
      <c r="Z164" s="24">
        <f t="shared" si="100"/>
        <v>0</v>
      </c>
      <c r="AA164" s="24">
        <f t="shared" si="100"/>
        <v>0</v>
      </c>
      <c r="AB164" s="24">
        <f t="shared" si="100"/>
        <v>0</v>
      </c>
      <c r="AC164" s="24">
        <f t="shared" si="100"/>
        <v>0</v>
      </c>
      <c r="AD164" s="24">
        <f t="shared" si="100"/>
        <v>0</v>
      </c>
      <c r="AE164" s="24">
        <f t="shared" si="100"/>
        <v>0</v>
      </c>
      <c r="AF164" s="24">
        <f t="shared" si="100"/>
        <v>0</v>
      </c>
      <c r="AG164" s="24">
        <f t="shared" si="100"/>
        <v>0</v>
      </c>
      <c r="AH164" s="24">
        <f t="shared" si="100"/>
        <v>0</v>
      </c>
      <c r="AI164" s="24">
        <f t="shared" si="100"/>
        <v>0</v>
      </c>
      <c r="AJ164" s="24">
        <f t="shared" si="100"/>
        <v>0</v>
      </c>
      <c r="AK164" s="24">
        <f t="shared" si="100"/>
        <v>0</v>
      </c>
      <c r="AL164" s="24">
        <f t="shared" si="100"/>
        <v>0</v>
      </c>
      <c r="AM164" s="24">
        <f t="shared" si="100"/>
        <v>0</v>
      </c>
      <c r="AN164" s="24">
        <f t="shared" si="100"/>
        <v>0</v>
      </c>
      <c r="AO164" s="24">
        <f t="shared" si="100"/>
        <v>147</v>
      </c>
      <c r="AP164" s="24">
        <f t="shared" si="100"/>
        <v>2449.6404913917354</v>
      </c>
      <c r="AQ164" s="24">
        <f t="shared" si="100"/>
        <v>5886.5</v>
      </c>
      <c r="AR164" s="24">
        <f t="shared" si="100"/>
        <v>1.1574803149606296</v>
      </c>
      <c r="AS164" s="24">
        <f t="shared" si="100"/>
        <v>34.724409448818882</v>
      </c>
      <c r="AT164" s="24">
        <f t="shared" si="100"/>
        <v>1390.5118110236219</v>
      </c>
      <c r="AU164" s="24">
        <f t="shared" si="100"/>
        <v>154</v>
      </c>
      <c r="AV164" s="24">
        <f t="shared" si="100"/>
        <v>6998</v>
      </c>
      <c r="AW164" s="24">
        <f t="shared" si="100"/>
        <v>0</v>
      </c>
      <c r="AX164" s="24">
        <f t="shared" si="100"/>
        <v>0</v>
      </c>
      <c r="AY164" s="24" t="e">
        <f>#REF!+#REF!+#REF!+#REF!+#REF!+#REF!+#REF!+#REF!+#REF!+#REF!+#REF!+#REF!+#REF!+#REF!+#REF!</f>
        <v>#REF!</v>
      </c>
    </row>
    <row r="165" spans="1:62" ht="5.25" customHeight="1" x14ac:dyDescent="0.2">
      <c r="AT165" s="1"/>
    </row>
    <row r="166" spans="1:62" s="66" customFormat="1" x14ac:dyDescent="0.2">
      <c r="E166" s="69" t="s">
        <v>21</v>
      </c>
      <c r="F166" s="70"/>
      <c r="G166" s="70"/>
      <c r="H166" s="70"/>
      <c r="I166" s="71"/>
      <c r="J166" s="71"/>
      <c r="K166" s="71"/>
      <c r="L166" s="71">
        <f>K164</f>
        <v>0</v>
      </c>
      <c r="M166" s="71"/>
      <c r="N166" s="71"/>
      <c r="O166" s="71">
        <f>N164</f>
        <v>946.91701820440267</v>
      </c>
      <c r="P166" s="71"/>
      <c r="Q166" s="71"/>
      <c r="R166" s="71">
        <f>Q164</f>
        <v>720.24299243648375</v>
      </c>
      <c r="S166" s="71"/>
      <c r="T166" s="71"/>
      <c r="U166" s="71">
        <f>T164</f>
        <v>782.4804807508483</v>
      </c>
      <c r="V166" s="71"/>
      <c r="W166" s="71"/>
      <c r="X166" s="71">
        <f>W164</f>
        <v>0</v>
      </c>
      <c r="Y166" s="71"/>
      <c r="Z166" s="71"/>
      <c r="AA166" s="71">
        <f>Z164</f>
        <v>0</v>
      </c>
      <c r="AB166" s="71"/>
      <c r="AC166" s="71"/>
      <c r="AD166" s="71">
        <f>AC164</f>
        <v>0</v>
      </c>
      <c r="AE166" s="71"/>
      <c r="AF166" s="71"/>
      <c r="AG166" s="71">
        <f>AF164</f>
        <v>0</v>
      </c>
      <c r="AH166" s="71"/>
      <c r="AI166" s="71"/>
      <c r="AJ166" s="71">
        <f>AI164</f>
        <v>0</v>
      </c>
      <c r="AK166" s="71"/>
      <c r="AL166" s="71"/>
      <c r="AM166" s="71">
        <f>AL164</f>
        <v>0</v>
      </c>
      <c r="AN166" s="71"/>
      <c r="AO166" s="71"/>
      <c r="AP166" s="71"/>
      <c r="AQ166" s="71">
        <f>AP164</f>
        <v>2449.6404913917354</v>
      </c>
      <c r="AR166" s="72"/>
      <c r="AS166" s="1"/>
      <c r="AT166" s="1"/>
      <c r="AU166" s="1"/>
      <c r="AV166" s="1"/>
      <c r="AW166" s="1"/>
      <c r="AX166" s="1"/>
      <c r="AY166" s="1"/>
      <c r="AZ166" s="1"/>
      <c r="BA166" s="1"/>
      <c r="BB166" s="1"/>
      <c r="BC166" s="1"/>
      <c r="BD166" s="1"/>
      <c r="BE166" s="1"/>
      <c r="BF166" s="1"/>
      <c r="BG166" s="1"/>
      <c r="BH166" s="1"/>
      <c r="BI166" s="1"/>
      <c r="BJ166" s="1"/>
    </row>
    <row r="167" spans="1:62" s="42" customFormat="1" x14ac:dyDescent="0.2">
      <c r="E167" s="69" t="s">
        <v>22</v>
      </c>
      <c r="F167" s="73"/>
      <c r="G167" s="73"/>
      <c r="H167" s="73"/>
      <c r="I167" s="74"/>
      <c r="J167" s="74"/>
      <c r="K167" s="74"/>
      <c r="L167" s="71">
        <f>L164/100*L10</f>
        <v>0</v>
      </c>
      <c r="M167" s="74"/>
      <c r="N167" s="74"/>
      <c r="O167" s="71">
        <v>0</v>
      </c>
      <c r="P167" s="74"/>
      <c r="Q167" s="74"/>
      <c r="R167" s="71">
        <v>0</v>
      </c>
      <c r="S167" s="74"/>
      <c r="T167" s="74"/>
      <c r="U167" s="71">
        <v>0</v>
      </c>
      <c r="V167" s="74"/>
      <c r="W167" s="74"/>
      <c r="X167" s="71">
        <f>X164/100*X10</f>
        <v>0</v>
      </c>
      <c r="Y167" s="74"/>
      <c r="Z167" s="74"/>
      <c r="AA167" s="71">
        <f>AA164/100*AA10</f>
        <v>0</v>
      </c>
      <c r="AB167" s="74"/>
      <c r="AC167" s="74"/>
      <c r="AD167" s="71">
        <f>AD164/100*AD10</f>
        <v>0</v>
      </c>
      <c r="AE167" s="74"/>
      <c r="AF167" s="74"/>
      <c r="AG167" s="71">
        <f>AG164/100*AG10</f>
        <v>0</v>
      </c>
      <c r="AH167" s="74"/>
      <c r="AI167" s="74"/>
      <c r="AJ167" s="71">
        <f>AJ164/100*AJ10</f>
        <v>0</v>
      </c>
      <c r="AK167" s="74"/>
      <c r="AL167" s="74"/>
      <c r="AM167" s="71">
        <f>AM164/100*AM10</f>
        <v>0</v>
      </c>
      <c r="AN167" s="74"/>
      <c r="AO167" s="74"/>
      <c r="AP167" s="74"/>
      <c r="AQ167" s="71">
        <f>L167+O167+R167+U167+X167+AA167</f>
        <v>0</v>
      </c>
      <c r="AR167" s="74"/>
      <c r="AS167" s="1"/>
      <c r="AT167" s="1"/>
      <c r="AU167" s="1"/>
      <c r="AV167" s="1"/>
      <c r="AW167" s="1"/>
      <c r="AX167" s="1"/>
      <c r="AY167" s="1"/>
      <c r="AZ167" s="1"/>
      <c r="BA167" s="1"/>
      <c r="BB167" s="1"/>
      <c r="BC167" s="1"/>
      <c r="BD167" s="1"/>
      <c r="BE167" s="1"/>
      <c r="BF167" s="1"/>
      <c r="BG167" s="1"/>
      <c r="BH167" s="1"/>
      <c r="BI167" s="1"/>
      <c r="BJ167" s="1"/>
    </row>
    <row r="168" spans="1:62" s="42" customFormat="1" x14ac:dyDescent="0.2">
      <c r="E168" s="69" t="s">
        <v>26</v>
      </c>
      <c r="F168" s="73"/>
      <c r="G168" s="73"/>
      <c r="H168" s="73"/>
      <c r="I168" s="74"/>
      <c r="J168" s="79"/>
      <c r="K168" s="74"/>
      <c r="L168" s="85" t="str">
        <f>IFERROR(L167/L164,"%")</f>
        <v>%</v>
      </c>
      <c r="M168" s="79"/>
      <c r="N168" s="79"/>
      <c r="O168" s="85">
        <f>IFERROR(O167/O164,"%")</f>
        <v>0</v>
      </c>
      <c r="P168" s="79"/>
      <c r="Q168" s="79"/>
      <c r="R168" s="85">
        <f>IFERROR(R167/R164,"%")</f>
        <v>0</v>
      </c>
      <c r="S168" s="79"/>
      <c r="T168" s="79"/>
      <c r="U168" s="85">
        <f>IFERROR(U167/U164,"%")</f>
        <v>0</v>
      </c>
      <c r="V168" s="79"/>
      <c r="W168" s="79"/>
      <c r="X168" s="85" t="str">
        <f>IFERROR(X167/X164,"%")</f>
        <v>%</v>
      </c>
      <c r="Y168" s="79"/>
      <c r="Z168" s="79"/>
      <c r="AA168" s="85" t="str">
        <f>IFERROR(AA167/AA164,"%")</f>
        <v>%</v>
      </c>
      <c r="AB168" s="79"/>
      <c r="AC168" s="79"/>
      <c r="AD168" s="85" t="str">
        <f>IFERROR(AD167/AD164,"%")</f>
        <v>%</v>
      </c>
      <c r="AE168" s="79"/>
      <c r="AF168" s="79"/>
      <c r="AG168" s="85" t="str">
        <f>IFERROR(AG167/AG164,"%")</f>
        <v>%</v>
      </c>
      <c r="AH168" s="79"/>
      <c r="AI168" s="79"/>
      <c r="AJ168" s="85" t="str">
        <f>IFERROR(AJ167/AJ164,"%")</f>
        <v>%</v>
      </c>
      <c r="AK168" s="79"/>
      <c r="AL168" s="79"/>
      <c r="AM168" s="85" t="str">
        <f>IFERROR(AM167/AM164,"%")</f>
        <v>%</v>
      </c>
      <c r="AN168" s="74"/>
      <c r="AO168" s="79"/>
      <c r="AP168" s="74"/>
      <c r="AQ168" s="85">
        <f>IFERROR(AQ167/AQ164,"%")</f>
        <v>0</v>
      </c>
      <c r="AR168" s="75"/>
      <c r="AS168" s="1"/>
      <c r="AT168" s="1"/>
      <c r="AU168" s="1"/>
      <c r="AV168" s="1"/>
      <c r="AW168" s="1"/>
      <c r="AX168" s="1"/>
      <c r="AY168" s="1"/>
      <c r="AZ168" s="1"/>
      <c r="BA168" s="1"/>
      <c r="BB168" s="1"/>
      <c r="BC168" s="1"/>
      <c r="BD168" s="1"/>
      <c r="BE168" s="1"/>
      <c r="BF168" s="1"/>
      <c r="BG168" s="1"/>
      <c r="BH168" s="1"/>
      <c r="BI168" s="1"/>
      <c r="BJ168" s="1"/>
    </row>
    <row r="169" spans="1:62" s="42" customFormat="1" x14ac:dyDescent="0.2">
      <c r="E169" s="69" t="s">
        <v>23</v>
      </c>
      <c r="F169" s="73"/>
      <c r="G169" s="73"/>
      <c r="H169" s="73"/>
      <c r="I169" s="74"/>
      <c r="J169" s="74"/>
      <c r="K169" s="74"/>
      <c r="L169" s="74"/>
      <c r="M169" s="74"/>
      <c r="N169" s="74"/>
      <c r="O169" s="74"/>
      <c r="P169" s="74"/>
      <c r="Q169" s="74"/>
      <c r="R169" s="74"/>
      <c r="S169" s="74"/>
      <c r="T169" s="74"/>
      <c r="U169" s="74"/>
      <c r="V169" s="74"/>
      <c r="W169" s="74"/>
      <c r="X169" s="74"/>
      <c r="Y169" s="74"/>
      <c r="Z169" s="74"/>
      <c r="AA169" s="74"/>
      <c r="AB169" s="74"/>
      <c r="AC169" s="74"/>
      <c r="AD169" s="74"/>
      <c r="AE169" s="74"/>
      <c r="AF169" s="74"/>
      <c r="AG169" s="74"/>
      <c r="AH169" s="74"/>
      <c r="AI169" s="74"/>
      <c r="AJ169" s="74"/>
      <c r="AK169" s="74"/>
      <c r="AL169" s="74"/>
      <c r="AM169" s="74"/>
      <c r="AN169" s="74"/>
      <c r="AO169" s="74"/>
      <c r="AP169" s="74"/>
      <c r="AQ169" s="74"/>
      <c r="AR169" s="75"/>
      <c r="AS169" s="1"/>
      <c r="AT169" s="1"/>
      <c r="AU169" s="1"/>
      <c r="AV169" s="1"/>
      <c r="AW169" s="1"/>
      <c r="AX169" s="1"/>
      <c r="AY169" s="1"/>
      <c r="AZ169" s="1"/>
      <c r="BA169" s="1"/>
      <c r="BB169" s="1"/>
      <c r="BC169" s="1"/>
      <c r="BD169" s="1"/>
      <c r="BE169" s="1"/>
      <c r="BF169" s="1"/>
      <c r="BG169" s="1"/>
      <c r="BH169" s="1"/>
      <c r="BI169" s="1"/>
      <c r="BJ169" s="1"/>
    </row>
    <row r="170" spans="1:62" s="66" customFormat="1" x14ac:dyDescent="0.2">
      <c r="E170" s="69" t="s">
        <v>24</v>
      </c>
      <c r="F170" s="70"/>
      <c r="G170" s="70"/>
      <c r="H170" s="70"/>
      <c r="I170" s="71"/>
      <c r="J170" s="71"/>
      <c r="K170" s="71"/>
      <c r="L170" s="71">
        <f>L164-L166-L167-L169</f>
        <v>0</v>
      </c>
      <c r="M170" s="71"/>
      <c r="N170" s="71"/>
      <c r="O170" s="71">
        <f>O164-O166-O167-O169</f>
        <v>1272.0829817955973</v>
      </c>
      <c r="P170" s="71"/>
      <c r="Q170" s="71"/>
      <c r="R170" s="71">
        <f>R164-R166-R167-R169</f>
        <v>1127.2570075635163</v>
      </c>
      <c r="S170" s="71"/>
      <c r="T170" s="71"/>
      <c r="U170" s="71">
        <f>U164-U166-U167-U169</f>
        <v>1037.5195192491517</v>
      </c>
      <c r="V170" s="71"/>
      <c r="W170" s="71"/>
      <c r="X170" s="71">
        <f>X164-X166-X167-X169</f>
        <v>0</v>
      </c>
      <c r="Y170" s="71"/>
      <c r="Z170" s="71"/>
      <c r="AA170" s="71">
        <f>AA164-AA166-AA167-AA169</f>
        <v>0</v>
      </c>
      <c r="AB170" s="71"/>
      <c r="AC170" s="71"/>
      <c r="AD170" s="71">
        <f>AD164-AD166-AD167-AD169</f>
        <v>0</v>
      </c>
      <c r="AE170" s="71"/>
      <c r="AF170" s="71"/>
      <c r="AG170" s="71">
        <f>AG164-AG166-AG167-AG169</f>
        <v>0</v>
      </c>
      <c r="AH170" s="71"/>
      <c r="AI170" s="71"/>
      <c r="AJ170" s="71">
        <f>AJ164-AJ166-AJ167-AJ169</f>
        <v>0</v>
      </c>
      <c r="AK170" s="71"/>
      <c r="AL170" s="71"/>
      <c r="AM170" s="71">
        <f>AM164-AM166-AM167-AM169</f>
        <v>0</v>
      </c>
      <c r="AN170" s="71"/>
      <c r="AO170" s="71"/>
      <c r="AP170" s="71"/>
      <c r="AQ170" s="71">
        <f>AQ164-AQ166-AQ167-AQ169</f>
        <v>3436.8595086082646</v>
      </c>
      <c r="AR170" s="72"/>
      <c r="AS170" s="1"/>
      <c r="AT170" s="1"/>
      <c r="AU170" s="1"/>
      <c r="AV170" s="1"/>
      <c r="AW170" s="1"/>
      <c r="AX170" s="1"/>
      <c r="AY170" s="1"/>
      <c r="AZ170" s="1"/>
      <c r="BA170" s="1"/>
      <c r="BB170" s="1"/>
      <c r="BC170" s="1"/>
      <c r="BD170" s="1"/>
      <c r="BE170" s="1"/>
      <c r="BF170" s="1"/>
      <c r="BG170" s="1"/>
      <c r="BH170" s="1"/>
      <c r="BI170" s="1"/>
      <c r="BJ170" s="1"/>
    </row>
    <row r="171" spans="1:62" s="42" customFormat="1" x14ac:dyDescent="0.2">
      <c r="E171" s="69" t="s">
        <v>25</v>
      </c>
      <c r="F171" s="76"/>
      <c r="G171" s="76"/>
      <c r="H171" s="76"/>
      <c r="I171" s="75"/>
      <c r="J171" s="75"/>
      <c r="K171" s="75"/>
      <c r="L171" s="86" t="str">
        <f>IFERROR(L170/L164,"%")</f>
        <v>%</v>
      </c>
      <c r="M171" s="75"/>
      <c r="N171" s="75"/>
      <c r="O171" s="86">
        <f>IFERROR(O170/O164,"%")</f>
        <v>0.57326858125083247</v>
      </c>
      <c r="P171" s="75"/>
      <c r="Q171" s="75"/>
      <c r="R171" s="86">
        <f>IFERROR(R170/R164,"%")</f>
        <v>0.6101526427948667</v>
      </c>
      <c r="S171" s="75"/>
      <c r="T171" s="75"/>
      <c r="U171" s="86">
        <f>IFERROR(U170/U164,"%")</f>
        <v>0.57006566991711627</v>
      </c>
      <c r="V171" s="75"/>
      <c r="W171" s="75"/>
      <c r="X171" s="86" t="str">
        <f>IFERROR(X170/X164,"%")</f>
        <v>%</v>
      </c>
      <c r="Y171" s="75"/>
      <c r="Z171" s="75"/>
      <c r="AA171" s="86" t="str">
        <f>IFERROR(AA170/AA164,"%")</f>
        <v>%</v>
      </c>
      <c r="AB171" s="75"/>
      <c r="AC171" s="75"/>
      <c r="AD171" s="86" t="str">
        <f>IFERROR(AD170/AD164,"%")</f>
        <v>%</v>
      </c>
      <c r="AE171" s="75"/>
      <c r="AF171" s="75"/>
      <c r="AG171" s="86" t="str">
        <f>IFERROR(AG170/AG164,"%")</f>
        <v>%</v>
      </c>
      <c r="AH171" s="75"/>
      <c r="AI171" s="75"/>
      <c r="AJ171" s="86" t="str">
        <f>IFERROR(AJ170/AJ164,"%")</f>
        <v>%</v>
      </c>
      <c r="AK171" s="75"/>
      <c r="AL171" s="75"/>
      <c r="AM171" s="86" t="str">
        <f>IFERROR(AM170/AM164,"%")</f>
        <v>%</v>
      </c>
      <c r="AN171" s="75"/>
      <c r="AO171" s="75"/>
      <c r="AP171" s="75"/>
      <c r="AQ171" s="86">
        <f>IFERROR(AQ170/AQ164,"%")</f>
        <v>0.58385449904158071</v>
      </c>
      <c r="AR171" s="75"/>
      <c r="AS171" s="1"/>
      <c r="AT171" s="1"/>
      <c r="AU171" s="1"/>
      <c r="AV171" s="1"/>
      <c r="AW171" s="1"/>
      <c r="AX171" s="1"/>
      <c r="AY171" s="1"/>
      <c r="AZ171" s="1"/>
      <c r="BA171" s="1"/>
      <c r="BB171" s="1"/>
      <c r="BC171" s="1"/>
      <c r="BD171" s="1"/>
      <c r="BE171" s="1"/>
      <c r="BF171" s="1"/>
      <c r="BG171" s="1"/>
      <c r="BH171" s="1"/>
      <c r="BI171" s="1"/>
      <c r="BJ171" s="1"/>
    </row>
    <row r="172" spans="1:62" x14ac:dyDescent="0.2">
      <c r="AT172" s="1"/>
    </row>
    <row r="173" spans="1:62" x14ac:dyDescent="0.2">
      <c r="AT173" s="1"/>
    </row>
    <row r="174" spans="1:62" x14ac:dyDescent="0.2">
      <c r="AT174" s="1"/>
    </row>
    <row r="175" spans="1:62" x14ac:dyDescent="0.2">
      <c r="AT175" s="1"/>
    </row>
    <row r="176" spans="1:62" x14ac:dyDescent="0.2">
      <c r="Y176" s="1">
        <v>222</v>
      </c>
      <c r="Z176" s="1">
        <v>12192.392993624999</v>
      </c>
      <c r="AA176" s="1">
        <v>22367.894999999997</v>
      </c>
      <c r="AB176" s="1">
        <v>19</v>
      </c>
      <c r="AC176" s="1">
        <v>1121.533624125</v>
      </c>
      <c r="AD176" s="1">
        <v>2074.4900000000002</v>
      </c>
      <c r="AE176" s="1">
        <v>34</v>
      </c>
      <c r="AF176" s="1">
        <v>1209.0091260000002</v>
      </c>
      <c r="AG176" s="1">
        <v>2304.17</v>
      </c>
      <c r="AH176" s="1">
        <v>84</v>
      </c>
      <c r="AI176" s="1">
        <v>4893.9496911249989</v>
      </c>
      <c r="AJ176" s="1">
        <v>9090.73</v>
      </c>
      <c r="AK176" s="1">
        <v>64</v>
      </c>
      <c r="AL176" s="1">
        <v>3508.1496492500005</v>
      </c>
      <c r="AM176" s="1">
        <v>6706.1500000000005</v>
      </c>
      <c r="AT176" s="1"/>
    </row>
    <row r="177" spans="28:46" x14ac:dyDescent="0.2">
      <c r="AB177" s="1">
        <v>273</v>
      </c>
      <c r="AC177" s="1">
        <v>19007.032359749996</v>
      </c>
      <c r="AD177" s="1">
        <v>27639.974999999999</v>
      </c>
      <c r="AE177" s="1">
        <v>193</v>
      </c>
      <c r="AF177" s="1">
        <v>10412.157938375</v>
      </c>
      <c r="AG177" s="1">
        <v>16810.53</v>
      </c>
      <c r="AH177" s="1">
        <v>84</v>
      </c>
      <c r="AI177" s="1">
        <v>4893.9496911249989</v>
      </c>
      <c r="AJ177" s="1">
        <v>9090.73</v>
      </c>
      <c r="AK177" s="1">
        <v>64</v>
      </c>
      <c r="AL177" s="1">
        <v>3508.1496492500005</v>
      </c>
      <c r="AM177" s="1">
        <v>6706.1500000000005</v>
      </c>
      <c r="AT177" s="1"/>
    </row>
    <row r="178" spans="28:46" x14ac:dyDescent="0.2">
      <c r="AT178" s="1"/>
    </row>
  </sheetData>
  <autoFilter ref="A12:BI12">
    <sortState ref="A13:BI177">
      <sortCondition ref="AY12"/>
    </sortState>
  </autoFilter>
  <mergeCells count="1">
    <mergeCell ref="B10:D10"/>
  </mergeCells>
  <conditionalFormatting sqref="D17">
    <cfRule type="duplicateValues" dxfId="145" priority="52"/>
  </conditionalFormatting>
  <conditionalFormatting sqref="B17">
    <cfRule type="duplicateValues" dxfId="144" priority="51"/>
  </conditionalFormatting>
  <conditionalFormatting sqref="D37:D40">
    <cfRule type="duplicateValues" dxfId="143" priority="50"/>
  </conditionalFormatting>
  <conditionalFormatting sqref="B37:B40">
    <cfRule type="duplicateValues" dxfId="142" priority="49"/>
  </conditionalFormatting>
  <conditionalFormatting sqref="D42">
    <cfRule type="duplicateValues" dxfId="141" priority="48"/>
  </conditionalFormatting>
  <conditionalFormatting sqref="B42">
    <cfRule type="duplicateValues" dxfId="140" priority="47"/>
  </conditionalFormatting>
  <conditionalFormatting sqref="D44">
    <cfRule type="duplicateValues" dxfId="139" priority="46"/>
  </conditionalFormatting>
  <conditionalFormatting sqref="B44">
    <cfRule type="duplicateValues" dxfId="138" priority="45"/>
  </conditionalFormatting>
  <conditionalFormatting sqref="D48">
    <cfRule type="duplicateValues" dxfId="137" priority="44"/>
  </conditionalFormatting>
  <conditionalFormatting sqref="B48">
    <cfRule type="duplicateValues" dxfId="136" priority="43"/>
  </conditionalFormatting>
  <conditionalFormatting sqref="D49:D51">
    <cfRule type="duplicateValues" dxfId="135" priority="42"/>
  </conditionalFormatting>
  <conditionalFormatting sqref="B49:B51">
    <cfRule type="duplicateValues" dxfId="134" priority="41"/>
  </conditionalFormatting>
  <conditionalFormatting sqref="D53:D63">
    <cfRule type="duplicateValues" dxfId="133" priority="40"/>
  </conditionalFormatting>
  <conditionalFormatting sqref="B53:B63">
    <cfRule type="duplicateValues" dxfId="132" priority="39"/>
  </conditionalFormatting>
  <conditionalFormatting sqref="D66:D74">
    <cfRule type="duplicateValues" dxfId="131" priority="38"/>
  </conditionalFormatting>
  <conditionalFormatting sqref="B66:B74">
    <cfRule type="duplicateValues" dxfId="130" priority="37"/>
  </conditionalFormatting>
  <conditionalFormatting sqref="D65">
    <cfRule type="duplicateValues" dxfId="129" priority="36"/>
  </conditionalFormatting>
  <conditionalFormatting sqref="B65">
    <cfRule type="duplicateValues" dxfId="128" priority="35"/>
  </conditionalFormatting>
  <conditionalFormatting sqref="D76">
    <cfRule type="duplicateValues" dxfId="127" priority="34"/>
  </conditionalFormatting>
  <conditionalFormatting sqref="B76">
    <cfRule type="duplicateValues" dxfId="126" priority="33"/>
  </conditionalFormatting>
  <conditionalFormatting sqref="D78:D79">
    <cfRule type="duplicateValues" dxfId="125" priority="32"/>
  </conditionalFormatting>
  <conditionalFormatting sqref="B78:B79">
    <cfRule type="duplicateValues" dxfId="124" priority="31"/>
  </conditionalFormatting>
  <conditionalFormatting sqref="D83:D87">
    <cfRule type="duplicateValues" dxfId="123" priority="30"/>
  </conditionalFormatting>
  <conditionalFormatting sqref="B83:B87">
    <cfRule type="duplicateValues" dxfId="122" priority="29"/>
  </conditionalFormatting>
  <conditionalFormatting sqref="D88:D92">
    <cfRule type="duplicateValues" dxfId="121" priority="28"/>
  </conditionalFormatting>
  <conditionalFormatting sqref="B88:B92">
    <cfRule type="duplicateValues" dxfId="120" priority="27"/>
  </conditionalFormatting>
  <conditionalFormatting sqref="D65:D74">
    <cfRule type="duplicateValues" dxfId="119" priority="26"/>
  </conditionalFormatting>
  <conditionalFormatting sqref="B65:B74">
    <cfRule type="duplicateValues" dxfId="118" priority="25"/>
  </conditionalFormatting>
  <conditionalFormatting sqref="B1:B1048576">
    <cfRule type="duplicateValues" dxfId="117" priority="24"/>
  </conditionalFormatting>
  <conditionalFormatting sqref="B20">
    <cfRule type="duplicateValues" dxfId="116" priority="23"/>
  </conditionalFormatting>
  <conditionalFormatting sqref="D43:D51">
    <cfRule type="duplicateValues" dxfId="115" priority="22"/>
  </conditionalFormatting>
  <conditionalFormatting sqref="B43:B51">
    <cfRule type="duplicateValues" dxfId="114" priority="21"/>
  </conditionalFormatting>
  <conditionalFormatting sqref="D60 D69 D78 D87">
    <cfRule type="duplicateValues" dxfId="113" priority="20"/>
  </conditionalFormatting>
  <conditionalFormatting sqref="B60 B69 B78 B87">
    <cfRule type="duplicateValues" dxfId="112" priority="19"/>
  </conditionalFormatting>
  <conditionalFormatting sqref="D64 D73 D82">
    <cfRule type="duplicateValues" dxfId="111" priority="18"/>
  </conditionalFormatting>
  <conditionalFormatting sqref="B64 B73 B82">
    <cfRule type="duplicateValues" dxfId="110" priority="17"/>
  </conditionalFormatting>
  <conditionalFormatting sqref="D65:D67 D74:D76 D83:D85">
    <cfRule type="duplicateValues" dxfId="109" priority="16"/>
  </conditionalFormatting>
  <conditionalFormatting sqref="B65:B67 B74:B76 B83:B85">
    <cfRule type="duplicateValues" dxfId="108" priority="15"/>
  </conditionalFormatting>
  <conditionalFormatting sqref="D59:D87">
    <cfRule type="duplicateValues" dxfId="107" priority="14"/>
  </conditionalFormatting>
  <conditionalFormatting sqref="B59:B87">
    <cfRule type="duplicateValues" dxfId="106" priority="13"/>
  </conditionalFormatting>
  <conditionalFormatting sqref="D89:D93">
    <cfRule type="duplicateValues" dxfId="105" priority="12"/>
  </conditionalFormatting>
  <conditionalFormatting sqref="B89:B93">
    <cfRule type="duplicateValues" dxfId="104" priority="11"/>
  </conditionalFormatting>
  <conditionalFormatting sqref="D90">
    <cfRule type="duplicateValues" dxfId="103" priority="10"/>
  </conditionalFormatting>
  <conditionalFormatting sqref="B90">
    <cfRule type="duplicateValues" dxfId="102" priority="9"/>
  </conditionalFormatting>
  <conditionalFormatting sqref="D145:D146">
    <cfRule type="duplicateValues" dxfId="101" priority="8"/>
  </conditionalFormatting>
  <conditionalFormatting sqref="D21">
    <cfRule type="duplicateValues" dxfId="100" priority="7"/>
  </conditionalFormatting>
  <conditionalFormatting sqref="B21">
    <cfRule type="duplicateValues" dxfId="99" priority="6"/>
  </conditionalFormatting>
  <conditionalFormatting sqref="D32">
    <cfRule type="duplicateValues" dxfId="98" priority="5"/>
  </conditionalFormatting>
  <conditionalFormatting sqref="B32">
    <cfRule type="duplicateValues" dxfId="97" priority="4"/>
  </conditionalFormatting>
  <conditionalFormatting sqref="D157:D158 D161:D172 D9:D154">
    <cfRule type="duplicateValues" dxfId="96" priority="3"/>
  </conditionalFormatting>
  <conditionalFormatting sqref="D1:D172">
    <cfRule type="duplicateValues" dxfId="95" priority="2"/>
  </conditionalFormatting>
  <conditionalFormatting sqref="B1:B172">
    <cfRule type="duplicateValues" dxfId="94" priority="1"/>
  </conditionalFormatting>
  <printOptions horizontalCentered="1"/>
  <pageMargins left="0" right="0" top="0.25" bottom="0.5" header="0.3" footer="0.21"/>
  <pageSetup paperSize="8" scale="55" fitToHeight="2" orientation="landscape" r:id="rId1"/>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Q178"/>
  <sheetViews>
    <sheetView workbookViewId="0">
      <pane xSplit="5" ySplit="12" topLeftCell="G13" activePane="bottomRight" state="frozen"/>
      <selection activeCell="J1" sqref="J1:L1048576"/>
      <selection pane="topRight" activeCell="J1" sqref="J1:L1048576"/>
      <selection pane="bottomLeft" activeCell="J1" sqref="J1:L1048576"/>
      <selection pane="bottomRight" activeCell="J1" sqref="J1:L1048576"/>
    </sheetView>
  </sheetViews>
  <sheetFormatPr defaultRowHeight="12.75" x14ac:dyDescent="0.2"/>
  <cols>
    <col min="1" max="1" width="4" style="1" hidden="1" customWidth="1"/>
    <col min="2" max="2" width="11" style="1" customWidth="1"/>
    <col min="3" max="3" width="6.5703125" style="1" hidden="1" customWidth="1"/>
    <col min="4" max="4" width="10.28515625" style="1" customWidth="1"/>
    <col min="5" max="5" width="46.5703125" style="1" customWidth="1"/>
    <col min="6" max="6" width="8.140625" style="47" hidden="1" customWidth="1"/>
    <col min="7" max="8" width="8.140625" style="47" customWidth="1"/>
    <col min="9" max="9" width="1.42578125" style="1" customWidth="1"/>
    <col min="10" max="10" width="7.42578125" style="1" hidden="1" customWidth="1"/>
    <col min="11" max="11" width="8" style="1" hidden="1" customWidth="1"/>
    <col min="12" max="12" width="10.140625" style="1" hidden="1" customWidth="1"/>
    <col min="13" max="13" width="7.42578125" style="1" customWidth="1"/>
    <col min="14" max="14" width="8" style="1" customWidth="1"/>
    <col min="15" max="15" width="8.140625" style="1" customWidth="1"/>
    <col min="16" max="16" width="7.42578125" style="1" customWidth="1"/>
    <col min="17" max="17" width="8" style="1" customWidth="1"/>
    <col min="18" max="18" width="8.140625" style="1" customWidth="1"/>
    <col min="19" max="19" width="7.42578125" style="1" customWidth="1"/>
    <col min="20" max="20" width="8" style="1" customWidth="1"/>
    <col min="21" max="21" width="9.140625" style="1" customWidth="1"/>
    <col min="22" max="22" width="7.42578125" style="1" customWidth="1"/>
    <col min="23" max="23" width="8" style="1" customWidth="1"/>
    <col min="24" max="24" width="7.85546875" style="1" customWidth="1"/>
    <col min="25" max="25" width="7.42578125" style="1" hidden="1" customWidth="1"/>
    <col min="26" max="26" width="8" style="1" hidden="1" customWidth="1"/>
    <col min="27" max="27" width="8.140625" style="1" hidden="1" customWidth="1"/>
    <col min="28" max="28" width="7.42578125" style="1" hidden="1" customWidth="1"/>
    <col min="29" max="29" width="8" style="1" hidden="1" customWidth="1"/>
    <col min="30" max="30" width="8.140625" style="1" hidden="1" customWidth="1"/>
    <col min="31" max="31" width="7.42578125" style="1" hidden="1" customWidth="1"/>
    <col min="32" max="32" width="8" style="1" hidden="1" customWidth="1"/>
    <col min="33" max="33" width="8.140625" style="1" hidden="1" customWidth="1"/>
    <col min="34" max="34" width="7.42578125" style="1" hidden="1" customWidth="1"/>
    <col min="35" max="35" width="8" style="1" hidden="1" customWidth="1"/>
    <col min="36" max="36" width="8.140625" style="1" hidden="1" customWidth="1"/>
    <col min="37" max="37" width="7.42578125" style="1" hidden="1" customWidth="1"/>
    <col min="38" max="38" width="8" style="1" hidden="1" customWidth="1"/>
    <col min="39" max="39" width="8.140625" style="1" hidden="1" customWidth="1"/>
    <col min="40" max="40" width="0.7109375" style="1" customWidth="1"/>
    <col min="41" max="41" width="7.42578125" style="1" customWidth="1"/>
    <col min="42" max="42" width="7.7109375" style="1" customWidth="1"/>
    <col min="43" max="43" width="8.85546875" style="1" customWidth="1"/>
    <col min="44" max="44" width="6.5703125" style="1" hidden="1" customWidth="1"/>
    <col min="45" max="45" width="7" style="1" customWidth="1"/>
    <col min="46" max="46" width="8.7109375" style="54" customWidth="1"/>
    <col min="47" max="47" width="7.42578125" style="1" customWidth="1"/>
    <col min="48" max="48" width="8.140625" style="1" customWidth="1"/>
    <col min="49" max="49" width="6.42578125" style="1" hidden="1" customWidth="1"/>
    <col min="50" max="50" width="8.42578125" style="1" hidden="1" customWidth="1"/>
    <col min="51" max="51" width="5.7109375" style="1" hidden="1" customWidth="1"/>
    <col min="52" max="52" width="7.140625" style="1" customWidth="1"/>
    <col min="53" max="53" width="8.28515625" style="1" customWidth="1"/>
    <col min="54" max="54" width="8.140625" style="1" customWidth="1"/>
    <col min="55" max="55" width="10.28515625" style="1" customWidth="1"/>
    <col min="56" max="66" width="9.140625" style="1" customWidth="1"/>
    <col min="67" max="67" width="9.140625" style="1"/>
    <col min="68" max="68" width="10.5703125" style="1" bestFit="1" customWidth="1"/>
    <col min="69" max="69" width="12.42578125" style="1" bestFit="1" customWidth="1"/>
    <col min="70" max="16384" width="9.140625" style="1"/>
  </cols>
  <sheetData>
    <row r="1" spans="1:69" x14ac:dyDescent="0.2">
      <c r="BC1" s="37" t="s">
        <v>35</v>
      </c>
    </row>
    <row r="2" spans="1:69" x14ac:dyDescent="0.2">
      <c r="BC2" s="37" t="s">
        <v>36</v>
      </c>
    </row>
    <row r="3" spans="1:69" x14ac:dyDescent="0.2">
      <c r="BC3" s="37" t="s">
        <v>77</v>
      </c>
    </row>
    <row r="4" spans="1:69" x14ac:dyDescent="0.2">
      <c r="BC4" s="37"/>
    </row>
    <row r="5" spans="1:69" x14ac:dyDescent="0.2">
      <c r="BC5" s="37"/>
    </row>
    <row r="6" spans="1:69" x14ac:dyDescent="0.2">
      <c r="BC6" s="38"/>
    </row>
    <row r="7" spans="1:69" x14ac:dyDescent="0.2">
      <c r="BC7" s="38"/>
    </row>
    <row r="8" spans="1:69" ht="5.25" customHeight="1" x14ac:dyDescent="0.2">
      <c r="BC8" s="38"/>
    </row>
    <row r="9" spans="1:69" s="19" customFormat="1" ht="19.5" customHeight="1" thickBot="1" x14ac:dyDescent="0.25">
      <c r="B9" s="18" t="s">
        <v>34</v>
      </c>
      <c r="C9" s="18"/>
      <c r="D9" s="18"/>
      <c r="E9" s="18"/>
      <c r="F9" s="48"/>
      <c r="G9" s="48"/>
      <c r="H9" s="4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55"/>
      <c r="AU9" s="18"/>
      <c r="AV9" s="18"/>
      <c r="AW9" s="18"/>
      <c r="AX9" s="18"/>
      <c r="AY9" s="18"/>
      <c r="AZ9" s="18"/>
      <c r="BA9" s="39"/>
      <c r="BB9" s="39"/>
      <c r="BC9" s="40" t="s">
        <v>27</v>
      </c>
      <c r="BE9" s="32">
        <v>43466</v>
      </c>
      <c r="BF9" s="33"/>
      <c r="BG9" s="32">
        <v>43525</v>
      </c>
      <c r="BH9" s="33"/>
      <c r="BI9" s="32">
        <v>43616</v>
      </c>
      <c r="BJ9" s="33"/>
      <c r="BK9" s="32"/>
      <c r="BL9" s="33"/>
      <c r="BP9" s="32"/>
      <c r="BQ9" s="33"/>
    </row>
    <row r="10" spans="1:69" ht="13.5" customHeight="1" x14ac:dyDescent="0.2">
      <c r="B10" s="193"/>
      <c r="C10" s="193"/>
      <c r="D10" s="193"/>
      <c r="E10" s="91"/>
      <c r="J10" s="80"/>
      <c r="L10" s="84">
        <v>14.41</v>
      </c>
      <c r="M10" s="84"/>
      <c r="N10" s="84"/>
      <c r="O10" s="84">
        <v>23.94</v>
      </c>
      <c r="P10" s="84"/>
      <c r="Q10" s="84"/>
      <c r="R10" s="84">
        <v>12.92</v>
      </c>
      <c r="S10" s="84"/>
      <c r="T10" s="84"/>
      <c r="U10" s="84">
        <v>7.95</v>
      </c>
      <c r="V10" s="84"/>
      <c r="W10" s="84"/>
      <c r="X10" s="84">
        <v>10.94</v>
      </c>
      <c r="Y10" s="84"/>
      <c r="Z10" s="84"/>
      <c r="AA10" s="84">
        <v>8.24</v>
      </c>
      <c r="AB10" s="84"/>
      <c r="AC10" s="84"/>
      <c r="AD10" s="84"/>
      <c r="AE10" s="84"/>
      <c r="AF10" s="84"/>
      <c r="AG10" s="84"/>
      <c r="AH10" s="84"/>
      <c r="AI10" s="84"/>
      <c r="AJ10" s="84"/>
      <c r="AK10" s="84"/>
      <c r="AL10" s="84"/>
      <c r="AM10" s="84"/>
      <c r="AN10" s="84"/>
      <c r="AO10" s="84"/>
      <c r="AP10" s="84"/>
      <c r="AQ10" s="84">
        <v>9.49</v>
      </c>
      <c r="AR10" s="20"/>
      <c r="AS10" s="20"/>
      <c r="AT10" s="56"/>
      <c r="AU10" s="84"/>
      <c r="AV10" s="20"/>
      <c r="AW10" s="20"/>
      <c r="AX10" s="84"/>
      <c r="AY10" s="84"/>
      <c r="AZ10" s="20"/>
      <c r="BA10" s="20"/>
      <c r="BB10" s="20" t="s">
        <v>0</v>
      </c>
      <c r="BC10" s="23">
        <v>43593</v>
      </c>
      <c r="BE10" s="27">
        <f>ROUND(BC10-BE9,0)</f>
        <v>127</v>
      </c>
      <c r="BF10" s="28" t="s">
        <v>10</v>
      </c>
      <c r="BG10" s="27">
        <f>ROUND(BC10-BG9,0)</f>
        <v>68</v>
      </c>
      <c r="BH10" s="28" t="s">
        <v>10</v>
      </c>
      <c r="BI10" s="27">
        <f>ROUND(BC10-BI9,0)</f>
        <v>-23</v>
      </c>
      <c r="BJ10" s="28" t="s">
        <v>10</v>
      </c>
      <c r="BK10" s="27">
        <f>BC10-BK9</f>
        <v>43593</v>
      </c>
      <c r="BL10" s="28" t="s">
        <v>10</v>
      </c>
      <c r="BP10" s="27"/>
      <c r="BQ10" s="28"/>
    </row>
    <row r="11" spans="1:69" s="2" customFormat="1" ht="15.75" customHeight="1" x14ac:dyDescent="0.2">
      <c r="B11" s="91"/>
      <c r="C11" s="91"/>
      <c r="D11" s="91"/>
      <c r="E11" s="91"/>
      <c r="F11" s="20"/>
      <c r="G11" s="20"/>
      <c r="H11" s="20"/>
      <c r="J11" s="22">
        <v>43466</v>
      </c>
      <c r="K11" s="22"/>
      <c r="L11" s="22"/>
      <c r="M11" s="22">
        <v>43497</v>
      </c>
      <c r="N11" s="22"/>
      <c r="O11" s="22"/>
      <c r="P11" s="22">
        <v>43525</v>
      </c>
      <c r="Q11" s="22"/>
      <c r="R11" s="22"/>
      <c r="S11" s="22">
        <v>43556</v>
      </c>
      <c r="T11" s="22"/>
      <c r="U11" s="22"/>
      <c r="V11" s="22">
        <v>43586</v>
      </c>
      <c r="W11" s="22"/>
      <c r="X11" s="22"/>
      <c r="Y11" s="22">
        <v>43617</v>
      </c>
      <c r="Z11" s="22"/>
      <c r="AA11" s="22"/>
      <c r="AB11" s="22">
        <v>42947</v>
      </c>
      <c r="AC11" s="22"/>
      <c r="AD11" s="22"/>
      <c r="AE11" s="22">
        <v>42978</v>
      </c>
      <c r="AF11" s="22"/>
      <c r="AG11" s="22"/>
      <c r="AH11" s="22">
        <v>43008</v>
      </c>
      <c r="AI11" s="22"/>
      <c r="AJ11" s="22"/>
      <c r="AK11" s="22">
        <v>43039</v>
      </c>
      <c r="AL11" s="22"/>
      <c r="AM11" s="22"/>
      <c r="AN11" s="10"/>
      <c r="AO11" s="22" t="s">
        <v>7</v>
      </c>
      <c r="AP11" s="81"/>
      <c r="AQ11" s="81"/>
      <c r="AR11" s="81"/>
      <c r="AS11" s="81"/>
      <c r="AT11" s="81"/>
      <c r="AU11" s="22"/>
      <c r="AV11" s="81"/>
      <c r="AW11" s="81"/>
      <c r="AX11" s="81"/>
      <c r="AY11" s="81"/>
      <c r="AZ11" s="81"/>
      <c r="BA11" s="81"/>
      <c r="BB11" s="81"/>
      <c r="BC11" s="82"/>
    </row>
    <row r="12" spans="1:69" s="3" customFormat="1" ht="60" x14ac:dyDescent="0.2">
      <c r="A12" s="14" t="s">
        <v>8</v>
      </c>
      <c r="B12" s="5" t="s">
        <v>3</v>
      </c>
      <c r="C12" s="14" t="s">
        <v>8</v>
      </c>
      <c r="D12" s="5" t="s">
        <v>2</v>
      </c>
      <c r="E12" s="6" t="s">
        <v>1</v>
      </c>
      <c r="F12" s="5" t="s">
        <v>32</v>
      </c>
      <c r="G12" s="5" t="s">
        <v>33</v>
      </c>
      <c r="H12" s="5" t="s">
        <v>20</v>
      </c>
      <c r="J12" s="4" t="s">
        <v>5</v>
      </c>
      <c r="K12" s="5" t="s">
        <v>32</v>
      </c>
      <c r="L12" s="4" t="s">
        <v>9</v>
      </c>
      <c r="M12" s="4" t="s">
        <v>5</v>
      </c>
      <c r="N12" s="5" t="s">
        <v>32</v>
      </c>
      <c r="O12" s="4" t="s">
        <v>9</v>
      </c>
      <c r="P12" s="4" t="s">
        <v>5</v>
      </c>
      <c r="Q12" s="5" t="s">
        <v>32</v>
      </c>
      <c r="R12" s="4" t="s">
        <v>9</v>
      </c>
      <c r="S12" s="4" t="s">
        <v>5</v>
      </c>
      <c r="T12" s="5" t="s">
        <v>32</v>
      </c>
      <c r="U12" s="4" t="s">
        <v>9</v>
      </c>
      <c r="V12" s="4" t="s">
        <v>5</v>
      </c>
      <c r="W12" s="5" t="s">
        <v>32</v>
      </c>
      <c r="X12" s="4" t="s">
        <v>9</v>
      </c>
      <c r="Y12" s="4" t="s">
        <v>5</v>
      </c>
      <c r="Z12" s="5" t="s">
        <v>32</v>
      </c>
      <c r="AA12" s="4" t="s">
        <v>9</v>
      </c>
      <c r="AB12" s="4" t="s">
        <v>5</v>
      </c>
      <c r="AC12" s="5" t="s">
        <v>32</v>
      </c>
      <c r="AD12" s="4" t="s">
        <v>9</v>
      </c>
      <c r="AE12" s="4" t="s">
        <v>5</v>
      </c>
      <c r="AF12" s="5" t="s">
        <v>32</v>
      </c>
      <c r="AG12" s="4" t="s">
        <v>9</v>
      </c>
      <c r="AH12" s="4" t="s">
        <v>5</v>
      </c>
      <c r="AI12" s="5" t="s">
        <v>32</v>
      </c>
      <c r="AJ12" s="4" t="s">
        <v>9</v>
      </c>
      <c r="AK12" s="4" t="s">
        <v>5</v>
      </c>
      <c r="AL12" s="5" t="s">
        <v>32</v>
      </c>
      <c r="AM12" s="4" t="s">
        <v>9</v>
      </c>
      <c r="AN12" s="10"/>
      <c r="AO12" s="4" t="s">
        <v>19</v>
      </c>
      <c r="AP12" s="5" t="s">
        <v>32</v>
      </c>
      <c r="AQ12" s="67" t="s">
        <v>9</v>
      </c>
      <c r="AR12" s="67" t="s">
        <v>17</v>
      </c>
      <c r="AS12" s="67" t="s">
        <v>16</v>
      </c>
      <c r="AT12" s="68" t="s">
        <v>15</v>
      </c>
      <c r="AU12" s="4" t="s">
        <v>6</v>
      </c>
      <c r="AV12" s="67" t="s">
        <v>18</v>
      </c>
      <c r="AW12" s="67" t="s">
        <v>29</v>
      </c>
      <c r="AX12" s="67" t="s">
        <v>30</v>
      </c>
      <c r="AY12" s="67" t="s">
        <v>31</v>
      </c>
      <c r="AZ12" s="67" t="s">
        <v>11</v>
      </c>
      <c r="BA12" s="67" t="s">
        <v>13</v>
      </c>
      <c r="BB12" s="67" t="s">
        <v>14</v>
      </c>
      <c r="BC12" s="67" t="s">
        <v>12</v>
      </c>
    </row>
    <row r="13" spans="1:69" ht="5.25" customHeight="1" x14ac:dyDescent="0.25">
      <c r="A13" s="13"/>
      <c r="B13" s="21"/>
      <c r="C13" s="16">
        <v>1</v>
      </c>
      <c r="D13" s="16"/>
      <c r="E13" s="17"/>
      <c r="F13" s="49"/>
      <c r="G13" s="49"/>
      <c r="H13" s="49"/>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0"/>
      <c r="AO13" s="15"/>
      <c r="AP13" s="15"/>
      <c r="AQ13" s="11"/>
      <c r="AR13" s="29"/>
      <c r="AS13" s="11"/>
      <c r="AT13" s="57"/>
      <c r="AU13" s="15"/>
      <c r="AV13" s="11"/>
      <c r="AW13" s="11"/>
      <c r="AX13" s="15"/>
      <c r="AY13" s="46">
        <v>1</v>
      </c>
      <c r="AZ13" s="11"/>
      <c r="BA13" s="11"/>
      <c r="BB13" s="11"/>
      <c r="BC13" s="11"/>
    </row>
    <row r="14" spans="1:69" ht="15" x14ac:dyDescent="0.25">
      <c r="A14" s="13"/>
      <c r="B14" s="16">
        <v>6953156281479</v>
      </c>
      <c r="C14" s="16"/>
      <c r="D14" s="16">
        <v>734836</v>
      </c>
      <c r="E14" s="17" t="s">
        <v>37</v>
      </c>
      <c r="F14" s="53">
        <v>51.990000000000009</v>
      </c>
      <c r="G14" s="53">
        <v>74.5</v>
      </c>
      <c r="H14" s="53">
        <v>149</v>
      </c>
      <c r="J14" s="25">
        <v>0</v>
      </c>
      <c r="K14" s="15">
        <f t="shared" ref="K14:K77" si="0">J14*$F14</f>
        <v>0</v>
      </c>
      <c r="L14" s="15">
        <f t="shared" ref="L14:L77" si="1">J14*$G14</f>
        <v>0</v>
      </c>
      <c r="M14" s="25">
        <v>0</v>
      </c>
      <c r="N14" s="15">
        <f t="shared" ref="N14:N77" si="2">M14*$F14</f>
        <v>0</v>
      </c>
      <c r="O14" s="15">
        <f t="shared" ref="O14:O77" si="3">M14*$G14</f>
        <v>0</v>
      </c>
      <c r="P14" s="25">
        <v>3</v>
      </c>
      <c r="Q14" s="15">
        <f t="shared" ref="Q14:Q77" si="4">P14*$F14</f>
        <v>155.97000000000003</v>
      </c>
      <c r="R14" s="15">
        <f t="shared" ref="R14:R77" si="5">P14*$G14</f>
        <v>223.5</v>
      </c>
      <c r="S14" s="25">
        <v>0</v>
      </c>
      <c r="T14" s="15">
        <f t="shared" ref="T14:T77" si="6">S14*$F14</f>
        <v>0</v>
      </c>
      <c r="U14" s="15">
        <f t="shared" ref="U14:U77" si="7">S14*$G14</f>
        <v>0</v>
      </c>
      <c r="V14" s="25">
        <v>0</v>
      </c>
      <c r="W14" s="15">
        <f t="shared" ref="W14:W77" si="8">V14*$F14</f>
        <v>0</v>
      </c>
      <c r="X14" s="15">
        <f t="shared" ref="X14:X77" si="9">V14*$G14</f>
        <v>0</v>
      </c>
      <c r="Y14" s="25"/>
      <c r="Z14" s="15">
        <f t="shared" ref="Z14:Z77" si="10">Y14*$F14</f>
        <v>0</v>
      </c>
      <c r="AA14" s="15">
        <f t="shared" ref="AA14:AA77" si="11">Y14*$G14</f>
        <v>0</v>
      </c>
      <c r="AB14" s="25"/>
      <c r="AC14" s="15">
        <f t="shared" ref="AC14:AC77" si="12">AB14*$F14</f>
        <v>0</v>
      </c>
      <c r="AD14" s="15">
        <f t="shared" ref="AD14:AD77" si="13">AB14*$G14</f>
        <v>0</v>
      </c>
      <c r="AE14" s="25"/>
      <c r="AF14" s="15">
        <f t="shared" ref="AF14:AF77" si="14">AE14*$F14</f>
        <v>0</v>
      </c>
      <c r="AG14" s="15">
        <f t="shared" ref="AG14:AG77" si="15">AE14*$G14</f>
        <v>0</v>
      </c>
      <c r="AH14" s="25"/>
      <c r="AI14" s="15">
        <f t="shared" ref="AI14:AI77" si="16">AH14*$F14</f>
        <v>0</v>
      </c>
      <c r="AJ14" s="15">
        <f t="shared" ref="AJ14:AJ77" si="17">AH14*$G14</f>
        <v>0</v>
      </c>
      <c r="AK14" s="25"/>
      <c r="AL14" s="15">
        <f t="shared" ref="AL14:AL77" si="18">AK14*$F14</f>
        <v>0</v>
      </c>
      <c r="AM14" s="15">
        <f t="shared" ref="AM14:AM77" si="19">AK14*$G14</f>
        <v>0</v>
      </c>
      <c r="AN14" s="10"/>
      <c r="AO14" s="25">
        <f t="shared" ref="AO14:AO77" si="20">J14+M14+P14+S14+V14+Y14+AB14+AE14+AH14+AK14</f>
        <v>3</v>
      </c>
      <c r="AP14" s="15">
        <f t="shared" ref="AP14:AP77" si="21">AO14*F14</f>
        <v>155.97000000000003</v>
      </c>
      <c r="AQ14" s="36">
        <f t="shared" ref="AQ14:AQ77" si="22">AO14*G14</f>
        <v>223.5</v>
      </c>
      <c r="AR14" s="41">
        <f t="shared" ref="AR14:AR77" si="23">AO14/BE$10</f>
        <v>2.3622047244094488E-2</v>
      </c>
      <c r="AS14" s="36">
        <f t="shared" ref="AS14:AS77" si="24">AR14*30</f>
        <v>0.70866141732283461</v>
      </c>
      <c r="AT14" s="58">
        <f t="shared" ref="AT14:AT77" si="25">AS14*G14</f>
        <v>52.795275590551178</v>
      </c>
      <c r="AU14" s="25">
        <v>1</v>
      </c>
      <c r="AV14" s="36">
        <f t="shared" ref="AV14:AV77" si="26">AU14*G14</f>
        <v>74.5</v>
      </c>
      <c r="AW14" s="36"/>
      <c r="AX14" s="15">
        <f t="shared" ref="AX14:AX77" si="27">AW14*G14</f>
        <v>0</v>
      </c>
      <c r="AY14" s="46">
        <v>2</v>
      </c>
      <c r="AZ14" s="36">
        <f t="shared" ref="AZ14:AZ77" si="28">IFERROR(AU14/AR14, "-")</f>
        <v>42.333333333333336</v>
      </c>
      <c r="BA14" s="36">
        <f t="shared" ref="BA14:BA77" si="29">IFERROR(AZ14/7,"-")</f>
        <v>6.0476190476190483</v>
      </c>
      <c r="BB14" s="51">
        <f t="shared" ref="BB14:BB77" si="30">IFERROR(AZ14/30,"-")</f>
        <v>1.4111111111111112</v>
      </c>
      <c r="BC14" s="34">
        <f t="shared" ref="BC14:BC77" si="31">IFERROR(BC$10+AZ14,"-")</f>
        <v>43635.333333333336</v>
      </c>
    </row>
    <row r="15" spans="1:69" ht="15" x14ac:dyDescent="0.25">
      <c r="A15" s="13"/>
      <c r="B15" s="16">
        <v>6953156282964</v>
      </c>
      <c r="C15" s="16"/>
      <c r="D15" s="16">
        <v>734837</v>
      </c>
      <c r="E15" s="17" t="s">
        <v>38</v>
      </c>
      <c r="F15" s="53">
        <v>5.2600000000000016</v>
      </c>
      <c r="G15" s="53">
        <v>24.5</v>
      </c>
      <c r="H15" s="53">
        <v>49</v>
      </c>
      <c r="J15" s="25">
        <v>0</v>
      </c>
      <c r="K15" s="15">
        <f t="shared" si="0"/>
        <v>0</v>
      </c>
      <c r="L15" s="15">
        <f t="shared" si="1"/>
        <v>0</v>
      </c>
      <c r="M15" s="25">
        <v>4</v>
      </c>
      <c r="N15" s="15">
        <f t="shared" si="2"/>
        <v>21.040000000000006</v>
      </c>
      <c r="O15" s="15">
        <f t="shared" si="3"/>
        <v>98</v>
      </c>
      <c r="P15" s="25">
        <v>5</v>
      </c>
      <c r="Q15" s="15">
        <f t="shared" si="4"/>
        <v>26.300000000000008</v>
      </c>
      <c r="R15" s="15">
        <f t="shared" si="5"/>
        <v>122.5</v>
      </c>
      <c r="S15" s="25">
        <v>3</v>
      </c>
      <c r="T15" s="15">
        <f t="shared" si="6"/>
        <v>15.780000000000005</v>
      </c>
      <c r="U15" s="15">
        <f t="shared" si="7"/>
        <v>73.5</v>
      </c>
      <c r="V15" s="25">
        <v>1</v>
      </c>
      <c r="W15" s="15">
        <f t="shared" si="8"/>
        <v>5.2600000000000016</v>
      </c>
      <c r="X15" s="15">
        <f t="shared" si="9"/>
        <v>24.5</v>
      </c>
      <c r="Y15" s="25"/>
      <c r="Z15" s="15">
        <f t="shared" si="10"/>
        <v>0</v>
      </c>
      <c r="AA15" s="15">
        <f t="shared" si="11"/>
        <v>0</v>
      </c>
      <c r="AB15" s="25"/>
      <c r="AC15" s="15">
        <f t="shared" si="12"/>
        <v>0</v>
      </c>
      <c r="AD15" s="15">
        <f t="shared" si="13"/>
        <v>0</v>
      </c>
      <c r="AE15" s="25"/>
      <c r="AF15" s="15">
        <f t="shared" si="14"/>
        <v>0</v>
      </c>
      <c r="AG15" s="15">
        <f t="shared" si="15"/>
        <v>0</v>
      </c>
      <c r="AH15" s="25"/>
      <c r="AI15" s="15">
        <f t="shared" si="16"/>
        <v>0</v>
      </c>
      <c r="AJ15" s="15">
        <f t="shared" si="17"/>
        <v>0</v>
      </c>
      <c r="AK15" s="25"/>
      <c r="AL15" s="15">
        <f t="shared" si="18"/>
        <v>0</v>
      </c>
      <c r="AM15" s="15">
        <f t="shared" si="19"/>
        <v>0</v>
      </c>
      <c r="AN15" s="10"/>
      <c r="AO15" s="25">
        <f t="shared" si="20"/>
        <v>13</v>
      </c>
      <c r="AP15" s="15">
        <f t="shared" si="21"/>
        <v>68.380000000000024</v>
      </c>
      <c r="AQ15" s="36">
        <f t="shared" si="22"/>
        <v>318.5</v>
      </c>
      <c r="AR15" s="41">
        <f t="shared" si="23"/>
        <v>0.10236220472440945</v>
      </c>
      <c r="AS15" s="36">
        <f t="shared" si="24"/>
        <v>3.0708661417322833</v>
      </c>
      <c r="AT15" s="58">
        <f t="shared" si="25"/>
        <v>75.236220472440948</v>
      </c>
      <c r="AU15" s="25">
        <v>7</v>
      </c>
      <c r="AV15" s="36">
        <f t="shared" si="26"/>
        <v>171.5</v>
      </c>
      <c r="AW15" s="36"/>
      <c r="AX15" s="15">
        <f t="shared" si="27"/>
        <v>0</v>
      </c>
      <c r="AY15" s="46">
        <v>3</v>
      </c>
      <c r="AZ15" s="36">
        <f t="shared" si="28"/>
        <v>68.384615384615387</v>
      </c>
      <c r="BA15" s="36">
        <f t="shared" si="29"/>
        <v>9.7692307692307701</v>
      </c>
      <c r="BB15" s="51">
        <f t="shared" si="30"/>
        <v>2.2794871794871794</v>
      </c>
      <c r="BC15" s="34">
        <f t="shared" si="31"/>
        <v>43661.384615384617</v>
      </c>
    </row>
    <row r="16" spans="1:69" ht="15" x14ac:dyDescent="0.25">
      <c r="A16" s="13"/>
      <c r="B16" s="16">
        <v>6953156282971</v>
      </c>
      <c r="C16" s="16"/>
      <c r="D16" s="16">
        <v>734838</v>
      </c>
      <c r="E16" s="26" t="s">
        <v>39</v>
      </c>
      <c r="F16" s="53">
        <v>5.3899999999999917</v>
      </c>
      <c r="G16" s="53">
        <v>24.5</v>
      </c>
      <c r="H16" s="53">
        <v>49</v>
      </c>
      <c r="J16" s="25">
        <v>0</v>
      </c>
      <c r="K16" s="15">
        <f t="shared" si="0"/>
        <v>0</v>
      </c>
      <c r="L16" s="15">
        <f t="shared" si="1"/>
        <v>0</v>
      </c>
      <c r="M16" s="25">
        <v>8</v>
      </c>
      <c r="N16" s="15">
        <f t="shared" si="2"/>
        <v>43.119999999999933</v>
      </c>
      <c r="O16" s="15">
        <f t="shared" si="3"/>
        <v>196</v>
      </c>
      <c r="P16" s="25">
        <v>4</v>
      </c>
      <c r="Q16" s="15">
        <f t="shared" si="4"/>
        <v>21.559999999999967</v>
      </c>
      <c r="R16" s="15">
        <f t="shared" si="5"/>
        <v>98</v>
      </c>
      <c r="S16" s="25">
        <v>2</v>
      </c>
      <c r="T16" s="15">
        <f t="shared" si="6"/>
        <v>10.779999999999983</v>
      </c>
      <c r="U16" s="15">
        <f t="shared" si="7"/>
        <v>49</v>
      </c>
      <c r="V16" s="25">
        <v>0</v>
      </c>
      <c r="W16" s="15">
        <f t="shared" si="8"/>
        <v>0</v>
      </c>
      <c r="X16" s="15">
        <f t="shared" si="9"/>
        <v>0</v>
      </c>
      <c r="Y16" s="25"/>
      <c r="Z16" s="15">
        <f t="shared" si="10"/>
        <v>0</v>
      </c>
      <c r="AA16" s="15">
        <f t="shared" si="11"/>
        <v>0</v>
      </c>
      <c r="AB16" s="25"/>
      <c r="AC16" s="15">
        <f t="shared" si="12"/>
        <v>0</v>
      </c>
      <c r="AD16" s="15">
        <f t="shared" si="13"/>
        <v>0</v>
      </c>
      <c r="AE16" s="25"/>
      <c r="AF16" s="15">
        <f t="shared" si="14"/>
        <v>0</v>
      </c>
      <c r="AG16" s="15">
        <f t="shared" si="15"/>
        <v>0</v>
      </c>
      <c r="AH16" s="25"/>
      <c r="AI16" s="15">
        <f t="shared" si="16"/>
        <v>0</v>
      </c>
      <c r="AJ16" s="15">
        <f t="shared" si="17"/>
        <v>0</v>
      </c>
      <c r="AK16" s="25"/>
      <c r="AL16" s="15">
        <f t="shared" si="18"/>
        <v>0</v>
      </c>
      <c r="AM16" s="15">
        <f t="shared" si="19"/>
        <v>0</v>
      </c>
      <c r="AO16" s="25">
        <f t="shared" si="20"/>
        <v>14</v>
      </c>
      <c r="AP16" s="15">
        <f t="shared" si="21"/>
        <v>75.45999999999988</v>
      </c>
      <c r="AQ16" s="36">
        <f t="shared" si="22"/>
        <v>343</v>
      </c>
      <c r="AR16" s="41">
        <f t="shared" si="23"/>
        <v>0.11023622047244094</v>
      </c>
      <c r="AS16" s="36">
        <f t="shared" si="24"/>
        <v>3.3070866141732282</v>
      </c>
      <c r="AT16" s="58">
        <f t="shared" si="25"/>
        <v>81.023622047244089</v>
      </c>
      <c r="AU16" s="25">
        <v>1</v>
      </c>
      <c r="AV16" s="36">
        <f t="shared" si="26"/>
        <v>24.5</v>
      </c>
      <c r="AW16" s="36"/>
      <c r="AX16" s="15">
        <f t="shared" si="27"/>
        <v>0</v>
      </c>
      <c r="AY16" s="46">
        <v>8</v>
      </c>
      <c r="AZ16" s="36">
        <f t="shared" si="28"/>
        <v>9.0714285714285712</v>
      </c>
      <c r="BA16" s="36">
        <f t="shared" si="29"/>
        <v>1.2959183673469388</v>
      </c>
      <c r="BB16" s="51">
        <f t="shared" si="30"/>
        <v>0.30238095238095236</v>
      </c>
      <c r="BC16" s="34">
        <f t="shared" si="31"/>
        <v>43602.071428571428</v>
      </c>
      <c r="BD16" s="35"/>
      <c r="BE16" s="35"/>
    </row>
    <row r="17" spans="1:61" s="104" customFormat="1" ht="15" x14ac:dyDescent="0.25">
      <c r="A17" s="92"/>
      <c r="B17" s="93">
        <v>6953156273887</v>
      </c>
      <c r="C17" s="93"/>
      <c r="D17" s="93">
        <v>734867</v>
      </c>
      <c r="E17" s="94" t="s">
        <v>40</v>
      </c>
      <c r="F17" s="95">
        <v>57.060000000000038</v>
      </c>
      <c r="G17" s="95">
        <v>109.5</v>
      </c>
      <c r="H17" s="95">
        <v>219</v>
      </c>
      <c r="J17" s="96">
        <v>0</v>
      </c>
      <c r="K17" s="97">
        <f t="shared" si="0"/>
        <v>0</v>
      </c>
      <c r="L17" s="97">
        <f t="shared" si="1"/>
        <v>0</v>
      </c>
      <c r="M17" s="96">
        <v>3</v>
      </c>
      <c r="N17" s="97">
        <f t="shared" si="2"/>
        <v>171.18000000000012</v>
      </c>
      <c r="O17" s="97">
        <f t="shared" si="3"/>
        <v>328.5</v>
      </c>
      <c r="P17" s="96">
        <v>4</v>
      </c>
      <c r="Q17" s="97">
        <f t="shared" si="4"/>
        <v>228.24000000000015</v>
      </c>
      <c r="R17" s="97">
        <f t="shared" si="5"/>
        <v>438</v>
      </c>
      <c r="S17" s="96">
        <v>0</v>
      </c>
      <c r="T17" s="97">
        <f t="shared" si="6"/>
        <v>0</v>
      </c>
      <c r="U17" s="97">
        <f t="shared" si="7"/>
        <v>0</v>
      </c>
      <c r="V17" s="96">
        <v>0</v>
      </c>
      <c r="W17" s="97">
        <f t="shared" si="8"/>
        <v>0</v>
      </c>
      <c r="X17" s="97">
        <f t="shared" si="9"/>
        <v>0</v>
      </c>
      <c r="Y17" s="96"/>
      <c r="Z17" s="97">
        <f t="shared" si="10"/>
        <v>0</v>
      </c>
      <c r="AA17" s="97">
        <f t="shared" si="11"/>
        <v>0</v>
      </c>
      <c r="AB17" s="96"/>
      <c r="AC17" s="97">
        <f t="shared" si="12"/>
        <v>0</v>
      </c>
      <c r="AD17" s="97">
        <f t="shared" si="13"/>
        <v>0</v>
      </c>
      <c r="AE17" s="96"/>
      <c r="AF17" s="97">
        <f t="shared" si="14"/>
        <v>0</v>
      </c>
      <c r="AG17" s="97">
        <f t="shared" si="15"/>
        <v>0</v>
      </c>
      <c r="AH17" s="96"/>
      <c r="AI17" s="97">
        <f t="shared" si="16"/>
        <v>0</v>
      </c>
      <c r="AJ17" s="97">
        <f t="shared" si="17"/>
        <v>0</v>
      </c>
      <c r="AK17" s="96"/>
      <c r="AL17" s="97">
        <f t="shared" si="18"/>
        <v>0</v>
      </c>
      <c r="AM17" s="97">
        <f t="shared" si="19"/>
        <v>0</v>
      </c>
      <c r="AN17" s="96"/>
      <c r="AO17" s="96">
        <f t="shared" si="20"/>
        <v>7</v>
      </c>
      <c r="AP17" s="97">
        <f t="shared" si="21"/>
        <v>399.42000000000024</v>
      </c>
      <c r="AQ17" s="97">
        <f t="shared" si="22"/>
        <v>766.5</v>
      </c>
      <c r="AR17" s="99">
        <f t="shared" si="23"/>
        <v>5.5118110236220472E-2</v>
      </c>
      <c r="AS17" s="100">
        <f t="shared" si="24"/>
        <v>1.6535433070866141</v>
      </c>
      <c r="AT17" s="97">
        <f t="shared" si="25"/>
        <v>181.06299212598424</v>
      </c>
      <c r="AU17" s="96">
        <v>3</v>
      </c>
      <c r="AV17" s="106">
        <f t="shared" si="26"/>
        <v>328.5</v>
      </c>
      <c r="AW17" s="106"/>
      <c r="AX17" s="97">
        <f t="shared" si="27"/>
        <v>0</v>
      </c>
      <c r="AY17" s="101">
        <v>9</v>
      </c>
      <c r="AZ17" s="100">
        <f t="shared" si="28"/>
        <v>54.428571428571431</v>
      </c>
      <c r="BA17" s="100">
        <f t="shared" si="29"/>
        <v>7.7755102040816331</v>
      </c>
      <c r="BB17" s="102">
        <f t="shared" si="30"/>
        <v>1.8142857142857143</v>
      </c>
      <c r="BC17" s="34">
        <f t="shared" si="31"/>
        <v>43647.428571428572</v>
      </c>
      <c r="BD17" s="103"/>
      <c r="BE17" s="103"/>
    </row>
    <row r="18" spans="1:61" ht="15" x14ac:dyDescent="0.25">
      <c r="A18" s="13"/>
      <c r="B18" s="16">
        <v>6953156273894</v>
      </c>
      <c r="C18" s="16"/>
      <c r="D18" s="16">
        <v>734868</v>
      </c>
      <c r="E18" s="17" t="s">
        <v>41</v>
      </c>
      <c r="F18" s="53">
        <v>53.97</v>
      </c>
      <c r="G18" s="53">
        <v>109.5</v>
      </c>
      <c r="H18" s="53">
        <v>219</v>
      </c>
      <c r="J18" s="25">
        <v>0</v>
      </c>
      <c r="K18" s="15">
        <f t="shared" si="0"/>
        <v>0</v>
      </c>
      <c r="L18" s="15">
        <f t="shared" si="1"/>
        <v>0</v>
      </c>
      <c r="M18" s="25">
        <v>2</v>
      </c>
      <c r="N18" s="15">
        <f t="shared" si="2"/>
        <v>107.94</v>
      </c>
      <c r="O18" s="15">
        <f t="shared" si="3"/>
        <v>219</v>
      </c>
      <c r="P18" s="25">
        <v>2</v>
      </c>
      <c r="Q18" s="15">
        <f t="shared" si="4"/>
        <v>107.94</v>
      </c>
      <c r="R18" s="15">
        <f t="shared" si="5"/>
        <v>219</v>
      </c>
      <c r="S18" s="25">
        <v>0</v>
      </c>
      <c r="T18" s="15">
        <f t="shared" si="6"/>
        <v>0</v>
      </c>
      <c r="U18" s="15">
        <f t="shared" si="7"/>
        <v>0</v>
      </c>
      <c r="V18" s="25">
        <v>0</v>
      </c>
      <c r="W18" s="15">
        <f t="shared" si="8"/>
        <v>0</v>
      </c>
      <c r="X18" s="15">
        <f t="shared" si="9"/>
        <v>0</v>
      </c>
      <c r="Y18" s="25"/>
      <c r="Z18" s="15">
        <f t="shared" si="10"/>
        <v>0</v>
      </c>
      <c r="AA18" s="15">
        <f t="shared" si="11"/>
        <v>0</v>
      </c>
      <c r="AB18" s="25"/>
      <c r="AC18" s="15">
        <f t="shared" si="12"/>
        <v>0</v>
      </c>
      <c r="AD18" s="15">
        <f t="shared" si="13"/>
        <v>0</v>
      </c>
      <c r="AE18" s="25"/>
      <c r="AF18" s="15">
        <f t="shared" si="14"/>
        <v>0</v>
      </c>
      <c r="AG18" s="15">
        <f t="shared" si="15"/>
        <v>0</v>
      </c>
      <c r="AH18" s="25"/>
      <c r="AI18" s="15">
        <f t="shared" si="16"/>
        <v>0</v>
      </c>
      <c r="AJ18" s="15">
        <f t="shared" si="17"/>
        <v>0</v>
      </c>
      <c r="AK18" s="25"/>
      <c r="AL18" s="15">
        <f t="shared" si="18"/>
        <v>0</v>
      </c>
      <c r="AM18" s="15">
        <f t="shared" si="19"/>
        <v>0</v>
      </c>
      <c r="AO18" s="25">
        <f t="shared" si="20"/>
        <v>4</v>
      </c>
      <c r="AP18" s="15">
        <f t="shared" si="21"/>
        <v>215.88</v>
      </c>
      <c r="AQ18" s="36">
        <f t="shared" si="22"/>
        <v>438</v>
      </c>
      <c r="AR18" s="41">
        <f t="shared" si="23"/>
        <v>3.1496062992125984E-2</v>
      </c>
      <c r="AS18" s="36">
        <f t="shared" si="24"/>
        <v>0.94488188976377951</v>
      </c>
      <c r="AT18" s="58">
        <f t="shared" si="25"/>
        <v>103.46456692913385</v>
      </c>
      <c r="AU18" s="25">
        <v>5</v>
      </c>
      <c r="AV18" s="36">
        <f t="shared" si="26"/>
        <v>547.5</v>
      </c>
      <c r="AW18" s="36"/>
      <c r="AX18" s="15">
        <f t="shared" si="27"/>
        <v>0</v>
      </c>
      <c r="AY18" s="46">
        <v>10</v>
      </c>
      <c r="AZ18" s="36">
        <f t="shared" si="28"/>
        <v>158.75</v>
      </c>
      <c r="BA18" s="36">
        <f t="shared" si="29"/>
        <v>22.678571428571427</v>
      </c>
      <c r="BB18" s="51">
        <f t="shared" si="30"/>
        <v>5.291666666666667</v>
      </c>
      <c r="BC18" s="34">
        <f t="shared" si="31"/>
        <v>43751.75</v>
      </c>
      <c r="BD18" s="35"/>
      <c r="BE18" s="35"/>
    </row>
    <row r="19" spans="1:61" ht="15" x14ac:dyDescent="0.25">
      <c r="A19" s="13"/>
      <c r="B19" s="16">
        <v>6953156280243</v>
      </c>
      <c r="C19" s="16"/>
      <c r="D19" s="16">
        <v>734881</v>
      </c>
      <c r="E19" s="17" t="s">
        <v>42</v>
      </c>
      <c r="F19" s="53">
        <v>41.149999999999771</v>
      </c>
      <c r="G19" s="53">
        <v>89.5</v>
      </c>
      <c r="H19" s="53">
        <v>179</v>
      </c>
      <c r="J19" s="25">
        <v>0</v>
      </c>
      <c r="K19" s="15">
        <f t="shared" si="0"/>
        <v>0</v>
      </c>
      <c r="L19" s="15">
        <f t="shared" si="1"/>
        <v>0</v>
      </c>
      <c r="M19" s="25">
        <v>0</v>
      </c>
      <c r="N19" s="15">
        <f t="shared" si="2"/>
        <v>0</v>
      </c>
      <c r="O19" s="15">
        <f t="shared" si="3"/>
        <v>0</v>
      </c>
      <c r="P19" s="25">
        <v>1</v>
      </c>
      <c r="Q19" s="15">
        <f t="shared" si="4"/>
        <v>41.149999999999771</v>
      </c>
      <c r="R19" s="15">
        <f t="shared" si="5"/>
        <v>89.5</v>
      </c>
      <c r="S19" s="25">
        <v>3</v>
      </c>
      <c r="T19" s="15">
        <f t="shared" si="6"/>
        <v>123.44999999999931</v>
      </c>
      <c r="U19" s="15">
        <f t="shared" si="7"/>
        <v>268.5</v>
      </c>
      <c r="V19" s="25">
        <v>0</v>
      </c>
      <c r="W19" s="15">
        <f t="shared" si="8"/>
        <v>0</v>
      </c>
      <c r="X19" s="15">
        <f t="shared" si="9"/>
        <v>0</v>
      </c>
      <c r="Y19" s="25"/>
      <c r="Z19" s="15">
        <f t="shared" si="10"/>
        <v>0</v>
      </c>
      <c r="AA19" s="15">
        <f t="shared" si="11"/>
        <v>0</v>
      </c>
      <c r="AB19" s="25"/>
      <c r="AC19" s="15">
        <f t="shared" si="12"/>
        <v>0</v>
      </c>
      <c r="AD19" s="15">
        <f t="shared" si="13"/>
        <v>0</v>
      </c>
      <c r="AE19" s="25"/>
      <c r="AF19" s="15">
        <f t="shared" si="14"/>
        <v>0</v>
      </c>
      <c r="AG19" s="15">
        <f t="shared" si="15"/>
        <v>0</v>
      </c>
      <c r="AH19" s="25"/>
      <c r="AI19" s="15">
        <f t="shared" si="16"/>
        <v>0</v>
      </c>
      <c r="AJ19" s="15">
        <f t="shared" si="17"/>
        <v>0</v>
      </c>
      <c r="AK19" s="25"/>
      <c r="AL19" s="15">
        <f t="shared" si="18"/>
        <v>0</v>
      </c>
      <c r="AM19" s="15">
        <f t="shared" si="19"/>
        <v>0</v>
      </c>
      <c r="AO19" s="25">
        <f t="shared" si="20"/>
        <v>4</v>
      </c>
      <c r="AP19" s="15">
        <f t="shared" si="21"/>
        <v>164.59999999999908</v>
      </c>
      <c r="AQ19" s="36">
        <f t="shared" si="22"/>
        <v>358</v>
      </c>
      <c r="AR19" s="41">
        <f t="shared" si="23"/>
        <v>3.1496062992125984E-2</v>
      </c>
      <c r="AS19" s="36">
        <f t="shared" si="24"/>
        <v>0.94488188976377951</v>
      </c>
      <c r="AT19" s="58">
        <f t="shared" si="25"/>
        <v>84.566929133858267</v>
      </c>
      <c r="AU19" s="25">
        <v>11</v>
      </c>
      <c r="AV19" s="36">
        <f t="shared" si="26"/>
        <v>984.5</v>
      </c>
      <c r="AW19" s="36"/>
      <c r="AX19" s="15">
        <f t="shared" si="27"/>
        <v>0</v>
      </c>
      <c r="AY19" s="46">
        <v>11</v>
      </c>
      <c r="AZ19" s="36">
        <f t="shared" si="28"/>
        <v>349.25</v>
      </c>
      <c r="BA19" s="36">
        <f t="shared" si="29"/>
        <v>49.892857142857146</v>
      </c>
      <c r="BB19" s="51">
        <f t="shared" si="30"/>
        <v>11.641666666666667</v>
      </c>
      <c r="BC19" s="34">
        <f t="shared" si="31"/>
        <v>43942.25</v>
      </c>
      <c r="BD19" s="35"/>
      <c r="BE19" s="35"/>
    </row>
    <row r="20" spans="1:61" ht="15" x14ac:dyDescent="0.25">
      <c r="A20" s="13"/>
      <c r="B20" s="16">
        <v>6953156278844</v>
      </c>
      <c r="C20" s="16"/>
      <c r="D20" s="16">
        <v>734882</v>
      </c>
      <c r="E20" s="17" t="s">
        <v>43</v>
      </c>
      <c r="F20" s="53">
        <v>37.618672566371679</v>
      </c>
      <c r="G20" s="53">
        <v>69.5</v>
      </c>
      <c r="H20" s="53">
        <v>139</v>
      </c>
      <c r="J20" s="25">
        <v>0</v>
      </c>
      <c r="K20" s="15">
        <f t="shared" si="0"/>
        <v>0</v>
      </c>
      <c r="L20" s="15">
        <f t="shared" si="1"/>
        <v>0</v>
      </c>
      <c r="M20" s="25">
        <v>0</v>
      </c>
      <c r="N20" s="15">
        <f t="shared" si="2"/>
        <v>0</v>
      </c>
      <c r="O20" s="15">
        <f t="shared" si="3"/>
        <v>0</v>
      </c>
      <c r="P20" s="25">
        <v>0</v>
      </c>
      <c r="Q20" s="15">
        <f t="shared" si="4"/>
        <v>0</v>
      </c>
      <c r="R20" s="15">
        <f t="shared" si="5"/>
        <v>0</v>
      </c>
      <c r="S20" s="25">
        <v>0</v>
      </c>
      <c r="T20" s="15">
        <f t="shared" si="6"/>
        <v>0</v>
      </c>
      <c r="U20" s="15">
        <f t="shared" si="7"/>
        <v>0</v>
      </c>
      <c r="V20" s="25">
        <v>0</v>
      </c>
      <c r="W20" s="15">
        <f t="shared" si="8"/>
        <v>0</v>
      </c>
      <c r="X20" s="15">
        <f t="shared" si="9"/>
        <v>0</v>
      </c>
      <c r="Y20" s="25"/>
      <c r="Z20" s="15">
        <f t="shared" si="10"/>
        <v>0</v>
      </c>
      <c r="AA20" s="15">
        <f t="shared" si="11"/>
        <v>0</v>
      </c>
      <c r="AB20" s="25"/>
      <c r="AC20" s="15">
        <f t="shared" si="12"/>
        <v>0</v>
      </c>
      <c r="AD20" s="15">
        <f t="shared" si="13"/>
        <v>0</v>
      </c>
      <c r="AE20" s="25"/>
      <c r="AF20" s="15">
        <f t="shared" si="14"/>
        <v>0</v>
      </c>
      <c r="AG20" s="15">
        <f t="shared" si="15"/>
        <v>0</v>
      </c>
      <c r="AH20" s="25"/>
      <c r="AI20" s="15">
        <f t="shared" si="16"/>
        <v>0</v>
      </c>
      <c r="AJ20" s="15">
        <f t="shared" si="17"/>
        <v>0</v>
      </c>
      <c r="AK20" s="25"/>
      <c r="AL20" s="15">
        <f t="shared" si="18"/>
        <v>0</v>
      </c>
      <c r="AM20" s="15">
        <f t="shared" si="19"/>
        <v>0</v>
      </c>
      <c r="AO20" s="25">
        <f t="shared" si="20"/>
        <v>0</v>
      </c>
      <c r="AP20" s="15">
        <f t="shared" si="21"/>
        <v>0</v>
      </c>
      <c r="AQ20" s="36">
        <f t="shared" si="22"/>
        <v>0</v>
      </c>
      <c r="AR20" s="41">
        <f t="shared" si="23"/>
        <v>0</v>
      </c>
      <c r="AS20" s="36">
        <f t="shared" si="24"/>
        <v>0</v>
      </c>
      <c r="AT20" s="58">
        <f t="shared" si="25"/>
        <v>0</v>
      </c>
      <c r="AU20" s="25">
        <v>3</v>
      </c>
      <c r="AV20" s="36">
        <f t="shared" si="26"/>
        <v>208.5</v>
      </c>
      <c r="AW20" s="36"/>
      <c r="AX20" s="15">
        <f t="shared" si="27"/>
        <v>0</v>
      </c>
      <c r="AY20" s="46">
        <v>12</v>
      </c>
      <c r="AZ20" s="36" t="str">
        <f t="shared" si="28"/>
        <v>-</v>
      </c>
      <c r="BA20" s="36" t="str">
        <f t="shared" si="29"/>
        <v>-</v>
      </c>
      <c r="BB20" s="51" t="str">
        <f t="shared" si="30"/>
        <v>-</v>
      </c>
      <c r="BC20" s="34" t="str">
        <f t="shared" si="31"/>
        <v>-</v>
      </c>
      <c r="BD20" s="35"/>
      <c r="BE20" s="35"/>
    </row>
    <row r="21" spans="1:61" s="42" customFormat="1" ht="15" x14ac:dyDescent="0.25">
      <c r="A21" s="13"/>
      <c r="B21" s="16">
        <v>6953156276413</v>
      </c>
      <c r="C21" s="16"/>
      <c r="D21" s="16">
        <v>734895</v>
      </c>
      <c r="E21" s="17" t="s">
        <v>44</v>
      </c>
      <c r="F21" s="53">
        <v>24.729999999999976</v>
      </c>
      <c r="G21" s="53">
        <v>49.5</v>
      </c>
      <c r="H21" s="53">
        <v>99</v>
      </c>
      <c r="I21" s="1"/>
      <c r="J21" s="25">
        <v>0</v>
      </c>
      <c r="K21" s="15">
        <f t="shared" si="0"/>
        <v>0</v>
      </c>
      <c r="L21" s="15">
        <f t="shared" si="1"/>
        <v>0</v>
      </c>
      <c r="M21" s="25">
        <v>4</v>
      </c>
      <c r="N21" s="15">
        <f t="shared" si="2"/>
        <v>98.919999999999902</v>
      </c>
      <c r="O21" s="15">
        <f t="shared" si="3"/>
        <v>198</v>
      </c>
      <c r="P21" s="25">
        <v>0</v>
      </c>
      <c r="Q21" s="15">
        <f t="shared" si="4"/>
        <v>0</v>
      </c>
      <c r="R21" s="15">
        <f t="shared" si="5"/>
        <v>0</v>
      </c>
      <c r="S21" s="25">
        <v>0</v>
      </c>
      <c r="T21" s="15">
        <f t="shared" si="6"/>
        <v>0</v>
      </c>
      <c r="U21" s="15">
        <f t="shared" si="7"/>
        <v>0</v>
      </c>
      <c r="V21" s="25">
        <v>0</v>
      </c>
      <c r="W21" s="15">
        <f t="shared" si="8"/>
        <v>0</v>
      </c>
      <c r="X21" s="15">
        <f t="shared" si="9"/>
        <v>0</v>
      </c>
      <c r="Y21" s="25"/>
      <c r="Z21" s="15">
        <f t="shared" si="10"/>
        <v>0</v>
      </c>
      <c r="AA21" s="15">
        <f t="shared" si="11"/>
        <v>0</v>
      </c>
      <c r="AB21" s="25"/>
      <c r="AC21" s="15">
        <f t="shared" si="12"/>
        <v>0</v>
      </c>
      <c r="AD21" s="15">
        <f t="shared" si="13"/>
        <v>0</v>
      </c>
      <c r="AE21" s="25"/>
      <c r="AF21" s="15">
        <f t="shared" si="14"/>
        <v>0</v>
      </c>
      <c r="AG21" s="15">
        <f t="shared" si="15"/>
        <v>0</v>
      </c>
      <c r="AH21" s="25"/>
      <c r="AI21" s="15">
        <f t="shared" si="16"/>
        <v>0</v>
      </c>
      <c r="AJ21" s="15">
        <f t="shared" si="17"/>
        <v>0</v>
      </c>
      <c r="AK21" s="25"/>
      <c r="AL21" s="15">
        <f t="shared" si="18"/>
        <v>0</v>
      </c>
      <c r="AM21" s="15">
        <f t="shared" si="19"/>
        <v>0</v>
      </c>
      <c r="AN21" s="50"/>
      <c r="AO21" s="25">
        <f t="shared" si="20"/>
        <v>4</v>
      </c>
      <c r="AP21" s="15">
        <f t="shared" si="21"/>
        <v>98.919999999999902</v>
      </c>
      <c r="AQ21" s="36">
        <f t="shared" si="22"/>
        <v>198</v>
      </c>
      <c r="AR21" s="41">
        <f t="shared" si="23"/>
        <v>3.1496062992125984E-2</v>
      </c>
      <c r="AS21" s="36">
        <f t="shared" si="24"/>
        <v>0.94488188976377951</v>
      </c>
      <c r="AT21" s="58">
        <f t="shared" si="25"/>
        <v>46.771653543307089</v>
      </c>
      <c r="AU21" s="25">
        <v>0</v>
      </c>
      <c r="AV21" s="36">
        <f t="shared" si="26"/>
        <v>0</v>
      </c>
      <c r="AW21" s="36"/>
      <c r="AX21" s="15">
        <f t="shared" si="27"/>
        <v>0</v>
      </c>
      <c r="AY21" s="46">
        <v>27</v>
      </c>
      <c r="AZ21" s="36">
        <f t="shared" si="28"/>
        <v>0</v>
      </c>
      <c r="BA21" s="36">
        <f t="shared" si="29"/>
        <v>0</v>
      </c>
      <c r="BB21" s="51">
        <f t="shared" si="30"/>
        <v>0</v>
      </c>
      <c r="BC21" s="34">
        <f t="shared" si="31"/>
        <v>43593</v>
      </c>
      <c r="BD21" s="1"/>
      <c r="BE21" s="1"/>
      <c r="BF21" s="1"/>
      <c r="BG21" s="1"/>
      <c r="BH21" s="1"/>
      <c r="BI21" s="1"/>
    </row>
    <row r="22" spans="1:61" ht="15" x14ac:dyDescent="0.25">
      <c r="A22" s="13"/>
      <c r="B22" s="16">
        <v>6953156273030</v>
      </c>
      <c r="C22" s="16"/>
      <c r="D22" s="16">
        <v>734899</v>
      </c>
      <c r="E22" s="17" t="s">
        <v>45</v>
      </c>
      <c r="F22" s="53">
        <v>25.360000000000003</v>
      </c>
      <c r="G22" s="53">
        <v>54.5</v>
      </c>
      <c r="H22" s="53">
        <v>109</v>
      </c>
      <c r="J22" s="25">
        <v>0</v>
      </c>
      <c r="K22" s="15">
        <f t="shared" si="0"/>
        <v>0</v>
      </c>
      <c r="L22" s="15">
        <f t="shared" si="1"/>
        <v>0</v>
      </c>
      <c r="M22" s="25">
        <v>0</v>
      </c>
      <c r="N22" s="15">
        <f t="shared" si="2"/>
        <v>0</v>
      </c>
      <c r="O22" s="15">
        <f t="shared" si="3"/>
        <v>0</v>
      </c>
      <c r="P22" s="25">
        <v>3</v>
      </c>
      <c r="Q22" s="15">
        <f t="shared" si="4"/>
        <v>76.080000000000013</v>
      </c>
      <c r="R22" s="15">
        <f t="shared" si="5"/>
        <v>163.5</v>
      </c>
      <c r="S22" s="25">
        <v>0</v>
      </c>
      <c r="T22" s="15">
        <f t="shared" si="6"/>
        <v>0</v>
      </c>
      <c r="U22" s="15">
        <f t="shared" si="7"/>
        <v>0</v>
      </c>
      <c r="V22" s="25">
        <v>0</v>
      </c>
      <c r="W22" s="15">
        <f t="shared" si="8"/>
        <v>0</v>
      </c>
      <c r="X22" s="15">
        <f t="shared" si="9"/>
        <v>0</v>
      </c>
      <c r="Y22" s="25"/>
      <c r="Z22" s="15">
        <f t="shared" si="10"/>
        <v>0</v>
      </c>
      <c r="AA22" s="15">
        <f t="shared" si="11"/>
        <v>0</v>
      </c>
      <c r="AB22" s="25"/>
      <c r="AC22" s="15">
        <f t="shared" si="12"/>
        <v>0</v>
      </c>
      <c r="AD22" s="15">
        <f t="shared" si="13"/>
        <v>0</v>
      </c>
      <c r="AE22" s="25"/>
      <c r="AF22" s="15">
        <f t="shared" si="14"/>
        <v>0</v>
      </c>
      <c r="AG22" s="15">
        <f t="shared" si="15"/>
        <v>0</v>
      </c>
      <c r="AH22" s="25"/>
      <c r="AI22" s="15">
        <f t="shared" si="16"/>
        <v>0</v>
      </c>
      <c r="AJ22" s="15">
        <f t="shared" si="17"/>
        <v>0</v>
      </c>
      <c r="AK22" s="25"/>
      <c r="AL22" s="15">
        <f t="shared" si="18"/>
        <v>0</v>
      </c>
      <c r="AM22" s="15">
        <f t="shared" si="19"/>
        <v>0</v>
      </c>
      <c r="AO22" s="25">
        <f t="shared" si="20"/>
        <v>3</v>
      </c>
      <c r="AP22" s="15">
        <f t="shared" si="21"/>
        <v>76.080000000000013</v>
      </c>
      <c r="AQ22" s="36">
        <f t="shared" si="22"/>
        <v>163.5</v>
      </c>
      <c r="AR22" s="41">
        <f t="shared" si="23"/>
        <v>2.3622047244094488E-2</v>
      </c>
      <c r="AS22" s="36">
        <f t="shared" si="24"/>
        <v>0.70866141732283461</v>
      </c>
      <c r="AT22" s="58">
        <f t="shared" si="25"/>
        <v>38.622047244094489</v>
      </c>
      <c r="AU22" s="25">
        <v>3</v>
      </c>
      <c r="AV22" s="36">
        <f t="shared" si="26"/>
        <v>163.5</v>
      </c>
      <c r="AW22" s="36"/>
      <c r="AX22" s="15">
        <f t="shared" si="27"/>
        <v>0</v>
      </c>
      <c r="AY22" s="46">
        <v>28</v>
      </c>
      <c r="AZ22" s="36">
        <f t="shared" si="28"/>
        <v>127</v>
      </c>
      <c r="BA22" s="36">
        <f t="shared" si="29"/>
        <v>18.142857142857142</v>
      </c>
      <c r="BB22" s="51">
        <f t="shared" si="30"/>
        <v>4.2333333333333334</v>
      </c>
      <c r="BC22" s="34">
        <f t="shared" si="31"/>
        <v>43720</v>
      </c>
    </row>
    <row r="23" spans="1:61" ht="15" x14ac:dyDescent="0.25">
      <c r="A23" s="13"/>
      <c r="B23" s="16">
        <v>6953156278622</v>
      </c>
      <c r="C23" s="16"/>
      <c r="D23" s="16">
        <v>734904</v>
      </c>
      <c r="E23" s="17" t="s">
        <v>46</v>
      </c>
      <c r="F23" s="53">
        <v>27</v>
      </c>
      <c r="G23" s="53">
        <v>64.5</v>
      </c>
      <c r="H23" s="53">
        <v>129</v>
      </c>
      <c r="J23" s="25">
        <v>0</v>
      </c>
      <c r="K23" s="15">
        <f t="shared" si="0"/>
        <v>0</v>
      </c>
      <c r="L23" s="15">
        <f t="shared" si="1"/>
        <v>0</v>
      </c>
      <c r="M23" s="25">
        <v>2</v>
      </c>
      <c r="N23" s="15">
        <f t="shared" si="2"/>
        <v>54</v>
      </c>
      <c r="O23" s="15">
        <f t="shared" si="3"/>
        <v>129</v>
      </c>
      <c r="P23" s="25">
        <v>2</v>
      </c>
      <c r="Q23" s="15">
        <f t="shared" si="4"/>
        <v>54</v>
      </c>
      <c r="R23" s="15">
        <f t="shared" si="5"/>
        <v>129</v>
      </c>
      <c r="S23" s="25">
        <v>1</v>
      </c>
      <c r="T23" s="15">
        <f t="shared" si="6"/>
        <v>27</v>
      </c>
      <c r="U23" s="15">
        <f t="shared" si="7"/>
        <v>64.5</v>
      </c>
      <c r="V23" s="25">
        <v>0</v>
      </c>
      <c r="W23" s="15">
        <f t="shared" si="8"/>
        <v>0</v>
      </c>
      <c r="X23" s="15">
        <f t="shared" si="9"/>
        <v>0</v>
      </c>
      <c r="Y23" s="25"/>
      <c r="Z23" s="15">
        <f t="shared" si="10"/>
        <v>0</v>
      </c>
      <c r="AA23" s="15">
        <f t="shared" si="11"/>
        <v>0</v>
      </c>
      <c r="AB23" s="25"/>
      <c r="AC23" s="15">
        <f t="shared" si="12"/>
        <v>0</v>
      </c>
      <c r="AD23" s="15">
        <f t="shared" si="13"/>
        <v>0</v>
      </c>
      <c r="AE23" s="25"/>
      <c r="AF23" s="15">
        <f t="shared" si="14"/>
        <v>0</v>
      </c>
      <c r="AG23" s="15">
        <f t="shared" si="15"/>
        <v>0</v>
      </c>
      <c r="AH23" s="25"/>
      <c r="AI23" s="15">
        <f t="shared" si="16"/>
        <v>0</v>
      </c>
      <c r="AJ23" s="15">
        <f t="shared" si="17"/>
        <v>0</v>
      </c>
      <c r="AK23" s="25"/>
      <c r="AL23" s="15">
        <f t="shared" si="18"/>
        <v>0</v>
      </c>
      <c r="AM23" s="15">
        <f t="shared" si="19"/>
        <v>0</v>
      </c>
      <c r="AO23" s="25">
        <f t="shared" si="20"/>
        <v>5</v>
      </c>
      <c r="AP23" s="15">
        <f t="shared" si="21"/>
        <v>135</v>
      </c>
      <c r="AQ23" s="36">
        <f t="shared" si="22"/>
        <v>322.5</v>
      </c>
      <c r="AR23" s="41">
        <f t="shared" si="23"/>
        <v>3.937007874015748E-2</v>
      </c>
      <c r="AS23" s="36">
        <f t="shared" si="24"/>
        <v>1.1811023622047243</v>
      </c>
      <c r="AT23" s="58">
        <f t="shared" si="25"/>
        <v>76.181102362204712</v>
      </c>
      <c r="AU23" s="25">
        <v>1</v>
      </c>
      <c r="AV23" s="36">
        <f t="shared" si="26"/>
        <v>64.5</v>
      </c>
      <c r="AW23" s="36"/>
      <c r="AX23" s="15">
        <f t="shared" si="27"/>
        <v>0</v>
      </c>
      <c r="AY23" s="46">
        <v>29</v>
      </c>
      <c r="AZ23" s="36">
        <f t="shared" si="28"/>
        <v>25.4</v>
      </c>
      <c r="BA23" s="36">
        <f t="shared" si="29"/>
        <v>3.6285714285714286</v>
      </c>
      <c r="BB23" s="51">
        <f t="shared" si="30"/>
        <v>0.84666666666666657</v>
      </c>
      <c r="BC23" s="34">
        <f t="shared" si="31"/>
        <v>43618.400000000001</v>
      </c>
    </row>
    <row r="24" spans="1:61" ht="15" x14ac:dyDescent="0.25">
      <c r="A24" s="13"/>
      <c r="B24" s="16">
        <v>6953156255814</v>
      </c>
      <c r="C24" s="16"/>
      <c r="D24" s="16">
        <v>734907</v>
      </c>
      <c r="E24" s="26" t="s">
        <v>47</v>
      </c>
      <c r="F24" s="53">
        <v>11</v>
      </c>
      <c r="G24" s="53">
        <v>24.5</v>
      </c>
      <c r="H24" s="53">
        <v>49</v>
      </c>
      <c r="J24" s="25">
        <v>0</v>
      </c>
      <c r="K24" s="15">
        <f t="shared" si="0"/>
        <v>0</v>
      </c>
      <c r="L24" s="15">
        <f t="shared" si="1"/>
        <v>0</v>
      </c>
      <c r="M24" s="25">
        <v>0</v>
      </c>
      <c r="N24" s="15">
        <f t="shared" si="2"/>
        <v>0</v>
      </c>
      <c r="O24" s="15">
        <f t="shared" si="3"/>
        <v>0</v>
      </c>
      <c r="P24" s="25">
        <v>0</v>
      </c>
      <c r="Q24" s="15">
        <f t="shared" si="4"/>
        <v>0</v>
      </c>
      <c r="R24" s="15">
        <f t="shared" si="5"/>
        <v>0</v>
      </c>
      <c r="S24" s="25">
        <v>0</v>
      </c>
      <c r="T24" s="15">
        <f t="shared" si="6"/>
        <v>0</v>
      </c>
      <c r="U24" s="15">
        <f t="shared" si="7"/>
        <v>0</v>
      </c>
      <c r="V24" s="25">
        <v>0</v>
      </c>
      <c r="W24" s="15">
        <f t="shared" si="8"/>
        <v>0</v>
      </c>
      <c r="X24" s="15">
        <f t="shared" si="9"/>
        <v>0</v>
      </c>
      <c r="Y24" s="25"/>
      <c r="Z24" s="15">
        <f t="shared" si="10"/>
        <v>0</v>
      </c>
      <c r="AA24" s="15">
        <f t="shared" si="11"/>
        <v>0</v>
      </c>
      <c r="AB24" s="25"/>
      <c r="AC24" s="15">
        <f t="shared" si="12"/>
        <v>0</v>
      </c>
      <c r="AD24" s="15">
        <f t="shared" si="13"/>
        <v>0</v>
      </c>
      <c r="AE24" s="25"/>
      <c r="AF24" s="15">
        <f t="shared" si="14"/>
        <v>0</v>
      </c>
      <c r="AG24" s="15">
        <f t="shared" si="15"/>
        <v>0</v>
      </c>
      <c r="AH24" s="25"/>
      <c r="AI24" s="15">
        <f t="shared" si="16"/>
        <v>0</v>
      </c>
      <c r="AJ24" s="15">
        <f t="shared" si="17"/>
        <v>0</v>
      </c>
      <c r="AK24" s="25"/>
      <c r="AL24" s="15">
        <f t="shared" si="18"/>
        <v>0</v>
      </c>
      <c r="AM24" s="15">
        <f t="shared" si="19"/>
        <v>0</v>
      </c>
      <c r="AO24" s="25">
        <f t="shared" si="20"/>
        <v>0</v>
      </c>
      <c r="AP24" s="15">
        <f t="shared" si="21"/>
        <v>0</v>
      </c>
      <c r="AQ24" s="36">
        <f t="shared" si="22"/>
        <v>0</v>
      </c>
      <c r="AR24" s="41">
        <f t="shared" si="23"/>
        <v>0</v>
      </c>
      <c r="AS24" s="36">
        <f t="shared" si="24"/>
        <v>0</v>
      </c>
      <c r="AT24" s="58">
        <f t="shared" si="25"/>
        <v>0</v>
      </c>
      <c r="AU24" s="25">
        <v>0</v>
      </c>
      <c r="AV24" s="36">
        <f t="shared" si="26"/>
        <v>0</v>
      </c>
      <c r="AW24" s="36"/>
      <c r="AX24" s="15">
        <f t="shared" si="27"/>
        <v>0</v>
      </c>
      <c r="AY24" s="46">
        <v>15</v>
      </c>
      <c r="AZ24" s="36" t="str">
        <f t="shared" si="28"/>
        <v>-</v>
      </c>
      <c r="BA24" s="36" t="str">
        <f t="shared" si="29"/>
        <v>-</v>
      </c>
      <c r="BB24" s="51" t="str">
        <f t="shared" si="30"/>
        <v>-</v>
      </c>
      <c r="BC24" s="34" t="str">
        <f t="shared" si="31"/>
        <v>-</v>
      </c>
    </row>
    <row r="25" spans="1:61" ht="15" x14ac:dyDescent="0.25">
      <c r="A25" s="13"/>
      <c r="B25" s="16">
        <v>6953156253025</v>
      </c>
      <c r="C25" s="16"/>
      <c r="D25" s="16">
        <v>734909</v>
      </c>
      <c r="E25" s="17" t="s">
        <v>48</v>
      </c>
      <c r="F25" s="53">
        <v>11.76</v>
      </c>
      <c r="G25" s="53">
        <v>24.5</v>
      </c>
      <c r="H25" s="53">
        <v>49</v>
      </c>
      <c r="J25" s="25">
        <v>0</v>
      </c>
      <c r="K25" s="15">
        <f t="shared" si="0"/>
        <v>0</v>
      </c>
      <c r="L25" s="15">
        <f t="shared" si="1"/>
        <v>0</v>
      </c>
      <c r="M25" s="25">
        <v>2</v>
      </c>
      <c r="N25" s="15">
        <f t="shared" si="2"/>
        <v>23.52</v>
      </c>
      <c r="O25" s="15">
        <f t="shared" si="3"/>
        <v>49</v>
      </c>
      <c r="P25" s="25">
        <v>3</v>
      </c>
      <c r="Q25" s="15">
        <f t="shared" si="4"/>
        <v>35.28</v>
      </c>
      <c r="R25" s="15">
        <f t="shared" si="5"/>
        <v>73.5</v>
      </c>
      <c r="S25" s="25">
        <v>0</v>
      </c>
      <c r="T25" s="15">
        <f t="shared" si="6"/>
        <v>0</v>
      </c>
      <c r="U25" s="15">
        <f t="shared" si="7"/>
        <v>0</v>
      </c>
      <c r="V25" s="25">
        <v>0</v>
      </c>
      <c r="W25" s="15">
        <f t="shared" si="8"/>
        <v>0</v>
      </c>
      <c r="X25" s="15">
        <f t="shared" si="9"/>
        <v>0</v>
      </c>
      <c r="Y25" s="25"/>
      <c r="Z25" s="15">
        <f t="shared" si="10"/>
        <v>0</v>
      </c>
      <c r="AA25" s="15">
        <f t="shared" si="11"/>
        <v>0</v>
      </c>
      <c r="AB25" s="25"/>
      <c r="AC25" s="15">
        <f t="shared" si="12"/>
        <v>0</v>
      </c>
      <c r="AD25" s="15">
        <f t="shared" si="13"/>
        <v>0</v>
      </c>
      <c r="AE25" s="25"/>
      <c r="AF25" s="15">
        <f t="shared" si="14"/>
        <v>0</v>
      </c>
      <c r="AG25" s="15">
        <f t="shared" si="15"/>
        <v>0</v>
      </c>
      <c r="AH25" s="25"/>
      <c r="AI25" s="15">
        <f t="shared" si="16"/>
        <v>0</v>
      </c>
      <c r="AJ25" s="15">
        <f t="shared" si="17"/>
        <v>0</v>
      </c>
      <c r="AK25" s="25"/>
      <c r="AL25" s="15">
        <f t="shared" si="18"/>
        <v>0</v>
      </c>
      <c r="AM25" s="15">
        <f t="shared" si="19"/>
        <v>0</v>
      </c>
      <c r="AO25" s="25">
        <f t="shared" si="20"/>
        <v>5</v>
      </c>
      <c r="AP25" s="15">
        <f t="shared" si="21"/>
        <v>58.8</v>
      </c>
      <c r="AQ25" s="36">
        <f t="shared" si="22"/>
        <v>122.5</v>
      </c>
      <c r="AR25" s="41">
        <f t="shared" si="23"/>
        <v>3.937007874015748E-2</v>
      </c>
      <c r="AS25" s="36">
        <f t="shared" si="24"/>
        <v>1.1811023622047243</v>
      </c>
      <c r="AT25" s="58">
        <f t="shared" si="25"/>
        <v>28.937007874015745</v>
      </c>
      <c r="AU25" s="25">
        <v>0</v>
      </c>
      <c r="AV25" s="36">
        <f t="shared" si="26"/>
        <v>0</v>
      </c>
      <c r="AW25" s="36"/>
      <c r="AX25" s="15">
        <f t="shared" si="27"/>
        <v>0</v>
      </c>
      <c r="AY25" s="46">
        <v>16</v>
      </c>
      <c r="AZ25" s="36">
        <f t="shared" si="28"/>
        <v>0</v>
      </c>
      <c r="BA25" s="36">
        <f t="shared" si="29"/>
        <v>0</v>
      </c>
      <c r="BB25" s="51">
        <f t="shared" si="30"/>
        <v>0</v>
      </c>
      <c r="BC25" s="34">
        <f t="shared" si="31"/>
        <v>43593</v>
      </c>
    </row>
    <row r="26" spans="1:61" ht="15" x14ac:dyDescent="0.25">
      <c r="A26" s="13"/>
      <c r="B26" s="16">
        <v>6953156253032</v>
      </c>
      <c r="C26" s="16"/>
      <c r="D26" s="16">
        <v>734911</v>
      </c>
      <c r="E26" s="17" t="s">
        <v>49</v>
      </c>
      <c r="F26" s="53">
        <v>12.049999999999997</v>
      </c>
      <c r="G26" s="53">
        <v>24.5</v>
      </c>
      <c r="H26" s="53">
        <v>49</v>
      </c>
      <c r="J26" s="25">
        <v>0</v>
      </c>
      <c r="K26" s="15">
        <f t="shared" si="0"/>
        <v>0</v>
      </c>
      <c r="L26" s="15">
        <f t="shared" si="1"/>
        <v>0</v>
      </c>
      <c r="M26" s="25">
        <v>2</v>
      </c>
      <c r="N26" s="15">
        <f t="shared" si="2"/>
        <v>24.099999999999994</v>
      </c>
      <c r="O26" s="15">
        <f t="shared" si="3"/>
        <v>49</v>
      </c>
      <c r="P26" s="25">
        <v>1</v>
      </c>
      <c r="Q26" s="15">
        <f t="shared" si="4"/>
        <v>12.049999999999997</v>
      </c>
      <c r="R26" s="15">
        <f t="shared" si="5"/>
        <v>24.5</v>
      </c>
      <c r="S26" s="25">
        <v>6</v>
      </c>
      <c r="T26" s="15">
        <f t="shared" si="6"/>
        <v>72.299999999999983</v>
      </c>
      <c r="U26" s="15">
        <f t="shared" si="7"/>
        <v>147</v>
      </c>
      <c r="V26" s="25">
        <v>0</v>
      </c>
      <c r="W26" s="15">
        <f t="shared" si="8"/>
        <v>0</v>
      </c>
      <c r="X26" s="15">
        <f t="shared" si="9"/>
        <v>0</v>
      </c>
      <c r="Y26" s="25"/>
      <c r="Z26" s="15">
        <f t="shared" si="10"/>
        <v>0</v>
      </c>
      <c r="AA26" s="15">
        <f t="shared" si="11"/>
        <v>0</v>
      </c>
      <c r="AB26" s="25"/>
      <c r="AC26" s="15">
        <f t="shared" si="12"/>
        <v>0</v>
      </c>
      <c r="AD26" s="15">
        <f t="shared" si="13"/>
        <v>0</v>
      </c>
      <c r="AE26" s="25"/>
      <c r="AF26" s="15">
        <f t="shared" si="14"/>
        <v>0</v>
      </c>
      <c r="AG26" s="15">
        <f t="shared" si="15"/>
        <v>0</v>
      </c>
      <c r="AH26" s="25"/>
      <c r="AI26" s="15">
        <f t="shared" si="16"/>
        <v>0</v>
      </c>
      <c r="AJ26" s="15">
        <f t="shared" si="17"/>
        <v>0</v>
      </c>
      <c r="AK26" s="25"/>
      <c r="AL26" s="15">
        <f t="shared" si="18"/>
        <v>0</v>
      </c>
      <c r="AM26" s="15">
        <f t="shared" si="19"/>
        <v>0</v>
      </c>
      <c r="AO26" s="25">
        <f t="shared" si="20"/>
        <v>9</v>
      </c>
      <c r="AP26" s="15">
        <f t="shared" si="21"/>
        <v>108.44999999999997</v>
      </c>
      <c r="AQ26" s="36">
        <f t="shared" si="22"/>
        <v>220.5</v>
      </c>
      <c r="AR26" s="41">
        <f t="shared" si="23"/>
        <v>7.0866141732283464E-2</v>
      </c>
      <c r="AS26" s="36">
        <f t="shared" si="24"/>
        <v>2.1259842519685037</v>
      </c>
      <c r="AT26" s="58">
        <f t="shared" si="25"/>
        <v>52.086614173228341</v>
      </c>
      <c r="AU26" s="25">
        <v>0</v>
      </c>
      <c r="AV26" s="36">
        <f t="shared" si="26"/>
        <v>0</v>
      </c>
      <c r="AW26" s="36"/>
      <c r="AX26" s="15">
        <f t="shared" si="27"/>
        <v>0</v>
      </c>
      <c r="AY26" s="46">
        <v>17</v>
      </c>
      <c r="AZ26" s="36">
        <f t="shared" si="28"/>
        <v>0</v>
      </c>
      <c r="BA26" s="36">
        <f t="shared" si="29"/>
        <v>0</v>
      </c>
      <c r="BB26" s="51">
        <f t="shared" si="30"/>
        <v>0</v>
      </c>
      <c r="BC26" s="34">
        <f t="shared" si="31"/>
        <v>43593</v>
      </c>
    </row>
    <row r="27" spans="1:61" s="108" customFormat="1" ht="15" x14ac:dyDescent="0.25">
      <c r="A27" s="92"/>
      <c r="B27" s="93">
        <v>6953156259850</v>
      </c>
      <c r="C27" s="93"/>
      <c r="D27" s="93">
        <v>734916</v>
      </c>
      <c r="E27" s="94" t="s">
        <v>50</v>
      </c>
      <c r="F27" s="95">
        <v>13.479999999999993</v>
      </c>
      <c r="G27" s="95">
        <v>29.5</v>
      </c>
      <c r="H27" s="95">
        <v>59</v>
      </c>
      <c r="I27" s="104"/>
      <c r="J27" s="96">
        <v>0</v>
      </c>
      <c r="K27" s="97">
        <f t="shared" si="0"/>
        <v>0</v>
      </c>
      <c r="L27" s="97">
        <f t="shared" si="1"/>
        <v>0</v>
      </c>
      <c r="M27" s="96">
        <v>2</v>
      </c>
      <c r="N27" s="97">
        <f t="shared" si="2"/>
        <v>26.959999999999987</v>
      </c>
      <c r="O27" s="97">
        <f t="shared" si="3"/>
        <v>59</v>
      </c>
      <c r="P27" s="96">
        <v>0</v>
      </c>
      <c r="Q27" s="97">
        <f t="shared" si="4"/>
        <v>0</v>
      </c>
      <c r="R27" s="97">
        <f t="shared" si="5"/>
        <v>0</v>
      </c>
      <c r="S27" s="96">
        <v>1</v>
      </c>
      <c r="T27" s="97">
        <f t="shared" si="6"/>
        <v>13.479999999999993</v>
      </c>
      <c r="U27" s="97">
        <f t="shared" si="7"/>
        <v>29.5</v>
      </c>
      <c r="V27" s="96">
        <v>0</v>
      </c>
      <c r="W27" s="97">
        <f t="shared" si="8"/>
        <v>0</v>
      </c>
      <c r="X27" s="97">
        <f t="shared" si="9"/>
        <v>0</v>
      </c>
      <c r="Y27" s="96"/>
      <c r="Z27" s="97">
        <f t="shared" si="10"/>
        <v>0</v>
      </c>
      <c r="AA27" s="97">
        <f t="shared" si="11"/>
        <v>0</v>
      </c>
      <c r="AB27" s="96"/>
      <c r="AC27" s="97">
        <f t="shared" si="12"/>
        <v>0</v>
      </c>
      <c r="AD27" s="97">
        <f t="shared" si="13"/>
        <v>0</v>
      </c>
      <c r="AE27" s="96"/>
      <c r="AF27" s="97">
        <f t="shared" si="14"/>
        <v>0</v>
      </c>
      <c r="AG27" s="97">
        <f t="shared" si="15"/>
        <v>0</v>
      </c>
      <c r="AH27" s="96"/>
      <c r="AI27" s="97">
        <f t="shared" si="16"/>
        <v>0</v>
      </c>
      <c r="AJ27" s="97">
        <f t="shared" si="17"/>
        <v>0</v>
      </c>
      <c r="AK27" s="96"/>
      <c r="AL27" s="97">
        <f t="shared" si="18"/>
        <v>0</v>
      </c>
      <c r="AM27" s="97">
        <f t="shared" si="19"/>
        <v>0</v>
      </c>
      <c r="AN27" s="107"/>
      <c r="AO27" s="96">
        <f t="shared" si="20"/>
        <v>3</v>
      </c>
      <c r="AP27" s="97">
        <f t="shared" si="21"/>
        <v>40.439999999999984</v>
      </c>
      <c r="AQ27" s="97">
        <f t="shared" si="22"/>
        <v>88.5</v>
      </c>
      <c r="AR27" s="99">
        <f t="shared" si="23"/>
        <v>2.3622047244094488E-2</v>
      </c>
      <c r="AS27" s="100">
        <f t="shared" si="24"/>
        <v>0.70866141732283461</v>
      </c>
      <c r="AT27" s="97">
        <f t="shared" si="25"/>
        <v>20.905511811023622</v>
      </c>
      <c r="AU27" s="96">
        <v>1</v>
      </c>
      <c r="AV27" s="106">
        <f t="shared" si="26"/>
        <v>29.5</v>
      </c>
      <c r="AW27" s="106"/>
      <c r="AX27" s="97">
        <f t="shared" si="27"/>
        <v>0</v>
      </c>
      <c r="AY27" s="101">
        <v>26</v>
      </c>
      <c r="AZ27" s="100">
        <f t="shared" si="28"/>
        <v>42.333333333333336</v>
      </c>
      <c r="BA27" s="100">
        <f t="shared" si="29"/>
        <v>6.0476190476190483</v>
      </c>
      <c r="BB27" s="102">
        <f t="shared" si="30"/>
        <v>1.4111111111111112</v>
      </c>
      <c r="BC27" s="34">
        <f t="shared" si="31"/>
        <v>43635.333333333336</v>
      </c>
      <c r="BD27" s="103"/>
      <c r="BE27" s="103"/>
      <c r="BF27" s="104"/>
      <c r="BG27" s="104"/>
      <c r="BH27" s="104"/>
      <c r="BI27" s="104"/>
    </row>
    <row r="28" spans="1:61" s="108" customFormat="1" ht="15" x14ac:dyDescent="0.25">
      <c r="A28" s="92"/>
      <c r="B28" s="93">
        <v>6953156273085</v>
      </c>
      <c r="C28" s="93"/>
      <c r="D28" s="93">
        <v>734920</v>
      </c>
      <c r="E28" s="94" t="s">
        <v>51</v>
      </c>
      <c r="F28" s="95">
        <v>13.620000000000053</v>
      </c>
      <c r="G28" s="95">
        <v>34.5</v>
      </c>
      <c r="H28" s="95">
        <v>69</v>
      </c>
      <c r="I28" s="104"/>
      <c r="J28" s="96">
        <v>0</v>
      </c>
      <c r="K28" s="97">
        <f t="shared" si="0"/>
        <v>0</v>
      </c>
      <c r="L28" s="97">
        <f t="shared" si="1"/>
        <v>0</v>
      </c>
      <c r="M28" s="96">
        <v>5</v>
      </c>
      <c r="N28" s="97">
        <f t="shared" si="2"/>
        <v>68.100000000000264</v>
      </c>
      <c r="O28" s="97">
        <f t="shared" si="3"/>
        <v>172.5</v>
      </c>
      <c r="P28" s="96">
        <v>5</v>
      </c>
      <c r="Q28" s="97">
        <f t="shared" si="4"/>
        <v>68.100000000000264</v>
      </c>
      <c r="R28" s="97">
        <f t="shared" si="5"/>
        <v>172.5</v>
      </c>
      <c r="S28" s="96">
        <v>0</v>
      </c>
      <c r="T28" s="97">
        <f t="shared" si="6"/>
        <v>0</v>
      </c>
      <c r="U28" s="97">
        <f t="shared" si="7"/>
        <v>0</v>
      </c>
      <c r="V28" s="96">
        <v>2</v>
      </c>
      <c r="W28" s="97">
        <f t="shared" si="8"/>
        <v>27.240000000000105</v>
      </c>
      <c r="X28" s="97">
        <f t="shared" si="9"/>
        <v>69</v>
      </c>
      <c r="Y28" s="96"/>
      <c r="Z28" s="97">
        <f t="shared" si="10"/>
        <v>0</v>
      </c>
      <c r="AA28" s="97">
        <f t="shared" si="11"/>
        <v>0</v>
      </c>
      <c r="AB28" s="96"/>
      <c r="AC28" s="97">
        <f t="shared" si="12"/>
        <v>0</v>
      </c>
      <c r="AD28" s="97">
        <f t="shared" si="13"/>
        <v>0</v>
      </c>
      <c r="AE28" s="96"/>
      <c r="AF28" s="97">
        <f t="shared" si="14"/>
        <v>0</v>
      </c>
      <c r="AG28" s="97">
        <f t="shared" si="15"/>
        <v>0</v>
      </c>
      <c r="AH28" s="96"/>
      <c r="AI28" s="97">
        <f t="shared" si="16"/>
        <v>0</v>
      </c>
      <c r="AJ28" s="97">
        <f t="shared" si="17"/>
        <v>0</v>
      </c>
      <c r="AK28" s="96"/>
      <c r="AL28" s="97">
        <f t="shared" si="18"/>
        <v>0</v>
      </c>
      <c r="AM28" s="97">
        <f t="shared" si="19"/>
        <v>0</v>
      </c>
      <c r="AN28" s="107"/>
      <c r="AO28" s="96">
        <f t="shared" si="20"/>
        <v>12</v>
      </c>
      <c r="AP28" s="97">
        <f t="shared" si="21"/>
        <v>163.44000000000062</v>
      </c>
      <c r="AQ28" s="97">
        <f t="shared" si="22"/>
        <v>414</v>
      </c>
      <c r="AR28" s="99">
        <f t="shared" si="23"/>
        <v>9.4488188976377951E-2</v>
      </c>
      <c r="AS28" s="100">
        <f t="shared" si="24"/>
        <v>2.8346456692913384</v>
      </c>
      <c r="AT28" s="97">
        <f t="shared" si="25"/>
        <v>97.795275590551171</v>
      </c>
      <c r="AU28" s="96">
        <v>7</v>
      </c>
      <c r="AV28" s="106">
        <f t="shared" si="26"/>
        <v>241.5</v>
      </c>
      <c r="AW28" s="106"/>
      <c r="AX28" s="97">
        <f t="shared" si="27"/>
        <v>0</v>
      </c>
      <c r="AY28" s="101">
        <v>14</v>
      </c>
      <c r="AZ28" s="100">
        <f t="shared" si="28"/>
        <v>74.083333333333329</v>
      </c>
      <c r="BA28" s="100">
        <f t="shared" si="29"/>
        <v>10.583333333333332</v>
      </c>
      <c r="BB28" s="102">
        <f t="shared" si="30"/>
        <v>2.4694444444444441</v>
      </c>
      <c r="BC28" s="34">
        <f t="shared" si="31"/>
        <v>43667.083333333336</v>
      </c>
      <c r="BD28" s="103"/>
      <c r="BE28" s="103"/>
      <c r="BF28" s="104"/>
      <c r="BG28" s="104"/>
      <c r="BH28" s="104"/>
      <c r="BI28" s="104"/>
    </row>
    <row r="29" spans="1:61" ht="15" x14ac:dyDescent="0.25">
      <c r="A29" s="13"/>
      <c r="B29" s="16">
        <v>6953156273092</v>
      </c>
      <c r="C29" s="16"/>
      <c r="D29" s="16">
        <v>734921</v>
      </c>
      <c r="E29" s="17" t="s">
        <v>52</v>
      </c>
      <c r="F29" s="53">
        <v>13.949999999999998</v>
      </c>
      <c r="G29" s="53">
        <v>34.5</v>
      </c>
      <c r="H29" s="53">
        <v>69</v>
      </c>
      <c r="J29" s="25">
        <v>0</v>
      </c>
      <c r="K29" s="15">
        <f t="shared" si="0"/>
        <v>0</v>
      </c>
      <c r="L29" s="15">
        <f t="shared" si="1"/>
        <v>0</v>
      </c>
      <c r="M29" s="25">
        <v>2</v>
      </c>
      <c r="N29" s="15">
        <f t="shared" si="2"/>
        <v>27.899999999999995</v>
      </c>
      <c r="O29" s="15">
        <f t="shared" si="3"/>
        <v>69</v>
      </c>
      <c r="P29" s="25">
        <v>3</v>
      </c>
      <c r="Q29" s="15">
        <f t="shared" si="4"/>
        <v>41.849999999999994</v>
      </c>
      <c r="R29" s="15">
        <f t="shared" si="5"/>
        <v>103.5</v>
      </c>
      <c r="S29" s="25">
        <v>1</v>
      </c>
      <c r="T29" s="15">
        <f t="shared" si="6"/>
        <v>13.949999999999998</v>
      </c>
      <c r="U29" s="15">
        <f t="shared" si="7"/>
        <v>34.5</v>
      </c>
      <c r="V29" s="25">
        <v>2</v>
      </c>
      <c r="W29" s="15">
        <f t="shared" si="8"/>
        <v>27.899999999999995</v>
      </c>
      <c r="X29" s="15">
        <f t="shared" si="9"/>
        <v>69</v>
      </c>
      <c r="Y29" s="25"/>
      <c r="Z29" s="15">
        <f t="shared" si="10"/>
        <v>0</v>
      </c>
      <c r="AA29" s="15">
        <f t="shared" si="11"/>
        <v>0</v>
      </c>
      <c r="AB29" s="25"/>
      <c r="AC29" s="15">
        <f t="shared" si="12"/>
        <v>0</v>
      </c>
      <c r="AD29" s="15">
        <f t="shared" si="13"/>
        <v>0</v>
      </c>
      <c r="AE29" s="25"/>
      <c r="AF29" s="15">
        <f t="shared" si="14"/>
        <v>0</v>
      </c>
      <c r="AG29" s="15">
        <f t="shared" si="15"/>
        <v>0</v>
      </c>
      <c r="AH29" s="25"/>
      <c r="AI29" s="15">
        <f t="shared" si="16"/>
        <v>0</v>
      </c>
      <c r="AJ29" s="15">
        <f t="shared" si="17"/>
        <v>0</v>
      </c>
      <c r="AK29" s="25"/>
      <c r="AL29" s="15">
        <f t="shared" si="18"/>
        <v>0</v>
      </c>
      <c r="AM29" s="15">
        <f t="shared" si="19"/>
        <v>0</v>
      </c>
      <c r="AO29" s="25">
        <f t="shared" si="20"/>
        <v>8</v>
      </c>
      <c r="AP29" s="15">
        <f t="shared" si="21"/>
        <v>111.59999999999998</v>
      </c>
      <c r="AQ29" s="36">
        <f t="shared" si="22"/>
        <v>276</v>
      </c>
      <c r="AR29" s="41">
        <f t="shared" si="23"/>
        <v>6.2992125984251968E-2</v>
      </c>
      <c r="AS29" s="36">
        <f t="shared" si="24"/>
        <v>1.889763779527559</v>
      </c>
      <c r="AT29" s="58">
        <f t="shared" si="25"/>
        <v>65.196850393700785</v>
      </c>
      <c r="AU29" s="25">
        <v>1</v>
      </c>
      <c r="AV29" s="36">
        <f t="shared" si="26"/>
        <v>34.5</v>
      </c>
      <c r="AW29" s="36"/>
      <c r="AX29" s="15">
        <f t="shared" si="27"/>
        <v>0</v>
      </c>
      <c r="AY29" s="46">
        <v>30</v>
      </c>
      <c r="AZ29" s="36">
        <f t="shared" si="28"/>
        <v>15.875</v>
      </c>
      <c r="BA29" s="36">
        <f t="shared" si="29"/>
        <v>2.2678571428571428</v>
      </c>
      <c r="BB29" s="51">
        <f t="shared" si="30"/>
        <v>0.52916666666666667</v>
      </c>
      <c r="BC29" s="34">
        <f t="shared" si="31"/>
        <v>43608.875</v>
      </c>
    </row>
    <row r="30" spans="1:61" ht="15" x14ac:dyDescent="0.25">
      <c r="A30" s="13"/>
      <c r="B30" s="16">
        <v>6953156273108</v>
      </c>
      <c r="C30" s="16"/>
      <c r="D30" s="16">
        <v>734922</v>
      </c>
      <c r="E30" s="17" t="s">
        <v>53</v>
      </c>
      <c r="F30" s="53">
        <v>13.950000000000014</v>
      </c>
      <c r="G30" s="53">
        <v>34.5</v>
      </c>
      <c r="H30" s="53">
        <v>69</v>
      </c>
      <c r="J30" s="25">
        <v>0</v>
      </c>
      <c r="K30" s="15">
        <f t="shared" si="0"/>
        <v>0</v>
      </c>
      <c r="L30" s="15">
        <f t="shared" si="1"/>
        <v>0</v>
      </c>
      <c r="M30" s="25">
        <v>4</v>
      </c>
      <c r="N30" s="15">
        <f t="shared" si="2"/>
        <v>55.800000000000054</v>
      </c>
      <c r="O30" s="15">
        <f t="shared" si="3"/>
        <v>138</v>
      </c>
      <c r="P30" s="25">
        <v>0</v>
      </c>
      <c r="Q30" s="15">
        <f t="shared" si="4"/>
        <v>0</v>
      </c>
      <c r="R30" s="15">
        <f t="shared" si="5"/>
        <v>0</v>
      </c>
      <c r="S30" s="25">
        <v>9</v>
      </c>
      <c r="T30" s="15">
        <f t="shared" si="6"/>
        <v>125.55000000000013</v>
      </c>
      <c r="U30" s="15">
        <f t="shared" si="7"/>
        <v>310.5</v>
      </c>
      <c r="V30" s="25">
        <v>0</v>
      </c>
      <c r="W30" s="15">
        <f t="shared" si="8"/>
        <v>0</v>
      </c>
      <c r="X30" s="15">
        <f t="shared" si="9"/>
        <v>0</v>
      </c>
      <c r="Y30" s="25"/>
      <c r="Z30" s="15">
        <f t="shared" si="10"/>
        <v>0</v>
      </c>
      <c r="AA30" s="15">
        <f t="shared" si="11"/>
        <v>0</v>
      </c>
      <c r="AB30" s="25"/>
      <c r="AC30" s="15">
        <f t="shared" si="12"/>
        <v>0</v>
      </c>
      <c r="AD30" s="15">
        <f t="shared" si="13"/>
        <v>0</v>
      </c>
      <c r="AE30" s="25"/>
      <c r="AF30" s="15">
        <f t="shared" si="14"/>
        <v>0</v>
      </c>
      <c r="AG30" s="15">
        <f t="shared" si="15"/>
        <v>0</v>
      </c>
      <c r="AH30" s="25"/>
      <c r="AI30" s="15">
        <f t="shared" si="16"/>
        <v>0</v>
      </c>
      <c r="AJ30" s="15">
        <f t="shared" si="17"/>
        <v>0</v>
      </c>
      <c r="AK30" s="25"/>
      <c r="AL30" s="15">
        <f t="shared" si="18"/>
        <v>0</v>
      </c>
      <c r="AM30" s="15">
        <f t="shared" si="19"/>
        <v>0</v>
      </c>
      <c r="AO30" s="25">
        <f t="shared" si="20"/>
        <v>13</v>
      </c>
      <c r="AP30" s="15">
        <f t="shared" si="21"/>
        <v>181.35000000000016</v>
      </c>
      <c r="AQ30" s="36">
        <f t="shared" si="22"/>
        <v>448.5</v>
      </c>
      <c r="AR30" s="41">
        <f t="shared" si="23"/>
        <v>0.10236220472440945</v>
      </c>
      <c r="AS30" s="36">
        <f t="shared" si="24"/>
        <v>3.0708661417322833</v>
      </c>
      <c r="AT30" s="58">
        <f t="shared" si="25"/>
        <v>105.94488188976378</v>
      </c>
      <c r="AU30" s="25">
        <v>6</v>
      </c>
      <c r="AV30" s="36">
        <f t="shared" si="26"/>
        <v>207</v>
      </c>
      <c r="AW30" s="36"/>
      <c r="AX30" s="15">
        <f t="shared" si="27"/>
        <v>0</v>
      </c>
      <c r="AY30" s="46">
        <v>18</v>
      </c>
      <c r="AZ30" s="36">
        <f t="shared" si="28"/>
        <v>58.615384615384613</v>
      </c>
      <c r="BA30" s="36">
        <f t="shared" si="29"/>
        <v>8.3736263736263741</v>
      </c>
      <c r="BB30" s="51">
        <f t="shared" si="30"/>
        <v>1.9538461538461538</v>
      </c>
      <c r="BC30" s="34">
        <f t="shared" si="31"/>
        <v>43651.615384615383</v>
      </c>
    </row>
    <row r="31" spans="1:61" ht="15" x14ac:dyDescent="0.25">
      <c r="A31" s="13"/>
      <c r="B31" s="16">
        <v>6953156253063</v>
      </c>
      <c r="C31" s="16"/>
      <c r="D31" s="16">
        <v>734927</v>
      </c>
      <c r="E31" s="17" t="s">
        <v>54</v>
      </c>
      <c r="F31" s="53">
        <v>11.760000000000007</v>
      </c>
      <c r="G31" s="53">
        <v>24.5</v>
      </c>
      <c r="H31" s="53">
        <v>49</v>
      </c>
      <c r="J31" s="25">
        <v>0</v>
      </c>
      <c r="K31" s="15">
        <f t="shared" si="0"/>
        <v>0</v>
      </c>
      <c r="L31" s="15">
        <f t="shared" si="1"/>
        <v>0</v>
      </c>
      <c r="M31" s="25">
        <v>2</v>
      </c>
      <c r="N31" s="15">
        <f t="shared" si="2"/>
        <v>23.520000000000014</v>
      </c>
      <c r="O31" s="15">
        <f t="shared" si="3"/>
        <v>49</v>
      </c>
      <c r="P31" s="25">
        <v>2</v>
      </c>
      <c r="Q31" s="15">
        <f t="shared" si="4"/>
        <v>23.520000000000014</v>
      </c>
      <c r="R31" s="15">
        <f t="shared" si="5"/>
        <v>49</v>
      </c>
      <c r="S31" s="25">
        <v>8</v>
      </c>
      <c r="T31" s="15">
        <f t="shared" si="6"/>
        <v>94.080000000000055</v>
      </c>
      <c r="U31" s="15">
        <f t="shared" si="7"/>
        <v>196</v>
      </c>
      <c r="V31" s="25">
        <v>1</v>
      </c>
      <c r="W31" s="15">
        <f t="shared" si="8"/>
        <v>11.760000000000007</v>
      </c>
      <c r="X31" s="15">
        <f t="shared" si="9"/>
        <v>24.5</v>
      </c>
      <c r="Y31" s="25"/>
      <c r="Z31" s="15">
        <f t="shared" si="10"/>
        <v>0</v>
      </c>
      <c r="AA31" s="15">
        <f t="shared" si="11"/>
        <v>0</v>
      </c>
      <c r="AB31" s="25"/>
      <c r="AC31" s="15">
        <f t="shared" si="12"/>
        <v>0</v>
      </c>
      <c r="AD31" s="15">
        <f t="shared" si="13"/>
        <v>0</v>
      </c>
      <c r="AE31" s="25"/>
      <c r="AF31" s="15">
        <f t="shared" si="14"/>
        <v>0</v>
      </c>
      <c r="AG31" s="15">
        <f t="shared" si="15"/>
        <v>0</v>
      </c>
      <c r="AH31" s="25"/>
      <c r="AI31" s="15">
        <f t="shared" si="16"/>
        <v>0</v>
      </c>
      <c r="AJ31" s="15">
        <f t="shared" si="17"/>
        <v>0</v>
      </c>
      <c r="AK31" s="25"/>
      <c r="AL31" s="15">
        <f t="shared" si="18"/>
        <v>0</v>
      </c>
      <c r="AM31" s="15">
        <f t="shared" si="19"/>
        <v>0</v>
      </c>
      <c r="AO31" s="25">
        <f t="shared" si="20"/>
        <v>13</v>
      </c>
      <c r="AP31" s="15">
        <f t="shared" si="21"/>
        <v>152.88000000000008</v>
      </c>
      <c r="AQ31" s="36">
        <f t="shared" si="22"/>
        <v>318.5</v>
      </c>
      <c r="AR31" s="41">
        <f t="shared" si="23"/>
        <v>0.10236220472440945</v>
      </c>
      <c r="AS31" s="36">
        <f t="shared" si="24"/>
        <v>3.0708661417322833</v>
      </c>
      <c r="AT31" s="58">
        <f t="shared" si="25"/>
        <v>75.236220472440948</v>
      </c>
      <c r="AU31" s="25">
        <v>0</v>
      </c>
      <c r="AV31" s="36">
        <f t="shared" si="26"/>
        <v>0</v>
      </c>
      <c r="AW31" s="36"/>
      <c r="AX31" s="15">
        <f t="shared" si="27"/>
        <v>0</v>
      </c>
      <c r="AY31" s="46">
        <v>19</v>
      </c>
      <c r="AZ31" s="36">
        <f t="shared" si="28"/>
        <v>0</v>
      </c>
      <c r="BA31" s="36">
        <f t="shared" si="29"/>
        <v>0</v>
      </c>
      <c r="BB31" s="51">
        <f t="shared" si="30"/>
        <v>0</v>
      </c>
      <c r="BC31" s="34">
        <f t="shared" si="31"/>
        <v>43593</v>
      </c>
    </row>
    <row r="32" spans="1:61" s="42" customFormat="1" ht="15" x14ac:dyDescent="0.25">
      <c r="A32" s="13"/>
      <c r="B32" s="16">
        <v>6953156253070</v>
      </c>
      <c r="C32" s="16"/>
      <c r="D32" s="16">
        <v>734928</v>
      </c>
      <c r="E32" s="17" t="s">
        <v>55</v>
      </c>
      <c r="F32" s="53">
        <v>11.76</v>
      </c>
      <c r="G32" s="53">
        <v>24.5</v>
      </c>
      <c r="H32" s="53">
        <v>49</v>
      </c>
      <c r="I32" s="1"/>
      <c r="J32" s="25">
        <v>0</v>
      </c>
      <c r="K32" s="15">
        <f t="shared" si="0"/>
        <v>0</v>
      </c>
      <c r="L32" s="15">
        <f t="shared" si="1"/>
        <v>0</v>
      </c>
      <c r="M32" s="25">
        <v>2</v>
      </c>
      <c r="N32" s="15">
        <f t="shared" si="2"/>
        <v>23.52</v>
      </c>
      <c r="O32" s="15">
        <f t="shared" si="3"/>
        <v>49</v>
      </c>
      <c r="P32" s="25">
        <v>1</v>
      </c>
      <c r="Q32" s="15">
        <f t="shared" si="4"/>
        <v>11.76</v>
      </c>
      <c r="R32" s="15">
        <f t="shared" si="5"/>
        <v>24.5</v>
      </c>
      <c r="S32" s="25">
        <v>5</v>
      </c>
      <c r="T32" s="15">
        <f t="shared" si="6"/>
        <v>58.8</v>
      </c>
      <c r="U32" s="15">
        <f t="shared" si="7"/>
        <v>122.5</v>
      </c>
      <c r="V32" s="25">
        <v>0</v>
      </c>
      <c r="W32" s="15">
        <f t="shared" si="8"/>
        <v>0</v>
      </c>
      <c r="X32" s="15">
        <f t="shared" si="9"/>
        <v>0</v>
      </c>
      <c r="Y32" s="25"/>
      <c r="Z32" s="15">
        <f t="shared" si="10"/>
        <v>0</v>
      </c>
      <c r="AA32" s="15">
        <f t="shared" si="11"/>
        <v>0</v>
      </c>
      <c r="AB32" s="25"/>
      <c r="AC32" s="15">
        <f t="shared" si="12"/>
        <v>0</v>
      </c>
      <c r="AD32" s="15">
        <f t="shared" si="13"/>
        <v>0</v>
      </c>
      <c r="AE32" s="25"/>
      <c r="AF32" s="15">
        <f t="shared" si="14"/>
        <v>0</v>
      </c>
      <c r="AG32" s="15">
        <f t="shared" si="15"/>
        <v>0</v>
      </c>
      <c r="AH32" s="25"/>
      <c r="AI32" s="15">
        <f t="shared" si="16"/>
        <v>0</v>
      </c>
      <c r="AJ32" s="15">
        <f t="shared" si="17"/>
        <v>0</v>
      </c>
      <c r="AK32" s="25"/>
      <c r="AL32" s="15">
        <f t="shared" si="18"/>
        <v>0</v>
      </c>
      <c r="AM32" s="15">
        <f t="shared" si="19"/>
        <v>0</v>
      </c>
      <c r="AN32" s="50"/>
      <c r="AO32" s="25">
        <f t="shared" si="20"/>
        <v>8</v>
      </c>
      <c r="AP32" s="15">
        <f t="shared" si="21"/>
        <v>94.08</v>
      </c>
      <c r="AQ32" s="36">
        <f t="shared" si="22"/>
        <v>196</v>
      </c>
      <c r="AR32" s="41">
        <f t="shared" si="23"/>
        <v>6.2992125984251968E-2</v>
      </c>
      <c r="AS32" s="36">
        <f t="shared" si="24"/>
        <v>1.889763779527559</v>
      </c>
      <c r="AT32" s="58">
        <f t="shared" si="25"/>
        <v>46.299212598425193</v>
      </c>
      <c r="AU32" s="25">
        <v>2</v>
      </c>
      <c r="AV32" s="36">
        <f t="shared" si="26"/>
        <v>49</v>
      </c>
      <c r="AW32" s="36"/>
      <c r="AX32" s="15">
        <f t="shared" si="27"/>
        <v>0</v>
      </c>
      <c r="AY32" s="46">
        <v>21</v>
      </c>
      <c r="AZ32" s="36">
        <f t="shared" si="28"/>
        <v>31.75</v>
      </c>
      <c r="BA32" s="36">
        <f t="shared" si="29"/>
        <v>4.5357142857142856</v>
      </c>
      <c r="BB32" s="51">
        <f t="shared" si="30"/>
        <v>1.0583333333333333</v>
      </c>
      <c r="BC32" s="34">
        <f t="shared" si="31"/>
        <v>43624.75</v>
      </c>
      <c r="BD32" s="1"/>
      <c r="BE32" s="1"/>
      <c r="BF32" s="1"/>
      <c r="BG32" s="1"/>
      <c r="BH32" s="1"/>
      <c r="BI32" s="1"/>
    </row>
    <row r="33" spans="1:61" ht="15" x14ac:dyDescent="0.25">
      <c r="A33" s="13"/>
      <c r="B33" s="16">
        <v>6953156281691</v>
      </c>
      <c r="C33" s="16"/>
      <c r="D33" s="16">
        <v>734941</v>
      </c>
      <c r="E33" s="17" t="s">
        <v>56</v>
      </c>
      <c r="F33" s="53">
        <v>22.190000000000005</v>
      </c>
      <c r="G33" s="53">
        <v>44.5</v>
      </c>
      <c r="H33" s="53">
        <v>89</v>
      </c>
      <c r="J33" s="25">
        <v>0</v>
      </c>
      <c r="K33" s="15">
        <f t="shared" si="0"/>
        <v>0</v>
      </c>
      <c r="L33" s="15">
        <f t="shared" si="1"/>
        <v>0</v>
      </c>
      <c r="M33" s="25">
        <v>1</v>
      </c>
      <c r="N33" s="15">
        <f t="shared" si="2"/>
        <v>22.190000000000005</v>
      </c>
      <c r="O33" s="15">
        <f t="shared" si="3"/>
        <v>44.5</v>
      </c>
      <c r="P33" s="25">
        <v>1</v>
      </c>
      <c r="Q33" s="15">
        <f t="shared" si="4"/>
        <v>22.190000000000005</v>
      </c>
      <c r="R33" s="15">
        <f t="shared" si="5"/>
        <v>44.5</v>
      </c>
      <c r="S33" s="25">
        <v>2</v>
      </c>
      <c r="T33" s="15">
        <f t="shared" si="6"/>
        <v>44.38000000000001</v>
      </c>
      <c r="U33" s="15">
        <f t="shared" si="7"/>
        <v>89</v>
      </c>
      <c r="V33" s="25">
        <v>0</v>
      </c>
      <c r="W33" s="15">
        <f t="shared" si="8"/>
        <v>0</v>
      </c>
      <c r="X33" s="15">
        <f t="shared" si="9"/>
        <v>0</v>
      </c>
      <c r="Y33" s="25"/>
      <c r="Z33" s="15">
        <f t="shared" si="10"/>
        <v>0</v>
      </c>
      <c r="AA33" s="15">
        <f t="shared" si="11"/>
        <v>0</v>
      </c>
      <c r="AB33" s="25"/>
      <c r="AC33" s="15">
        <f t="shared" si="12"/>
        <v>0</v>
      </c>
      <c r="AD33" s="15">
        <f t="shared" si="13"/>
        <v>0</v>
      </c>
      <c r="AE33" s="25"/>
      <c r="AF33" s="15">
        <f t="shared" si="14"/>
        <v>0</v>
      </c>
      <c r="AG33" s="15">
        <f t="shared" si="15"/>
        <v>0</v>
      </c>
      <c r="AH33" s="25"/>
      <c r="AI33" s="15">
        <f t="shared" si="16"/>
        <v>0</v>
      </c>
      <c r="AJ33" s="15">
        <f t="shared" si="17"/>
        <v>0</v>
      </c>
      <c r="AK33" s="25"/>
      <c r="AL33" s="15">
        <f t="shared" si="18"/>
        <v>0</v>
      </c>
      <c r="AM33" s="15">
        <f t="shared" si="19"/>
        <v>0</v>
      </c>
      <c r="AO33" s="25">
        <f t="shared" si="20"/>
        <v>4</v>
      </c>
      <c r="AP33" s="15">
        <f t="shared" si="21"/>
        <v>88.760000000000019</v>
      </c>
      <c r="AQ33" s="36">
        <f t="shared" si="22"/>
        <v>178</v>
      </c>
      <c r="AR33" s="41">
        <f t="shared" si="23"/>
        <v>3.1496062992125984E-2</v>
      </c>
      <c r="AS33" s="36">
        <f t="shared" si="24"/>
        <v>0.94488188976377951</v>
      </c>
      <c r="AT33" s="58">
        <f t="shared" si="25"/>
        <v>42.047244094488185</v>
      </c>
      <c r="AU33" s="25">
        <v>0</v>
      </c>
      <c r="AV33" s="36">
        <f t="shared" si="26"/>
        <v>0</v>
      </c>
      <c r="AW33" s="36"/>
      <c r="AX33" s="15">
        <f t="shared" si="27"/>
        <v>0</v>
      </c>
      <c r="AY33" s="46">
        <v>22</v>
      </c>
      <c r="AZ33" s="36">
        <f t="shared" si="28"/>
        <v>0</v>
      </c>
      <c r="BA33" s="36">
        <f t="shared" si="29"/>
        <v>0</v>
      </c>
      <c r="BB33" s="51">
        <f t="shared" si="30"/>
        <v>0</v>
      </c>
      <c r="BC33" s="34">
        <f t="shared" si="31"/>
        <v>43593</v>
      </c>
    </row>
    <row r="34" spans="1:61" ht="15" x14ac:dyDescent="0.25">
      <c r="A34" s="13"/>
      <c r="B34" s="16">
        <v>6953156281370</v>
      </c>
      <c r="C34" s="16"/>
      <c r="D34" s="16">
        <v>734942</v>
      </c>
      <c r="E34" s="17" t="s">
        <v>57</v>
      </c>
      <c r="F34" s="53">
        <v>7.4611494252873589</v>
      </c>
      <c r="G34" s="53">
        <v>24.5</v>
      </c>
      <c r="H34" s="53">
        <v>49</v>
      </c>
      <c r="J34" s="25">
        <v>0</v>
      </c>
      <c r="K34" s="15">
        <f t="shared" si="0"/>
        <v>0</v>
      </c>
      <c r="L34" s="15">
        <f t="shared" si="1"/>
        <v>0</v>
      </c>
      <c r="M34" s="25">
        <v>3</v>
      </c>
      <c r="N34" s="15">
        <f t="shared" si="2"/>
        <v>22.383448275862076</v>
      </c>
      <c r="O34" s="15">
        <f t="shared" si="3"/>
        <v>73.5</v>
      </c>
      <c r="P34" s="25">
        <v>0</v>
      </c>
      <c r="Q34" s="15">
        <f t="shared" si="4"/>
        <v>0</v>
      </c>
      <c r="R34" s="15">
        <f t="shared" si="5"/>
        <v>0</v>
      </c>
      <c r="S34" s="25">
        <v>0</v>
      </c>
      <c r="T34" s="15">
        <f t="shared" si="6"/>
        <v>0</v>
      </c>
      <c r="U34" s="15">
        <f t="shared" si="7"/>
        <v>0</v>
      </c>
      <c r="V34" s="25">
        <v>0</v>
      </c>
      <c r="W34" s="15">
        <f t="shared" si="8"/>
        <v>0</v>
      </c>
      <c r="X34" s="15">
        <f t="shared" si="9"/>
        <v>0</v>
      </c>
      <c r="Y34" s="25"/>
      <c r="Z34" s="15">
        <f t="shared" si="10"/>
        <v>0</v>
      </c>
      <c r="AA34" s="15">
        <f t="shared" si="11"/>
        <v>0</v>
      </c>
      <c r="AB34" s="25"/>
      <c r="AC34" s="15">
        <f t="shared" si="12"/>
        <v>0</v>
      </c>
      <c r="AD34" s="15">
        <f t="shared" si="13"/>
        <v>0</v>
      </c>
      <c r="AE34" s="25"/>
      <c r="AF34" s="15">
        <f t="shared" si="14"/>
        <v>0</v>
      </c>
      <c r="AG34" s="15">
        <f t="shared" si="15"/>
        <v>0</v>
      </c>
      <c r="AH34" s="25"/>
      <c r="AI34" s="15">
        <f t="shared" si="16"/>
        <v>0</v>
      </c>
      <c r="AJ34" s="15">
        <f t="shared" si="17"/>
        <v>0</v>
      </c>
      <c r="AK34" s="25"/>
      <c r="AL34" s="15">
        <f t="shared" si="18"/>
        <v>0</v>
      </c>
      <c r="AM34" s="15">
        <f t="shared" si="19"/>
        <v>0</v>
      </c>
      <c r="AO34" s="25">
        <f t="shared" si="20"/>
        <v>3</v>
      </c>
      <c r="AP34" s="15">
        <f t="shared" si="21"/>
        <v>22.383448275862076</v>
      </c>
      <c r="AQ34" s="36">
        <f t="shared" si="22"/>
        <v>73.5</v>
      </c>
      <c r="AR34" s="41">
        <f t="shared" si="23"/>
        <v>2.3622047244094488E-2</v>
      </c>
      <c r="AS34" s="36">
        <f t="shared" si="24"/>
        <v>0.70866141732283461</v>
      </c>
      <c r="AT34" s="58">
        <f t="shared" si="25"/>
        <v>17.362204724409448</v>
      </c>
      <c r="AU34" s="25">
        <v>6</v>
      </c>
      <c r="AV34" s="36">
        <f t="shared" si="26"/>
        <v>147</v>
      </c>
      <c r="AW34" s="36"/>
      <c r="AX34" s="15">
        <f t="shared" si="27"/>
        <v>0</v>
      </c>
      <c r="AY34" s="46">
        <v>23</v>
      </c>
      <c r="AZ34" s="36">
        <f t="shared" si="28"/>
        <v>254</v>
      </c>
      <c r="BA34" s="36">
        <f t="shared" si="29"/>
        <v>36.285714285714285</v>
      </c>
      <c r="BB34" s="51">
        <f t="shared" si="30"/>
        <v>8.4666666666666668</v>
      </c>
      <c r="BC34" s="34">
        <f t="shared" si="31"/>
        <v>43847</v>
      </c>
    </row>
    <row r="35" spans="1:61" ht="15" x14ac:dyDescent="0.25">
      <c r="A35" s="13"/>
      <c r="B35" s="16">
        <v>6953156281363</v>
      </c>
      <c r="C35" s="16"/>
      <c r="D35" s="16">
        <v>734943</v>
      </c>
      <c r="E35" s="17" t="s">
        <v>58</v>
      </c>
      <c r="F35" s="53">
        <v>7.6100000000000083</v>
      </c>
      <c r="G35" s="53">
        <v>24.5</v>
      </c>
      <c r="H35" s="53">
        <v>49</v>
      </c>
      <c r="J35" s="25">
        <v>0</v>
      </c>
      <c r="K35" s="15">
        <f t="shared" si="0"/>
        <v>0</v>
      </c>
      <c r="L35" s="15">
        <f t="shared" si="1"/>
        <v>0</v>
      </c>
      <c r="M35" s="25">
        <v>2</v>
      </c>
      <c r="N35" s="15">
        <f t="shared" si="2"/>
        <v>15.220000000000017</v>
      </c>
      <c r="O35" s="15">
        <f t="shared" si="3"/>
        <v>49</v>
      </c>
      <c r="P35" s="25">
        <v>2</v>
      </c>
      <c r="Q35" s="15">
        <f t="shared" si="4"/>
        <v>15.220000000000017</v>
      </c>
      <c r="R35" s="15">
        <f t="shared" si="5"/>
        <v>49</v>
      </c>
      <c r="S35" s="25">
        <v>0</v>
      </c>
      <c r="T35" s="15">
        <f t="shared" si="6"/>
        <v>0</v>
      </c>
      <c r="U35" s="15">
        <f t="shared" si="7"/>
        <v>0</v>
      </c>
      <c r="V35" s="25">
        <v>2</v>
      </c>
      <c r="W35" s="15">
        <f t="shared" si="8"/>
        <v>15.220000000000017</v>
      </c>
      <c r="X35" s="15">
        <f t="shared" si="9"/>
        <v>49</v>
      </c>
      <c r="Y35" s="25"/>
      <c r="Z35" s="15">
        <f t="shared" si="10"/>
        <v>0</v>
      </c>
      <c r="AA35" s="15">
        <f t="shared" si="11"/>
        <v>0</v>
      </c>
      <c r="AB35" s="25"/>
      <c r="AC35" s="15">
        <f t="shared" si="12"/>
        <v>0</v>
      </c>
      <c r="AD35" s="15">
        <f t="shared" si="13"/>
        <v>0</v>
      </c>
      <c r="AE35" s="25"/>
      <c r="AF35" s="15">
        <f t="shared" si="14"/>
        <v>0</v>
      </c>
      <c r="AG35" s="15">
        <f t="shared" si="15"/>
        <v>0</v>
      </c>
      <c r="AH35" s="25"/>
      <c r="AI35" s="15">
        <f t="shared" si="16"/>
        <v>0</v>
      </c>
      <c r="AJ35" s="15">
        <f t="shared" si="17"/>
        <v>0</v>
      </c>
      <c r="AK35" s="25"/>
      <c r="AL35" s="15">
        <f t="shared" si="18"/>
        <v>0</v>
      </c>
      <c r="AM35" s="15">
        <f t="shared" si="19"/>
        <v>0</v>
      </c>
      <c r="AO35" s="25">
        <f t="shared" si="20"/>
        <v>6</v>
      </c>
      <c r="AP35" s="15">
        <f t="shared" si="21"/>
        <v>45.660000000000053</v>
      </c>
      <c r="AQ35" s="36">
        <f t="shared" si="22"/>
        <v>147</v>
      </c>
      <c r="AR35" s="41">
        <f t="shared" si="23"/>
        <v>4.7244094488188976E-2</v>
      </c>
      <c r="AS35" s="36">
        <f t="shared" si="24"/>
        <v>1.4173228346456692</v>
      </c>
      <c r="AT35" s="58">
        <f t="shared" si="25"/>
        <v>34.724409448818896</v>
      </c>
      <c r="AU35" s="25">
        <v>2</v>
      </c>
      <c r="AV35" s="36">
        <f t="shared" si="26"/>
        <v>49</v>
      </c>
      <c r="AW35" s="36"/>
      <c r="AX35" s="15">
        <f t="shared" si="27"/>
        <v>0</v>
      </c>
      <c r="AY35" s="46">
        <v>24</v>
      </c>
      <c r="AZ35" s="36">
        <f t="shared" si="28"/>
        <v>42.333333333333336</v>
      </c>
      <c r="BA35" s="36">
        <f t="shared" si="29"/>
        <v>6.0476190476190483</v>
      </c>
      <c r="BB35" s="51">
        <f t="shared" si="30"/>
        <v>1.4111111111111112</v>
      </c>
      <c r="BC35" s="34">
        <f t="shared" si="31"/>
        <v>43635.333333333336</v>
      </c>
    </row>
    <row r="36" spans="1:61" ht="15" x14ac:dyDescent="0.25">
      <c r="A36" s="13"/>
      <c r="B36" s="16">
        <v>6953156281387</v>
      </c>
      <c r="C36" s="16"/>
      <c r="D36" s="16">
        <v>734944</v>
      </c>
      <c r="E36" s="17" t="s">
        <v>59</v>
      </c>
      <c r="F36" s="53">
        <v>7.6100000000000083</v>
      </c>
      <c r="G36" s="53">
        <v>24.5</v>
      </c>
      <c r="H36" s="53">
        <v>49</v>
      </c>
      <c r="J36" s="25">
        <v>0</v>
      </c>
      <c r="K36" s="15">
        <f t="shared" si="0"/>
        <v>0</v>
      </c>
      <c r="L36" s="15">
        <f t="shared" si="1"/>
        <v>0</v>
      </c>
      <c r="M36" s="25">
        <v>2</v>
      </c>
      <c r="N36" s="15">
        <f t="shared" si="2"/>
        <v>15.220000000000017</v>
      </c>
      <c r="O36" s="15">
        <f t="shared" si="3"/>
        <v>49</v>
      </c>
      <c r="P36" s="25">
        <v>1</v>
      </c>
      <c r="Q36" s="15">
        <f t="shared" si="4"/>
        <v>7.6100000000000083</v>
      </c>
      <c r="R36" s="15">
        <f t="shared" si="5"/>
        <v>24.5</v>
      </c>
      <c r="S36" s="25">
        <v>0</v>
      </c>
      <c r="T36" s="15">
        <f t="shared" si="6"/>
        <v>0</v>
      </c>
      <c r="U36" s="15">
        <f t="shared" si="7"/>
        <v>0</v>
      </c>
      <c r="V36" s="25">
        <v>1</v>
      </c>
      <c r="W36" s="15">
        <f t="shared" si="8"/>
        <v>7.6100000000000083</v>
      </c>
      <c r="X36" s="15">
        <f t="shared" si="9"/>
        <v>24.5</v>
      </c>
      <c r="Y36" s="25"/>
      <c r="Z36" s="15">
        <f t="shared" si="10"/>
        <v>0</v>
      </c>
      <c r="AA36" s="15">
        <f t="shared" si="11"/>
        <v>0</v>
      </c>
      <c r="AB36" s="25"/>
      <c r="AC36" s="15">
        <f t="shared" si="12"/>
        <v>0</v>
      </c>
      <c r="AD36" s="15">
        <f t="shared" si="13"/>
        <v>0</v>
      </c>
      <c r="AE36" s="25"/>
      <c r="AF36" s="15">
        <f t="shared" si="14"/>
        <v>0</v>
      </c>
      <c r="AG36" s="15">
        <f t="shared" si="15"/>
        <v>0</v>
      </c>
      <c r="AH36" s="25"/>
      <c r="AI36" s="15">
        <f t="shared" si="16"/>
        <v>0</v>
      </c>
      <c r="AJ36" s="15">
        <f t="shared" si="17"/>
        <v>0</v>
      </c>
      <c r="AK36" s="25"/>
      <c r="AL36" s="15">
        <f t="shared" si="18"/>
        <v>0</v>
      </c>
      <c r="AM36" s="15">
        <f t="shared" si="19"/>
        <v>0</v>
      </c>
      <c r="AO36" s="25">
        <f t="shared" si="20"/>
        <v>4</v>
      </c>
      <c r="AP36" s="15">
        <f t="shared" si="21"/>
        <v>30.440000000000033</v>
      </c>
      <c r="AQ36" s="36">
        <f t="shared" si="22"/>
        <v>98</v>
      </c>
      <c r="AR36" s="41">
        <f t="shared" si="23"/>
        <v>3.1496062992125984E-2</v>
      </c>
      <c r="AS36" s="36">
        <f t="shared" si="24"/>
        <v>0.94488188976377951</v>
      </c>
      <c r="AT36" s="58">
        <f t="shared" si="25"/>
        <v>23.149606299212596</v>
      </c>
      <c r="AU36" s="25">
        <v>4</v>
      </c>
      <c r="AV36" s="36">
        <f t="shared" si="26"/>
        <v>98</v>
      </c>
      <c r="AW36" s="36"/>
      <c r="AX36" s="15">
        <f t="shared" si="27"/>
        <v>0</v>
      </c>
      <c r="AY36" s="46">
        <v>25</v>
      </c>
      <c r="AZ36" s="36">
        <f t="shared" si="28"/>
        <v>127</v>
      </c>
      <c r="BA36" s="36">
        <f t="shared" si="29"/>
        <v>18.142857142857142</v>
      </c>
      <c r="BB36" s="51">
        <f t="shared" si="30"/>
        <v>4.2333333333333334</v>
      </c>
      <c r="BC36" s="34">
        <f t="shared" si="31"/>
        <v>43720</v>
      </c>
    </row>
    <row r="37" spans="1:61" s="42" customFormat="1" ht="15" x14ac:dyDescent="0.25">
      <c r="A37" s="13"/>
      <c r="B37" s="16">
        <v>6953156276673</v>
      </c>
      <c r="C37" s="16"/>
      <c r="D37" s="16">
        <v>734948</v>
      </c>
      <c r="E37" s="26" t="s">
        <v>60</v>
      </c>
      <c r="F37" s="53">
        <v>24.140000000000008</v>
      </c>
      <c r="G37" s="53">
        <v>54.5</v>
      </c>
      <c r="H37" s="53">
        <v>109</v>
      </c>
      <c r="I37" s="1"/>
      <c r="J37" s="25">
        <v>0</v>
      </c>
      <c r="K37" s="15">
        <f t="shared" si="0"/>
        <v>0</v>
      </c>
      <c r="L37" s="15">
        <f t="shared" si="1"/>
        <v>0</v>
      </c>
      <c r="M37" s="25">
        <v>0</v>
      </c>
      <c r="N37" s="15">
        <f t="shared" si="2"/>
        <v>0</v>
      </c>
      <c r="O37" s="15">
        <f t="shared" si="3"/>
        <v>0</v>
      </c>
      <c r="P37" s="25">
        <v>0</v>
      </c>
      <c r="Q37" s="15">
        <f t="shared" si="4"/>
        <v>0</v>
      </c>
      <c r="R37" s="15">
        <f t="shared" si="5"/>
        <v>0</v>
      </c>
      <c r="S37" s="25">
        <v>0</v>
      </c>
      <c r="T37" s="15">
        <f t="shared" si="6"/>
        <v>0</v>
      </c>
      <c r="U37" s="15">
        <f t="shared" si="7"/>
        <v>0</v>
      </c>
      <c r="V37" s="25">
        <v>0</v>
      </c>
      <c r="W37" s="15">
        <f t="shared" si="8"/>
        <v>0</v>
      </c>
      <c r="X37" s="15">
        <f t="shared" si="9"/>
        <v>0</v>
      </c>
      <c r="Y37" s="25"/>
      <c r="Z37" s="15">
        <f t="shared" si="10"/>
        <v>0</v>
      </c>
      <c r="AA37" s="15">
        <f t="shared" si="11"/>
        <v>0</v>
      </c>
      <c r="AB37" s="25"/>
      <c r="AC37" s="15">
        <f t="shared" si="12"/>
        <v>0</v>
      </c>
      <c r="AD37" s="15">
        <f t="shared" si="13"/>
        <v>0</v>
      </c>
      <c r="AE37" s="25"/>
      <c r="AF37" s="15">
        <f t="shared" si="14"/>
        <v>0</v>
      </c>
      <c r="AG37" s="15">
        <f t="shared" si="15"/>
        <v>0</v>
      </c>
      <c r="AH37" s="25"/>
      <c r="AI37" s="15">
        <f t="shared" si="16"/>
        <v>0</v>
      </c>
      <c r="AJ37" s="15">
        <f t="shared" si="17"/>
        <v>0</v>
      </c>
      <c r="AK37" s="25"/>
      <c r="AL37" s="15">
        <f t="shared" si="18"/>
        <v>0</v>
      </c>
      <c r="AM37" s="15">
        <f t="shared" si="19"/>
        <v>0</v>
      </c>
      <c r="AN37" s="50"/>
      <c r="AO37" s="25">
        <f t="shared" si="20"/>
        <v>0</v>
      </c>
      <c r="AP37" s="15">
        <f t="shared" si="21"/>
        <v>0</v>
      </c>
      <c r="AQ37" s="36">
        <f t="shared" si="22"/>
        <v>0</v>
      </c>
      <c r="AR37" s="41">
        <f t="shared" si="23"/>
        <v>0</v>
      </c>
      <c r="AS37" s="36">
        <f t="shared" si="24"/>
        <v>0</v>
      </c>
      <c r="AT37" s="58">
        <f t="shared" si="25"/>
        <v>0</v>
      </c>
      <c r="AU37" s="25">
        <v>0</v>
      </c>
      <c r="AV37" s="36">
        <f t="shared" si="26"/>
        <v>0</v>
      </c>
      <c r="AW37" s="36"/>
      <c r="AX37" s="15">
        <f t="shared" si="27"/>
        <v>0</v>
      </c>
      <c r="AY37" s="46">
        <v>33</v>
      </c>
      <c r="AZ37" s="36" t="str">
        <f t="shared" si="28"/>
        <v>-</v>
      </c>
      <c r="BA37" s="36" t="str">
        <f t="shared" si="29"/>
        <v>-</v>
      </c>
      <c r="BB37" s="51" t="str">
        <f t="shared" si="30"/>
        <v>-</v>
      </c>
      <c r="BC37" s="34" t="str">
        <f t="shared" si="31"/>
        <v>-</v>
      </c>
      <c r="BD37" s="1"/>
      <c r="BE37" s="1"/>
      <c r="BF37" s="1"/>
      <c r="BG37" s="1"/>
      <c r="BH37" s="1"/>
      <c r="BI37" s="1"/>
    </row>
    <row r="38" spans="1:61" s="42" customFormat="1" ht="15" x14ac:dyDescent="0.25">
      <c r="A38" s="13"/>
      <c r="B38" s="16">
        <v>6953156284647</v>
      </c>
      <c r="C38" s="16"/>
      <c r="D38" s="16">
        <v>738078</v>
      </c>
      <c r="E38" s="17" t="s">
        <v>61</v>
      </c>
      <c r="F38" s="53">
        <v>9.509999999999998</v>
      </c>
      <c r="G38" s="53">
        <v>24.5</v>
      </c>
      <c r="H38" s="53">
        <v>49</v>
      </c>
      <c r="I38" s="1"/>
      <c r="J38" s="25">
        <v>0</v>
      </c>
      <c r="K38" s="15">
        <f t="shared" si="0"/>
        <v>0</v>
      </c>
      <c r="L38" s="15">
        <f t="shared" si="1"/>
        <v>0</v>
      </c>
      <c r="M38" s="25">
        <v>5</v>
      </c>
      <c r="N38" s="15">
        <f t="shared" si="2"/>
        <v>47.54999999999999</v>
      </c>
      <c r="O38" s="15">
        <f t="shared" si="3"/>
        <v>122.5</v>
      </c>
      <c r="P38" s="25">
        <v>2</v>
      </c>
      <c r="Q38" s="15">
        <f t="shared" si="4"/>
        <v>19.019999999999996</v>
      </c>
      <c r="R38" s="15">
        <f t="shared" si="5"/>
        <v>49</v>
      </c>
      <c r="S38" s="25">
        <v>2</v>
      </c>
      <c r="T38" s="15">
        <f t="shared" si="6"/>
        <v>19.019999999999996</v>
      </c>
      <c r="U38" s="15">
        <f t="shared" si="7"/>
        <v>49</v>
      </c>
      <c r="V38" s="25">
        <v>1</v>
      </c>
      <c r="W38" s="15">
        <f t="shared" si="8"/>
        <v>9.509999999999998</v>
      </c>
      <c r="X38" s="15">
        <f t="shared" si="9"/>
        <v>24.5</v>
      </c>
      <c r="Y38" s="25"/>
      <c r="Z38" s="15">
        <f t="shared" si="10"/>
        <v>0</v>
      </c>
      <c r="AA38" s="15">
        <f t="shared" si="11"/>
        <v>0</v>
      </c>
      <c r="AB38" s="25"/>
      <c r="AC38" s="15">
        <f t="shared" si="12"/>
        <v>0</v>
      </c>
      <c r="AD38" s="15">
        <f t="shared" si="13"/>
        <v>0</v>
      </c>
      <c r="AE38" s="25"/>
      <c r="AF38" s="15">
        <f t="shared" si="14"/>
        <v>0</v>
      </c>
      <c r="AG38" s="15">
        <f t="shared" si="15"/>
        <v>0</v>
      </c>
      <c r="AH38" s="25"/>
      <c r="AI38" s="15">
        <f t="shared" si="16"/>
        <v>0</v>
      </c>
      <c r="AJ38" s="15">
        <f t="shared" si="17"/>
        <v>0</v>
      </c>
      <c r="AK38" s="25"/>
      <c r="AL38" s="15">
        <f t="shared" si="18"/>
        <v>0</v>
      </c>
      <c r="AM38" s="15">
        <f t="shared" si="19"/>
        <v>0</v>
      </c>
      <c r="AN38" s="50"/>
      <c r="AO38" s="25">
        <f t="shared" si="20"/>
        <v>10</v>
      </c>
      <c r="AP38" s="15">
        <f t="shared" si="21"/>
        <v>95.09999999999998</v>
      </c>
      <c r="AQ38" s="36">
        <f t="shared" si="22"/>
        <v>245</v>
      </c>
      <c r="AR38" s="41">
        <f t="shared" si="23"/>
        <v>7.874015748031496E-2</v>
      </c>
      <c r="AS38" s="36">
        <f t="shared" si="24"/>
        <v>2.3622047244094486</v>
      </c>
      <c r="AT38" s="58">
        <f t="shared" si="25"/>
        <v>57.874015748031489</v>
      </c>
      <c r="AU38" s="25">
        <v>10</v>
      </c>
      <c r="AV38" s="36">
        <f t="shared" si="26"/>
        <v>245</v>
      </c>
      <c r="AW38" s="36"/>
      <c r="AX38" s="15">
        <f t="shared" si="27"/>
        <v>0</v>
      </c>
      <c r="AY38" s="46">
        <v>34</v>
      </c>
      <c r="AZ38" s="36">
        <f t="shared" si="28"/>
        <v>127</v>
      </c>
      <c r="BA38" s="36">
        <f t="shared" si="29"/>
        <v>18.142857142857142</v>
      </c>
      <c r="BB38" s="51">
        <f t="shared" si="30"/>
        <v>4.2333333333333334</v>
      </c>
      <c r="BC38" s="34">
        <f t="shared" si="31"/>
        <v>43720</v>
      </c>
      <c r="BD38" s="1"/>
      <c r="BE38" s="1"/>
      <c r="BF38" s="1"/>
      <c r="BG38" s="1"/>
      <c r="BH38" s="1"/>
      <c r="BI38" s="1"/>
    </row>
    <row r="39" spans="1:61" s="42" customFormat="1" ht="15" x14ac:dyDescent="0.25">
      <c r="A39" s="13"/>
      <c r="B39" s="16">
        <v>6953156282940</v>
      </c>
      <c r="C39" s="16"/>
      <c r="D39" s="16">
        <v>739727</v>
      </c>
      <c r="E39" s="17" t="s">
        <v>62</v>
      </c>
      <c r="F39" s="53">
        <v>17.329999999999998</v>
      </c>
      <c r="G39" s="53">
        <v>49.5</v>
      </c>
      <c r="H39" s="53">
        <v>99</v>
      </c>
      <c r="I39" s="1"/>
      <c r="J39" s="25">
        <v>0</v>
      </c>
      <c r="K39" s="15">
        <f t="shared" si="0"/>
        <v>0</v>
      </c>
      <c r="L39" s="15">
        <f t="shared" si="1"/>
        <v>0</v>
      </c>
      <c r="M39" s="25">
        <v>5</v>
      </c>
      <c r="N39" s="15">
        <f t="shared" si="2"/>
        <v>86.649999999999991</v>
      </c>
      <c r="O39" s="15">
        <f t="shared" si="3"/>
        <v>247.5</v>
      </c>
      <c r="P39" s="25">
        <v>1</v>
      </c>
      <c r="Q39" s="15">
        <f t="shared" si="4"/>
        <v>17.329999999999998</v>
      </c>
      <c r="R39" s="15">
        <f t="shared" si="5"/>
        <v>49.5</v>
      </c>
      <c r="S39" s="25">
        <v>4</v>
      </c>
      <c r="T39" s="15">
        <f t="shared" si="6"/>
        <v>69.319999999999993</v>
      </c>
      <c r="U39" s="15">
        <f t="shared" si="7"/>
        <v>198</v>
      </c>
      <c r="V39" s="25">
        <v>0</v>
      </c>
      <c r="W39" s="15">
        <f t="shared" si="8"/>
        <v>0</v>
      </c>
      <c r="X39" s="15">
        <f t="shared" si="9"/>
        <v>0</v>
      </c>
      <c r="Y39" s="25"/>
      <c r="Z39" s="15">
        <f t="shared" si="10"/>
        <v>0</v>
      </c>
      <c r="AA39" s="15">
        <f t="shared" si="11"/>
        <v>0</v>
      </c>
      <c r="AB39" s="25"/>
      <c r="AC39" s="15">
        <f t="shared" si="12"/>
        <v>0</v>
      </c>
      <c r="AD39" s="15">
        <f t="shared" si="13"/>
        <v>0</v>
      </c>
      <c r="AE39" s="25"/>
      <c r="AF39" s="15">
        <f t="shared" si="14"/>
        <v>0</v>
      </c>
      <c r="AG39" s="15">
        <f t="shared" si="15"/>
        <v>0</v>
      </c>
      <c r="AH39" s="25"/>
      <c r="AI39" s="15">
        <f t="shared" si="16"/>
        <v>0</v>
      </c>
      <c r="AJ39" s="15">
        <f t="shared" si="17"/>
        <v>0</v>
      </c>
      <c r="AK39" s="25"/>
      <c r="AL39" s="15">
        <f t="shared" si="18"/>
        <v>0</v>
      </c>
      <c r="AM39" s="15">
        <f t="shared" si="19"/>
        <v>0</v>
      </c>
      <c r="AN39" s="50"/>
      <c r="AO39" s="25">
        <f t="shared" si="20"/>
        <v>10</v>
      </c>
      <c r="AP39" s="15">
        <f t="shared" si="21"/>
        <v>173.29999999999998</v>
      </c>
      <c r="AQ39" s="36">
        <f t="shared" si="22"/>
        <v>495</v>
      </c>
      <c r="AR39" s="41">
        <f t="shared" si="23"/>
        <v>7.874015748031496E-2</v>
      </c>
      <c r="AS39" s="36">
        <f t="shared" si="24"/>
        <v>2.3622047244094486</v>
      </c>
      <c r="AT39" s="58">
        <f t="shared" si="25"/>
        <v>116.9291338582677</v>
      </c>
      <c r="AU39" s="25">
        <v>3</v>
      </c>
      <c r="AV39" s="36">
        <f t="shared" si="26"/>
        <v>148.5</v>
      </c>
      <c r="AW39" s="36"/>
      <c r="AX39" s="15">
        <f t="shared" si="27"/>
        <v>0</v>
      </c>
      <c r="AY39" s="46">
        <v>35</v>
      </c>
      <c r="AZ39" s="36">
        <f t="shared" si="28"/>
        <v>38.1</v>
      </c>
      <c r="BA39" s="36">
        <f t="shared" si="29"/>
        <v>5.4428571428571431</v>
      </c>
      <c r="BB39" s="51">
        <f t="shared" si="30"/>
        <v>1.27</v>
      </c>
      <c r="BC39" s="34">
        <f t="shared" si="31"/>
        <v>43631.1</v>
      </c>
      <c r="BD39" s="1"/>
      <c r="BE39" s="1"/>
      <c r="BF39" s="1"/>
      <c r="BG39" s="1"/>
      <c r="BH39" s="1"/>
      <c r="BI39" s="1"/>
    </row>
    <row r="40" spans="1:61" s="42" customFormat="1" ht="15" x14ac:dyDescent="0.25">
      <c r="A40" s="13"/>
      <c r="B40" s="16">
        <v>6953156282957</v>
      </c>
      <c r="C40" s="16"/>
      <c r="D40" s="16">
        <v>739728</v>
      </c>
      <c r="E40" s="17" t="s">
        <v>63</v>
      </c>
      <c r="F40" s="53">
        <v>17.329999999999998</v>
      </c>
      <c r="G40" s="53">
        <v>49.5</v>
      </c>
      <c r="H40" s="53">
        <v>99</v>
      </c>
      <c r="I40" s="1"/>
      <c r="J40" s="25">
        <v>0</v>
      </c>
      <c r="K40" s="15">
        <f t="shared" si="0"/>
        <v>0</v>
      </c>
      <c r="L40" s="15">
        <f t="shared" si="1"/>
        <v>0</v>
      </c>
      <c r="M40" s="25">
        <v>1</v>
      </c>
      <c r="N40" s="15">
        <f t="shared" si="2"/>
        <v>17.329999999999998</v>
      </c>
      <c r="O40" s="15">
        <f t="shared" si="3"/>
        <v>49.5</v>
      </c>
      <c r="P40" s="25">
        <v>2</v>
      </c>
      <c r="Q40" s="15">
        <f t="shared" si="4"/>
        <v>34.659999999999997</v>
      </c>
      <c r="R40" s="15">
        <f t="shared" si="5"/>
        <v>99</v>
      </c>
      <c r="S40" s="25">
        <v>2</v>
      </c>
      <c r="T40" s="15">
        <f t="shared" si="6"/>
        <v>34.659999999999997</v>
      </c>
      <c r="U40" s="15">
        <f t="shared" si="7"/>
        <v>99</v>
      </c>
      <c r="V40" s="25">
        <v>0</v>
      </c>
      <c r="W40" s="15">
        <f t="shared" si="8"/>
        <v>0</v>
      </c>
      <c r="X40" s="15">
        <f t="shared" si="9"/>
        <v>0</v>
      </c>
      <c r="Y40" s="25"/>
      <c r="Z40" s="15">
        <f t="shared" si="10"/>
        <v>0</v>
      </c>
      <c r="AA40" s="15">
        <f t="shared" si="11"/>
        <v>0</v>
      </c>
      <c r="AB40" s="25"/>
      <c r="AC40" s="15">
        <f t="shared" si="12"/>
        <v>0</v>
      </c>
      <c r="AD40" s="15">
        <f t="shared" si="13"/>
        <v>0</v>
      </c>
      <c r="AE40" s="25"/>
      <c r="AF40" s="15">
        <f t="shared" si="14"/>
        <v>0</v>
      </c>
      <c r="AG40" s="15">
        <f t="shared" si="15"/>
        <v>0</v>
      </c>
      <c r="AH40" s="25"/>
      <c r="AI40" s="15">
        <f t="shared" si="16"/>
        <v>0</v>
      </c>
      <c r="AJ40" s="15">
        <f t="shared" si="17"/>
        <v>0</v>
      </c>
      <c r="AK40" s="25"/>
      <c r="AL40" s="15">
        <f t="shared" si="18"/>
        <v>0</v>
      </c>
      <c r="AM40" s="15">
        <f t="shared" si="19"/>
        <v>0</v>
      </c>
      <c r="AN40" s="50"/>
      <c r="AO40" s="25">
        <f t="shared" si="20"/>
        <v>5</v>
      </c>
      <c r="AP40" s="15">
        <f t="shared" si="21"/>
        <v>86.649999999999991</v>
      </c>
      <c r="AQ40" s="36">
        <f t="shared" si="22"/>
        <v>247.5</v>
      </c>
      <c r="AR40" s="41">
        <f t="shared" si="23"/>
        <v>3.937007874015748E-2</v>
      </c>
      <c r="AS40" s="36">
        <f t="shared" si="24"/>
        <v>1.1811023622047243</v>
      </c>
      <c r="AT40" s="58">
        <f t="shared" si="25"/>
        <v>58.464566929133852</v>
      </c>
      <c r="AU40" s="25">
        <v>4</v>
      </c>
      <c r="AV40" s="36">
        <f t="shared" si="26"/>
        <v>198</v>
      </c>
      <c r="AW40" s="36"/>
      <c r="AX40" s="15">
        <f t="shared" si="27"/>
        <v>0</v>
      </c>
      <c r="AY40" s="46">
        <v>36</v>
      </c>
      <c r="AZ40" s="36">
        <f t="shared" si="28"/>
        <v>101.6</v>
      </c>
      <c r="BA40" s="36">
        <f t="shared" si="29"/>
        <v>14.514285714285714</v>
      </c>
      <c r="BB40" s="51">
        <f t="shared" si="30"/>
        <v>3.3866666666666663</v>
      </c>
      <c r="BC40" s="34">
        <f t="shared" si="31"/>
        <v>43694.6</v>
      </c>
      <c r="BD40" s="1"/>
      <c r="BE40" s="1"/>
      <c r="BF40" s="1"/>
      <c r="BG40" s="1"/>
      <c r="BH40" s="1"/>
      <c r="BI40" s="1"/>
    </row>
    <row r="41" spans="1:61" ht="15" x14ac:dyDescent="0.25">
      <c r="A41" s="13"/>
      <c r="B41" s="16">
        <v>6953156284630</v>
      </c>
      <c r="C41" s="16"/>
      <c r="D41" s="16">
        <v>742248</v>
      </c>
      <c r="E41" s="17" t="s">
        <v>64</v>
      </c>
      <c r="F41" s="53">
        <v>9.3133662145499425</v>
      </c>
      <c r="G41" s="53">
        <v>24.5</v>
      </c>
      <c r="H41" s="53">
        <v>49</v>
      </c>
      <c r="J41" s="25">
        <v>0</v>
      </c>
      <c r="K41" s="15">
        <f t="shared" si="0"/>
        <v>0</v>
      </c>
      <c r="L41" s="15">
        <f t="shared" si="1"/>
        <v>0</v>
      </c>
      <c r="M41" s="25">
        <v>3</v>
      </c>
      <c r="N41" s="15">
        <f t="shared" si="2"/>
        <v>27.940098643649826</v>
      </c>
      <c r="O41" s="15">
        <f t="shared" si="3"/>
        <v>73.5</v>
      </c>
      <c r="P41" s="25">
        <v>8</v>
      </c>
      <c r="Q41" s="15">
        <f t="shared" si="4"/>
        <v>74.50692971639954</v>
      </c>
      <c r="R41" s="15">
        <f t="shared" si="5"/>
        <v>196</v>
      </c>
      <c r="S41" s="25">
        <v>8</v>
      </c>
      <c r="T41" s="15">
        <f t="shared" si="6"/>
        <v>74.50692971639954</v>
      </c>
      <c r="U41" s="15">
        <f t="shared" si="7"/>
        <v>196</v>
      </c>
      <c r="V41" s="25">
        <v>2</v>
      </c>
      <c r="W41" s="15">
        <f t="shared" si="8"/>
        <v>18.626732429099885</v>
      </c>
      <c r="X41" s="15">
        <f t="shared" si="9"/>
        <v>49</v>
      </c>
      <c r="Y41" s="25"/>
      <c r="Z41" s="15">
        <f t="shared" si="10"/>
        <v>0</v>
      </c>
      <c r="AA41" s="15">
        <f t="shared" si="11"/>
        <v>0</v>
      </c>
      <c r="AB41" s="25"/>
      <c r="AC41" s="15">
        <f t="shared" si="12"/>
        <v>0</v>
      </c>
      <c r="AD41" s="15">
        <f t="shared" si="13"/>
        <v>0</v>
      </c>
      <c r="AE41" s="25"/>
      <c r="AF41" s="15">
        <f t="shared" si="14"/>
        <v>0</v>
      </c>
      <c r="AG41" s="15">
        <f t="shared" si="15"/>
        <v>0</v>
      </c>
      <c r="AH41" s="25"/>
      <c r="AI41" s="15">
        <f t="shared" si="16"/>
        <v>0</v>
      </c>
      <c r="AJ41" s="15">
        <f t="shared" si="17"/>
        <v>0</v>
      </c>
      <c r="AK41" s="25"/>
      <c r="AL41" s="15">
        <f t="shared" si="18"/>
        <v>0</v>
      </c>
      <c r="AM41" s="15">
        <f t="shared" si="19"/>
        <v>0</v>
      </c>
      <c r="AN41" s="89"/>
      <c r="AO41" s="25">
        <f t="shared" si="20"/>
        <v>21</v>
      </c>
      <c r="AP41" s="15">
        <f t="shared" si="21"/>
        <v>195.5806905055488</v>
      </c>
      <c r="AQ41" s="36">
        <f t="shared" si="22"/>
        <v>514.5</v>
      </c>
      <c r="AR41" s="41">
        <f t="shared" si="23"/>
        <v>0.16535433070866143</v>
      </c>
      <c r="AS41" s="36">
        <f t="shared" si="24"/>
        <v>4.9606299212598426</v>
      </c>
      <c r="AT41" s="58">
        <f t="shared" si="25"/>
        <v>121.53543307086615</v>
      </c>
      <c r="AU41" s="25">
        <v>4</v>
      </c>
      <c r="AV41" s="36">
        <f t="shared" si="26"/>
        <v>98</v>
      </c>
      <c r="AW41" s="36"/>
      <c r="AX41" s="15">
        <f t="shared" si="27"/>
        <v>0</v>
      </c>
      <c r="AY41" s="46">
        <v>37</v>
      </c>
      <c r="AZ41" s="36">
        <f t="shared" si="28"/>
        <v>24.19047619047619</v>
      </c>
      <c r="BA41" s="36">
        <f t="shared" si="29"/>
        <v>3.4557823129251699</v>
      </c>
      <c r="BB41" s="51">
        <f t="shared" si="30"/>
        <v>0.80634920634920637</v>
      </c>
      <c r="BC41" s="34">
        <f t="shared" si="31"/>
        <v>43617.190476190473</v>
      </c>
    </row>
    <row r="42" spans="1:61" s="42" customFormat="1" ht="15" x14ac:dyDescent="0.25">
      <c r="A42" s="13"/>
      <c r="B42" s="16">
        <v>6953156286603</v>
      </c>
      <c r="C42" s="16"/>
      <c r="D42" s="16">
        <v>742249</v>
      </c>
      <c r="E42" s="17" t="s">
        <v>65</v>
      </c>
      <c r="F42" s="53">
        <v>21.039999999999992</v>
      </c>
      <c r="G42" s="53">
        <v>49.5</v>
      </c>
      <c r="H42" s="53">
        <v>99</v>
      </c>
      <c r="I42" s="1"/>
      <c r="J42" s="25">
        <v>0</v>
      </c>
      <c r="K42" s="15">
        <f t="shared" si="0"/>
        <v>0</v>
      </c>
      <c r="L42" s="15">
        <f t="shared" si="1"/>
        <v>0</v>
      </c>
      <c r="M42" s="25">
        <v>0</v>
      </c>
      <c r="N42" s="15">
        <f t="shared" si="2"/>
        <v>0</v>
      </c>
      <c r="O42" s="15">
        <f t="shared" si="3"/>
        <v>0</v>
      </c>
      <c r="P42" s="25">
        <v>0</v>
      </c>
      <c r="Q42" s="15">
        <f t="shared" si="4"/>
        <v>0</v>
      </c>
      <c r="R42" s="15">
        <f t="shared" si="5"/>
        <v>0</v>
      </c>
      <c r="S42" s="25">
        <v>2</v>
      </c>
      <c r="T42" s="15">
        <f t="shared" si="6"/>
        <v>42.079999999999984</v>
      </c>
      <c r="U42" s="15">
        <f t="shared" si="7"/>
        <v>99</v>
      </c>
      <c r="V42" s="25">
        <v>0</v>
      </c>
      <c r="W42" s="15">
        <f t="shared" si="8"/>
        <v>0</v>
      </c>
      <c r="X42" s="15">
        <f t="shared" si="9"/>
        <v>0</v>
      </c>
      <c r="Y42" s="25"/>
      <c r="Z42" s="15">
        <f t="shared" si="10"/>
        <v>0</v>
      </c>
      <c r="AA42" s="15">
        <f t="shared" si="11"/>
        <v>0</v>
      </c>
      <c r="AB42" s="25"/>
      <c r="AC42" s="15">
        <f t="shared" si="12"/>
        <v>0</v>
      </c>
      <c r="AD42" s="15">
        <f t="shared" si="13"/>
        <v>0</v>
      </c>
      <c r="AE42" s="25"/>
      <c r="AF42" s="15">
        <f t="shared" si="14"/>
        <v>0</v>
      </c>
      <c r="AG42" s="15">
        <f t="shared" si="15"/>
        <v>0</v>
      </c>
      <c r="AH42" s="25"/>
      <c r="AI42" s="15">
        <f t="shared" si="16"/>
        <v>0</v>
      </c>
      <c r="AJ42" s="15">
        <f t="shared" si="17"/>
        <v>0</v>
      </c>
      <c r="AK42" s="25"/>
      <c r="AL42" s="15">
        <f t="shared" si="18"/>
        <v>0</v>
      </c>
      <c r="AM42" s="15">
        <f t="shared" si="19"/>
        <v>0</v>
      </c>
      <c r="AN42" s="50"/>
      <c r="AO42" s="25">
        <f t="shared" si="20"/>
        <v>2</v>
      </c>
      <c r="AP42" s="15">
        <f t="shared" si="21"/>
        <v>42.079999999999984</v>
      </c>
      <c r="AQ42" s="36">
        <f t="shared" si="22"/>
        <v>99</v>
      </c>
      <c r="AR42" s="41">
        <f t="shared" si="23"/>
        <v>1.5748031496062992E-2</v>
      </c>
      <c r="AS42" s="36">
        <f t="shared" si="24"/>
        <v>0.47244094488188976</v>
      </c>
      <c r="AT42" s="58">
        <f t="shared" si="25"/>
        <v>23.385826771653544</v>
      </c>
      <c r="AU42" s="25">
        <v>0</v>
      </c>
      <c r="AV42" s="36">
        <f t="shared" si="26"/>
        <v>0</v>
      </c>
      <c r="AW42" s="36"/>
      <c r="AX42" s="15">
        <f t="shared" si="27"/>
        <v>0</v>
      </c>
      <c r="AY42" s="46">
        <v>38</v>
      </c>
      <c r="AZ42" s="36">
        <f t="shared" si="28"/>
        <v>0</v>
      </c>
      <c r="BA42" s="36">
        <f t="shared" si="29"/>
        <v>0</v>
      </c>
      <c r="BB42" s="51">
        <f t="shared" si="30"/>
        <v>0</v>
      </c>
      <c r="BC42" s="34">
        <f t="shared" si="31"/>
        <v>43593</v>
      </c>
      <c r="BD42" s="1"/>
      <c r="BE42" s="1"/>
      <c r="BF42" s="1"/>
      <c r="BG42" s="1"/>
      <c r="BH42" s="1"/>
      <c r="BI42" s="1"/>
    </row>
    <row r="43" spans="1:61" s="104" customFormat="1" ht="15" x14ac:dyDescent="0.25">
      <c r="A43" s="92"/>
      <c r="B43" s="93">
        <v>6953156279650</v>
      </c>
      <c r="C43" s="93"/>
      <c r="D43" s="93">
        <v>742292</v>
      </c>
      <c r="E43" s="94" t="s">
        <v>66</v>
      </c>
      <c r="F43" s="95">
        <v>14.434906542056074</v>
      </c>
      <c r="G43" s="95">
        <v>39.5</v>
      </c>
      <c r="H43" s="95">
        <v>79</v>
      </c>
      <c r="J43" s="96">
        <v>0</v>
      </c>
      <c r="K43" s="97">
        <f t="shared" si="0"/>
        <v>0</v>
      </c>
      <c r="L43" s="97">
        <f t="shared" si="1"/>
        <v>0</v>
      </c>
      <c r="M43" s="96">
        <v>4</v>
      </c>
      <c r="N43" s="97">
        <f t="shared" si="2"/>
        <v>57.739626168224298</v>
      </c>
      <c r="O43" s="97">
        <f t="shared" si="3"/>
        <v>158</v>
      </c>
      <c r="P43" s="96">
        <v>0</v>
      </c>
      <c r="Q43" s="97">
        <f t="shared" si="4"/>
        <v>0</v>
      </c>
      <c r="R43" s="97">
        <f t="shared" si="5"/>
        <v>0</v>
      </c>
      <c r="S43" s="96">
        <v>0</v>
      </c>
      <c r="T43" s="97">
        <f t="shared" si="6"/>
        <v>0</v>
      </c>
      <c r="U43" s="97">
        <f t="shared" si="7"/>
        <v>0</v>
      </c>
      <c r="V43" s="96">
        <v>0</v>
      </c>
      <c r="W43" s="97">
        <f t="shared" si="8"/>
        <v>0</v>
      </c>
      <c r="X43" s="97">
        <f t="shared" si="9"/>
        <v>0</v>
      </c>
      <c r="Y43" s="96"/>
      <c r="Z43" s="97">
        <f t="shared" si="10"/>
        <v>0</v>
      </c>
      <c r="AA43" s="97">
        <f t="shared" si="11"/>
        <v>0</v>
      </c>
      <c r="AB43" s="96"/>
      <c r="AC43" s="97">
        <f t="shared" si="12"/>
        <v>0</v>
      </c>
      <c r="AD43" s="97">
        <f t="shared" si="13"/>
        <v>0</v>
      </c>
      <c r="AE43" s="96"/>
      <c r="AF43" s="97">
        <f t="shared" si="14"/>
        <v>0</v>
      </c>
      <c r="AG43" s="97">
        <f t="shared" si="15"/>
        <v>0</v>
      </c>
      <c r="AH43" s="96"/>
      <c r="AI43" s="97">
        <f t="shared" si="16"/>
        <v>0</v>
      </c>
      <c r="AJ43" s="97">
        <f t="shared" si="17"/>
        <v>0</v>
      </c>
      <c r="AK43" s="96"/>
      <c r="AL43" s="97">
        <f t="shared" si="18"/>
        <v>0</v>
      </c>
      <c r="AM43" s="97">
        <f t="shared" si="19"/>
        <v>0</v>
      </c>
      <c r="AN43" s="96"/>
      <c r="AO43" s="96">
        <f t="shared" si="20"/>
        <v>4</v>
      </c>
      <c r="AP43" s="97">
        <f t="shared" si="21"/>
        <v>57.739626168224298</v>
      </c>
      <c r="AQ43" s="97">
        <f t="shared" si="22"/>
        <v>158</v>
      </c>
      <c r="AR43" s="99">
        <f t="shared" si="23"/>
        <v>3.1496062992125984E-2</v>
      </c>
      <c r="AS43" s="100">
        <f t="shared" si="24"/>
        <v>0.94488188976377951</v>
      </c>
      <c r="AT43" s="97">
        <f t="shared" si="25"/>
        <v>37.322834645669289</v>
      </c>
      <c r="AU43" s="96">
        <v>8</v>
      </c>
      <c r="AV43" s="106">
        <f t="shared" si="26"/>
        <v>316</v>
      </c>
      <c r="AW43" s="106"/>
      <c r="AX43" s="97">
        <f t="shared" si="27"/>
        <v>0</v>
      </c>
      <c r="AY43" s="101">
        <v>40</v>
      </c>
      <c r="AZ43" s="100">
        <f t="shared" si="28"/>
        <v>254</v>
      </c>
      <c r="BA43" s="100">
        <f t="shared" si="29"/>
        <v>36.285714285714285</v>
      </c>
      <c r="BB43" s="102">
        <f t="shared" si="30"/>
        <v>8.4666666666666668</v>
      </c>
      <c r="BC43" s="34">
        <f t="shared" si="31"/>
        <v>43847</v>
      </c>
      <c r="BD43" s="103"/>
      <c r="BE43" s="103"/>
    </row>
    <row r="44" spans="1:61" s="104" customFormat="1" ht="15" x14ac:dyDescent="0.25">
      <c r="A44" s="92"/>
      <c r="B44" s="93">
        <v>6953156279667</v>
      </c>
      <c r="C44" s="93"/>
      <c r="D44" s="93">
        <v>742293</v>
      </c>
      <c r="E44" s="94" t="s">
        <v>67</v>
      </c>
      <c r="F44" s="95">
        <v>16.32</v>
      </c>
      <c r="G44" s="95">
        <v>49.5</v>
      </c>
      <c r="H44" s="95">
        <v>99</v>
      </c>
      <c r="J44" s="96">
        <v>0</v>
      </c>
      <c r="K44" s="97">
        <f t="shared" si="0"/>
        <v>0</v>
      </c>
      <c r="L44" s="97">
        <f t="shared" si="1"/>
        <v>0</v>
      </c>
      <c r="M44" s="96">
        <v>0</v>
      </c>
      <c r="N44" s="97">
        <f t="shared" si="2"/>
        <v>0</v>
      </c>
      <c r="O44" s="97">
        <f t="shared" si="3"/>
        <v>0</v>
      </c>
      <c r="P44" s="96">
        <v>0</v>
      </c>
      <c r="Q44" s="97">
        <f t="shared" si="4"/>
        <v>0</v>
      </c>
      <c r="R44" s="97">
        <f t="shared" si="5"/>
        <v>0</v>
      </c>
      <c r="S44" s="96">
        <v>0</v>
      </c>
      <c r="T44" s="97">
        <f t="shared" si="6"/>
        <v>0</v>
      </c>
      <c r="U44" s="97">
        <f t="shared" si="7"/>
        <v>0</v>
      </c>
      <c r="V44" s="96">
        <v>0</v>
      </c>
      <c r="W44" s="97">
        <f t="shared" si="8"/>
        <v>0</v>
      </c>
      <c r="X44" s="97">
        <f t="shared" si="9"/>
        <v>0</v>
      </c>
      <c r="Y44" s="96"/>
      <c r="Z44" s="97">
        <f t="shared" si="10"/>
        <v>0</v>
      </c>
      <c r="AA44" s="97">
        <f t="shared" si="11"/>
        <v>0</v>
      </c>
      <c r="AB44" s="96"/>
      <c r="AC44" s="97">
        <f t="shared" si="12"/>
        <v>0</v>
      </c>
      <c r="AD44" s="97">
        <f t="shared" si="13"/>
        <v>0</v>
      </c>
      <c r="AE44" s="96"/>
      <c r="AF44" s="97">
        <f t="shared" si="14"/>
        <v>0</v>
      </c>
      <c r="AG44" s="97">
        <f t="shared" si="15"/>
        <v>0</v>
      </c>
      <c r="AH44" s="96"/>
      <c r="AI44" s="97">
        <f t="shared" si="16"/>
        <v>0</v>
      </c>
      <c r="AJ44" s="97">
        <f t="shared" si="17"/>
        <v>0</v>
      </c>
      <c r="AK44" s="96"/>
      <c r="AL44" s="97">
        <f t="shared" si="18"/>
        <v>0</v>
      </c>
      <c r="AM44" s="97">
        <f t="shared" si="19"/>
        <v>0</v>
      </c>
      <c r="AN44" s="96"/>
      <c r="AO44" s="96">
        <f t="shared" si="20"/>
        <v>0</v>
      </c>
      <c r="AP44" s="97">
        <f t="shared" si="21"/>
        <v>0</v>
      </c>
      <c r="AQ44" s="97">
        <f t="shared" si="22"/>
        <v>0</v>
      </c>
      <c r="AR44" s="99">
        <f t="shared" si="23"/>
        <v>0</v>
      </c>
      <c r="AS44" s="100">
        <f t="shared" si="24"/>
        <v>0</v>
      </c>
      <c r="AT44" s="97">
        <f t="shared" si="25"/>
        <v>0</v>
      </c>
      <c r="AU44" s="96">
        <v>4</v>
      </c>
      <c r="AV44" s="106">
        <f t="shared" si="26"/>
        <v>198</v>
      </c>
      <c r="AW44" s="106"/>
      <c r="AX44" s="97">
        <f t="shared" si="27"/>
        <v>0</v>
      </c>
      <c r="AY44" s="101">
        <v>41</v>
      </c>
      <c r="AZ44" s="100" t="str">
        <f t="shared" si="28"/>
        <v>-</v>
      </c>
      <c r="BA44" s="100" t="str">
        <f t="shared" si="29"/>
        <v>-</v>
      </c>
      <c r="BB44" s="102" t="str">
        <f t="shared" si="30"/>
        <v>-</v>
      </c>
      <c r="BC44" s="34" t="str">
        <f t="shared" si="31"/>
        <v>-</v>
      </c>
      <c r="BD44" s="103"/>
      <c r="BE44" s="103"/>
    </row>
    <row r="45" spans="1:61" s="104" customFormat="1" ht="15" x14ac:dyDescent="0.25">
      <c r="A45" s="92"/>
      <c r="B45" s="93">
        <v>6953156282100</v>
      </c>
      <c r="C45" s="93"/>
      <c r="D45" s="93">
        <v>742294</v>
      </c>
      <c r="E45" s="94" t="s">
        <v>68</v>
      </c>
      <c r="F45" s="95">
        <v>38.140000000000015</v>
      </c>
      <c r="G45" s="95">
        <v>79.5</v>
      </c>
      <c r="H45" s="95">
        <v>159</v>
      </c>
      <c r="J45" s="96">
        <v>0</v>
      </c>
      <c r="K45" s="97">
        <f t="shared" si="0"/>
        <v>0</v>
      </c>
      <c r="L45" s="97">
        <f t="shared" si="1"/>
        <v>0</v>
      </c>
      <c r="M45" s="96">
        <v>2</v>
      </c>
      <c r="N45" s="97">
        <f t="shared" si="2"/>
        <v>76.28000000000003</v>
      </c>
      <c r="O45" s="97">
        <f t="shared" si="3"/>
        <v>159</v>
      </c>
      <c r="P45" s="96">
        <v>0</v>
      </c>
      <c r="Q45" s="97">
        <f t="shared" si="4"/>
        <v>0</v>
      </c>
      <c r="R45" s="97">
        <f t="shared" si="5"/>
        <v>0</v>
      </c>
      <c r="S45" s="96">
        <v>0</v>
      </c>
      <c r="T45" s="97">
        <f t="shared" si="6"/>
        <v>0</v>
      </c>
      <c r="U45" s="97">
        <f t="shared" si="7"/>
        <v>0</v>
      </c>
      <c r="V45" s="96">
        <v>0</v>
      </c>
      <c r="W45" s="97">
        <f t="shared" si="8"/>
        <v>0</v>
      </c>
      <c r="X45" s="97">
        <f t="shared" si="9"/>
        <v>0</v>
      </c>
      <c r="Y45" s="96"/>
      <c r="Z45" s="97">
        <f t="shared" si="10"/>
        <v>0</v>
      </c>
      <c r="AA45" s="97">
        <f t="shared" si="11"/>
        <v>0</v>
      </c>
      <c r="AB45" s="96"/>
      <c r="AC45" s="97">
        <f t="shared" si="12"/>
        <v>0</v>
      </c>
      <c r="AD45" s="97">
        <f t="shared" si="13"/>
        <v>0</v>
      </c>
      <c r="AE45" s="96"/>
      <c r="AF45" s="97">
        <f t="shared" si="14"/>
        <v>0</v>
      </c>
      <c r="AG45" s="97">
        <f t="shared" si="15"/>
        <v>0</v>
      </c>
      <c r="AH45" s="96"/>
      <c r="AI45" s="97">
        <f t="shared" si="16"/>
        <v>0</v>
      </c>
      <c r="AJ45" s="97">
        <f t="shared" si="17"/>
        <v>0</v>
      </c>
      <c r="AK45" s="96"/>
      <c r="AL45" s="97">
        <f t="shared" si="18"/>
        <v>0</v>
      </c>
      <c r="AM45" s="97">
        <f t="shared" si="19"/>
        <v>0</v>
      </c>
      <c r="AN45" s="96"/>
      <c r="AO45" s="96">
        <f t="shared" si="20"/>
        <v>2</v>
      </c>
      <c r="AP45" s="97">
        <f t="shared" si="21"/>
        <v>76.28000000000003</v>
      </c>
      <c r="AQ45" s="97">
        <f t="shared" si="22"/>
        <v>159</v>
      </c>
      <c r="AR45" s="99">
        <f t="shared" si="23"/>
        <v>1.5748031496062992E-2</v>
      </c>
      <c r="AS45" s="100">
        <f t="shared" si="24"/>
        <v>0.47244094488188976</v>
      </c>
      <c r="AT45" s="97">
        <f t="shared" si="25"/>
        <v>37.559055118110237</v>
      </c>
      <c r="AU45" s="96">
        <v>4</v>
      </c>
      <c r="AV45" s="106">
        <f t="shared" si="26"/>
        <v>318</v>
      </c>
      <c r="AW45" s="106"/>
      <c r="AX45" s="97">
        <f t="shared" si="27"/>
        <v>0</v>
      </c>
      <c r="AY45" s="101">
        <v>42</v>
      </c>
      <c r="AZ45" s="100">
        <f t="shared" si="28"/>
        <v>254</v>
      </c>
      <c r="BA45" s="100">
        <f t="shared" si="29"/>
        <v>36.285714285714285</v>
      </c>
      <c r="BB45" s="102">
        <f t="shared" si="30"/>
        <v>8.4666666666666668</v>
      </c>
      <c r="BC45" s="34">
        <f t="shared" si="31"/>
        <v>43847</v>
      </c>
      <c r="BD45" s="103"/>
      <c r="BE45" s="103"/>
    </row>
    <row r="46" spans="1:61" s="104" customFormat="1" ht="15" x14ac:dyDescent="0.25">
      <c r="A46" s="92"/>
      <c r="B46" s="93">
        <v>6953156279148</v>
      </c>
      <c r="C46" s="93"/>
      <c r="D46" s="93">
        <v>742296</v>
      </c>
      <c r="E46" s="94" t="s">
        <v>69</v>
      </c>
      <c r="F46" s="95">
        <v>17.770731707317079</v>
      </c>
      <c r="G46" s="95">
        <v>39.5</v>
      </c>
      <c r="H46" s="95">
        <v>79</v>
      </c>
      <c r="J46" s="96">
        <v>0</v>
      </c>
      <c r="K46" s="97">
        <f t="shared" si="0"/>
        <v>0</v>
      </c>
      <c r="L46" s="97">
        <f t="shared" si="1"/>
        <v>0</v>
      </c>
      <c r="M46" s="96">
        <v>1</v>
      </c>
      <c r="N46" s="97">
        <f t="shared" si="2"/>
        <v>17.770731707317079</v>
      </c>
      <c r="O46" s="97">
        <f t="shared" si="3"/>
        <v>39.5</v>
      </c>
      <c r="P46" s="96">
        <v>2</v>
      </c>
      <c r="Q46" s="97">
        <f t="shared" si="4"/>
        <v>35.541463414634158</v>
      </c>
      <c r="R46" s="97">
        <f t="shared" si="5"/>
        <v>79</v>
      </c>
      <c r="S46" s="96">
        <v>1</v>
      </c>
      <c r="T46" s="97">
        <f t="shared" si="6"/>
        <v>17.770731707317079</v>
      </c>
      <c r="U46" s="97">
        <f t="shared" si="7"/>
        <v>39.5</v>
      </c>
      <c r="V46" s="96">
        <v>0</v>
      </c>
      <c r="W46" s="97">
        <f t="shared" si="8"/>
        <v>0</v>
      </c>
      <c r="X46" s="97">
        <f t="shared" si="9"/>
        <v>0</v>
      </c>
      <c r="Y46" s="96"/>
      <c r="Z46" s="97">
        <f t="shared" si="10"/>
        <v>0</v>
      </c>
      <c r="AA46" s="97">
        <f t="shared" si="11"/>
        <v>0</v>
      </c>
      <c r="AB46" s="96"/>
      <c r="AC46" s="97">
        <f t="shared" si="12"/>
        <v>0</v>
      </c>
      <c r="AD46" s="97">
        <f t="shared" si="13"/>
        <v>0</v>
      </c>
      <c r="AE46" s="96"/>
      <c r="AF46" s="97">
        <f t="shared" si="14"/>
        <v>0</v>
      </c>
      <c r="AG46" s="97">
        <f t="shared" si="15"/>
        <v>0</v>
      </c>
      <c r="AH46" s="96"/>
      <c r="AI46" s="97">
        <f t="shared" si="16"/>
        <v>0</v>
      </c>
      <c r="AJ46" s="97">
        <f t="shared" si="17"/>
        <v>0</v>
      </c>
      <c r="AK46" s="96"/>
      <c r="AL46" s="97">
        <f t="shared" si="18"/>
        <v>0</v>
      </c>
      <c r="AM46" s="97">
        <f t="shared" si="19"/>
        <v>0</v>
      </c>
      <c r="AN46" s="96"/>
      <c r="AO46" s="96">
        <f t="shared" si="20"/>
        <v>4</v>
      </c>
      <c r="AP46" s="97">
        <f t="shared" si="21"/>
        <v>71.082926829268317</v>
      </c>
      <c r="AQ46" s="97">
        <f t="shared" si="22"/>
        <v>158</v>
      </c>
      <c r="AR46" s="99">
        <f t="shared" si="23"/>
        <v>3.1496062992125984E-2</v>
      </c>
      <c r="AS46" s="100">
        <f t="shared" si="24"/>
        <v>0.94488188976377951</v>
      </c>
      <c r="AT46" s="97">
        <f t="shared" si="25"/>
        <v>37.322834645669289</v>
      </c>
      <c r="AU46" s="96">
        <v>0</v>
      </c>
      <c r="AV46" s="106">
        <f t="shared" si="26"/>
        <v>0</v>
      </c>
      <c r="AW46" s="106"/>
      <c r="AX46" s="97">
        <f t="shared" si="27"/>
        <v>0</v>
      </c>
      <c r="AY46" s="101">
        <v>43</v>
      </c>
      <c r="AZ46" s="100">
        <f t="shared" si="28"/>
        <v>0</v>
      </c>
      <c r="BA46" s="100">
        <f t="shared" si="29"/>
        <v>0</v>
      </c>
      <c r="BB46" s="102">
        <f t="shared" si="30"/>
        <v>0</v>
      </c>
      <c r="BC46" s="34">
        <f t="shared" si="31"/>
        <v>43593</v>
      </c>
      <c r="BD46" s="103"/>
      <c r="BE46" s="103"/>
    </row>
    <row r="47" spans="1:61" s="104" customFormat="1" ht="15" x14ac:dyDescent="0.25">
      <c r="A47" s="92"/>
      <c r="B47" s="93">
        <v>6953156270640</v>
      </c>
      <c r="C47" s="93"/>
      <c r="D47" s="93">
        <v>742298</v>
      </c>
      <c r="E47" s="94" t="s">
        <v>70</v>
      </c>
      <c r="F47" s="95">
        <v>46.776027397260265</v>
      </c>
      <c r="G47" s="95">
        <v>94.5</v>
      </c>
      <c r="H47" s="95">
        <v>189</v>
      </c>
      <c r="J47" s="96">
        <v>0</v>
      </c>
      <c r="K47" s="97">
        <f t="shared" si="0"/>
        <v>0</v>
      </c>
      <c r="L47" s="97">
        <f t="shared" si="1"/>
        <v>0</v>
      </c>
      <c r="M47" s="96">
        <v>3</v>
      </c>
      <c r="N47" s="97">
        <f t="shared" si="2"/>
        <v>140.32808219178079</v>
      </c>
      <c r="O47" s="97">
        <f t="shared" si="3"/>
        <v>283.5</v>
      </c>
      <c r="P47" s="96">
        <v>1</v>
      </c>
      <c r="Q47" s="97">
        <f t="shared" si="4"/>
        <v>46.776027397260265</v>
      </c>
      <c r="R47" s="97">
        <f t="shared" si="5"/>
        <v>94.5</v>
      </c>
      <c r="S47" s="96">
        <v>1</v>
      </c>
      <c r="T47" s="97">
        <f t="shared" si="6"/>
        <v>46.776027397260265</v>
      </c>
      <c r="U47" s="97">
        <f t="shared" si="7"/>
        <v>94.5</v>
      </c>
      <c r="V47" s="96">
        <v>0</v>
      </c>
      <c r="W47" s="97">
        <f t="shared" si="8"/>
        <v>0</v>
      </c>
      <c r="X47" s="97">
        <f t="shared" si="9"/>
        <v>0</v>
      </c>
      <c r="Y47" s="96"/>
      <c r="Z47" s="97">
        <f t="shared" si="10"/>
        <v>0</v>
      </c>
      <c r="AA47" s="97">
        <f t="shared" si="11"/>
        <v>0</v>
      </c>
      <c r="AB47" s="96"/>
      <c r="AC47" s="97">
        <f t="shared" si="12"/>
        <v>0</v>
      </c>
      <c r="AD47" s="97">
        <f t="shared" si="13"/>
        <v>0</v>
      </c>
      <c r="AE47" s="96"/>
      <c r="AF47" s="97">
        <f t="shared" si="14"/>
        <v>0</v>
      </c>
      <c r="AG47" s="97">
        <f t="shared" si="15"/>
        <v>0</v>
      </c>
      <c r="AH47" s="96"/>
      <c r="AI47" s="97">
        <f t="shared" si="16"/>
        <v>0</v>
      </c>
      <c r="AJ47" s="97">
        <f t="shared" si="17"/>
        <v>0</v>
      </c>
      <c r="AK47" s="96"/>
      <c r="AL47" s="97">
        <f t="shared" si="18"/>
        <v>0</v>
      </c>
      <c r="AM47" s="97">
        <f t="shared" si="19"/>
        <v>0</v>
      </c>
      <c r="AN47" s="96"/>
      <c r="AO47" s="96">
        <f t="shared" si="20"/>
        <v>5</v>
      </c>
      <c r="AP47" s="97">
        <f t="shared" si="21"/>
        <v>233.88013698630132</v>
      </c>
      <c r="AQ47" s="97">
        <f t="shared" si="22"/>
        <v>472.5</v>
      </c>
      <c r="AR47" s="99">
        <f t="shared" si="23"/>
        <v>3.937007874015748E-2</v>
      </c>
      <c r="AS47" s="100">
        <f t="shared" si="24"/>
        <v>1.1811023622047243</v>
      </c>
      <c r="AT47" s="97">
        <f t="shared" si="25"/>
        <v>111.61417322834644</v>
      </c>
      <c r="AU47" s="96">
        <v>4</v>
      </c>
      <c r="AV47" s="106">
        <f t="shared" si="26"/>
        <v>378</v>
      </c>
      <c r="AW47" s="106"/>
      <c r="AX47" s="97">
        <f t="shared" si="27"/>
        <v>0</v>
      </c>
      <c r="AY47" s="101">
        <v>44</v>
      </c>
      <c r="AZ47" s="100">
        <f t="shared" si="28"/>
        <v>101.6</v>
      </c>
      <c r="BA47" s="100">
        <f t="shared" si="29"/>
        <v>14.514285714285714</v>
      </c>
      <c r="BB47" s="102">
        <f t="shared" si="30"/>
        <v>3.3866666666666663</v>
      </c>
      <c r="BC47" s="34">
        <f t="shared" si="31"/>
        <v>43694.6</v>
      </c>
      <c r="BD47" s="103"/>
      <c r="BE47" s="103"/>
    </row>
    <row r="48" spans="1:61" s="104" customFormat="1" ht="15" x14ac:dyDescent="0.25">
      <c r="A48" s="92"/>
      <c r="B48" s="93">
        <v>6953156284401</v>
      </c>
      <c r="C48" s="93"/>
      <c r="D48" s="93">
        <v>742300</v>
      </c>
      <c r="E48" s="94" t="s">
        <v>71</v>
      </c>
      <c r="F48" s="95">
        <v>14.474971098265899</v>
      </c>
      <c r="G48" s="95">
        <v>29.5</v>
      </c>
      <c r="H48" s="95">
        <v>59</v>
      </c>
      <c r="J48" s="96">
        <v>0</v>
      </c>
      <c r="K48" s="97">
        <f t="shared" si="0"/>
        <v>0</v>
      </c>
      <c r="L48" s="97">
        <f t="shared" si="1"/>
        <v>0</v>
      </c>
      <c r="M48" s="96">
        <v>1</v>
      </c>
      <c r="N48" s="97">
        <f t="shared" si="2"/>
        <v>14.474971098265899</v>
      </c>
      <c r="O48" s="97">
        <f t="shared" si="3"/>
        <v>29.5</v>
      </c>
      <c r="P48" s="96">
        <v>5</v>
      </c>
      <c r="Q48" s="97">
        <f t="shared" si="4"/>
        <v>72.374855491329498</v>
      </c>
      <c r="R48" s="97">
        <f t="shared" si="5"/>
        <v>147.5</v>
      </c>
      <c r="S48" s="96">
        <v>4</v>
      </c>
      <c r="T48" s="97">
        <f t="shared" si="6"/>
        <v>57.899884393063594</v>
      </c>
      <c r="U48" s="97">
        <f t="shared" si="7"/>
        <v>118</v>
      </c>
      <c r="V48" s="96">
        <v>0</v>
      </c>
      <c r="W48" s="97">
        <f t="shared" si="8"/>
        <v>0</v>
      </c>
      <c r="X48" s="97">
        <f t="shared" si="9"/>
        <v>0</v>
      </c>
      <c r="Y48" s="96"/>
      <c r="Z48" s="97">
        <f t="shared" si="10"/>
        <v>0</v>
      </c>
      <c r="AA48" s="97">
        <f t="shared" si="11"/>
        <v>0</v>
      </c>
      <c r="AB48" s="96"/>
      <c r="AC48" s="97">
        <f t="shared" si="12"/>
        <v>0</v>
      </c>
      <c r="AD48" s="97">
        <f t="shared" si="13"/>
        <v>0</v>
      </c>
      <c r="AE48" s="96"/>
      <c r="AF48" s="97">
        <f t="shared" si="14"/>
        <v>0</v>
      </c>
      <c r="AG48" s="97">
        <f t="shared" si="15"/>
        <v>0</v>
      </c>
      <c r="AH48" s="96"/>
      <c r="AI48" s="97">
        <f t="shared" si="16"/>
        <v>0</v>
      </c>
      <c r="AJ48" s="97">
        <f t="shared" si="17"/>
        <v>0</v>
      </c>
      <c r="AK48" s="96"/>
      <c r="AL48" s="97">
        <f t="shared" si="18"/>
        <v>0</v>
      </c>
      <c r="AM48" s="97">
        <f t="shared" si="19"/>
        <v>0</v>
      </c>
      <c r="AN48" s="96"/>
      <c r="AO48" s="96">
        <f t="shared" si="20"/>
        <v>10</v>
      </c>
      <c r="AP48" s="97">
        <f t="shared" si="21"/>
        <v>144.749710982659</v>
      </c>
      <c r="AQ48" s="97">
        <f t="shared" si="22"/>
        <v>295</v>
      </c>
      <c r="AR48" s="99">
        <f t="shared" si="23"/>
        <v>7.874015748031496E-2</v>
      </c>
      <c r="AS48" s="100">
        <f t="shared" si="24"/>
        <v>2.3622047244094486</v>
      </c>
      <c r="AT48" s="97">
        <f t="shared" si="25"/>
        <v>69.685039370078741</v>
      </c>
      <c r="AU48" s="96">
        <v>8</v>
      </c>
      <c r="AV48" s="106">
        <f t="shared" si="26"/>
        <v>236</v>
      </c>
      <c r="AW48" s="106"/>
      <c r="AX48" s="97">
        <f t="shared" si="27"/>
        <v>0</v>
      </c>
      <c r="AY48" s="101">
        <v>45</v>
      </c>
      <c r="AZ48" s="100">
        <f t="shared" si="28"/>
        <v>101.6</v>
      </c>
      <c r="BA48" s="100">
        <f t="shared" si="29"/>
        <v>14.514285714285714</v>
      </c>
      <c r="BB48" s="102">
        <f t="shared" si="30"/>
        <v>3.3866666666666663</v>
      </c>
      <c r="BC48" s="34">
        <f t="shared" si="31"/>
        <v>43694.6</v>
      </c>
      <c r="BD48" s="103"/>
      <c r="BE48" s="103"/>
    </row>
    <row r="49" spans="1:61" s="104" customFormat="1" ht="15" x14ac:dyDescent="0.25">
      <c r="A49" s="92"/>
      <c r="B49" s="93">
        <v>6953156282247</v>
      </c>
      <c r="C49" s="93"/>
      <c r="D49" s="93">
        <v>743939</v>
      </c>
      <c r="E49" s="94" t="s">
        <v>72</v>
      </c>
      <c r="F49" s="95">
        <v>76</v>
      </c>
      <c r="G49" s="95">
        <v>144.5</v>
      </c>
      <c r="H49" s="95">
        <v>289</v>
      </c>
      <c r="J49" s="96">
        <v>0</v>
      </c>
      <c r="K49" s="97">
        <f t="shared" si="0"/>
        <v>0</v>
      </c>
      <c r="L49" s="97">
        <f t="shared" si="1"/>
        <v>0</v>
      </c>
      <c r="M49" s="96">
        <v>1</v>
      </c>
      <c r="N49" s="97">
        <f t="shared" si="2"/>
        <v>76</v>
      </c>
      <c r="O49" s="97">
        <f t="shared" si="3"/>
        <v>144.5</v>
      </c>
      <c r="P49" s="96">
        <v>2</v>
      </c>
      <c r="Q49" s="97">
        <f t="shared" si="4"/>
        <v>152</v>
      </c>
      <c r="R49" s="97">
        <f t="shared" si="5"/>
        <v>289</v>
      </c>
      <c r="S49" s="96">
        <v>0</v>
      </c>
      <c r="T49" s="97">
        <f t="shared" si="6"/>
        <v>0</v>
      </c>
      <c r="U49" s="97">
        <f t="shared" si="7"/>
        <v>0</v>
      </c>
      <c r="V49" s="96">
        <v>1</v>
      </c>
      <c r="W49" s="97">
        <f t="shared" si="8"/>
        <v>76</v>
      </c>
      <c r="X49" s="97">
        <f t="shared" si="9"/>
        <v>144.5</v>
      </c>
      <c r="Y49" s="96"/>
      <c r="Z49" s="97">
        <f t="shared" si="10"/>
        <v>0</v>
      </c>
      <c r="AA49" s="97">
        <f t="shared" si="11"/>
        <v>0</v>
      </c>
      <c r="AB49" s="96"/>
      <c r="AC49" s="97">
        <f t="shared" si="12"/>
        <v>0</v>
      </c>
      <c r="AD49" s="97">
        <f t="shared" si="13"/>
        <v>0</v>
      </c>
      <c r="AE49" s="96"/>
      <c r="AF49" s="97">
        <f t="shared" si="14"/>
        <v>0</v>
      </c>
      <c r="AG49" s="97">
        <f t="shared" si="15"/>
        <v>0</v>
      </c>
      <c r="AH49" s="96"/>
      <c r="AI49" s="97">
        <f t="shared" si="16"/>
        <v>0</v>
      </c>
      <c r="AJ49" s="97">
        <f t="shared" si="17"/>
        <v>0</v>
      </c>
      <c r="AK49" s="96"/>
      <c r="AL49" s="97">
        <f t="shared" si="18"/>
        <v>0</v>
      </c>
      <c r="AM49" s="97">
        <f t="shared" si="19"/>
        <v>0</v>
      </c>
      <c r="AN49" s="96"/>
      <c r="AO49" s="96">
        <f t="shared" si="20"/>
        <v>4</v>
      </c>
      <c r="AP49" s="97">
        <f t="shared" si="21"/>
        <v>304</v>
      </c>
      <c r="AQ49" s="97">
        <f t="shared" si="22"/>
        <v>578</v>
      </c>
      <c r="AR49" s="99">
        <f t="shared" si="23"/>
        <v>3.1496062992125984E-2</v>
      </c>
      <c r="AS49" s="100">
        <f t="shared" si="24"/>
        <v>0.94488188976377951</v>
      </c>
      <c r="AT49" s="97">
        <f t="shared" si="25"/>
        <v>136.53543307086613</v>
      </c>
      <c r="AU49" s="96">
        <v>0</v>
      </c>
      <c r="AV49" s="106">
        <f t="shared" si="26"/>
        <v>0</v>
      </c>
      <c r="AW49" s="106"/>
      <c r="AX49" s="97">
        <f t="shared" si="27"/>
        <v>0</v>
      </c>
      <c r="AY49" s="101">
        <v>46</v>
      </c>
      <c r="AZ49" s="100">
        <f t="shared" si="28"/>
        <v>0</v>
      </c>
      <c r="BA49" s="100">
        <f t="shared" si="29"/>
        <v>0</v>
      </c>
      <c r="BB49" s="102">
        <f t="shared" si="30"/>
        <v>0</v>
      </c>
      <c r="BC49" s="34">
        <f t="shared" si="31"/>
        <v>43593</v>
      </c>
      <c r="BD49" s="103"/>
      <c r="BE49" s="103"/>
    </row>
    <row r="50" spans="1:61" s="104" customFormat="1" ht="15" x14ac:dyDescent="0.25">
      <c r="A50" s="92"/>
      <c r="B50" s="93">
        <v>6953156284821</v>
      </c>
      <c r="C50" s="93"/>
      <c r="D50" s="93">
        <v>743955</v>
      </c>
      <c r="E50" s="94" t="s">
        <v>73</v>
      </c>
      <c r="F50" s="95">
        <v>12.379999999999997</v>
      </c>
      <c r="G50" s="95">
        <v>34.5</v>
      </c>
      <c r="H50" s="95">
        <v>69</v>
      </c>
      <c r="J50" s="96">
        <v>0</v>
      </c>
      <c r="K50" s="97">
        <f t="shared" si="0"/>
        <v>0</v>
      </c>
      <c r="L50" s="97">
        <f t="shared" si="1"/>
        <v>0</v>
      </c>
      <c r="M50" s="96">
        <v>0</v>
      </c>
      <c r="N50" s="97">
        <f t="shared" si="2"/>
        <v>0</v>
      </c>
      <c r="O50" s="97">
        <f t="shared" si="3"/>
        <v>0</v>
      </c>
      <c r="P50" s="96">
        <v>0</v>
      </c>
      <c r="Q50" s="97">
        <f t="shared" si="4"/>
        <v>0</v>
      </c>
      <c r="R50" s="97">
        <f t="shared" si="5"/>
        <v>0</v>
      </c>
      <c r="S50" s="96">
        <v>2</v>
      </c>
      <c r="T50" s="97">
        <f t="shared" si="6"/>
        <v>24.759999999999994</v>
      </c>
      <c r="U50" s="97">
        <f t="shared" si="7"/>
        <v>69</v>
      </c>
      <c r="V50" s="96">
        <v>0</v>
      </c>
      <c r="W50" s="97">
        <f t="shared" si="8"/>
        <v>0</v>
      </c>
      <c r="X50" s="97">
        <f t="shared" si="9"/>
        <v>0</v>
      </c>
      <c r="Y50" s="96"/>
      <c r="Z50" s="97">
        <f t="shared" si="10"/>
        <v>0</v>
      </c>
      <c r="AA50" s="97">
        <f t="shared" si="11"/>
        <v>0</v>
      </c>
      <c r="AB50" s="96"/>
      <c r="AC50" s="97">
        <f t="shared" si="12"/>
        <v>0</v>
      </c>
      <c r="AD50" s="97">
        <f t="shared" si="13"/>
        <v>0</v>
      </c>
      <c r="AE50" s="96"/>
      <c r="AF50" s="97">
        <f t="shared" si="14"/>
        <v>0</v>
      </c>
      <c r="AG50" s="97">
        <f t="shared" si="15"/>
        <v>0</v>
      </c>
      <c r="AH50" s="96"/>
      <c r="AI50" s="97">
        <f t="shared" si="16"/>
        <v>0</v>
      </c>
      <c r="AJ50" s="97">
        <f t="shared" si="17"/>
        <v>0</v>
      </c>
      <c r="AK50" s="96"/>
      <c r="AL50" s="97">
        <f t="shared" si="18"/>
        <v>0</v>
      </c>
      <c r="AM50" s="97">
        <f t="shared" si="19"/>
        <v>0</v>
      </c>
      <c r="AN50" s="96"/>
      <c r="AO50" s="96">
        <f t="shared" si="20"/>
        <v>2</v>
      </c>
      <c r="AP50" s="97">
        <f t="shared" si="21"/>
        <v>24.759999999999994</v>
      </c>
      <c r="AQ50" s="97">
        <f t="shared" si="22"/>
        <v>69</v>
      </c>
      <c r="AR50" s="99">
        <f t="shared" si="23"/>
        <v>1.5748031496062992E-2</v>
      </c>
      <c r="AS50" s="100">
        <f t="shared" si="24"/>
        <v>0.47244094488188976</v>
      </c>
      <c r="AT50" s="97">
        <f t="shared" si="25"/>
        <v>16.299212598425196</v>
      </c>
      <c r="AU50" s="96">
        <v>2</v>
      </c>
      <c r="AV50" s="106">
        <f t="shared" si="26"/>
        <v>69</v>
      </c>
      <c r="AW50" s="106"/>
      <c r="AX50" s="97">
        <f t="shared" si="27"/>
        <v>0</v>
      </c>
      <c r="AY50" s="101">
        <v>47</v>
      </c>
      <c r="AZ50" s="100">
        <f t="shared" si="28"/>
        <v>127</v>
      </c>
      <c r="BA50" s="100">
        <f t="shared" si="29"/>
        <v>18.142857142857142</v>
      </c>
      <c r="BB50" s="102">
        <f t="shared" si="30"/>
        <v>4.2333333333333334</v>
      </c>
      <c r="BC50" s="34">
        <f t="shared" si="31"/>
        <v>43720</v>
      </c>
      <c r="BD50" s="103"/>
      <c r="BE50" s="103"/>
    </row>
    <row r="51" spans="1:61" s="104" customFormat="1" ht="15" x14ac:dyDescent="0.25">
      <c r="A51" s="92"/>
      <c r="B51" s="93">
        <v>6953156284838</v>
      </c>
      <c r="C51" s="93"/>
      <c r="D51" s="93">
        <v>743956</v>
      </c>
      <c r="E51" s="94" t="s">
        <v>74</v>
      </c>
      <c r="F51" s="95">
        <v>12.679999999999998</v>
      </c>
      <c r="G51" s="95">
        <v>34.5</v>
      </c>
      <c r="H51" s="95">
        <v>69</v>
      </c>
      <c r="J51" s="96">
        <v>0</v>
      </c>
      <c r="K51" s="97">
        <f t="shared" si="0"/>
        <v>0</v>
      </c>
      <c r="L51" s="97">
        <f t="shared" si="1"/>
        <v>0</v>
      </c>
      <c r="M51" s="96">
        <v>0</v>
      </c>
      <c r="N51" s="97">
        <f t="shared" si="2"/>
        <v>0</v>
      </c>
      <c r="O51" s="97">
        <f t="shared" si="3"/>
        <v>0</v>
      </c>
      <c r="P51" s="96">
        <v>0</v>
      </c>
      <c r="Q51" s="97">
        <f t="shared" si="4"/>
        <v>0</v>
      </c>
      <c r="R51" s="97">
        <f t="shared" si="5"/>
        <v>0</v>
      </c>
      <c r="S51" s="96">
        <v>0</v>
      </c>
      <c r="T51" s="97">
        <f t="shared" si="6"/>
        <v>0</v>
      </c>
      <c r="U51" s="97">
        <f t="shared" si="7"/>
        <v>0</v>
      </c>
      <c r="V51" s="96">
        <v>0</v>
      </c>
      <c r="W51" s="97">
        <f t="shared" si="8"/>
        <v>0</v>
      </c>
      <c r="X51" s="97">
        <f t="shared" si="9"/>
        <v>0</v>
      </c>
      <c r="Y51" s="96"/>
      <c r="Z51" s="97">
        <f t="shared" si="10"/>
        <v>0</v>
      </c>
      <c r="AA51" s="97">
        <f t="shared" si="11"/>
        <v>0</v>
      </c>
      <c r="AB51" s="96"/>
      <c r="AC51" s="97">
        <f t="shared" si="12"/>
        <v>0</v>
      </c>
      <c r="AD51" s="97">
        <f t="shared" si="13"/>
        <v>0</v>
      </c>
      <c r="AE51" s="96"/>
      <c r="AF51" s="97">
        <f t="shared" si="14"/>
        <v>0</v>
      </c>
      <c r="AG51" s="97">
        <f t="shared" si="15"/>
        <v>0</v>
      </c>
      <c r="AH51" s="96"/>
      <c r="AI51" s="97">
        <f t="shared" si="16"/>
        <v>0</v>
      </c>
      <c r="AJ51" s="97">
        <f t="shared" si="17"/>
        <v>0</v>
      </c>
      <c r="AK51" s="96"/>
      <c r="AL51" s="97">
        <f t="shared" si="18"/>
        <v>0</v>
      </c>
      <c r="AM51" s="97">
        <f t="shared" si="19"/>
        <v>0</v>
      </c>
      <c r="AN51" s="96"/>
      <c r="AO51" s="96">
        <f t="shared" si="20"/>
        <v>0</v>
      </c>
      <c r="AP51" s="97">
        <f t="shared" si="21"/>
        <v>0</v>
      </c>
      <c r="AQ51" s="97">
        <f t="shared" si="22"/>
        <v>0</v>
      </c>
      <c r="AR51" s="99">
        <f t="shared" si="23"/>
        <v>0</v>
      </c>
      <c r="AS51" s="100">
        <f t="shared" si="24"/>
        <v>0</v>
      </c>
      <c r="AT51" s="97">
        <f t="shared" si="25"/>
        <v>0</v>
      </c>
      <c r="AU51" s="96">
        <v>0</v>
      </c>
      <c r="AV51" s="106">
        <f t="shared" si="26"/>
        <v>0</v>
      </c>
      <c r="AW51" s="106"/>
      <c r="AX51" s="97">
        <f t="shared" si="27"/>
        <v>0</v>
      </c>
      <c r="AY51" s="101">
        <v>48</v>
      </c>
      <c r="AZ51" s="100" t="str">
        <f t="shared" si="28"/>
        <v>-</v>
      </c>
      <c r="BA51" s="100" t="str">
        <f t="shared" si="29"/>
        <v>-</v>
      </c>
      <c r="BB51" s="102" t="str">
        <f t="shared" si="30"/>
        <v>-</v>
      </c>
      <c r="BC51" s="34" t="str">
        <f t="shared" si="31"/>
        <v>-</v>
      </c>
      <c r="BD51" s="103"/>
      <c r="BE51" s="103"/>
    </row>
    <row r="52" spans="1:61" ht="15" x14ac:dyDescent="0.25">
      <c r="A52" s="13"/>
      <c r="B52" s="16">
        <v>6953156279025</v>
      </c>
      <c r="C52" s="16"/>
      <c r="D52" s="16">
        <v>743968</v>
      </c>
      <c r="E52" s="17" t="s">
        <v>75</v>
      </c>
      <c r="F52" s="53">
        <v>5.2599999999999989</v>
      </c>
      <c r="G52" s="53">
        <v>24.5</v>
      </c>
      <c r="H52" s="53">
        <v>49</v>
      </c>
      <c r="J52" s="25">
        <v>0</v>
      </c>
      <c r="K52" s="15">
        <f t="shared" si="0"/>
        <v>0</v>
      </c>
      <c r="L52" s="15">
        <f t="shared" si="1"/>
        <v>0</v>
      </c>
      <c r="M52" s="25">
        <v>3</v>
      </c>
      <c r="N52" s="15">
        <f t="shared" si="2"/>
        <v>15.779999999999998</v>
      </c>
      <c r="O52" s="15">
        <f t="shared" si="3"/>
        <v>73.5</v>
      </c>
      <c r="P52" s="25">
        <v>5</v>
      </c>
      <c r="Q52" s="15">
        <f t="shared" si="4"/>
        <v>26.299999999999994</v>
      </c>
      <c r="R52" s="15">
        <f t="shared" si="5"/>
        <v>122.5</v>
      </c>
      <c r="S52" s="25">
        <v>3</v>
      </c>
      <c r="T52" s="15">
        <f t="shared" si="6"/>
        <v>15.779999999999998</v>
      </c>
      <c r="U52" s="15">
        <f t="shared" si="7"/>
        <v>73.5</v>
      </c>
      <c r="V52" s="25">
        <v>2</v>
      </c>
      <c r="W52" s="15">
        <f t="shared" si="8"/>
        <v>10.519999999999998</v>
      </c>
      <c r="X52" s="15">
        <f t="shared" si="9"/>
        <v>49</v>
      </c>
      <c r="Y52" s="25"/>
      <c r="Z52" s="15">
        <f t="shared" si="10"/>
        <v>0</v>
      </c>
      <c r="AA52" s="15">
        <f t="shared" si="11"/>
        <v>0</v>
      </c>
      <c r="AB52" s="25"/>
      <c r="AC52" s="15">
        <f t="shared" si="12"/>
        <v>0</v>
      </c>
      <c r="AD52" s="15">
        <f t="shared" si="13"/>
        <v>0</v>
      </c>
      <c r="AE52" s="25"/>
      <c r="AF52" s="15">
        <f t="shared" si="14"/>
        <v>0</v>
      </c>
      <c r="AG52" s="15">
        <f t="shared" si="15"/>
        <v>0</v>
      </c>
      <c r="AH52" s="25"/>
      <c r="AI52" s="15">
        <f t="shared" si="16"/>
        <v>0</v>
      </c>
      <c r="AJ52" s="15">
        <f t="shared" si="17"/>
        <v>0</v>
      </c>
      <c r="AK52" s="25"/>
      <c r="AL52" s="15">
        <f t="shared" si="18"/>
        <v>0</v>
      </c>
      <c r="AM52" s="15">
        <f t="shared" si="19"/>
        <v>0</v>
      </c>
      <c r="AN52" s="89"/>
      <c r="AO52" s="25">
        <f t="shared" si="20"/>
        <v>13</v>
      </c>
      <c r="AP52" s="15">
        <f t="shared" si="21"/>
        <v>68.379999999999981</v>
      </c>
      <c r="AQ52" s="36">
        <f t="shared" si="22"/>
        <v>318.5</v>
      </c>
      <c r="AR52" s="41">
        <f t="shared" si="23"/>
        <v>0.10236220472440945</v>
      </c>
      <c r="AS52" s="36">
        <f t="shared" si="24"/>
        <v>3.0708661417322833</v>
      </c>
      <c r="AT52" s="58">
        <f t="shared" si="25"/>
        <v>75.236220472440948</v>
      </c>
      <c r="AU52" s="25">
        <v>2</v>
      </c>
      <c r="AV52" s="36">
        <f t="shared" si="26"/>
        <v>49</v>
      </c>
      <c r="AW52" s="36"/>
      <c r="AX52" s="15">
        <f t="shared" si="27"/>
        <v>0</v>
      </c>
      <c r="AY52" s="46">
        <v>49</v>
      </c>
      <c r="AZ52" s="36">
        <f t="shared" si="28"/>
        <v>19.53846153846154</v>
      </c>
      <c r="BA52" s="36">
        <f t="shared" si="29"/>
        <v>2.7912087912087915</v>
      </c>
      <c r="BB52" s="51">
        <f t="shared" si="30"/>
        <v>0.6512820512820513</v>
      </c>
      <c r="BC52" s="34">
        <f t="shared" si="31"/>
        <v>43612.538461538461</v>
      </c>
    </row>
    <row r="53" spans="1:61" s="42" customFormat="1" ht="15" x14ac:dyDescent="0.25">
      <c r="A53" s="13">
        <v>33</v>
      </c>
      <c r="B53" s="16">
        <v>6953156279018</v>
      </c>
      <c r="C53" s="16"/>
      <c r="D53" s="16">
        <v>743975</v>
      </c>
      <c r="E53" s="26" t="s">
        <v>76</v>
      </c>
      <c r="F53" s="53">
        <v>5.259999999999998</v>
      </c>
      <c r="G53" s="53">
        <v>24.5</v>
      </c>
      <c r="H53" s="53">
        <v>49</v>
      </c>
      <c r="I53" s="1"/>
      <c r="J53" s="25">
        <v>0</v>
      </c>
      <c r="K53" s="15">
        <f t="shared" si="0"/>
        <v>0</v>
      </c>
      <c r="L53" s="15">
        <f t="shared" si="1"/>
        <v>0</v>
      </c>
      <c r="M53" s="25">
        <v>3</v>
      </c>
      <c r="N53" s="15">
        <f t="shared" si="2"/>
        <v>15.779999999999994</v>
      </c>
      <c r="O53" s="15">
        <f t="shared" si="3"/>
        <v>73.5</v>
      </c>
      <c r="P53" s="25">
        <v>1</v>
      </c>
      <c r="Q53" s="15">
        <f t="shared" si="4"/>
        <v>5.259999999999998</v>
      </c>
      <c r="R53" s="15">
        <f t="shared" si="5"/>
        <v>24.5</v>
      </c>
      <c r="S53" s="25">
        <v>3</v>
      </c>
      <c r="T53" s="15">
        <f t="shared" si="6"/>
        <v>15.779999999999994</v>
      </c>
      <c r="U53" s="15">
        <f t="shared" si="7"/>
        <v>73.5</v>
      </c>
      <c r="V53" s="25">
        <v>0</v>
      </c>
      <c r="W53" s="15">
        <f t="shared" si="8"/>
        <v>0</v>
      </c>
      <c r="X53" s="15">
        <f t="shared" si="9"/>
        <v>0</v>
      </c>
      <c r="Y53" s="25"/>
      <c r="Z53" s="15">
        <f t="shared" si="10"/>
        <v>0</v>
      </c>
      <c r="AA53" s="15">
        <f t="shared" si="11"/>
        <v>0</v>
      </c>
      <c r="AB53" s="25"/>
      <c r="AC53" s="15">
        <f t="shared" si="12"/>
        <v>0</v>
      </c>
      <c r="AD53" s="15">
        <f t="shared" si="13"/>
        <v>0</v>
      </c>
      <c r="AE53" s="25"/>
      <c r="AF53" s="15">
        <f t="shared" si="14"/>
        <v>0</v>
      </c>
      <c r="AG53" s="15">
        <f t="shared" si="15"/>
        <v>0</v>
      </c>
      <c r="AH53" s="25"/>
      <c r="AI53" s="15">
        <f t="shared" si="16"/>
        <v>0</v>
      </c>
      <c r="AJ53" s="15">
        <f t="shared" si="17"/>
        <v>0</v>
      </c>
      <c r="AK53" s="25"/>
      <c r="AL53" s="15">
        <f t="shared" si="18"/>
        <v>0</v>
      </c>
      <c r="AM53" s="15">
        <f t="shared" si="19"/>
        <v>0</v>
      </c>
      <c r="AN53" s="50"/>
      <c r="AO53" s="25">
        <f t="shared" si="20"/>
        <v>7</v>
      </c>
      <c r="AP53" s="15">
        <f t="shared" si="21"/>
        <v>36.819999999999986</v>
      </c>
      <c r="AQ53" s="36">
        <f t="shared" si="22"/>
        <v>171.5</v>
      </c>
      <c r="AR53" s="41">
        <f t="shared" si="23"/>
        <v>5.5118110236220472E-2</v>
      </c>
      <c r="AS53" s="36">
        <f t="shared" si="24"/>
        <v>1.6535433070866141</v>
      </c>
      <c r="AT53" s="58">
        <f t="shared" si="25"/>
        <v>40.511811023622045</v>
      </c>
      <c r="AU53" s="25">
        <v>2</v>
      </c>
      <c r="AV53" s="36">
        <f t="shared" si="26"/>
        <v>49</v>
      </c>
      <c r="AW53" s="36"/>
      <c r="AX53" s="15">
        <f t="shared" si="27"/>
        <v>0</v>
      </c>
      <c r="AY53" s="46">
        <v>51</v>
      </c>
      <c r="AZ53" s="36">
        <f t="shared" si="28"/>
        <v>36.285714285714285</v>
      </c>
      <c r="BA53" s="36">
        <f t="shared" si="29"/>
        <v>5.1836734693877551</v>
      </c>
      <c r="BB53" s="51">
        <f t="shared" si="30"/>
        <v>1.2095238095238094</v>
      </c>
      <c r="BC53" s="34">
        <f t="shared" si="31"/>
        <v>43629.285714285717</v>
      </c>
      <c r="BD53" s="1"/>
      <c r="BE53" s="1"/>
      <c r="BF53" s="1"/>
      <c r="BG53" s="1"/>
      <c r="BH53" s="1"/>
      <c r="BI53" s="1"/>
    </row>
    <row r="54" spans="1:61" s="42" customFormat="1" ht="15" hidden="1" x14ac:dyDescent="0.25">
      <c r="A54" s="13">
        <v>36</v>
      </c>
      <c r="B54" s="16"/>
      <c r="C54" s="16"/>
      <c r="D54" s="16"/>
      <c r="E54" s="17"/>
      <c r="F54" s="53"/>
      <c r="G54" s="53"/>
      <c r="H54" s="53"/>
      <c r="I54" s="1"/>
      <c r="J54" s="25"/>
      <c r="K54" s="15">
        <f t="shared" si="0"/>
        <v>0</v>
      </c>
      <c r="L54" s="15">
        <f t="shared" si="1"/>
        <v>0</v>
      </c>
      <c r="M54" s="25"/>
      <c r="N54" s="15">
        <f t="shared" si="2"/>
        <v>0</v>
      </c>
      <c r="O54" s="15">
        <f t="shared" si="3"/>
        <v>0</v>
      </c>
      <c r="P54" s="25"/>
      <c r="Q54" s="15">
        <f t="shared" si="4"/>
        <v>0</v>
      </c>
      <c r="R54" s="15">
        <f t="shared" si="5"/>
        <v>0</v>
      </c>
      <c r="S54" s="25"/>
      <c r="T54" s="15">
        <f t="shared" si="6"/>
        <v>0</v>
      </c>
      <c r="U54" s="15">
        <f t="shared" si="7"/>
        <v>0</v>
      </c>
      <c r="V54" s="25"/>
      <c r="W54" s="15">
        <f t="shared" si="8"/>
        <v>0</v>
      </c>
      <c r="X54" s="15">
        <f t="shared" si="9"/>
        <v>0</v>
      </c>
      <c r="Y54" s="25"/>
      <c r="Z54" s="15">
        <f t="shared" si="10"/>
        <v>0</v>
      </c>
      <c r="AA54" s="15">
        <f t="shared" si="11"/>
        <v>0</v>
      </c>
      <c r="AB54" s="25"/>
      <c r="AC54" s="15">
        <f t="shared" si="12"/>
        <v>0</v>
      </c>
      <c r="AD54" s="15">
        <f t="shared" si="13"/>
        <v>0</v>
      </c>
      <c r="AE54" s="25"/>
      <c r="AF54" s="15">
        <f t="shared" si="14"/>
        <v>0</v>
      </c>
      <c r="AG54" s="15">
        <f t="shared" si="15"/>
        <v>0</v>
      </c>
      <c r="AH54" s="25"/>
      <c r="AI54" s="15">
        <f t="shared" si="16"/>
        <v>0</v>
      </c>
      <c r="AJ54" s="15">
        <f t="shared" si="17"/>
        <v>0</v>
      </c>
      <c r="AK54" s="25"/>
      <c r="AL54" s="15">
        <f t="shared" si="18"/>
        <v>0</v>
      </c>
      <c r="AM54" s="15">
        <f t="shared" si="19"/>
        <v>0</v>
      </c>
      <c r="AN54" s="50"/>
      <c r="AO54" s="25">
        <f t="shared" si="20"/>
        <v>0</v>
      </c>
      <c r="AP54" s="15">
        <f t="shared" si="21"/>
        <v>0</v>
      </c>
      <c r="AQ54" s="36">
        <f t="shared" si="22"/>
        <v>0</v>
      </c>
      <c r="AR54" s="41">
        <f t="shared" si="23"/>
        <v>0</v>
      </c>
      <c r="AS54" s="36">
        <f t="shared" si="24"/>
        <v>0</v>
      </c>
      <c r="AT54" s="58">
        <f t="shared" si="25"/>
        <v>0</v>
      </c>
      <c r="AU54" s="25"/>
      <c r="AV54" s="36">
        <f t="shared" si="26"/>
        <v>0</v>
      </c>
      <c r="AW54" s="36"/>
      <c r="AX54" s="15">
        <f t="shared" si="27"/>
        <v>0</v>
      </c>
      <c r="AY54" s="46">
        <v>52</v>
      </c>
      <c r="AZ54" s="36" t="str">
        <f t="shared" si="28"/>
        <v>-</v>
      </c>
      <c r="BA54" s="36" t="str">
        <f t="shared" si="29"/>
        <v>-</v>
      </c>
      <c r="BB54" s="51" t="str">
        <f t="shared" si="30"/>
        <v>-</v>
      </c>
      <c r="BC54" s="34" t="str">
        <f t="shared" si="31"/>
        <v>-</v>
      </c>
      <c r="BD54" s="1"/>
      <c r="BE54" s="1"/>
      <c r="BF54" s="1"/>
      <c r="BG54" s="1"/>
      <c r="BH54" s="1"/>
      <c r="BI54" s="1"/>
    </row>
    <row r="55" spans="1:61" s="42" customFormat="1" ht="15" hidden="1" x14ac:dyDescent="0.25">
      <c r="A55" s="13">
        <v>4</v>
      </c>
      <c r="B55" s="16"/>
      <c r="C55" s="16"/>
      <c r="D55" s="16"/>
      <c r="E55" s="17"/>
      <c r="F55" s="53"/>
      <c r="G55" s="53"/>
      <c r="H55" s="53"/>
      <c r="I55" s="1"/>
      <c r="J55" s="25"/>
      <c r="K55" s="15">
        <f t="shared" si="0"/>
        <v>0</v>
      </c>
      <c r="L55" s="15">
        <f t="shared" si="1"/>
        <v>0</v>
      </c>
      <c r="M55" s="25"/>
      <c r="N55" s="15">
        <f t="shared" si="2"/>
        <v>0</v>
      </c>
      <c r="O55" s="15">
        <f t="shared" si="3"/>
        <v>0</v>
      </c>
      <c r="P55" s="25"/>
      <c r="Q55" s="15">
        <f t="shared" si="4"/>
        <v>0</v>
      </c>
      <c r="R55" s="15">
        <f t="shared" si="5"/>
        <v>0</v>
      </c>
      <c r="S55" s="25"/>
      <c r="T55" s="15">
        <f t="shared" si="6"/>
        <v>0</v>
      </c>
      <c r="U55" s="15">
        <f t="shared" si="7"/>
        <v>0</v>
      </c>
      <c r="V55" s="25"/>
      <c r="W55" s="15">
        <f t="shared" si="8"/>
        <v>0</v>
      </c>
      <c r="X55" s="15">
        <f t="shared" si="9"/>
        <v>0</v>
      </c>
      <c r="Y55" s="25"/>
      <c r="Z55" s="15">
        <f t="shared" si="10"/>
        <v>0</v>
      </c>
      <c r="AA55" s="15">
        <f t="shared" si="11"/>
        <v>0</v>
      </c>
      <c r="AB55" s="25"/>
      <c r="AC55" s="15">
        <f t="shared" si="12"/>
        <v>0</v>
      </c>
      <c r="AD55" s="15">
        <f t="shared" si="13"/>
        <v>0</v>
      </c>
      <c r="AE55" s="25"/>
      <c r="AF55" s="15">
        <f t="shared" si="14"/>
        <v>0</v>
      </c>
      <c r="AG55" s="15">
        <f t="shared" si="15"/>
        <v>0</v>
      </c>
      <c r="AH55" s="25"/>
      <c r="AI55" s="15">
        <f t="shared" si="16"/>
        <v>0</v>
      </c>
      <c r="AJ55" s="15">
        <f t="shared" si="17"/>
        <v>0</v>
      </c>
      <c r="AK55" s="25"/>
      <c r="AL55" s="15">
        <f t="shared" si="18"/>
        <v>0</v>
      </c>
      <c r="AM55" s="15">
        <f t="shared" si="19"/>
        <v>0</v>
      </c>
      <c r="AN55" s="50"/>
      <c r="AO55" s="25">
        <f t="shared" si="20"/>
        <v>0</v>
      </c>
      <c r="AP55" s="15">
        <f t="shared" si="21"/>
        <v>0</v>
      </c>
      <c r="AQ55" s="36">
        <f t="shared" si="22"/>
        <v>0</v>
      </c>
      <c r="AR55" s="41">
        <f t="shared" si="23"/>
        <v>0</v>
      </c>
      <c r="AS55" s="36">
        <f t="shared" si="24"/>
        <v>0</v>
      </c>
      <c r="AT55" s="58">
        <f t="shared" si="25"/>
        <v>0</v>
      </c>
      <c r="AU55" s="25"/>
      <c r="AV55" s="36">
        <f t="shared" si="26"/>
        <v>0</v>
      </c>
      <c r="AW55" s="36"/>
      <c r="AX55" s="15">
        <f t="shared" si="27"/>
        <v>0</v>
      </c>
      <c r="AY55" s="46">
        <v>53</v>
      </c>
      <c r="AZ55" s="36" t="str">
        <f t="shared" si="28"/>
        <v>-</v>
      </c>
      <c r="BA55" s="36" t="str">
        <f t="shared" si="29"/>
        <v>-</v>
      </c>
      <c r="BB55" s="51" t="str">
        <f t="shared" si="30"/>
        <v>-</v>
      </c>
      <c r="BC55" s="34" t="str">
        <f t="shared" si="31"/>
        <v>-</v>
      </c>
      <c r="BD55" s="1"/>
      <c r="BE55" s="1"/>
      <c r="BF55" s="1"/>
      <c r="BG55" s="1"/>
      <c r="BH55" s="1"/>
      <c r="BI55" s="1"/>
    </row>
    <row r="56" spans="1:61" s="42" customFormat="1" ht="15" hidden="1" x14ac:dyDescent="0.25">
      <c r="A56" s="13">
        <v>8</v>
      </c>
      <c r="B56" s="16"/>
      <c r="C56" s="16"/>
      <c r="D56" s="16"/>
      <c r="E56" s="17"/>
      <c r="F56" s="53"/>
      <c r="G56" s="53"/>
      <c r="H56" s="53"/>
      <c r="I56" s="1"/>
      <c r="J56" s="25"/>
      <c r="K56" s="15">
        <f t="shared" si="0"/>
        <v>0</v>
      </c>
      <c r="L56" s="15">
        <f t="shared" si="1"/>
        <v>0</v>
      </c>
      <c r="M56" s="25"/>
      <c r="N56" s="15">
        <f t="shared" si="2"/>
        <v>0</v>
      </c>
      <c r="O56" s="15">
        <f t="shared" si="3"/>
        <v>0</v>
      </c>
      <c r="P56" s="25"/>
      <c r="Q56" s="15">
        <f t="shared" si="4"/>
        <v>0</v>
      </c>
      <c r="R56" s="15">
        <f t="shared" si="5"/>
        <v>0</v>
      </c>
      <c r="S56" s="25"/>
      <c r="T56" s="15">
        <f t="shared" si="6"/>
        <v>0</v>
      </c>
      <c r="U56" s="15">
        <f t="shared" si="7"/>
        <v>0</v>
      </c>
      <c r="V56" s="25"/>
      <c r="W56" s="15">
        <f t="shared" si="8"/>
        <v>0</v>
      </c>
      <c r="X56" s="15">
        <f t="shared" si="9"/>
        <v>0</v>
      </c>
      <c r="Y56" s="25"/>
      <c r="Z56" s="15">
        <f t="shared" si="10"/>
        <v>0</v>
      </c>
      <c r="AA56" s="15">
        <f t="shared" si="11"/>
        <v>0</v>
      </c>
      <c r="AB56" s="25"/>
      <c r="AC56" s="15">
        <f t="shared" si="12"/>
        <v>0</v>
      </c>
      <c r="AD56" s="15">
        <f t="shared" si="13"/>
        <v>0</v>
      </c>
      <c r="AE56" s="25"/>
      <c r="AF56" s="15">
        <f t="shared" si="14"/>
        <v>0</v>
      </c>
      <c r="AG56" s="15">
        <f t="shared" si="15"/>
        <v>0</v>
      </c>
      <c r="AH56" s="25"/>
      <c r="AI56" s="15">
        <f t="shared" si="16"/>
        <v>0</v>
      </c>
      <c r="AJ56" s="15">
        <f t="shared" si="17"/>
        <v>0</v>
      </c>
      <c r="AK56" s="25"/>
      <c r="AL56" s="15">
        <f t="shared" si="18"/>
        <v>0</v>
      </c>
      <c r="AM56" s="15">
        <f t="shared" si="19"/>
        <v>0</v>
      </c>
      <c r="AN56" s="50"/>
      <c r="AO56" s="25">
        <f t="shared" si="20"/>
        <v>0</v>
      </c>
      <c r="AP56" s="15">
        <f t="shared" si="21"/>
        <v>0</v>
      </c>
      <c r="AQ56" s="36">
        <f t="shared" si="22"/>
        <v>0</v>
      </c>
      <c r="AR56" s="41">
        <f t="shared" si="23"/>
        <v>0</v>
      </c>
      <c r="AS56" s="36">
        <f t="shared" si="24"/>
        <v>0</v>
      </c>
      <c r="AT56" s="58">
        <f t="shared" si="25"/>
        <v>0</v>
      </c>
      <c r="AU56" s="25"/>
      <c r="AV56" s="36">
        <f t="shared" si="26"/>
        <v>0</v>
      </c>
      <c r="AW56" s="36"/>
      <c r="AX56" s="15">
        <f t="shared" si="27"/>
        <v>0</v>
      </c>
      <c r="AY56" s="46">
        <v>54</v>
      </c>
      <c r="AZ56" s="36" t="str">
        <f t="shared" si="28"/>
        <v>-</v>
      </c>
      <c r="BA56" s="36" t="str">
        <f t="shared" si="29"/>
        <v>-</v>
      </c>
      <c r="BB56" s="51" t="str">
        <f t="shared" si="30"/>
        <v>-</v>
      </c>
      <c r="BC56" s="34" t="str">
        <f t="shared" si="31"/>
        <v>-</v>
      </c>
      <c r="BD56" s="1"/>
      <c r="BE56" s="1"/>
      <c r="BF56" s="1"/>
      <c r="BG56" s="1"/>
      <c r="BH56" s="1"/>
      <c r="BI56" s="1"/>
    </row>
    <row r="57" spans="1:61" s="42" customFormat="1" ht="15" hidden="1" x14ac:dyDescent="0.25">
      <c r="A57" s="13">
        <v>15</v>
      </c>
      <c r="B57" s="16"/>
      <c r="C57" s="16"/>
      <c r="D57" s="16"/>
      <c r="E57" s="17"/>
      <c r="F57" s="53"/>
      <c r="G57" s="53"/>
      <c r="H57" s="53"/>
      <c r="I57" s="1"/>
      <c r="J57" s="25"/>
      <c r="K57" s="15">
        <f t="shared" si="0"/>
        <v>0</v>
      </c>
      <c r="L57" s="15">
        <f t="shared" si="1"/>
        <v>0</v>
      </c>
      <c r="M57" s="25"/>
      <c r="N57" s="15">
        <f t="shared" si="2"/>
        <v>0</v>
      </c>
      <c r="O57" s="15">
        <f t="shared" si="3"/>
        <v>0</v>
      </c>
      <c r="P57" s="25"/>
      <c r="Q57" s="15">
        <f t="shared" si="4"/>
        <v>0</v>
      </c>
      <c r="R57" s="15">
        <f t="shared" si="5"/>
        <v>0</v>
      </c>
      <c r="S57" s="25"/>
      <c r="T57" s="15">
        <f t="shared" si="6"/>
        <v>0</v>
      </c>
      <c r="U57" s="15">
        <f t="shared" si="7"/>
        <v>0</v>
      </c>
      <c r="V57" s="25"/>
      <c r="W57" s="15">
        <f t="shared" si="8"/>
        <v>0</v>
      </c>
      <c r="X57" s="15">
        <f t="shared" si="9"/>
        <v>0</v>
      </c>
      <c r="Y57" s="25"/>
      <c r="Z57" s="15">
        <f t="shared" si="10"/>
        <v>0</v>
      </c>
      <c r="AA57" s="15">
        <f t="shared" si="11"/>
        <v>0</v>
      </c>
      <c r="AB57" s="25"/>
      <c r="AC57" s="15">
        <f t="shared" si="12"/>
        <v>0</v>
      </c>
      <c r="AD57" s="15">
        <f t="shared" si="13"/>
        <v>0</v>
      </c>
      <c r="AE57" s="25"/>
      <c r="AF57" s="15">
        <f t="shared" si="14"/>
        <v>0</v>
      </c>
      <c r="AG57" s="15">
        <f t="shared" si="15"/>
        <v>0</v>
      </c>
      <c r="AH57" s="25"/>
      <c r="AI57" s="15">
        <f t="shared" si="16"/>
        <v>0</v>
      </c>
      <c r="AJ57" s="15">
        <f t="shared" si="17"/>
        <v>0</v>
      </c>
      <c r="AK57" s="25"/>
      <c r="AL57" s="15">
        <f t="shared" si="18"/>
        <v>0</v>
      </c>
      <c r="AM57" s="15">
        <f t="shared" si="19"/>
        <v>0</v>
      </c>
      <c r="AN57" s="50"/>
      <c r="AO57" s="25">
        <f t="shared" si="20"/>
        <v>0</v>
      </c>
      <c r="AP57" s="15">
        <f t="shared" si="21"/>
        <v>0</v>
      </c>
      <c r="AQ57" s="36">
        <f t="shared" si="22"/>
        <v>0</v>
      </c>
      <c r="AR57" s="41">
        <f t="shared" si="23"/>
        <v>0</v>
      </c>
      <c r="AS57" s="36">
        <f t="shared" si="24"/>
        <v>0</v>
      </c>
      <c r="AT57" s="58">
        <f t="shared" si="25"/>
        <v>0</v>
      </c>
      <c r="AU57" s="25"/>
      <c r="AV57" s="36">
        <f t="shared" si="26"/>
        <v>0</v>
      </c>
      <c r="AW57" s="36"/>
      <c r="AX57" s="15">
        <f t="shared" si="27"/>
        <v>0</v>
      </c>
      <c r="AY57" s="46">
        <v>55</v>
      </c>
      <c r="AZ57" s="36" t="str">
        <f t="shared" si="28"/>
        <v>-</v>
      </c>
      <c r="BA57" s="36" t="str">
        <f t="shared" si="29"/>
        <v>-</v>
      </c>
      <c r="BB57" s="51" t="str">
        <f t="shared" si="30"/>
        <v>-</v>
      </c>
      <c r="BC57" s="34" t="str">
        <f t="shared" si="31"/>
        <v>-</v>
      </c>
      <c r="BD57" s="1"/>
      <c r="BE57" s="1"/>
      <c r="BF57" s="1"/>
      <c r="BG57" s="1"/>
      <c r="BH57" s="1"/>
      <c r="BI57" s="1"/>
    </row>
    <row r="58" spans="1:61" s="42" customFormat="1" ht="15" hidden="1" x14ac:dyDescent="0.25">
      <c r="A58" s="13"/>
      <c r="B58" s="16"/>
      <c r="C58" s="16"/>
      <c r="D58" s="16"/>
      <c r="E58" s="17"/>
      <c r="F58" s="53"/>
      <c r="G58" s="53"/>
      <c r="H58" s="53"/>
      <c r="I58" s="1"/>
      <c r="J58" s="25"/>
      <c r="K58" s="15">
        <f t="shared" si="0"/>
        <v>0</v>
      </c>
      <c r="L58" s="15">
        <f t="shared" si="1"/>
        <v>0</v>
      </c>
      <c r="M58" s="25"/>
      <c r="N58" s="15">
        <f t="shared" si="2"/>
        <v>0</v>
      </c>
      <c r="O58" s="15">
        <f t="shared" si="3"/>
        <v>0</v>
      </c>
      <c r="P58" s="25"/>
      <c r="Q58" s="15">
        <f t="shared" si="4"/>
        <v>0</v>
      </c>
      <c r="R58" s="15">
        <f t="shared" si="5"/>
        <v>0</v>
      </c>
      <c r="S58" s="25"/>
      <c r="T58" s="15">
        <f t="shared" si="6"/>
        <v>0</v>
      </c>
      <c r="U58" s="15">
        <f t="shared" si="7"/>
        <v>0</v>
      </c>
      <c r="V58" s="25"/>
      <c r="W58" s="15">
        <f t="shared" si="8"/>
        <v>0</v>
      </c>
      <c r="X58" s="15">
        <f t="shared" si="9"/>
        <v>0</v>
      </c>
      <c r="Y58" s="25"/>
      <c r="Z58" s="15">
        <f t="shared" si="10"/>
        <v>0</v>
      </c>
      <c r="AA58" s="15">
        <f t="shared" si="11"/>
        <v>0</v>
      </c>
      <c r="AB58" s="25"/>
      <c r="AC58" s="15">
        <f t="shared" si="12"/>
        <v>0</v>
      </c>
      <c r="AD58" s="15">
        <f t="shared" si="13"/>
        <v>0</v>
      </c>
      <c r="AE58" s="25"/>
      <c r="AF58" s="15">
        <f t="shared" si="14"/>
        <v>0</v>
      </c>
      <c r="AG58" s="15">
        <f t="shared" si="15"/>
        <v>0</v>
      </c>
      <c r="AH58" s="25"/>
      <c r="AI58" s="15">
        <f t="shared" si="16"/>
        <v>0</v>
      </c>
      <c r="AJ58" s="15">
        <f t="shared" si="17"/>
        <v>0</v>
      </c>
      <c r="AK58" s="25"/>
      <c r="AL58" s="15">
        <f t="shared" si="18"/>
        <v>0</v>
      </c>
      <c r="AM58" s="15">
        <f t="shared" si="19"/>
        <v>0</v>
      </c>
      <c r="AN58" s="50"/>
      <c r="AO58" s="25">
        <f t="shared" si="20"/>
        <v>0</v>
      </c>
      <c r="AP58" s="15">
        <f t="shared" si="21"/>
        <v>0</v>
      </c>
      <c r="AQ58" s="36">
        <f t="shared" si="22"/>
        <v>0</v>
      </c>
      <c r="AR58" s="41">
        <f t="shared" si="23"/>
        <v>0</v>
      </c>
      <c r="AS58" s="36">
        <f t="shared" si="24"/>
        <v>0</v>
      </c>
      <c r="AT58" s="58">
        <f t="shared" si="25"/>
        <v>0</v>
      </c>
      <c r="AU58" s="25"/>
      <c r="AV58" s="36">
        <f t="shared" si="26"/>
        <v>0</v>
      </c>
      <c r="AW58" s="36"/>
      <c r="AX58" s="15">
        <f t="shared" si="27"/>
        <v>0</v>
      </c>
      <c r="AY58" s="46">
        <v>56</v>
      </c>
      <c r="AZ58" s="36" t="str">
        <f t="shared" si="28"/>
        <v>-</v>
      </c>
      <c r="BA58" s="36" t="str">
        <f t="shared" si="29"/>
        <v>-</v>
      </c>
      <c r="BB58" s="51" t="str">
        <f t="shared" si="30"/>
        <v>-</v>
      </c>
      <c r="BC58" s="34" t="str">
        <f t="shared" si="31"/>
        <v>-</v>
      </c>
      <c r="BD58" s="1"/>
      <c r="BE58" s="1"/>
      <c r="BF58" s="1"/>
      <c r="BG58" s="1"/>
      <c r="BH58" s="1"/>
      <c r="BI58" s="1"/>
    </row>
    <row r="59" spans="1:61" s="104" customFormat="1" ht="15" hidden="1" x14ac:dyDescent="0.25">
      <c r="A59" s="92">
        <v>33</v>
      </c>
      <c r="B59" s="93"/>
      <c r="C59" s="93"/>
      <c r="D59" s="93"/>
      <c r="E59" s="94"/>
      <c r="F59" s="95"/>
      <c r="G59" s="95"/>
      <c r="H59" s="95"/>
      <c r="J59" s="96"/>
      <c r="K59" s="97">
        <f t="shared" si="0"/>
        <v>0</v>
      </c>
      <c r="L59" s="97">
        <f t="shared" si="1"/>
        <v>0</v>
      </c>
      <c r="M59" s="96"/>
      <c r="N59" s="97">
        <f t="shared" si="2"/>
        <v>0</v>
      </c>
      <c r="O59" s="97">
        <f t="shared" si="3"/>
        <v>0</v>
      </c>
      <c r="P59" s="96"/>
      <c r="Q59" s="97">
        <f t="shared" si="4"/>
        <v>0</v>
      </c>
      <c r="R59" s="97">
        <f t="shared" si="5"/>
        <v>0</v>
      </c>
      <c r="S59" s="96"/>
      <c r="T59" s="97">
        <f t="shared" si="6"/>
        <v>0</v>
      </c>
      <c r="U59" s="97">
        <f t="shared" si="7"/>
        <v>0</v>
      </c>
      <c r="V59" s="96"/>
      <c r="W59" s="97">
        <f t="shared" si="8"/>
        <v>0</v>
      </c>
      <c r="X59" s="97">
        <f t="shared" si="9"/>
        <v>0</v>
      </c>
      <c r="Y59" s="96"/>
      <c r="Z59" s="97">
        <f t="shared" si="10"/>
        <v>0</v>
      </c>
      <c r="AA59" s="97">
        <f t="shared" si="11"/>
        <v>0</v>
      </c>
      <c r="AB59" s="96"/>
      <c r="AC59" s="97">
        <f t="shared" si="12"/>
        <v>0</v>
      </c>
      <c r="AD59" s="97">
        <f t="shared" si="13"/>
        <v>0</v>
      </c>
      <c r="AE59" s="96"/>
      <c r="AF59" s="97">
        <f t="shared" si="14"/>
        <v>0</v>
      </c>
      <c r="AG59" s="97">
        <f t="shared" si="15"/>
        <v>0</v>
      </c>
      <c r="AH59" s="96"/>
      <c r="AI59" s="97">
        <f t="shared" si="16"/>
        <v>0</v>
      </c>
      <c r="AJ59" s="97">
        <f t="shared" si="17"/>
        <v>0</v>
      </c>
      <c r="AK59" s="96"/>
      <c r="AL59" s="97">
        <f t="shared" si="18"/>
        <v>0</v>
      </c>
      <c r="AM59" s="97">
        <f t="shared" si="19"/>
        <v>0</v>
      </c>
      <c r="AN59" s="96"/>
      <c r="AO59" s="96">
        <f t="shared" si="20"/>
        <v>0</v>
      </c>
      <c r="AP59" s="97">
        <f t="shared" si="21"/>
        <v>0</v>
      </c>
      <c r="AQ59" s="97">
        <f t="shared" si="22"/>
        <v>0</v>
      </c>
      <c r="AR59" s="99">
        <f t="shared" si="23"/>
        <v>0</v>
      </c>
      <c r="AS59" s="100">
        <f t="shared" si="24"/>
        <v>0</v>
      </c>
      <c r="AT59" s="97">
        <f t="shared" si="25"/>
        <v>0</v>
      </c>
      <c r="AU59" s="96"/>
      <c r="AV59" s="106">
        <f t="shared" si="26"/>
        <v>0</v>
      </c>
      <c r="AW59" s="106"/>
      <c r="AX59" s="97">
        <f t="shared" si="27"/>
        <v>0</v>
      </c>
      <c r="AY59" s="101">
        <v>57</v>
      </c>
      <c r="AZ59" s="100" t="str">
        <f t="shared" si="28"/>
        <v>-</v>
      </c>
      <c r="BA59" s="100" t="str">
        <f t="shared" si="29"/>
        <v>-</v>
      </c>
      <c r="BB59" s="102" t="str">
        <f t="shared" si="30"/>
        <v>-</v>
      </c>
      <c r="BC59" s="100" t="str">
        <f t="shared" si="31"/>
        <v>-</v>
      </c>
      <c r="BD59" s="103"/>
      <c r="BE59" s="103"/>
    </row>
    <row r="60" spans="1:61" s="104" customFormat="1" ht="15" hidden="1" x14ac:dyDescent="0.25">
      <c r="A60" s="92">
        <v>33</v>
      </c>
      <c r="B60" s="93"/>
      <c r="C60" s="93"/>
      <c r="D60" s="93"/>
      <c r="E60" s="94"/>
      <c r="F60" s="95"/>
      <c r="G60" s="95"/>
      <c r="H60" s="95"/>
      <c r="J60" s="96"/>
      <c r="K60" s="97">
        <f t="shared" si="0"/>
        <v>0</v>
      </c>
      <c r="L60" s="97">
        <f t="shared" si="1"/>
        <v>0</v>
      </c>
      <c r="M60" s="96"/>
      <c r="N60" s="97">
        <f t="shared" si="2"/>
        <v>0</v>
      </c>
      <c r="O60" s="97">
        <f t="shared" si="3"/>
        <v>0</v>
      </c>
      <c r="P60" s="96"/>
      <c r="Q60" s="97">
        <f t="shared" si="4"/>
        <v>0</v>
      </c>
      <c r="R60" s="97">
        <f t="shared" si="5"/>
        <v>0</v>
      </c>
      <c r="S60" s="96"/>
      <c r="T60" s="97">
        <f t="shared" si="6"/>
        <v>0</v>
      </c>
      <c r="U60" s="97">
        <f t="shared" si="7"/>
        <v>0</v>
      </c>
      <c r="V60" s="96"/>
      <c r="W60" s="97">
        <f t="shared" si="8"/>
        <v>0</v>
      </c>
      <c r="X60" s="97">
        <f t="shared" si="9"/>
        <v>0</v>
      </c>
      <c r="Y60" s="96"/>
      <c r="Z60" s="97">
        <f t="shared" si="10"/>
        <v>0</v>
      </c>
      <c r="AA60" s="97">
        <f t="shared" si="11"/>
        <v>0</v>
      </c>
      <c r="AB60" s="96"/>
      <c r="AC60" s="97">
        <f t="shared" si="12"/>
        <v>0</v>
      </c>
      <c r="AD60" s="97">
        <f t="shared" si="13"/>
        <v>0</v>
      </c>
      <c r="AE60" s="96"/>
      <c r="AF60" s="97">
        <f t="shared" si="14"/>
        <v>0</v>
      </c>
      <c r="AG60" s="97">
        <f t="shared" si="15"/>
        <v>0</v>
      </c>
      <c r="AH60" s="96"/>
      <c r="AI60" s="97">
        <f t="shared" si="16"/>
        <v>0</v>
      </c>
      <c r="AJ60" s="97">
        <f t="shared" si="17"/>
        <v>0</v>
      </c>
      <c r="AK60" s="96"/>
      <c r="AL60" s="97">
        <f t="shared" si="18"/>
        <v>0</v>
      </c>
      <c r="AM60" s="97">
        <f t="shared" si="19"/>
        <v>0</v>
      </c>
      <c r="AN60" s="96"/>
      <c r="AO60" s="96">
        <f t="shared" si="20"/>
        <v>0</v>
      </c>
      <c r="AP60" s="97">
        <f t="shared" si="21"/>
        <v>0</v>
      </c>
      <c r="AQ60" s="97">
        <f t="shared" si="22"/>
        <v>0</v>
      </c>
      <c r="AR60" s="99">
        <f t="shared" si="23"/>
        <v>0</v>
      </c>
      <c r="AS60" s="100">
        <f t="shared" si="24"/>
        <v>0</v>
      </c>
      <c r="AT60" s="97">
        <f t="shared" si="25"/>
        <v>0</v>
      </c>
      <c r="AU60" s="96"/>
      <c r="AV60" s="106">
        <f t="shared" si="26"/>
        <v>0</v>
      </c>
      <c r="AW60" s="106"/>
      <c r="AX60" s="97">
        <f t="shared" si="27"/>
        <v>0</v>
      </c>
      <c r="AY60" s="101">
        <v>58</v>
      </c>
      <c r="AZ60" s="100" t="str">
        <f t="shared" si="28"/>
        <v>-</v>
      </c>
      <c r="BA60" s="100" t="str">
        <f t="shared" si="29"/>
        <v>-</v>
      </c>
      <c r="BB60" s="102" t="str">
        <f t="shared" si="30"/>
        <v>-</v>
      </c>
      <c r="BC60" s="100" t="str">
        <f t="shared" si="31"/>
        <v>-</v>
      </c>
      <c r="BD60" s="103"/>
      <c r="BE60" s="103"/>
    </row>
    <row r="61" spans="1:61" s="104" customFormat="1" ht="15" hidden="1" x14ac:dyDescent="0.25">
      <c r="A61" s="92">
        <v>6</v>
      </c>
      <c r="B61" s="93"/>
      <c r="C61" s="93"/>
      <c r="D61" s="93"/>
      <c r="E61" s="94"/>
      <c r="F61" s="95"/>
      <c r="G61" s="95"/>
      <c r="H61" s="95"/>
      <c r="J61" s="96"/>
      <c r="K61" s="97">
        <f t="shared" si="0"/>
        <v>0</v>
      </c>
      <c r="L61" s="97">
        <f t="shared" si="1"/>
        <v>0</v>
      </c>
      <c r="M61" s="96"/>
      <c r="N61" s="97">
        <f t="shared" si="2"/>
        <v>0</v>
      </c>
      <c r="O61" s="97">
        <f t="shared" si="3"/>
        <v>0</v>
      </c>
      <c r="P61" s="96"/>
      <c r="Q61" s="97">
        <f t="shared" si="4"/>
        <v>0</v>
      </c>
      <c r="R61" s="97">
        <f t="shared" si="5"/>
        <v>0</v>
      </c>
      <c r="S61" s="96"/>
      <c r="T61" s="97">
        <f t="shared" si="6"/>
        <v>0</v>
      </c>
      <c r="U61" s="97">
        <f t="shared" si="7"/>
        <v>0</v>
      </c>
      <c r="V61" s="96"/>
      <c r="W61" s="97">
        <f t="shared" si="8"/>
        <v>0</v>
      </c>
      <c r="X61" s="97">
        <f t="shared" si="9"/>
        <v>0</v>
      </c>
      <c r="Y61" s="96"/>
      <c r="Z61" s="97">
        <f t="shared" si="10"/>
        <v>0</v>
      </c>
      <c r="AA61" s="97">
        <f t="shared" si="11"/>
        <v>0</v>
      </c>
      <c r="AB61" s="96"/>
      <c r="AC61" s="97">
        <f t="shared" si="12"/>
        <v>0</v>
      </c>
      <c r="AD61" s="97">
        <f t="shared" si="13"/>
        <v>0</v>
      </c>
      <c r="AE61" s="96"/>
      <c r="AF61" s="97">
        <f t="shared" si="14"/>
        <v>0</v>
      </c>
      <c r="AG61" s="97">
        <f t="shared" si="15"/>
        <v>0</v>
      </c>
      <c r="AH61" s="96"/>
      <c r="AI61" s="97">
        <f t="shared" si="16"/>
        <v>0</v>
      </c>
      <c r="AJ61" s="97">
        <f t="shared" si="17"/>
        <v>0</v>
      </c>
      <c r="AK61" s="96"/>
      <c r="AL61" s="97">
        <f t="shared" si="18"/>
        <v>0</v>
      </c>
      <c r="AM61" s="97">
        <f t="shared" si="19"/>
        <v>0</v>
      </c>
      <c r="AN61" s="96"/>
      <c r="AO61" s="96">
        <f t="shared" si="20"/>
        <v>0</v>
      </c>
      <c r="AP61" s="97">
        <f t="shared" si="21"/>
        <v>0</v>
      </c>
      <c r="AQ61" s="97">
        <f t="shared" si="22"/>
        <v>0</v>
      </c>
      <c r="AR61" s="99">
        <f t="shared" si="23"/>
        <v>0</v>
      </c>
      <c r="AS61" s="100">
        <f t="shared" si="24"/>
        <v>0</v>
      </c>
      <c r="AT61" s="97">
        <f t="shared" si="25"/>
        <v>0</v>
      </c>
      <c r="AU61" s="96"/>
      <c r="AV61" s="106">
        <f t="shared" si="26"/>
        <v>0</v>
      </c>
      <c r="AW61" s="106"/>
      <c r="AX61" s="97">
        <f t="shared" si="27"/>
        <v>0</v>
      </c>
      <c r="AY61" s="101">
        <v>59</v>
      </c>
      <c r="AZ61" s="100" t="str">
        <f t="shared" si="28"/>
        <v>-</v>
      </c>
      <c r="BA61" s="100" t="str">
        <f t="shared" si="29"/>
        <v>-</v>
      </c>
      <c r="BB61" s="102" t="str">
        <f t="shared" si="30"/>
        <v>-</v>
      </c>
      <c r="BC61" s="100" t="str">
        <f t="shared" si="31"/>
        <v>-</v>
      </c>
      <c r="BD61" s="103"/>
      <c r="BE61" s="103"/>
    </row>
    <row r="62" spans="1:61" s="104" customFormat="1" ht="15" hidden="1" x14ac:dyDescent="0.25">
      <c r="A62" s="92">
        <v>23</v>
      </c>
      <c r="B62" s="93"/>
      <c r="C62" s="93"/>
      <c r="D62" s="93"/>
      <c r="E62" s="94"/>
      <c r="F62" s="95"/>
      <c r="G62" s="95"/>
      <c r="H62" s="95"/>
      <c r="J62" s="96"/>
      <c r="K62" s="97">
        <f t="shared" si="0"/>
        <v>0</v>
      </c>
      <c r="L62" s="97">
        <f t="shared" si="1"/>
        <v>0</v>
      </c>
      <c r="M62" s="96"/>
      <c r="N62" s="97">
        <f t="shared" si="2"/>
        <v>0</v>
      </c>
      <c r="O62" s="97">
        <f t="shared" si="3"/>
        <v>0</v>
      </c>
      <c r="P62" s="96"/>
      <c r="Q62" s="97">
        <f t="shared" si="4"/>
        <v>0</v>
      </c>
      <c r="R62" s="97">
        <f t="shared" si="5"/>
        <v>0</v>
      </c>
      <c r="S62" s="96"/>
      <c r="T62" s="97">
        <f t="shared" si="6"/>
        <v>0</v>
      </c>
      <c r="U62" s="97">
        <f t="shared" si="7"/>
        <v>0</v>
      </c>
      <c r="V62" s="96"/>
      <c r="W62" s="97">
        <f t="shared" si="8"/>
        <v>0</v>
      </c>
      <c r="X62" s="97">
        <f t="shared" si="9"/>
        <v>0</v>
      </c>
      <c r="Y62" s="96"/>
      <c r="Z62" s="97">
        <f t="shared" si="10"/>
        <v>0</v>
      </c>
      <c r="AA62" s="97">
        <f t="shared" si="11"/>
        <v>0</v>
      </c>
      <c r="AB62" s="96"/>
      <c r="AC62" s="97">
        <f t="shared" si="12"/>
        <v>0</v>
      </c>
      <c r="AD62" s="97">
        <f t="shared" si="13"/>
        <v>0</v>
      </c>
      <c r="AE62" s="96"/>
      <c r="AF62" s="97">
        <f t="shared" si="14"/>
        <v>0</v>
      </c>
      <c r="AG62" s="97">
        <f t="shared" si="15"/>
        <v>0</v>
      </c>
      <c r="AH62" s="96"/>
      <c r="AI62" s="97">
        <f t="shared" si="16"/>
        <v>0</v>
      </c>
      <c r="AJ62" s="97">
        <f t="shared" si="17"/>
        <v>0</v>
      </c>
      <c r="AK62" s="96"/>
      <c r="AL62" s="97">
        <f t="shared" si="18"/>
        <v>0</v>
      </c>
      <c r="AM62" s="97">
        <f t="shared" si="19"/>
        <v>0</v>
      </c>
      <c r="AN62" s="96"/>
      <c r="AO62" s="96">
        <f t="shared" si="20"/>
        <v>0</v>
      </c>
      <c r="AP62" s="97">
        <f t="shared" si="21"/>
        <v>0</v>
      </c>
      <c r="AQ62" s="97">
        <f t="shared" si="22"/>
        <v>0</v>
      </c>
      <c r="AR62" s="99">
        <f t="shared" si="23"/>
        <v>0</v>
      </c>
      <c r="AS62" s="100">
        <f t="shared" si="24"/>
        <v>0</v>
      </c>
      <c r="AT62" s="97">
        <f t="shared" si="25"/>
        <v>0</v>
      </c>
      <c r="AU62" s="96"/>
      <c r="AV62" s="106">
        <f t="shared" si="26"/>
        <v>0</v>
      </c>
      <c r="AW62" s="106"/>
      <c r="AX62" s="97">
        <f t="shared" si="27"/>
        <v>0</v>
      </c>
      <c r="AY62" s="101">
        <v>60</v>
      </c>
      <c r="AZ62" s="100" t="str">
        <f t="shared" si="28"/>
        <v>-</v>
      </c>
      <c r="BA62" s="100" t="str">
        <f t="shared" si="29"/>
        <v>-</v>
      </c>
      <c r="BB62" s="102" t="str">
        <f t="shared" si="30"/>
        <v>-</v>
      </c>
      <c r="BC62" s="100" t="str">
        <f t="shared" si="31"/>
        <v>-</v>
      </c>
      <c r="BD62" s="103"/>
      <c r="BE62" s="103"/>
    </row>
    <row r="63" spans="1:61" s="104" customFormat="1" ht="15" hidden="1" x14ac:dyDescent="0.25">
      <c r="A63" s="92">
        <v>33</v>
      </c>
      <c r="B63" s="93"/>
      <c r="C63" s="93"/>
      <c r="D63" s="93"/>
      <c r="E63" s="94"/>
      <c r="F63" s="95"/>
      <c r="G63" s="95"/>
      <c r="H63" s="95"/>
      <c r="J63" s="96"/>
      <c r="K63" s="97">
        <f t="shared" si="0"/>
        <v>0</v>
      </c>
      <c r="L63" s="97">
        <f t="shared" si="1"/>
        <v>0</v>
      </c>
      <c r="M63" s="96"/>
      <c r="N63" s="97">
        <f t="shared" si="2"/>
        <v>0</v>
      </c>
      <c r="O63" s="97">
        <f t="shared" si="3"/>
        <v>0</v>
      </c>
      <c r="P63" s="96"/>
      <c r="Q63" s="97">
        <f t="shared" si="4"/>
        <v>0</v>
      </c>
      <c r="R63" s="97">
        <f t="shared" si="5"/>
        <v>0</v>
      </c>
      <c r="S63" s="96"/>
      <c r="T63" s="97">
        <f t="shared" si="6"/>
        <v>0</v>
      </c>
      <c r="U63" s="97">
        <f t="shared" si="7"/>
        <v>0</v>
      </c>
      <c r="V63" s="96"/>
      <c r="W63" s="97">
        <f t="shared" si="8"/>
        <v>0</v>
      </c>
      <c r="X63" s="97">
        <f t="shared" si="9"/>
        <v>0</v>
      </c>
      <c r="Y63" s="96"/>
      <c r="Z63" s="97">
        <f t="shared" si="10"/>
        <v>0</v>
      </c>
      <c r="AA63" s="97">
        <f t="shared" si="11"/>
        <v>0</v>
      </c>
      <c r="AB63" s="96"/>
      <c r="AC63" s="97">
        <f t="shared" si="12"/>
        <v>0</v>
      </c>
      <c r="AD63" s="97">
        <f t="shared" si="13"/>
        <v>0</v>
      </c>
      <c r="AE63" s="96"/>
      <c r="AF63" s="97">
        <f t="shared" si="14"/>
        <v>0</v>
      </c>
      <c r="AG63" s="97">
        <f t="shared" si="15"/>
        <v>0</v>
      </c>
      <c r="AH63" s="96"/>
      <c r="AI63" s="97">
        <f t="shared" si="16"/>
        <v>0</v>
      </c>
      <c r="AJ63" s="97">
        <f t="shared" si="17"/>
        <v>0</v>
      </c>
      <c r="AK63" s="96"/>
      <c r="AL63" s="97">
        <f t="shared" si="18"/>
        <v>0</v>
      </c>
      <c r="AM63" s="97">
        <f t="shared" si="19"/>
        <v>0</v>
      </c>
      <c r="AN63" s="96"/>
      <c r="AO63" s="96">
        <f t="shared" si="20"/>
        <v>0</v>
      </c>
      <c r="AP63" s="97">
        <f t="shared" si="21"/>
        <v>0</v>
      </c>
      <c r="AQ63" s="97">
        <f t="shared" si="22"/>
        <v>0</v>
      </c>
      <c r="AR63" s="99">
        <f t="shared" si="23"/>
        <v>0</v>
      </c>
      <c r="AS63" s="100">
        <f t="shared" si="24"/>
        <v>0</v>
      </c>
      <c r="AT63" s="97">
        <f t="shared" si="25"/>
        <v>0</v>
      </c>
      <c r="AU63" s="96"/>
      <c r="AV63" s="106">
        <f t="shared" si="26"/>
        <v>0</v>
      </c>
      <c r="AW63" s="106"/>
      <c r="AX63" s="97">
        <f t="shared" si="27"/>
        <v>0</v>
      </c>
      <c r="AY63" s="101">
        <v>61</v>
      </c>
      <c r="AZ63" s="100" t="str">
        <f t="shared" si="28"/>
        <v>-</v>
      </c>
      <c r="BA63" s="100" t="str">
        <f t="shared" si="29"/>
        <v>-</v>
      </c>
      <c r="BB63" s="102" t="str">
        <f t="shared" si="30"/>
        <v>-</v>
      </c>
      <c r="BC63" s="100" t="str">
        <f t="shared" si="31"/>
        <v>-</v>
      </c>
      <c r="BD63" s="103"/>
      <c r="BE63" s="103"/>
    </row>
    <row r="64" spans="1:61" s="104" customFormat="1" ht="15" hidden="1" x14ac:dyDescent="0.25">
      <c r="A64" s="92">
        <v>74</v>
      </c>
      <c r="B64" s="93"/>
      <c r="C64" s="93"/>
      <c r="D64" s="93"/>
      <c r="E64" s="94"/>
      <c r="F64" s="95"/>
      <c r="G64" s="95"/>
      <c r="H64" s="95"/>
      <c r="J64" s="96"/>
      <c r="K64" s="97">
        <f t="shared" si="0"/>
        <v>0</v>
      </c>
      <c r="L64" s="97">
        <f t="shared" si="1"/>
        <v>0</v>
      </c>
      <c r="M64" s="96"/>
      <c r="N64" s="97">
        <f t="shared" si="2"/>
        <v>0</v>
      </c>
      <c r="O64" s="97">
        <f t="shared" si="3"/>
        <v>0</v>
      </c>
      <c r="P64" s="96"/>
      <c r="Q64" s="97">
        <f t="shared" si="4"/>
        <v>0</v>
      </c>
      <c r="R64" s="97">
        <f t="shared" si="5"/>
        <v>0</v>
      </c>
      <c r="S64" s="96"/>
      <c r="T64" s="97">
        <f t="shared" si="6"/>
        <v>0</v>
      </c>
      <c r="U64" s="97">
        <f t="shared" si="7"/>
        <v>0</v>
      </c>
      <c r="V64" s="96"/>
      <c r="W64" s="97">
        <f t="shared" si="8"/>
        <v>0</v>
      </c>
      <c r="X64" s="97">
        <f t="shared" si="9"/>
        <v>0</v>
      </c>
      <c r="Y64" s="96"/>
      <c r="Z64" s="97">
        <f t="shared" si="10"/>
        <v>0</v>
      </c>
      <c r="AA64" s="97">
        <f t="shared" si="11"/>
        <v>0</v>
      </c>
      <c r="AB64" s="96"/>
      <c r="AC64" s="97">
        <f t="shared" si="12"/>
        <v>0</v>
      </c>
      <c r="AD64" s="97">
        <f t="shared" si="13"/>
        <v>0</v>
      </c>
      <c r="AE64" s="96"/>
      <c r="AF64" s="97">
        <f t="shared" si="14"/>
        <v>0</v>
      </c>
      <c r="AG64" s="97">
        <f t="shared" si="15"/>
        <v>0</v>
      </c>
      <c r="AH64" s="96"/>
      <c r="AI64" s="97">
        <f t="shared" si="16"/>
        <v>0</v>
      </c>
      <c r="AJ64" s="97">
        <f t="shared" si="17"/>
        <v>0</v>
      </c>
      <c r="AK64" s="96"/>
      <c r="AL64" s="97">
        <f t="shared" si="18"/>
        <v>0</v>
      </c>
      <c r="AM64" s="97">
        <f t="shared" si="19"/>
        <v>0</v>
      </c>
      <c r="AN64" s="96"/>
      <c r="AO64" s="96">
        <f t="shared" si="20"/>
        <v>0</v>
      </c>
      <c r="AP64" s="97">
        <f t="shared" si="21"/>
        <v>0</v>
      </c>
      <c r="AQ64" s="97">
        <f t="shared" si="22"/>
        <v>0</v>
      </c>
      <c r="AR64" s="99">
        <f t="shared" si="23"/>
        <v>0</v>
      </c>
      <c r="AS64" s="100">
        <f t="shared" si="24"/>
        <v>0</v>
      </c>
      <c r="AT64" s="97">
        <f t="shared" si="25"/>
        <v>0</v>
      </c>
      <c r="AU64" s="96"/>
      <c r="AV64" s="106">
        <f t="shared" si="26"/>
        <v>0</v>
      </c>
      <c r="AW64" s="106"/>
      <c r="AX64" s="97">
        <f t="shared" si="27"/>
        <v>0</v>
      </c>
      <c r="AY64" s="101">
        <v>62</v>
      </c>
      <c r="AZ64" s="100" t="str">
        <f t="shared" si="28"/>
        <v>-</v>
      </c>
      <c r="BA64" s="100" t="str">
        <f t="shared" si="29"/>
        <v>-</v>
      </c>
      <c r="BB64" s="102" t="str">
        <f t="shared" si="30"/>
        <v>-</v>
      </c>
      <c r="BC64" s="100" t="str">
        <f t="shared" si="31"/>
        <v>-</v>
      </c>
      <c r="BD64" s="103"/>
      <c r="BE64" s="103"/>
    </row>
    <row r="65" spans="1:57" s="104" customFormat="1" ht="15" hidden="1" x14ac:dyDescent="0.25">
      <c r="A65" s="92">
        <v>11</v>
      </c>
      <c r="B65" s="93"/>
      <c r="C65" s="93"/>
      <c r="D65" s="93"/>
      <c r="E65" s="94"/>
      <c r="F65" s="95"/>
      <c r="G65" s="95"/>
      <c r="H65" s="95"/>
      <c r="J65" s="96"/>
      <c r="K65" s="97">
        <f t="shared" si="0"/>
        <v>0</v>
      </c>
      <c r="L65" s="97">
        <f t="shared" si="1"/>
        <v>0</v>
      </c>
      <c r="M65" s="96"/>
      <c r="N65" s="97">
        <f t="shared" si="2"/>
        <v>0</v>
      </c>
      <c r="O65" s="97">
        <f t="shared" si="3"/>
        <v>0</v>
      </c>
      <c r="P65" s="96"/>
      <c r="Q65" s="97">
        <f t="shared" si="4"/>
        <v>0</v>
      </c>
      <c r="R65" s="97">
        <f t="shared" si="5"/>
        <v>0</v>
      </c>
      <c r="S65" s="96"/>
      <c r="T65" s="97">
        <f t="shared" si="6"/>
        <v>0</v>
      </c>
      <c r="U65" s="97">
        <f t="shared" si="7"/>
        <v>0</v>
      </c>
      <c r="V65" s="96"/>
      <c r="W65" s="97">
        <f t="shared" si="8"/>
        <v>0</v>
      </c>
      <c r="X65" s="97">
        <f t="shared" si="9"/>
        <v>0</v>
      </c>
      <c r="Y65" s="96"/>
      <c r="Z65" s="97">
        <f t="shared" si="10"/>
        <v>0</v>
      </c>
      <c r="AA65" s="97">
        <f t="shared" si="11"/>
        <v>0</v>
      </c>
      <c r="AB65" s="96"/>
      <c r="AC65" s="97">
        <f t="shared" si="12"/>
        <v>0</v>
      </c>
      <c r="AD65" s="97">
        <f t="shared" si="13"/>
        <v>0</v>
      </c>
      <c r="AE65" s="96"/>
      <c r="AF65" s="97">
        <f t="shared" si="14"/>
        <v>0</v>
      </c>
      <c r="AG65" s="97">
        <f t="shared" si="15"/>
        <v>0</v>
      </c>
      <c r="AH65" s="96"/>
      <c r="AI65" s="97">
        <f t="shared" si="16"/>
        <v>0</v>
      </c>
      <c r="AJ65" s="97">
        <f t="shared" si="17"/>
        <v>0</v>
      </c>
      <c r="AK65" s="96"/>
      <c r="AL65" s="97">
        <f t="shared" si="18"/>
        <v>0</v>
      </c>
      <c r="AM65" s="97">
        <f t="shared" si="19"/>
        <v>0</v>
      </c>
      <c r="AN65" s="96"/>
      <c r="AO65" s="96">
        <f t="shared" si="20"/>
        <v>0</v>
      </c>
      <c r="AP65" s="97">
        <f t="shared" si="21"/>
        <v>0</v>
      </c>
      <c r="AQ65" s="97">
        <f t="shared" si="22"/>
        <v>0</v>
      </c>
      <c r="AR65" s="99">
        <f t="shared" si="23"/>
        <v>0</v>
      </c>
      <c r="AS65" s="100">
        <f t="shared" si="24"/>
        <v>0</v>
      </c>
      <c r="AT65" s="97">
        <f t="shared" si="25"/>
        <v>0</v>
      </c>
      <c r="AU65" s="96"/>
      <c r="AV65" s="106">
        <f t="shared" si="26"/>
        <v>0</v>
      </c>
      <c r="AW65" s="106"/>
      <c r="AX65" s="97">
        <f t="shared" si="27"/>
        <v>0</v>
      </c>
      <c r="AY65" s="101">
        <v>63</v>
      </c>
      <c r="AZ65" s="100" t="str">
        <f t="shared" si="28"/>
        <v>-</v>
      </c>
      <c r="BA65" s="100" t="str">
        <f t="shared" si="29"/>
        <v>-</v>
      </c>
      <c r="BB65" s="102" t="str">
        <f t="shared" si="30"/>
        <v>-</v>
      </c>
      <c r="BC65" s="100" t="str">
        <f t="shared" si="31"/>
        <v>-</v>
      </c>
      <c r="BD65" s="103"/>
      <c r="BE65" s="103"/>
    </row>
    <row r="66" spans="1:57" s="104" customFormat="1" ht="15" hidden="1" x14ac:dyDescent="0.25">
      <c r="A66" s="92">
        <v>33</v>
      </c>
      <c r="B66" s="93"/>
      <c r="C66" s="93"/>
      <c r="D66" s="93"/>
      <c r="E66" s="94"/>
      <c r="F66" s="95"/>
      <c r="G66" s="95"/>
      <c r="H66" s="95"/>
      <c r="J66" s="96"/>
      <c r="K66" s="97">
        <f t="shared" si="0"/>
        <v>0</v>
      </c>
      <c r="L66" s="97">
        <f t="shared" si="1"/>
        <v>0</v>
      </c>
      <c r="M66" s="96"/>
      <c r="N66" s="97">
        <f t="shared" si="2"/>
        <v>0</v>
      </c>
      <c r="O66" s="97">
        <f t="shared" si="3"/>
        <v>0</v>
      </c>
      <c r="P66" s="96"/>
      <c r="Q66" s="97">
        <f t="shared" si="4"/>
        <v>0</v>
      </c>
      <c r="R66" s="97">
        <f t="shared" si="5"/>
        <v>0</v>
      </c>
      <c r="S66" s="96"/>
      <c r="T66" s="97">
        <f t="shared" si="6"/>
        <v>0</v>
      </c>
      <c r="U66" s="97">
        <f t="shared" si="7"/>
        <v>0</v>
      </c>
      <c r="V66" s="96"/>
      <c r="W66" s="97">
        <f t="shared" si="8"/>
        <v>0</v>
      </c>
      <c r="X66" s="97">
        <f t="shared" si="9"/>
        <v>0</v>
      </c>
      <c r="Y66" s="96"/>
      <c r="Z66" s="97">
        <f t="shared" si="10"/>
        <v>0</v>
      </c>
      <c r="AA66" s="97">
        <f t="shared" si="11"/>
        <v>0</v>
      </c>
      <c r="AB66" s="96"/>
      <c r="AC66" s="97">
        <f t="shared" si="12"/>
        <v>0</v>
      </c>
      <c r="AD66" s="97">
        <f t="shared" si="13"/>
        <v>0</v>
      </c>
      <c r="AE66" s="96"/>
      <c r="AF66" s="97">
        <f t="shared" si="14"/>
        <v>0</v>
      </c>
      <c r="AG66" s="97">
        <f t="shared" si="15"/>
        <v>0</v>
      </c>
      <c r="AH66" s="96"/>
      <c r="AI66" s="97">
        <f t="shared" si="16"/>
        <v>0</v>
      </c>
      <c r="AJ66" s="97">
        <f t="shared" si="17"/>
        <v>0</v>
      </c>
      <c r="AK66" s="96"/>
      <c r="AL66" s="97">
        <f t="shared" si="18"/>
        <v>0</v>
      </c>
      <c r="AM66" s="97">
        <f t="shared" si="19"/>
        <v>0</v>
      </c>
      <c r="AN66" s="96"/>
      <c r="AO66" s="96">
        <f t="shared" si="20"/>
        <v>0</v>
      </c>
      <c r="AP66" s="97">
        <f t="shared" si="21"/>
        <v>0</v>
      </c>
      <c r="AQ66" s="97">
        <f t="shared" si="22"/>
        <v>0</v>
      </c>
      <c r="AR66" s="99">
        <f t="shared" si="23"/>
        <v>0</v>
      </c>
      <c r="AS66" s="100">
        <f t="shared" si="24"/>
        <v>0</v>
      </c>
      <c r="AT66" s="97">
        <f t="shared" si="25"/>
        <v>0</v>
      </c>
      <c r="AU66" s="96"/>
      <c r="AV66" s="106">
        <f t="shared" si="26"/>
        <v>0</v>
      </c>
      <c r="AW66" s="106"/>
      <c r="AX66" s="97">
        <f t="shared" si="27"/>
        <v>0</v>
      </c>
      <c r="AY66" s="101">
        <v>64</v>
      </c>
      <c r="AZ66" s="100" t="str">
        <f t="shared" si="28"/>
        <v>-</v>
      </c>
      <c r="BA66" s="100" t="str">
        <f t="shared" si="29"/>
        <v>-</v>
      </c>
      <c r="BB66" s="102" t="str">
        <f t="shared" si="30"/>
        <v>-</v>
      </c>
      <c r="BC66" s="100" t="str">
        <f t="shared" si="31"/>
        <v>-</v>
      </c>
      <c r="BD66" s="103"/>
      <c r="BE66" s="103"/>
    </row>
    <row r="67" spans="1:57" s="104" customFormat="1" ht="15" hidden="1" x14ac:dyDescent="0.25">
      <c r="A67" s="92">
        <v>9</v>
      </c>
      <c r="B67" s="93"/>
      <c r="C67" s="93"/>
      <c r="D67" s="93"/>
      <c r="E67" s="94"/>
      <c r="F67" s="95"/>
      <c r="G67" s="95"/>
      <c r="H67" s="95"/>
      <c r="J67" s="96"/>
      <c r="K67" s="97">
        <f t="shared" si="0"/>
        <v>0</v>
      </c>
      <c r="L67" s="97">
        <f t="shared" si="1"/>
        <v>0</v>
      </c>
      <c r="M67" s="96"/>
      <c r="N67" s="97">
        <f t="shared" si="2"/>
        <v>0</v>
      </c>
      <c r="O67" s="97">
        <f t="shared" si="3"/>
        <v>0</v>
      </c>
      <c r="P67" s="96"/>
      <c r="Q67" s="97">
        <f t="shared" si="4"/>
        <v>0</v>
      </c>
      <c r="R67" s="97">
        <f t="shared" si="5"/>
        <v>0</v>
      </c>
      <c r="S67" s="96"/>
      <c r="T67" s="97">
        <f t="shared" si="6"/>
        <v>0</v>
      </c>
      <c r="U67" s="97">
        <f t="shared" si="7"/>
        <v>0</v>
      </c>
      <c r="V67" s="96"/>
      <c r="W67" s="97">
        <f t="shared" si="8"/>
        <v>0</v>
      </c>
      <c r="X67" s="97">
        <f t="shared" si="9"/>
        <v>0</v>
      </c>
      <c r="Y67" s="96"/>
      <c r="Z67" s="97">
        <f t="shared" si="10"/>
        <v>0</v>
      </c>
      <c r="AA67" s="97">
        <f t="shared" si="11"/>
        <v>0</v>
      </c>
      <c r="AB67" s="96"/>
      <c r="AC67" s="97">
        <f t="shared" si="12"/>
        <v>0</v>
      </c>
      <c r="AD67" s="97">
        <f t="shared" si="13"/>
        <v>0</v>
      </c>
      <c r="AE67" s="96"/>
      <c r="AF67" s="97">
        <f t="shared" si="14"/>
        <v>0</v>
      </c>
      <c r="AG67" s="97">
        <f t="shared" si="15"/>
        <v>0</v>
      </c>
      <c r="AH67" s="96"/>
      <c r="AI67" s="97">
        <f t="shared" si="16"/>
        <v>0</v>
      </c>
      <c r="AJ67" s="97">
        <f t="shared" si="17"/>
        <v>0</v>
      </c>
      <c r="AK67" s="96"/>
      <c r="AL67" s="97">
        <f t="shared" si="18"/>
        <v>0</v>
      </c>
      <c r="AM67" s="97">
        <f t="shared" si="19"/>
        <v>0</v>
      </c>
      <c r="AN67" s="96"/>
      <c r="AO67" s="96">
        <f t="shared" si="20"/>
        <v>0</v>
      </c>
      <c r="AP67" s="97">
        <f t="shared" si="21"/>
        <v>0</v>
      </c>
      <c r="AQ67" s="97">
        <f t="shared" si="22"/>
        <v>0</v>
      </c>
      <c r="AR67" s="99">
        <f t="shared" si="23"/>
        <v>0</v>
      </c>
      <c r="AS67" s="100">
        <f t="shared" si="24"/>
        <v>0</v>
      </c>
      <c r="AT67" s="97">
        <f t="shared" si="25"/>
        <v>0</v>
      </c>
      <c r="AU67" s="96"/>
      <c r="AV67" s="106">
        <f t="shared" si="26"/>
        <v>0</v>
      </c>
      <c r="AW67" s="106"/>
      <c r="AX67" s="97">
        <f t="shared" si="27"/>
        <v>0</v>
      </c>
      <c r="AY67" s="101">
        <v>65</v>
      </c>
      <c r="AZ67" s="100" t="str">
        <f t="shared" si="28"/>
        <v>-</v>
      </c>
      <c r="BA67" s="100" t="str">
        <f t="shared" si="29"/>
        <v>-</v>
      </c>
      <c r="BB67" s="102" t="str">
        <f t="shared" si="30"/>
        <v>-</v>
      </c>
      <c r="BC67" s="100" t="str">
        <f t="shared" si="31"/>
        <v>-</v>
      </c>
      <c r="BD67" s="103"/>
      <c r="BE67" s="103"/>
    </row>
    <row r="68" spans="1:57" s="104" customFormat="1" ht="15" hidden="1" x14ac:dyDescent="0.25">
      <c r="A68" s="92">
        <v>13</v>
      </c>
      <c r="B68" s="93"/>
      <c r="C68" s="93"/>
      <c r="D68" s="93"/>
      <c r="E68" s="94"/>
      <c r="F68" s="95"/>
      <c r="G68" s="95"/>
      <c r="H68" s="95"/>
      <c r="J68" s="96"/>
      <c r="K68" s="97">
        <f t="shared" si="0"/>
        <v>0</v>
      </c>
      <c r="L68" s="97">
        <f t="shared" si="1"/>
        <v>0</v>
      </c>
      <c r="M68" s="96"/>
      <c r="N68" s="97">
        <f t="shared" si="2"/>
        <v>0</v>
      </c>
      <c r="O68" s="97">
        <f t="shared" si="3"/>
        <v>0</v>
      </c>
      <c r="P68" s="96"/>
      <c r="Q68" s="97">
        <f t="shared" si="4"/>
        <v>0</v>
      </c>
      <c r="R68" s="97">
        <f t="shared" si="5"/>
        <v>0</v>
      </c>
      <c r="S68" s="96"/>
      <c r="T68" s="97">
        <f t="shared" si="6"/>
        <v>0</v>
      </c>
      <c r="U68" s="97">
        <f t="shared" si="7"/>
        <v>0</v>
      </c>
      <c r="V68" s="96"/>
      <c r="W68" s="97">
        <f t="shared" si="8"/>
        <v>0</v>
      </c>
      <c r="X68" s="97">
        <f t="shared" si="9"/>
        <v>0</v>
      </c>
      <c r="Y68" s="96"/>
      <c r="Z68" s="97">
        <f t="shared" si="10"/>
        <v>0</v>
      </c>
      <c r="AA68" s="97">
        <f t="shared" si="11"/>
        <v>0</v>
      </c>
      <c r="AB68" s="96"/>
      <c r="AC68" s="97">
        <f t="shared" si="12"/>
        <v>0</v>
      </c>
      <c r="AD68" s="97">
        <f t="shared" si="13"/>
        <v>0</v>
      </c>
      <c r="AE68" s="96"/>
      <c r="AF68" s="97">
        <f t="shared" si="14"/>
        <v>0</v>
      </c>
      <c r="AG68" s="97">
        <f t="shared" si="15"/>
        <v>0</v>
      </c>
      <c r="AH68" s="96"/>
      <c r="AI68" s="97">
        <f t="shared" si="16"/>
        <v>0</v>
      </c>
      <c r="AJ68" s="97">
        <f t="shared" si="17"/>
        <v>0</v>
      </c>
      <c r="AK68" s="96"/>
      <c r="AL68" s="97">
        <f t="shared" si="18"/>
        <v>0</v>
      </c>
      <c r="AM68" s="97">
        <f t="shared" si="19"/>
        <v>0</v>
      </c>
      <c r="AN68" s="96"/>
      <c r="AO68" s="96">
        <f t="shared" si="20"/>
        <v>0</v>
      </c>
      <c r="AP68" s="97">
        <f t="shared" si="21"/>
        <v>0</v>
      </c>
      <c r="AQ68" s="97">
        <f t="shared" si="22"/>
        <v>0</v>
      </c>
      <c r="AR68" s="99">
        <f t="shared" si="23"/>
        <v>0</v>
      </c>
      <c r="AS68" s="100">
        <f t="shared" si="24"/>
        <v>0</v>
      </c>
      <c r="AT68" s="97">
        <f t="shared" si="25"/>
        <v>0</v>
      </c>
      <c r="AU68" s="96"/>
      <c r="AV68" s="106">
        <f t="shared" si="26"/>
        <v>0</v>
      </c>
      <c r="AW68" s="106"/>
      <c r="AX68" s="97">
        <f t="shared" si="27"/>
        <v>0</v>
      </c>
      <c r="AY68" s="101">
        <v>66</v>
      </c>
      <c r="AZ68" s="100" t="str">
        <f t="shared" si="28"/>
        <v>-</v>
      </c>
      <c r="BA68" s="100" t="str">
        <f t="shared" si="29"/>
        <v>-</v>
      </c>
      <c r="BB68" s="102" t="str">
        <f t="shared" si="30"/>
        <v>-</v>
      </c>
      <c r="BC68" s="100" t="str">
        <f t="shared" si="31"/>
        <v>-</v>
      </c>
      <c r="BD68" s="103"/>
      <c r="BE68" s="103"/>
    </row>
    <row r="69" spans="1:57" s="104" customFormat="1" ht="15" hidden="1" x14ac:dyDescent="0.25">
      <c r="A69" s="92">
        <v>38</v>
      </c>
      <c r="B69" s="93"/>
      <c r="C69" s="93"/>
      <c r="D69" s="93"/>
      <c r="E69" s="94"/>
      <c r="F69" s="95"/>
      <c r="G69" s="95"/>
      <c r="H69" s="95"/>
      <c r="J69" s="96"/>
      <c r="K69" s="97">
        <f t="shared" si="0"/>
        <v>0</v>
      </c>
      <c r="L69" s="97">
        <f t="shared" si="1"/>
        <v>0</v>
      </c>
      <c r="M69" s="96"/>
      <c r="N69" s="97">
        <f t="shared" si="2"/>
        <v>0</v>
      </c>
      <c r="O69" s="97">
        <f t="shared" si="3"/>
        <v>0</v>
      </c>
      <c r="P69" s="96"/>
      <c r="Q69" s="97">
        <f t="shared" si="4"/>
        <v>0</v>
      </c>
      <c r="R69" s="97">
        <f t="shared" si="5"/>
        <v>0</v>
      </c>
      <c r="S69" s="96"/>
      <c r="T69" s="97">
        <f t="shared" si="6"/>
        <v>0</v>
      </c>
      <c r="U69" s="97">
        <f t="shared" si="7"/>
        <v>0</v>
      </c>
      <c r="V69" s="96"/>
      <c r="W69" s="97">
        <f t="shared" si="8"/>
        <v>0</v>
      </c>
      <c r="X69" s="97">
        <f t="shared" si="9"/>
        <v>0</v>
      </c>
      <c r="Y69" s="96"/>
      <c r="Z69" s="97">
        <f t="shared" si="10"/>
        <v>0</v>
      </c>
      <c r="AA69" s="97">
        <f t="shared" si="11"/>
        <v>0</v>
      </c>
      <c r="AB69" s="96"/>
      <c r="AC69" s="97">
        <f t="shared" si="12"/>
        <v>0</v>
      </c>
      <c r="AD69" s="97">
        <f t="shared" si="13"/>
        <v>0</v>
      </c>
      <c r="AE69" s="96"/>
      <c r="AF69" s="97">
        <f t="shared" si="14"/>
        <v>0</v>
      </c>
      <c r="AG69" s="97">
        <f t="shared" si="15"/>
        <v>0</v>
      </c>
      <c r="AH69" s="96"/>
      <c r="AI69" s="97">
        <f t="shared" si="16"/>
        <v>0</v>
      </c>
      <c r="AJ69" s="97">
        <f t="shared" si="17"/>
        <v>0</v>
      </c>
      <c r="AK69" s="96"/>
      <c r="AL69" s="97">
        <f t="shared" si="18"/>
        <v>0</v>
      </c>
      <c r="AM69" s="97">
        <f t="shared" si="19"/>
        <v>0</v>
      </c>
      <c r="AN69" s="96"/>
      <c r="AO69" s="96">
        <f t="shared" si="20"/>
        <v>0</v>
      </c>
      <c r="AP69" s="97">
        <f t="shared" si="21"/>
        <v>0</v>
      </c>
      <c r="AQ69" s="97">
        <f t="shared" si="22"/>
        <v>0</v>
      </c>
      <c r="AR69" s="99">
        <f t="shared" si="23"/>
        <v>0</v>
      </c>
      <c r="AS69" s="100">
        <f t="shared" si="24"/>
        <v>0</v>
      </c>
      <c r="AT69" s="97">
        <f t="shared" si="25"/>
        <v>0</v>
      </c>
      <c r="AU69" s="96"/>
      <c r="AV69" s="106">
        <f t="shared" si="26"/>
        <v>0</v>
      </c>
      <c r="AW69" s="106"/>
      <c r="AX69" s="97">
        <f t="shared" si="27"/>
        <v>0</v>
      </c>
      <c r="AY69" s="101">
        <v>67</v>
      </c>
      <c r="AZ69" s="100" t="str">
        <f t="shared" si="28"/>
        <v>-</v>
      </c>
      <c r="BA69" s="100" t="str">
        <f t="shared" si="29"/>
        <v>-</v>
      </c>
      <c r="BB69" s="102" t="str">
        <f t="shared" si="30"/>
        <v>-</v>
      </c>
      <c r="BC69" s="100" t="str">
        <f t="shared" si="31"/>
        <v>-</v>
      </c>
      <c r="BD69" s="103"/>
      <c r="BE69" s="103"/>
    </row>
    <row r="70" spans="1:57" s="104" customFormat="1" ht="15" hidden="1" x14ac:dyDescent="0.25">
      <c r="A70" s="92">
        <v>33</v>
      </c>
      <c r="B70" s="93"/>
      <c r="C70" s="93"/>
      <c r="D70" s="93"/>
      <c r="E70" s="94"/>
      <c r="F70" s="95"/>
      <c r="G70" s="95"/>
      <c r="H70" s="95"/>
      <c r="J70" s="96"/>
      <c r="K70" s="97">
        <f t="shared" si="0"/>
        <v>0</v>
      </c>
      <c r="L70" s="97">
        <f t="shared" si="1"/>
        <v>0</v>
      </c>
      <c r="M70" s="96"/>
      <c r="N70" s="97">
        <f t="shared" si="2"/>
        <v>0</v>
      </c>
      <c r="O70" s="97">
        <f t="shared" si="3"/>
        <v>0</v>
      </c>
      <c r="P70" s="96"/>
      <c r="Q70" s="97">
        <f t="shared" si="4"/>
        <v>0</v>
      </c>
      <c r="R70" s="97">
        <f t="shared" si="5"/>
        <v>0</v>
      </c>
      <c r="S70" s="96"/>
      <c r="T70" s="97">
        <f t="shared" si="6"/>
        <v>0</v>
      </c>
      <c r="U70" s="97">
        <f t="shared" si="7"/>
        <v>0</v>
      </c>
      <c r="V70" s="96"/>
      <c r="W70" s="97">
        <f t="shared" si="8"/>
        <v>0</v>
      </c>
      <c r="X70" s="97">
        <f t="shared" si="9"/>
        <v>0</v>
      </c>
      <c r="Y70" s="96"/>
      <c r="Z70" s="97">
        <f t="shared" si="10"/>
        <v>0</v>
      </c>
      <c r="AA70" s="97">
        <f t="shared" si="11"/>
        <v>0</v>
      </c>
      <c r="AB70" s="96"/>
      <c r="AC70" s="97">
        <f t="shared" si="12"/>
        <v>0</v>
      </c>
      <c r="AD70" s="97">
        <f t="shared" si="13"/>
        <v>0</v>
      </c>
      <c r="AE70" s="96"/>
      <c r="AF70" s="97">
        <f t="shared" si="14"/>
        <v>0</v>
      </c>
      <c r="AG70" s="97">
        <f t="shared" si="15"/>
        <v>0</v>
      </c>
      <c r="AH70" s="96"/>
      <c r="AI70" s="97">
        <f t="shared" si="16"/>
        <v>0</v>
      </c>
      <c r="AJ70" s="97">
        <f t="shared" si="17"/>
        <v>0</v>
      </c>
      <c r="AK70" s="96"/>
      <c r="AL70" s="97">
        <f t="shared" si="18"/>
        <v>0</v>
      </c>
      <c r="AM70" s="97">
        <f t="shared" si="19"/>
        <v>0</v>
      </c>
      <c r="AN70" s="96"/>
      <c r="AO70" s="96">
        <f t="shared" si="20"/>
        <v>0</v>
      </c>
      <c r="AP70" s="97">
        <f t="shared" si="21"/>
        <v>0</v>
      </c>
      <c r="AQ70" s="97">
        <f t="shared" si="22"/>
        <v>0</v>
      </c>
      <c r="AR70" s="99">
        <f t="shared" si="23"/>
        <v>0</v>
      </c>
      <c r="AS70" s="100">
        <f t="shared" si="24"/>
        <v>0</v>
      </c>
      <c r="AT70" s="97">
        <f t="shared" si="25"/>
        <v>0</v>
      </c>
      <c r="AU70" s="96"/>
      <c r="AV70" s="106">
        <f t="shared" si="26"/>
        <v>0</v>
      </c>
      <c r="AW70" s="106"/>
      <c r="AX70" s="97">
        <f t="shared" si="27"/>
        <v>0</v>
      </c>
      <c r="AY70" s="101">
        <v>68</v>
      </c>
      <c r="AZ70" s="100" t="str">
        <f t="shared" si="28"/>
        <v>-</v>
      </c>
      <c r="BA70" s="100" t="str">
        <f t="shared" si="29"/>
        <v>-</v>
      </c>
      <c r="BB70" s="102" t="str">
        <f t="shared" si="30"/>
        <v>-</v>
      </c>
      <c r="BC70" s="100" t="str">
        <f t="shared" si="31"/>
        <v>-</v>
      </c>
      <c r="BD70" s="103"/>
      <c r="BE70" s="103"/>
    </row>
    <row r="71" spans="1:57" s="104" customFormat="1" ht="15" hidden="1" x14ac:dyDescent="0.25">
      <c r="A71" s="92">
        <v>33</v>
      </c>
      <c r="B71" s="93"/>
      <c r="C71" s="93"/>
      <c r="D71" s="93"/>
      <c r="E71" s="94"/>
      <c r="F71" s="95"/>
      <c r="G71" s="95"/>
      <c r="H71" s="95"/>
      <c r="J71" s="96"/>
      <c r="K71" s="97">
        <f t="shared" si="0"/>
        <v>0</v>
      </c>
      <c r="L71" s="97">
        <f t="shared" si="1"/>
        <v>0</v>
      </c>
      <c r="M71" s="96"/>
      <c r="N71" s="97">
        <f t="shared" si="2"/>
        <v>0</v>
      </c>
      <c r="O71" s="97">
        <f t="shared" si="3"/>
        <v>0</v>
      </c>
      <c r="P71" s="96"/>
      <c r="Q71" s="97">
        <f t="shared" si="4"/>
        <v>0</v>
      </c>
      <c r="R71" s="97">
        <f t="shared" si="5"/>
        <v>0</v>
      </c>
      <c r="S71" s="96"/>
      <c r="T71" s="97">
        <f t="shared" si="6"/>
        <v>0</v>
      </c>
      <c r="U71" s="97">
        <f t="shared" si="7"/>
        <v>0</v>
      </c>
      <c r="V71" s="96"/>
      <c r="W71" s="97">
        <f t="shared" si="8"/>
        <v>0</v>
      </c>
      <c r="X71" s="97">
        <f t="shared" si="9"/>
        <v>0</v>
      </c>
      <c r="Y71" s="96"/>
      <c r="Z71" s="97">
        <f t="shared" si="10"/>
        <v>0</v>
      </c>
      <c r="AA71" s="97">
        <f t="shared" si="11"/>
        <v>0</v>
      </c>
      <c r="AB71" s="96"/>
      <c r="AC71" s="97">
        <f t="shared" si="12"/>
        <v>0</v>
      </c>
      <c r="AD71" s="97">
        <f t="shared" si="13"/>
        <v>0</v>
      </c>
      <c r="AE71" s="96"/>
      <c r="AF71" s="97">
        <f t="shared" si="14"/>
        <v>0</v>
      </c>
      <c r="AG71" s="97">
        <f t="shared" si="15"/>
        <v>0</v>
      </c>
      <c r="AH71" s="96"/>
      <c r="AI71" s="97">
        <f t="shared" si="16"/>
        <v>0</v>
      </c>
      <c r="AJ71" s="97">
        <f t="shared" si="17"/>
        <v>0</v>
      </c>
      <c r="AK71" s="96"/>
      <c r="AL71" s="97">
        <f t="shared" si="18"/>
        <v>0</v>
      </c>
      <c r="AM71" s="97">
        <f t="shared" si="19"/>
        <v>0</v>
      </c>
      <c r="AN71" s="96"/>
      <c r="AO71" s="96">
        <f t="shared" si="20"/>
        <v>0</v>
      </c>
      <c r="AP71" s="97">
        <f t="shared" si="21"/>
        <v>0</v>
      </c>
      <c r="AQ71" s="97">
        <f t="shared" si="22"/>
        <v>0</v>
      </c>
      <c r="AR71" s="99">
        <f t="shared" si="23"/>
        <v>0</v>
      </c>
      <c r="AS71" s="100">
        <f t="shared" si="24"/>
        <v>0</v>
      </c>
      <c r="AT71" s="97">
        <f t="shared" si="25"/>
        <v>0</v>
      </c>
      <c r="AU71" s="96"/>
      <c r="AV71" s="106">
        <f t="shared" si="26"/>
        <v>0</v>
      </c>
      <c r="AW71" s="106"/>
      <c r="AX71" s="97">
        <f t="shared" si="27"/>
        <v>0</v>
      </c>
      <c r="AY71" s="101">
        <v>69</v>
      </c>
      <c r="AZ71" s="100" t="str">
        <f t="shared" si="28"/>
        <v>-</v>
      </c>
      <c r="BA71" s="100" t="str">
        <f t="shared" si="29"/>
        <v>-</v>
      </c>
      <c r="BB71" s="102" t="str">
        <f t="shared" si="30"/>
        <v>-</v>
      </c>
      <c r="BC71" s="100" t="str">
        <f t="shared" si="31"/>
        <v>-</v>
      </c>
      <c r="BD71" s="103"/>
      <c r="BE71" s="103"/>
    </row>
    <row r="72" spans="1:57" s="104" customFormat="1" ht="15" hidden="1" x14ac:dyDescent="0.25">
      <c r="A72" s="92">
        <v>20</v>
      </c>
      <c r="B72" s="93"/>
      <c r="C72" s="93"/>
      <c r="D72" s="93"/>
      <c r="E72" s="94"/>
      <c r="F72" s="95"/>
      <c r="G72" s="95"/>
      <c r="H72" s="95"/>
      <c r="J72" s="96"/>
      <c r="K72" s="97">
        <f t="shared" si="0"/>
        <v>0</v>
      </c>
      <c r="L72" s="97">
        <f t="shared" si="1"/>
        <v>0</v>
      </c>
      <c r="M72" s="96"/>
      <c r="N72" s="97">
        <f t="shared" si="2"/>
        <v>0</v>
      </c>
      <c r="O72" s="97">
        <f t="shared" si="3"/>
        <v>0</v>
      </c>
      <c r="P72" s="96"/>
      <c r="Q72" s="97">
        <f t="shared" si="4"/>
        <v>0</v>
      </c>
      <c r="R72" s="97">
        <f t="shared" si="5"/>
        <v>0</v>
      </c>
      <c r="S72" s="96"/>
      <c r="T72" s="97">
        <f t="shared" si="6"/>
        <v>0</v>
      </c>
      <c r="U72" s="97">
        <f t="shared" si="7"/>
        <v>0</v>
      </c>
      <c r="V72" s="96"/>
      <c r="W72" s="97">
        <f t="shared" si="8"/>
        <v>0</v>
      </c>
      <c r="X72" s="97">
        <f t="shared" si="9"/>
        <v>0</v>
      </c>
      <c r="Y72" s="96"/>
      <c r="Z72" s="97">
        <f t="shared" si="10"/>
        <v>0</v>
      </c>
      <c r="AA72" s="97">
        <f t="shared" si="11"/>
        <v>0</v>
      </c>
      <c r="AB72" s="96"/>
      <c r="AC72" s="97">
        <f t="shared" si="12"/>
        <v>0</v>
      </c>
      <c r="AD72" s="97">
        <f t="shared" si="13"/>
        <v>0</v>
      </c>
      <c r="AE72" s="96"/>
      <c r="AF72" s="97">
        <f t="shared" si="14"/>
        <v>0</v>
      </c>
      <c r="AG72" s="97">
        <f t="shared" si="15"/>
        <v>0</v>
      </c>
      <c r="AH72" s="96"/>
      <c r="AI72" s="97">
        <f t="shared" si="16"/>
        <v>0</v>
      </c>
      <c r="AJ72" s="97">
        <f t="shared" si="17"/>
        <v>0</v>
      </c>
      <c r="AK72" s="96"/>
      <c r="AL72" s="97">
        <f t="shared" si="18"/>
        <v>0</v>
      </c>
      <c r="AM72" s="97">
        <f t="shared" si="19"/>
        <v>0</v>
      </c>
      <c r="AN72" s="96"/>
      <c r="AO72" s="96">
        <f t="shared" si="20"/>
        <v>0</v>
      </c>
      <c r="AP72" s="97">
        <f t="shared" si="21"/>
        <v>0</v>
      </c>
      <c r="AQ72" s="97">
        <f t="shared" si="22"/>
        <v>0</v>
      </c>
      <c r="AR72" s="99">
        <f t="shared" si="23"/>
        <v>0</v>
      </c>
      <c r="AS72" s="100">
        <f t="shared" si="24"/>
        <v>0</v>
      </c>
      <c r="AT72" s="97">
        <f t="shared" si="25"/>
        <v>0</v>
      </c>
      <c r="AU72" s="96"/>
      <c r="AV72" s="106">
        <f t="shared" si="26"/>
        <v>0</v>
      </c>
      <c r="AW72" s="106"/>
      <c r="AX72" s="97">
        <f t="shared" si="27"/>
        <v>0</v>
      </c>
      <c r="AY72" s="101">
        <v>70</v>
      </c>
      <c r="AZ72" s="100" t="str">
        <f t="shared" si="28"/>
        <v>-</v>
      </c>
      <c r="BA72" s="100" t="str">
        <f t="shared" si="29"/>
        <v>-</v>
      </c>
      <c r="BB72" s="102" t="str">
        <f t="shared" si="30"/>
        <v>-</v>
      </c>
      <c r="BC72" s="100" t="str">
        <f t="shared" si="31"/>
        <v>-</v>
      </c>
      <c r="BD72" s="103"/>
      <c r="BE72" s="103"/>
    </row>
    <row r="73" spans="1:57" s="104" customFormat="1" ht="15" hidden="1" x14ac:dyDescent="0.25">
      <c r="A73" s="92">
        <v>12</v>
      </c>
      <c r="B73" s="93"/>
      <c r="C73" s="93"/>
      <c r="D73" s="93"/>
      <c r="E73" s="94"/>
      <c r="F73" s="95"/>
      <c r="G73" s="95"/>
      <c r="H73" s="95"/>
      <c r="J73" s="96"/>
      <c r="K73" s="97">
        <f t="shared" si="0"/>
        <v>0</v>
      </c>
      <c r="L73" s="97">
        <f t="shared" si="1"/>
        <v>0</v>
      </c>
      <c r="M73" s="96"/>
      <c r="N73" s="97">
        <f t="shared" si="2"/>
        <v>0</v>
      </c>
      <c r="O73" s="97">
        <f t="shared" si="3"/>
        <v>0</v>
      </c>
      <c r="P73" s="96"/>
      <c r="Q73" s="97">
        <f t="shared" si="4"/>
        <v>0</v>
      </c>
      <c r="R73" s="97">
        <f t="shared" si="5"/>
        <v>0</v>
      </c>
      <c r="S73" s="96"/>
      <c r="T73" s="97">
        <f t="shared" si="6"/>
        <v>0</v>
      </c>
      <c r="U73" s="97">
        <f t="shared" si="7"/>
        <v>0</v>
      </c>
      <c r="V73" s="96"/>
      <c r="W73" s="97">
        <f t="shared" si="8"/>
        <v>0</v>
      </c>
      <c r="X73" s="97">
        <f t="shared" si="9"/>
        <v>0</v>
      </c>
      <c r="Y73" s="96"/>
      <c r="Z73" s="97">
        <f t="shared" si="10"/>
        <v>0</v>
      </c>
      <c r="AA73" s="97">
        <f t="shared" si="11"/>
        <v>0</v>
      </c>
      <c r="AB73" s="96"/>
      <c r="AC73" s="97">
        <f t="shared" si="12"/>
        <v>0</v>
      </c>
      <c r="AD73" s="97">
        <f t="shared" si="13"/>
        <v>0</v>
      </c>
      <c r="AE73" s="96"/>
      <c r="AF73" s="97">
        <f t="shared" si="14"/>
        <v>0</v>
      </c>
      <c r="AG73" s="97">
        <f t="shared" si="15"/>
        <v>0</v>
      </c>
      <c r="AH73" s="96"/>
      <c r="AI73" s="97">
        <f t="shared" si="16"/>
        <v>0</v>
      </c>
      <c r="AJ73" s="97">
        <f t="shared" si="17"/>
        <v>0</v>
      </c>
      <c r="AK73" s="96"/>
      <c r="AL73" s="97">
        <f t="shared" si="18"/>
        <v>0</v>
      </c>
      <c r="AM73" s="97">
        <f t="shared" si="19"/>
        <v>0</v>
      </c>
      <c r="AN73" s="96"/>
      <c r="AO73" s="96">
        <f t="shared" si="20"/>
        <v>0</v>
      </c>
      <c r="AP73" s="97">
        <f t="shared" si="21"/>
        <v>0</v>
      </c>
      <c r="AQ73" s="97">
        <f t="shared" si="22"/>
        <v>0</v>
      </c>
      <c r="AR73" s="99">
        <f t="shared" si="23"/>
        <v>0</v>
      </c>
      <c r="AS73" s="100">
        <f t="shared" si="24"/>
        <v>0</v>
      </c>
      <c r="AT73" s="97">
        <f t="shared" si="25"/>
        <v>0</v>
      </c>
      <c r="AU73" s="96"/>
      <c r="AV73" s="106">
        <f t="shared" si="26"/>
        <v>0</v>
      </c>
      <c r="AW73" s="106"/>
      <c r="AX73" s="97">
        <f t="shared" si="27"/>
        <v>0</v>
      </c>
      <c r="AY73" s="101">
        <v>71</v>
      </c>
      <c r="AZ73" s="100" t="str">
        <f t="shared" si="28"/>
        <v>-</v>
      </c>
      <c r="BA73" s="100" t="str">
        <f t="shared" si="29"/>
        <v>-</v>
      </c>
      <c r="BB73" s="102" t="str">
        <f t="shared" si="30"/>
        <v>-</v>
      </c>
      <c r="BC73" s="100" t="str">
        <f t="shared" si="31"/>
        <v>-</v>
      </c>
      <c r="BD73" s="103"/>
      <c r="BE73" s="103"/>
    </row>
    <row r="74" spans="1:57" s="104" customFormat="1" ht="15" hidden="1" x14ac:dyDescent="0.25">
      <c r="A74" s="92">
        <v>33</v>
      </c>
      <c r="B74" s="93"/>
      <c r="C74" s="93"/>
      <c r="D74" s="93"/>
      <c r="E74" s="94"/>
      <c r="F74" s="95"/>
      <c r="G74" s="95"/>
      <c r="H74" s="95"/>
      <c r="J74" s="96"/>
      <c r="K74" s="97">
        <f t="shared" si="0"/>
        <v>0</v>
      </c>
      <c r="L74" s="97">
        <f t="shared" si="1"/>
        <v>0</v>
      </c>
      <c r="M74" s="96"/>
      <c r="N74" s="97">
        <f t="shared" si="2"/>
        <v>0</v>
      </c>
      <c r="O74" s="97">
        <f t="shared" si="3"/>
        <v>0</v>
      </c>
      <c r="P74" s="96"/>
      <c r="Q74" s="97">
        <f t="shared" si="4"/>
        <v>0</v>
      </c>
      <c r="R74" s="97">
        <f t="shared" si="5"/>
        <v>0</v>
      </c>
      <c r="S74" s="96"/>
      <c r="T74" s="97">
        <f t="shared" si="6"/>
        <v>0</v>
      </c>
      <c r="U74" s="97">
        <f t="shared" si="7"/>
        <v>0</v>
      </c>
      <c r="V74" s="96"/>
      <c r="W74" s="97">
        <f t="shared" si="8"/>
        <v>0</v>
      </c>
      <c r="X74" s="97">
        <f t="shared" si="9"/>
        <v>0</v>
      </c>
      <c r="Y74" s="96"/>
      <c r="Z74" s="97">
        <f t="shared" si="10"/>
        <v>0</v>
      </c>
      <c r="AA74" s="97">
        <f t="shared" si="11"/>
        <v>0</v>
      </c>
      <c r="AB74" s="96"/>
      <c r="AC74" s="97">
        <f t="shared" si="12"/>
        <v>0</v>
      </c>
      <c r="AD74" s="97">
        <f t="shared" si="13"/>
        <v>0</v>
      </c>
      <c r="AE74" s="96"/>
      <c r="AF74" s="97">
        <f t="shared" si="14"/>
        <v>0</v>
      </c>
      <c r="AG74" s="97">
        <f t="shared" si="15"/>
        <v>0</v>
      </c>
      <c r="AH74" s="96"/>
      <c r="AI74" s="97">
        <f t="shared" si="16"/>
        <v>0</v>
      </c>
      <c r="AJ74" s="97">
        <f t="shared" si="17"/>
        <v>0</v>
      </c>
      <c r="AK74" s="96"/>
      <c r="AL74" s="97">
        <f t="shared" si="18"/>
        <v>0</v>
      </c>
      <c r="AM74" s="97">
        <f t="shared" si="19"/>
        <v>0</v>
      </c>
      <c r="AN74" s="96"/>
      <c r="AO74" s="96">
        <f t="shared" si="20"/>
        <v>0</v>
      </c>
      <c r="AP74" s="97">
        <f t="shared" si="21"/>
        <v>0</v>
      </c>
      <c r="AQ74" s="97">
        <f t="shared" si="22"/>
        <v>0</v>
      </c>
      <c r="AR74" s="99">
        <f t="shared" si="23"/>
        <v>0</v>
      </c>
      <c r="AS74" s="100">
        <f t="shared" si="24"/>
        <v>0</v>
      </c>
      <c r="AT74" s="97">
        <f t="shared" si="25"/>
        <v>0</v>
      </c>
      <c r="AU74" s="96"/>
      <c r="AV74" s="106">
        <f t="shared" si="26"/>
        <v>0</v>
      </c>
      <c r="AW74" s="106"/>
      <c r="AX74" s="97">
        <f t="shared" si="27"/>
        <v>0</v>
      </c>
      <c r="AY74" s="101">
        <v>72</v>
      </c>
      <c r="AZ74" s="100" t="str">
        <f t="shared" si="28"/>
        <v>-</v>
      </c>
      <c r="BA74" s="100" t="str">
        <f t="shared" si="29"/>
        <v>-</v>
      </c>
      <c r="BB74" s="102" t="str">
        <f t="shared" si="30"/>
        <v>-</v>
      </c>
      <c r="BC74" s="100" t="str">
        <f t="shared" si="31"/>
        <v>-</v>
      </c>
      <c r="BD74" s="103"/>
      <c r="BE74" s="103"/>
    </row>
    <row r="75" spans="1:57" s="104" customFormat="1" ht="15" hidden="1" x14ac:dyDescent="0.25">
      <c r="A75" s="92">
        <v>33</v>
      </c>
      <c r="B75" s="93"/>
      <c r="C75" s="93"/>
      <c r="D75" s="93"/>
      <c r="E75" s="94"/>
      <c r="F75" s="95"/>
      <c r="G75" s="95"/>
      <c r="H75" s="95"/>
      <c r="J75" s="96"/>
      <c r="K75" s="97">
        <f t="shared" si="0"/>
        <v>0</v>
      </c>
      <c r="L75" s="97">
        <f t="shared" si="1"/>
        <v>0</v>
      </c>
      <c r="M75" s="96"/>
      <c r="N75" s="97">
        <f t="shared" si="2"/>
        <v>0</v>
      </c>
      <c r="O75" s="97">
        <f t="shared" si="3"/>
        <v>0</v>
      </c>
      <c r="P75" s="96"/>
      <c r="Q75" s="97">
        <f t="shared" si="4"/>
        <v>0</v>
      </c>
      <c r="R75" s="97">
        <f t="shared" si="5"/>
        <v>0</v>
      </c>
      <c r="S75" s="96"/>
      <c r="T75" s="97">
        <f t="shared" si="6"/>
        <v>0</v>
      </c>
      <c r="U75" s="97">
        <f t="shared" si="7"/>
        <v>0</v>
      </c>
      <c r="V75" s="96"/>
      <c r="W75" s="97">
        <f t="shared" si="8"/>
        <v>0</v>
      </c>
      <c r="X75" s="97">
        <f t="shared" si="9"/>
        <v>0</v>
      </c>
      <c r="Y75" s="96"/>
      <c r="Z75" s="97">
        <f t="shared" si="10"/>
        <v>0</v>
      </c>
      <c r="AA75" s="97">
        <f t="shared" si="11"/>
        <v>0</v>
      </c>
      <c r="AB75" s="96"/>
      <c r="AC75" s="97">
        <f t="shared" si="12"/>
        <v>0</v>
      </c>
      <c r="AD75" s="97">
        <f t="shared" si="13"/>
        <v>0</v>
      </c>
      <c r="AE75" s="96"/>
      <c r="AF75" s="97">
        <f t="shared" si="14"/>
        <v>0</v>
      </c>
      <c r="AG75" s="97">
        <f t="shared" si="15"/>
        <v>0</v>
      </c>
      <c r="AH75" s="96"/>
      <c r="AI75" s="97">
        <f t="shared" si="16"/>
        <v>0</v>
      </c>
      <c r="AJ75" s="97">
        <f t="shared" si="17"/>
        <v>0</v>
      </c>
      <c r="AK75" s="96"/>
      <c r="AL75" s="97">
        <f t="shared" si="18"/>
        <v>0</v>
      </c>
      <c r="AM75" s="97">
        <f t="shared" si="19"/>
        <v>0</v>
      </c>
      <c r="AN75" s="96"/>
      <c r="AO75" s="96">
        <f t="shared" si="20"/>
        <v>0</v>
      </c>
      <c r="AP75" s="97">
        <f t="shared" si="21"/>
        <v>0</v>
      </c>
      <c r="AQ75" s="97">
        <f t="shared" si="22"/>
        <v>0</v>
      </c>
      <c r="AR75" s="99">
        <f t="shared" si="23"/>
        <v>0</v>
      </c>
      <c r="AS75" s="100">
        <f t="shared" si="24"/>
        <v>0</v>
      </c>
      <c r="AT75" s="97">
        <f t="shared" si="25"/>
        <v>0</v>
      </c>
      <c r="AU75" s="96"/>
      <c r="AV75" s="106">
        <f t="shared" si="26"/>
        <v>0</v>
      </c>
      <c r="AW75" s="106"/>
      <c r="AX75" s="97">
        <f t="shared" si="27"/>
        <v>0</v>
      </c>
      <c r="AY75" s="101">
        <v>73</v>
      </c>
      <c r="AZ75" s="100" t="str">
        <f t="shared" si="28"/>
        <v>-</v>
      </c>
      <c r="BA75" s="100" t="str">
        <f t="shared" si="29"/>
        <v>-</v>
      </c>
      <c r="BB75" s="102" t="str">
        <f t="shared" si="30"/>
        <v>-</v>
      </c>
      <c r="BC75" s="100" t="str">
        <f t="shared" si="31"/>
        <v>-</v>
      </c>
      <c r="BD75" s="103"/>
      <c r="BE75" s="103"/>
    </row>
    <row r="76" spans="1:57" s="104" customFormat="1" ht="15" hidden="1" x14ac:dyDescent="0.25">
      <c r="A76" s="92">
        <v>21</v>
      </c>
      <c r="B76" s="93"/>
      <c r="C76" s="93"/>
      <c r="D76" s="93"/>
      <c r="E76" s="94"/>
      <c r="F76" s="95"/>
      <c r="G76" s="95"/>
      <c r="H76" s="95"/>
      <c r="J76" s="96"/>
      <c r="K76" s="97">
        <f t="shared" si="0"/>
        <v>0</v>
      </c>
      <c r="L76" s="97">
        <f t="shared" si="1"/>
        <v>0</v>
      </c>
      <c r="M76" s="96"/>
      <c r="N76" s="97">
        <f t="shared" si="2"/>
        <v>0</v>
      </c>
      <c r="O76" s="97">
        <f t="shared" si="3"/>
        <v>0</v>
      </c>
      <c r="P76" s="96"/>
      <c r="Q76" s="97">
        <f t="shared" si="4"/>
        <v>0</v>
      </c>
      <c r="R76" s="97">
        <f t="shared" si="5"/>
        <v>0</v>
      </c>
      <c r="S76" s="96"/>
      <c r="T76" s="97">
        <f t="shared" si="6"/>
        <v>0</v>
      </c>
      <c r="U76" s="97">
        <f t="shared" si="7"/>
        <v>0</v>
      </c>
      <c r="V76" s="96"/>
      <c r="W76" s="97">
        <f t="shared" si="8"/>
        <v>0</v>
      </c>
      <c r="X76" s="97">
        <f t="shared" si="9"/>
        <v>0</v>
      </c>
      <c r="Y76" s="96"/>
      <c r="Z76" s="97">
        <f t="shared" si="10"/>
        <v>0</v>
      </c>
      <c r="AA76" s="97">
        <f t="shared" si="11"/>
        <v>0</v>
      </c>
      <c r="AB76" s="96"/>
      <c r="AC76" s="97">
        <f t="shared" si="12"/>
        <v>0</v>
      </c>
      <c r="AD76" s="97">
        <f t="shared" si="13"/>
        <v>0</v>
      </c>
      <c r="AE76" s="96"/>
      <c r="AF76" s="97">
        <f t="shared" si="14"/>
        <v>0</v>
      </c>
      <c r="AG76" s="97">
        <f t="shared" si="15"/>
        <v>0</v>
      </c>
      <c r="AH76" s="96"/>
      <c r="AI76" s="97">
        <f t="shared" si="16"/>
        <v>0</v>
      </c>
      <c r="AJ76" s="97">
        <f t="shared" si="17"/>
        <v>0</v>
      </c>
      <c r="AK76" s="96"/>
      <c r="AL76" s="97">
        <f t="shared" si="18"/>
        <v>0</v>
      </c>
      <c r="AM76" s="97">
        <f t="shared" si="19"/>
        <v>0</v>
      </c>
      <c r="AN76" s="96"/>
      <c r="AO76" s="96">
        <f t="shared" si="20"/>
        <v>0</v>
      </c>
      <c r="AP76" s="97">
        <f t="shared" si="21"/>
        <v>0</v>
      </c>
      <c r="AQ76" s="97">
        <f t="shared" si="22"/>
        <v>0</v>
      </c>
      <c r="AR76" s="99">
        <f t="shared" si="23"/>
        <v>0</v>
      </c>
      <c r="AS76" s="100">
        <f t="shared" si="24"/>
        <v>0</v>
      </c>
      <c r="AT76" s="97">
        <f t="shared" si="25"/>
        <v>0</v>
      </c>
      <c r="AU76" s="96"/>
      <c r="AV76" s="106">
        <f t="shared" si="26"/>
        <v>0</v>
      </c>
      <c r="AW76" s="106"/>
      <c r="AX76" s="97">
        <f t="shared" si="27"/>
        <v>0</v>
      </c>
      <c r="AY76" s="101">
        <v>74</v>
      </c>
      <c r="AZ76" s="100" t="str">
        <f t="shared" si="28"/>
        <v>-</v>
      </c>
      <c r="BA76" s="100" t="str">
        <f t="shared" si="29"/>
        <v>-</v>
      </c>
      <c r="BB76" s="102" t="str">
        <f t="shared" si="30"/>
        <v>-</v>
      </c>
      <c r="BC76" s="100" t="str">
        <f t="shared" si="31"/>
        <v>-</v>
      </c>
      <c r="BD76" s="103"/>
      <c r="BE76" s="103"/>
    </row>
    <row r="77" spans="1:57" s="104" customFormat="1" ht="15" hidden="1" x14ac:dyDescent="0.25">
      <c r="A77" s="92">
        <v>10</v>
      </c>
      <c r="B77" s="93"/>
      <c r="C77" s="93"/>
      <c r="D77" s="93"/>
      <c r="E77" s="94"/>
      <c r="F77" s="95"/>
      <c r="G77" s="95"/>
      <c r="H77" s="95"/>
      <c r="J77" s="96"/>
      <c r="K77" s="97">
        <f t="shared" si="0"/>
        <v>0</v>
      </c>
      <c r="L77" s="97">
        <f t="shared" si="1"/>
        <v>0</v>
      </c>
      <c r="M77" s="96"/>
      <c r="N77" s="97">
        <f t="shared" si="2"/>
        <v>0</v>
      </c>
      <c r="O77" s="97">
        <f t="shared" si="3"/>
        <v>0</v>
      </c>
      <c r="P77" s="96"/>
      <c r="Q77" s="97">
        <f t="shared" si="4"/>
        <v>0</v>
      </c>
      <c r="R77" s="97">
        <f t="shared" si="5"/>
        <v>0</v>
      </c>
      <c r="S77" s="96"/>
      <c r="T77" s="97">
        <f t="shared" si="6"/>
        <v>0</v>
      </c>
      <c r="U77" s="97">
        <f t="shared" si="7"/>
        <v>0</v>
      </c>
      <c r="V77" s="96"/>
      <c r="W77" s="97">
        <f t="shared" si="8"/>
        <v>0</v>
      </c>
      <c r="X77" s="97">
        <f t="shared" si="9"/>
        <v>0</v>
      </c>
      <c r="Y77" s="96"/>
      <c r="Z77" s="97">
        <f t="shared" si="10"/>
        <v>0</v>
      </c>
      <c r="AA77" s="97">
        <f t="shared" si="11"/>
        <v>0</v>
      </c>
      <c r="AB77" s="96"/>
      <c r="AC77" s="97">
        <f t="shared" si="12"/>
        <v>0</v>
      </c>
      <c r="AD77" s="97">
        <f t="shared" si="13"/>
        <v>0</v>
      </c>
      <c r="AE77" s="96"/>
      <c r="AF77" s="97">
        <f t="shared" si="14"/>
        <v>0</v>
      </c>
      <c r="AG77" s="97">
        <f t="shared" si="15"/>
        <v>0</v>
      </c>
      <c r="AH77" s="96"/>
      <c r="AI77" s="97">
        <f t="shared" si="16"/>
        <v>0</v>
      </c>
      <c r="AJ77" s="97">
        <f t="shared" si="17"/>
        <v>0</v>
      </c>
      <c r="AK77" s="96"/>
      <c r="AL77" s="97">
        <f t="shared" si="18"/>
        <v>0</v>
      </c>
      <c r="AM77" s="97">
        <f t="shared" si="19"/>
        <v>0</v>
      </c>
      <c r="AN77" s="96"/>
      <c r="AO77" s="96">
        <f t="shared" si="20"/>
        <v>0</v>
      </c>
      <c r="AP77" s="97">
        <f t="shared" si="21"/>
        <v>0</v>
      </c>
      <c r="AQ77" s="97">
        <f t="shared" si="22"/>
        <v>0</v>
      </c>
      <c r="AR77" s="99">
        <f t="shared" si="23"/>
        <v>0</v>
      </c>
      <c r="AS77" s="100">
        <f t="shared" si="24"/>
        <v>0</v>
      </c>
      <c r="AT77" s="97">
        <f t="shared" si="25"/>
        <v>0</v>
      </c>
      <c r="AU77" s="96"/>
      <c r="AV77" s="106">
        <f t="shared" si="26"/>
        <v>0</v>
      </c>
      <c r="AW77" s="106"/>
      <c r="AX77" s="97">
        <f t="shared" si="27"/>
        <v>0</v>
      </c>
      <c r="AY77" s="101">
        <v>75</v>
      </c>
      <c r="AZ77" s="100" t="str">
        <f t="shared" si="28"/>
        <v>-</v>
      </c>
      <c r="BA77" s="100" t="str">
        <f t="shared" si="29"/>
        <v>-</v>
      </c>
      <c r="BB77" s="102" t="str">
        <f t="shared" si="30"/>
        <v>-</v>
      </c>
      <c r="BC77" s="100" t="str">
        <f t="shared" si="31"/>
        <v>-</v>
      </c>
      <c r="BD77" s="103"/>
      <c r="BE77" s="103"/>
    </row>
    <row r="78" spans="1:57" s="104" customFormat="1" ht="15" hidden="1" x14ac:dyDescent="0.25">
      <c r="A78" s="92">
        <v>37</v>
      </c>
      <c r="B78" s="93"/>
      <c r="C78" s="93"/>
      <c r="D78" s="93"/>
      <c r="E78" s="94"/>
      <c r="F78" s="95"/>
      <c r="G78" s="95"/>
      <c r="H78" s="95"/>
      <c r="J78" s="96"/>
      <c r="K78" s="97">
        <f t="shared" ref="K78:K129" si="32">J78*$F78</f>
        <v>0</v>
      </c>
      <c r="L78" s="97">
        <f t="shared" ref="L78:L129" si="33">J78*$G78</f>
        <v>0</v>
      </c>
      <c r="M78" s="96"/>
      <c r="N78" s="97">
        <f t="shared" ref="N78:N129" si="34">M78*$F78</f>
        <v>0</v>
      </c>
      <c r="O78" s="97">
        <f t="shared" ref="O78:O129" si="35">M78*$G78</f>
        <v>0</v>
      </c>
      <c r="P78" s="96"/>
      <c r="Q78" s="97">
        <f t="shared" ref="Q78:Q129" si="36">P78*$F78</f>
        <v>0</v>
      </c>
      <c r="R78" s="97">
        <f t="shared" ref="R78:R129" si="37">P78*$G78</f>
        <v>0</v>
      </c>
      <c r="S78" s="96"/>
      <c r="T78" s="97">
        <f t="shared" ref="T78:T129" si="38">S78*$F78</f>
        <v>0</v>
      </c>
      <c r="U78" s="97">
        <f t="shared" ref="U78:U129" si="39">S78*$G78</f>
        <v>0</v>
      </c>
      <c r="V78" s="96"/>
      <c r="W78" s="97">
        <f t="shared" ref="W78:W129" si="40">V78*$F78</f>
        <v>0</v>
      </c>
      <c r="X78" s="97">
        <f t="shared" ref="X78:X129" si="41">V78*$G78</f>
        <v>0</v>
      </c>
      <c r="Y78" s="96"/>
      <c r="Z78" s="97">
        <f t="shared" ref="Z78:Z129" si="42">Y78*$F78</f>
        <v>0</v>
      </c>
      <c r="AA78" s="97">
        <f t="shared" ref="AA78:AA129" si="43">Y78*$G78</f>
        <v>0</v>
      </c>
      <c r="AB78" s="96"/>
      <c r="AC78" s="97">
        <f t="shared" ref="AC78:AC129" si="44">AB78*$F78</f>
        <v>0</v>
      </c>
      <c r="AD78" s="97">
        <f t="shared" ref="AD78:AD129" si="45">AB78*$G78</f>
        <v>0</v>
      </c>
      <c r="AE78" s="96"/>
      <c r="AF78" s="97">
        <f t="shared" ref="AF78:AF129" si="46">AE78*$F78</f>
        <v>0</v>
      </c>
      <c r="AG78" s="97">
        <f t="shared" ref="AG78:AG129" si="47">AE78*$G78</f>
        <v>0</v>
      </c>
      <c r="AH78" s="96"/>
      <c r="AI78" s="97">
        <f t="shared" ref="AI78:AI129" si="48">AH78*$F78</f>
        <v>0</v>
      </c>
      <c r="AJ78" s="97">
        <f t="shared" ref="AJ78:AJ129" si="49">AH78*$G78</f>
        <v>0</v>
      </c>
      <c r="AK78" s="96"/>
      <c r="AL78" s="97">
        <f t="shared" ref="AL78:AL129" si="50">AK78*$F78</f>
        <v>0</v>
      </c>
      <c r="AM78" s="97">
        <f t="shared" ref="AM78:AM129" si="51">AK78*$G78</f>
        <v>0</v>
      </c>
      <c r="AN78" s="96"/>
      <c r="AO78" s="96">
        <f t="shared" ref="AO78:AO129" si="52">J78+M78+P78+S78+V78+Y78+AB78+AE78+AH78+AK78</f>
        <v>0</v>
      </c>
      <c r="AP78" s="97">
        <f t="shared" ref="AP78:AP129" si="53">AO78*F78</f>
        <v>0</v>
      </c>
      <c r="AQ78" s="97">
        <f t="shared" ref="AQ78:AQ129" si="54">AO78*G78</f>
        <v>0</v>
      </c>
      <c r="AR78" s="99">
        <f t="shared" ref="AR78:AR101" si="55">AO78/BE$10</f>
        <v>0</v>
      </c>
      <c r="AS78" s="100">
        <f t="shared" ref="AS78:AS129" si="56">AR78*30</f>
        <v>0</v>
      </c>
      <c r="AT78" s="97">
        <f t="shared" ref="AT78:AT129" si="57">AS78*G78</f>
        <v>0</v>
      </c>
      <c r="AU78" s="96"/>
      <c r="AV78" s="106">
        <f t="shared" ref="AV78:AV129" si="58">AU78*G78</f>
        <v>0</v>
      </c>
      <c r="AW78" s="106"/>
      <c r="AX78" s="97">
        <f t="shared" ref="AX78:AX129" si="59">AW78*G78</f>
        <v>0</v>
      </c>
      <c r="AY78" s="101">
        <v>76</v>
      </c>
      <c r="AZ78" s="100" t="str">
        <f t="shared" ref="AZ78:AZ129" si="60">IFERROR(AU78/AR78, "-")</f>
        <v>-</v>
      </c>
      <c r="BA78" s="100" t="str">
        <f t="shared" ref="BA78:BA129" si="61">IFERROR(AZ78/7,"-")</f>
        <v>-</v>
      </c>
      <c r="BB78" s="102" t="str">
        <f t="shared" ref="BB78:BB129" si="62">IFERROR(AZ78/30,"-")</f>
        <v>-</v>
      </c>
      <c r="BC78" s="100" t="str">
        <f t="shared" ref="BC78:BC129" si="63">IFERROR(BC$10+AZ78,"-")</f>
        <v>-</v>
      </c>
      <c r="BD78" s="103"/>
      <c r="BE78" s="103"/>
    </row>
    <row r="79" spans="1:57" s="104" customFormat="1" ht="15" hidden="1" x14ac:dyDescent="0.25">
      <c r="A79" s="92">
        <v>33</v>
      </c>
      <c r="B79" s="93"/>
      <c r="C79" s="93"/>
      <c r="D79" s="93"/>
      <c r="E79" s="94"/>
      <c r="F79" s="95"/>
      <c r="G79" s="95"/>
      <c r="H79" s="95"/>
      <c r="J79" s="96"/>
      <c r="K79" s="97">
        <f t="shared" si="32"/>
        <v>0</v>
      </c>
      <c r="L79" s="97">
        <f t="shared" si="33"/>
        <v>0</v>
      </c>
      <c r="M79" s="96"/>
      <c r="N79" s="97">
        <f t="shared" si="34"/>
        <v>0</v>
      </c>
      <c r="O79" s="97">
        <f t="shared" si="35"/>
        <v>0</v>
      </c>
      <c r="P79" s="96"/>
      <c r="Q79" s="97">
        <f t="shared" si="36"/>
        <v>0</v>
      </c>
      <c r="R79" s="97">
        <f t="shared" si="37"/>
        <v>0</v>
      </c>
      <c r="S79" s="96"/>
      <c r="T79" s="97">
        <f t="shared" si="38"/>
        <v>0</v>
      </c>
      <c r="U79" s="97">
        <f t="shared" si="39"/>
        <v>0</v>
      </c>
      <c r="V79" s="96"/>
      <c r="W79" s="97">
        <f t="shared" si="40"/>
        <v>0</v>
      </c>
      <c r="X79" s="97">
        <f t="shared" si="41"/>
        <v>0</v>
      </c>
      <c r="Y79" s="96"/>
      <c r="Z79" s="97">
        <f t="shared" si="42"/>
        <v>0</v>
      </c>
      <c r="AA79" s="97">
        <f t="shared" si="43"/>
        <v>0</v>
      </c>
      <c r="AB79" s="96"/>
      <c r="AC79" s="97">
        <f t="shared" si="44"/>
        <v>0</v>
      </c>
      <c r="AD79" s="97">
        <f t="shared" si="45"/>
        <v>0</v>
      </c>
      <c r="AE79" s="96"/>
      <c r="AF79" s="97">
        <f t="shared" si="46"/>
        <v>0</v>
      </c>
      <c r="AG79" s="97">
        <f t="shared" si="47"/>
        <v>0</v>
      </c>
      <c r="AH79" s="96"/>
      <c r="AI79" s="97">
        <f t="shared" si="48"/>
        <v>0</v>
      </c>
      <c r="AJ79" s="97">
        <f t="shared" si="49"/>
        <v>0</v>
      </c>
      <c r="AK79" s="96"/>
      <c r="AL79" s="97">
        <f t="shared" si="50"/>
        <v>0</v>
      </c>
      <c r="AM79" s="97">
        <f t="shared" si="51"/>
        <v>0</v>
      </c>
      <c r="AN79" s="96"/>
      <c r="AO79" s="96">
        <f t="shared" si="52"/>
        <v>0</v>
      </c>
      <c r="AP79" s="97">
        <f t="shared" si="53"/>
        <v>0</v>
      </c>
      <c r="AQ79" s="97">
        <f t="shared" si="54"/>
        <v>0</v>
      </c>
      <c r="AR79" s="99">
        <f t="shared" si="55"/>
        <v>0</v>
      </c>
      <c r="AS79" s="100">
        <f t="shared" si="56"/>
        <v>0</v>
      </c>
      <c r="AT79" s="97">
        <f t="shared" si="57"/>
        <v>0</v>
      </c>
      <c r="AU79" s="96"/>
      <c r="AV79" s="106">
        <f t="shared" si="58"/>
        <v>0</v>
      </c>
      <c r="AW79" s="106"/>
      <c r="AX79" s="97">
        <f t="shared" si="59"/>
        <v>0</v>
      </c>
      <c r="AY79" s="101">
        <v>77</v>
      </c>
      <c r="AZ79" s="100" t="str">
        <f t="shared" si="60"/>
        <v>-</v>
      </c>
      <c r="BA79" s="100" t="str">
        <f t="shared" si="61"/>
        <v>-</v>
      </c>
      <c r="BB79" s="102" t="str">
        <f t="shared" si="62"/>
        <v>-</v>
      </c>
      <c r="BC79" s="100" t="str">
        <f t="shared" si="63"/>
        <v>-</v>
      </c>
      <c r="BD79" s="103"/>
      <c r="BE79" s="103"/>
    </row>
    <row r="80" spans="1:57" s="104" customFormat="1" ht="15" hidden="1" x14ac:dyDescent="0.25">
      <c r="A80" s="92">
        <v>33</v>
      </c>
      <c r="B80" s="93"/>
      <c r="C80" s="93"/>
      <c r="D80" s="93"/>
      <c r="E80" s="94"/>
      <c r="F80" s="95"/>
      <c r="G80" s="95"/>
      <c r="H80" s="95"/>
      <c r="J80" s="96"/>
      <c r="K80" s="97">
        <f t="shared" si="32"/>
        <v>0</v>
      </c>
      <c r="L80" s="97">
        <f t="shared" si="33"/>
        <v>0</v>
      </c>
      <c r="M80" s="96"/>
      <c r="N80" s="97">
        <f t="shared" si="34"/>
        <v>0</v>
      </c>
      <c r="O80" s="97">
        <f t="shared" si="35"/>
        <v>0</v>
      </c>
      <c r="P80" s="96"/>
      <c r="Q80" s="97">
        <f t="shared" si="36"/>
        <v>0</v>
      </c>
      <c r="R80" s="97">
        <f t="shared" si="37"/>
        <v>0</v>
      </c>
      <c r="S80" s="96"/>
      <c r="T80" s="97">
        <f t="shared" si="38"/>
        <v>0</v>
      </c>
      <c r="U80" s="97">
        <f t="shared" si="39"/>
        <v>0</v>
      </c>
      <c r="V80" s="96"/>
      <c r="W80" s="97">
        <f t="shared" si="40"/>
        <v>0</v>
      </c>
      <c r="X80" s="97">
        <f t="shared" si="41"/>
        <v>0</v>
      </c>
      <c r="Y80" s="96"/>
      <c r="Z80" s="97">
        <f t="shared" si="42"/>
        <v>0</v>
      </c>
      <c r="AA80" s="97">
        <f t="shared" si="43"/>
        <v>0</v>
      </c>
      <c r="AB80" s="96"/>
      <c r="AC80" s="97">
        <f t="shared" si="44"/>
        <v>0</v>
      </c>
      <c r="AD80" s="97">
        <f t="shared" si="45"/>
        <v>0</v>
      </c>
      <c r="AE80" s="96"/>
      <c r="AF80" s="97">
        <f t="shared" si="46"/>
        <v>0</v>
      </c>
      <c r="AG80" s="97">
        <f t="shared" si="47"/>
        <v>0</v>
      </c>
      <c r="AH80" s="96"/>
      <c r="AI80" s="97">
        <f t="shared" si="48"/>
        <v>0</v>
      </c>
      <c r="AJ80" s="97">
        <f t="shared" si="49"/>
        <v>0</v>
      </c>
      <c r="AK80" s="96"/>
      <c r="AL80" s="97">
        <f t="shared" si="50"/>
        <v>0</v>
      </c>
      <c r="AM80" s="97">
        <f t="shared" si="51"/>
        <v>0</v>
      </c>
      <c r="AN80" s="96"/>
      <c r="AO80" s="96">
        <f t="shared" si="52"/>
        <v>0</v>
      </c>
      <c r="AP80" s="97">
        <f t="shared" si="53"/>
        <v>0</v>
      </c>
      <c r="AQ80" s="97">
        <f t="shared" si="54"/>
        <v>0</v>
      </c>
      <c r="AR80" s="99">
        <f t="shared" si="55"/>
        <v>0</v>
      </c>
      <c r="AS80" s="100">
        <f t="shared" si="56"/>
        <v>0</v>
      </c>
      <c r="AT80" s="97">
        <f t="shared" si="57"/>
        <v>0</v>
      </c>
      <c r="AU80" s="96"/>
      <c r="AV80" s="106">
        <f t="shared" si="58"/>
        <v>0</v>
      </c>
      <c r="AW80" s="106"/>
      <c r="AX80" s="97">
        <f t="shared" si="59"/>
        <v>0</v>
      </c>
      <c r="AY80" s="101">
        <v>78</v>
      </c>
      <c r="AZ80" s="100" t="str">
        <f t="shared" si="60"/>
        <v>-</v>
      </c>
      <c r="BA80" s="100" t="str">
        <f t="shared" si="61"/>
        <v>-</v>
      </c>
      <c r="BB80" s="102" t="str">
        <f t="shared" si="62"/>
        <v>-</v>
      </c>
      <c r="BC80" s="100" t="str">
        <f t="shared" si="63"/>
        <v>-</v>
      </c>
      <c r="BD80" s="103"/>
      <c r="BE80" s="103"/>
    </row>
    <row r="81" spans="1:61" s="104" customFormat="1" ht="15" hidden="1" x14ac:dyDescent="0.25">
      <c r="A81" s="92">
        <v>16</v>
      </c>
      <c r="B81" s="93"/>
      <c r="C81" s="93"/>
      <c r="D81" s="93"/>
      <c r="E81" s="94"/>
      <c r="F81" s="95"/>
      <c r="G81" s="95"/>
      <c r="H81" s="95"/>
      <c r="J81" s="96"/>
      <c r="K81" s="97">
        <f t="shared" si="32"/>
        <v>0</v>
      </c>
      <c r="L81" s="97">
        <f t="shared" si="33"/>
        <v>0</v>
      </c>
      <c r="M81" s="96"/>
      <c r="N81" s="97">
        <f t="shared" si="34"/>
        <v>0</v>
      </c>
      <c r="O81" s="97">
        <f t="shared" si="35"/>
        <v>0</v>
      </c>
      <c r="P81" s="96"/>
      <c r="Q81" s="97">
        <f t="shared" si="36"/>
        <v>0</v>
      </c>
      <c r="R81" s="97">
        <f t="shared" si="37"/>
        <v>0</v>
      </c>
      <c r="S81" s="96"/>
      <c r="T81" s="97">
        <f t="shared" si="38"/>
        <v>0</v>
      </c>
      <c r="U81" s="97">
        <f t="shared" si="39"/>
        <v>0</v>
      </c>
      <c r="V81" s="96"/>
      <c r="W81" s="97">
        <f t="shared" si="40"/>
        <v>0</v>
      </c>
      <c r="X81" s="97">
        <f t="shared" si="41"/>
        <v>0</v>
      </c>
      <c r="Y81" s="96"/>
      <c r="Z81" s="97">
        <f t="shared" si="42"/>
        <v>0</v>
      </c>
      <c r="AA81" s="97">
        <f t="shared" si="43"/>
        <v>0</v>
      </c>
      <c r="AB81" s="96"/>
      <c r="AC81" s="97">
        <f t="shared" si="44"/>
        <v>0</v>
      </c>
      <c r="AD81" s="97">
        <f t="shared" si="45"/>
        <v>0</v>
      </c>
      <c r="AE81" s="96"/>
      <c r="AF81" s="97">
        <f t="shared" si="46"/>
        <v>0</v>
      </c>
      <c r="AG81" s="97">
        <f t="shared" si="47"/>
        <v>0</v>
      </c>
      <c r="AH81" s="96"/>
      <c r="AI81" s="97">
        <f t="shared" si="48"/>
        <v>0</v>
      </c>
      <c r="AJ81" s="97">
        <f t="shared" si="49"/>
        <v>0</v>
      </c>
      <c r="AK81" s="96"/>
      <c r="AL81" s="97">
        <f t="shared" si="50"/>
        <v>0</v>
      </c>
      <c r="AM81" s="97">
        <f t="shared" si="51"/>
        <v>0</v>
      </c>
      <c r="AN81" s="96"/>
      <c r="AO81" s="96">
        <f t="shared" si="52"/>
        <v>0</v>
      </c>
      <c r="AP81" s="97">
        <f t="shared" si="53"/>
        <v>0</v>
      </c>
      <c r="AQ81" s="97">
        <f t="shared" si="54"/>
        <v>0</v>
      </c>
      <c r="AR81" s="99">
        <f t="shared" si="55"/>
        <v>0</v>
      </c>
      <c r="AS81" s="100">
        <f t="shared" si="56"/>
        <v>0</v>
      </c>
      <c r="AT81" s="97">
        <f t="shared" si="57"/>
        <v>0</v>
      </c>
      <c r="AU81" s="96"/>
      <c r="AV81" s="106">
        <f t="shared" si="58"/>
        <v>0</v>
      </c>
      <c r="AW81" s="106"/>
      <c r="AX81" s="97">
        <f t="shared" si="59"/>
        <v>0</v>
      </c>
      <c r="AY81" s="101">
        <v>79</v>
      </c>
      <c r="AZ81" s="100" t="str">
        <f t="shared" si="60"/>
        <v>-</v>
      </c>
      <c r="BA81" s="100" t="str">
        <f t="shared" si="61"/>
        <v>-</v>
      </c>
      <c r="BB81" s="102" t="str">
        <f t="shared" si="62"/>
        <v>-</v>
      </c>
      <c r="BC81" s="100" t="str">
        <f t="shared" si="63"/>
        <v>-</v>
      </c>
      <c r="BD81" s="103"/>
      <c r="BE81" s="103"/>
    </row>
    <row r="82" spans="1:61" s="104" customFormat="1" ht="15" hidden="1" x14ac:dyDescent="0.25">
      <c r="A82" s="92">
        <v>14</v>
      </c>
      <c r="B82" s="93"/>
      <c r="C82" s="93"/>
      <c r="D82" s="93"/>
      <c r="E82" s="94"/>
      <c r="F82" s="95"/>
      <c r="G82" s="95"/>
      <c r="H82" s="95"/>
      <c r="J82" s="96"/>
      <c r="K82" s="97">
        <f t="shared" si="32"/>
        <v>0</v>
      </c>
      <c r="L82" s="97">
        <f t="shared" si="33"/>
        <v>0</v>
      </c>
      <c r="M82" s="96"/>
      <c r="N82" s="97">
        <f t="shared" si="34"/>
        <v>0</v>
      </c>
      <c r="O82" s="97">
        <f t="shared" si="35"/>
        <v>0</v>
      </c>
      <c r="P82" s="96"/>
      <c r="Q82" s="97">
        <f t="shared" si="36"/>
        <v>0</v>
      </c>
      <c r="R82" s="97">
        <f t="shared" si="37"/>
        <v>0</v>
      </c>
      <c r="S82" s="96"/>
      <c r="T82" s="97">
        <f t="shared" si="38"/>
        <v>0</v>
      </c>
      <c r="U82" s="97">
        <f t="shared" si="39"/>
        <v>0</v>
      </c>
      <c r="V82" s="96"/>
      <c r="W82" s="97">
        <f t="shared" si="40"/>
        <v>0</v>
      </c>
      <c r="X82" s="97">
        <f t="shared" si="41"/>
        <v>0</v>
      </c>
      <c r="Y82" s="96"/>
      <c r="Z82" s="97">
        <f t="shared" si="42"/>
        <v>0</v>
      </c>
      <c r="AA82" s="97">
        <f t="shared" si="43"/>
        <v>0</v>
      </c>
      <c r="AB82" s="96"/>
      <c r="AC82" s="97">
        <f t="shared" si="44"/>
        <v>0</v>
      </c>
      <c r="AD82" s="97">
        <f t="shared" si="45"/>
        <v>0</v>
      </c>
      <c r="AE82" s="96"/>
      <c r="AF82" s="97">
        <f t="shared" si="46"/>
        <v>0</v>
      </c>
      <c r="AG82" s="97">
        <f t="shared" si="47"/>
        <v>0</v>
      </c>
      <c r="AH82" s="96"/>
      <c r="AI82" s="97">
        <f t="shared" si="48"/>
        <v>0</v>
      </c>
      <c r="AJ82" s="97">
        <f t="shared" si="49"/>
        <v>0</v>
      </c>
      <c r="AK82" s="96"/>
      <c r="AL82" s="97">
        <f t="shared" si="50"/>
        <v>0</v>
      </c>
      <c r="AM82" s="97">
        <f t="shared" si="51"/>
        <v>0</v>
      </c>
      <c r="AN82" s="96"/>
      <c r="AO82" s="96">
        <f t="shared" si="52"/>
        <v>0</v>
      </c>
      <c r="AP82" s="97">
        <f t="shared" si="53"/>
        <v>0</v>
      </c>
      <c r="AQ82" s="97">
        <f t="shared" si="54"/>
        <v>0</v>
      </c>
      <c r="AR82" s="99">
        <f t="shared" si="55"/>
        <v>0</v>
      </c>
      <c r="AS82" s="100">
        <f t="shared" si="56"/>
        <v>0</v>
      </c>
      <c r="AT82" s="97">
        <f t="shared" si="57"/>
        <v>0</v>
      </c>
      <c r="AU82" s="96"/>
      <c r="AV82" s="106">
        <f t="shared" si="58"/>
        <v>0</v>
      </c>
      <c r="AW82" s="106"/>
      <c r="AX82" s="97">
        <f t="shared" si="59"/>
        <v>0</v>
      </c>
      <c r="AY82" s="101">
        <v>80</v>
      </c>
      <c r="AZ82" s="100" t="str">
        <f t="shared" si="60"/>
        <v>-</v>
      </c>
      <c r="BA82" s="100" t="str">
        <f t="shared" si="61"/>
        <v>-</v>
      </c>
      <c r="BB82" s="102" t="str">
        <f t="shared" si="62"/>
        <v>-</v>
      </c>
      <c r="BC82" s="100" t="str">
        <f t="shared" si="63"/>
        <v>-</v>
      </c>
      <c r="BD82" s="103"/>
      <c r="BE82" s="103"/>
    </row>
    <row r="83" spans="1:61" s="104" customFormat="1" ht="15" hidden="1" x14ac:dyDescent="0.25">
      <c r="A83" s="92">
        <v>33</v>
      </c>
      <c r="B83" s="93"/>
      <c r="C83" s="93"/>
      <c r="D83" s="93"/>
      <c r="E83" s="94"/>
      <c r="F83" s="95"/>
      <c r="G83" s="95"/>
      <c r="H83" s="95"/>
      <c r="J83" s="96"/>
      <c r="K83" s="97">
        <f t="shared" si="32"/>
        <v>0</v>
      </c>
      <c r="L83" s="97">
        <f t="shared" si="33"/>
        <v>0</v>
      </c>
      <c r="M83" s="96"/>
      <c r="N83" s="97">
        <f t="shared" si="34"/>
        <v>0</v>
      </c>
      <c r="O83" s="97">
        <f t="shared" si="35"/>
        <v>0</v>
      </c>
      <c r="P83" s="96"/>
      <c r="Q83" s="97">
        <f t="shared" si="36"/>
        <v>0</v>
      </c>
      <c r="R83" s="97">
        <f t="shared" si="37"/>
        <v>0</v>
      </c>
      <c r="S83" s="96"/>
      <c r="T83" s="97">
        <f t="shared" si="38"/>
        <v>0</v>
      </c>
      <c r="U83" s="97">
        <f t="shared" si="39"/>
        <v>0</v>
      </c>
      <c r="V83" s="96"/>
      <c r="W83" s="97">
        <f t="shared" si="40"/>
        <v>0</v>
      </c>
      <c r="X83" s="97">
        <f t="shared" si="41"/>
        <v>0</v>
      </c>
      <c r="Y83" s="96"/>
      <c r="Z83" s="97">
        <f t="shared" si="42"/>
        <v>0</v>
      </c>
      <c r="AA83" s="97">
        <f t="shared" si="43"/>
        <v>0</v>
      </c>
      <c r="AB83" s="96"/>
      <c r="AC83" s="97">
        <f t="shared" si="44"/>
        <v>0</v>
      </c>
      <c r="AD83" s="97">
        <f t="shared" si="45"/>
        <v>0</v>
      </c>
      <c r="AE83" s="96"/>
      <c r="AF83" s="97">
        <f t="shared" si="46"/>
        <v>0</v>
      </c>
      <c r="AG83" s="97">
        <f t="shared" si="47"/>
        <v>0</v>
      </c>
      <c r="AH83" s="96"/>
      <c r="AI83" s="97">
        <f t="shared" si="48"/>
        <v>0</v>
      </c>
      <c r="AJ83" s="97">
        <f t="shared" si="49"/>
        <v>0</v>
      </c>
      <c r="AK83" s="96"/>
      <c r="AL83" s="97">
        <f t="shared" si="50"/>
        <v>0</v>
      </c>
      <c r="AM83" s="97">
        <f t="shared" si="51"/>
        <v>0</v>
      </c>
      <c r="AN83" s="96"/>
      <c r="AO83" s="96">
        <f t="shared" si="52"/>
        <v>0</v>
      </c>
      <c r="AP83" s="97">
        <f t="shared" si="53"/>
        <v>0</v>
      </c>
      <c r="AQ83" s="97">
        <f t="shared" si="54"/>
        <v>0</v>
      </c>
      <c r="AR83" s="99">
        <f t="shared" si="55"/>
        <v>0</v>
      </c>
      <c r="AS83" s="100">
        <f t="shared" si="56"/>
        <v>0</v>
      </c>
      <c r="AT83" s="97">
        <f t="shared" si="57"/>
        <v>0</v>
      </c>
      <c r="AU83" s="96"/>
      <c r="AV83" s="106">
        <f t="shared" si="58"/>
        <v>0</v>
      </c>
      <c r="AW83" s="106"/>
      <c r="AX83" s="97">
        <f t="shared" si="59"/>
        <v>0</v>
      </c>
      <c r="AY83" s="101">
        <v>81</v>
      </c>
      <c r="AZ83" s="100" t="str">
        <f t="shared" si="60"/>
        <v>-</v>
      </c>
      <c r="BA83" s="100" t="str">
        <f t="shared" si="61"/>
        <v>-</v>
      </c>
      <c r="BB83" s="102" t="str">
        <f t="shared" si="62"/>
        <v>-</v>
      </c>
      <c r="BC83" s="100" t="str">
        <f t="shared" si="63"/>
        <v>-</v>
      </c>
      <c r="BD83" s="103"/>
      <c r="BE83" s="103"/>
    </row>
    <row r="84" spans="1:61" s="104" customFormat="1" ht="15" hidden="1" x14ac:dyDescent="0.25">
      <c r="A84" s="92">
        <v>33</v>
      </c>
      <c r="B84" s="93"/>
      <c r="C84" s="93"/>
      <c r="D84" s="93"/>
      <c r="E84" s="94"/>
      <c r="F84" s="95"/>
      <c r="G84" s="95"/>
      <c r="H84" s="95"/>
      <c r="J84" s="96"/>
      <c r="K84" s="97">
        <f t="shared" si="32"/>
        <v>0</v>
      </c>
      <c r="L84" s="97">
        <f t="shared" si="33"/>
        <v>0</v>
      </c>
      <c r="M84" s="96"/>
      <c r="N84" s="97">
        <f t="shared" si="34"/>
        <v>0</v>
      </c>
      <c r="O84" s="97">
        <f t="shared" si="35"/>
        <v>0</v>
      </c>
      <c r="P84" s="96"/>
      <c r="Q84" s="97">
        <f t="shared" si="36"/>
        <v>0</v>
      </c>
      <c r="R84" s="97">
        <f t="shared" si="37"/>
        <v>0</v>
      </c>
      <c r="S84" s="96"/>
      <c r="T84" s="97">
        <f t="shared" si="38"/>
        <v>0</v>
      </c>
      <c r="U84" s="97">
        <f t="shared" si="39"/>
        <v>0</v>
      </c>
      <c r="V84" s="96"/>
      <c r="W84" s="97">
        <f t="shared" si="40"/>
        <v>0</v>
      </c>
      <c r="X84" s="97">
        <f t="shared" si="41"/>
        <v>0</v>
      </c>
      <c r="Y84" s="96"/>
      <c r="Z84" s="97">
        <f t="shared" si="42"/>
        <v>0</v>
      </c>
      <c r="AA84" s="97">
        <f t="shared" si="43"/>
        <v>0</v>
      </c>
      <c r="AB84" s="96"/>
      <c r="AC84" s="97">
        <f t="shared" si="44"/>
        <v>0</v>
      </c>
      <c r="AD84" s="97">
        <f t="shared" si="45"/>
        <v>0</v>
      </c>
      <c r="AE84" s="96"/>
      <c r="AF84" s="97">
        <f t="shared" si="46"/>
        <v>0</v>
      </c>
      <c r="AG84" s="97">
        <f t="shared" si="47"/>
        <v>0</v>
      </c>
      <c r="AH84" s="96"/>
      <c r="AI84" s="97">
        <f t="shared" si="48"/>
        <v>0</v>
      </c>
      <c r="AJ84" s="97">
        <f t="shared" si="49"/>
        <v>0</v>
      </c>
      <c r="AK84" s="96"/>
      <c r="AL84" s="97">
        <f t="shared" si="50"/>
        <v>0</v>
      </c>
      <c r="AM84" s="97">
        <f t="shared" si="51"/>
        <v>0</v>
      </c>
      <c r="AN84" s="96"/>
      <c r="AO84" s="96">
        <f t="shared" si="52"/>
        <v>0</v>
      </c>
      <c r="AP84" s="97">
        <f t="shared" si="53"/>
        <v>0</v>
      </c>
      <c r="AQ84" s="97">
        <f t="shared" si="54"/>
        <v>0</v>
      </c>
      <c r="AR84" s="99">
        <f t="shared" si="55"/>
        <v>0</v>
      </c>
      <c r="AS84" s="100">
        <f t="shared" si="56"/>
        <v>0</v>
      </c>
      <c r="AT84" s="97">
        <f t="shared" si="57"/>
        <v>0</v>
      </c>
      <c r="AU84" s="96"/>
      <c r="AV84" s="106">
        <f t="shared" si="58"/>
        <v>0</v>
      </c>
      <c r="AW84" s="106"/>
      <c r="AX84" s="97">
        <f t="shared" si="59"/>
        <v>0</v>
      </c>
      <c r="AY84" s="101">
        <v>82</v>
      </c>
      <c r="AZ84" s="100" t="str">
        <f t="shared" si="60"/>
        <v>-</v>
      </c>
      <c r="BA84" s="100" t="str">
        <f t="shared" si="61"/>
        <v>-</v>
      </c>
      <c r="BB84" s="102" t="str">
        <f t="shared" si="62"/>
        <v>-</v>
      </c>
      <c r="BC84" s="100" t="str">
        <f t="shared" si="63"/>
        <v>-</v>
      </c>
      <c r="BD84" s="103"/>
      <c r="BE84" s="103"/>
    </row>
    <row r="85" spans="1:61" s="104" customFormat="1" ht="15" hidden="1" x14ac:dyDescent="0.25">
      <c r="A85" s="92">
        <v>75</v>
      </c>
      <c r="B85" s="93"/>
      <c r="C85" s="93"/>
      <c r="D85" s="93"/>
      <c r="E85" s="94"/>
      <c r="F85" s="95"/>
      <c r="G85" s="95"/>
      <c r="H85" s="95"/>
      <c r="J85" s="96"/>
      <c r="K85" s="97">
        <f t="shared" si="32"/>
        <v>0</v>
      </c>
      <c r="L85" s="97">
        <f t="shared" si="33"/>
        <v>0</v>
      </c>
      <c r="M85" s="96"/>
      <c r="N85" s="97">
        <f t="shared" si="34"/>
        <v>0</v>
      </c>
      <c r="O85" s="97">
        <f t="shared" si="35"/>
        <v>0</v>
      </c>
      <c r="P85" s="96"/>
      <c r="Q85" s="97">
        <f t="shared" si="36"/>
        <v>0</v>
      </c>
      <c r="R85" s="97">
        <f t="shared" si="37"/>
        <v>0</v>
      </c>
      <c r="S85" s="96"/>
      <c r="T85" s="97">
        <f t="shared" si="38"/>
        <v>0</v>
      </c>
      <c r="U85" s="97">
        <f t="shared" si="39"/>
        <v>0</v>
      </c>
      <c r="V85" s="96"/>
      <c r="W85" s="97">
        <f t="shared" si="40"/>
        <v>0</v>
      </c>
      <c r="X85" s="97">
        <f t="shared" si="41"/>
        <v>0</v>
      </c>
      <c r="Y85" s="96"/>
      <c r="Z85" s="97">
        <f t="shared" si="42"/>
        <v>0</v>
      </c>
      <c r="AA85" s="97">
        <f t="shared" si="43"/>
        <v>0</v>
      </c>
      <c r="AB85" s="96"/>
      <c r="AC85" s="97">
        <f t="shared" si="44"/>
        <v>0</v>
      </c>
      <c r="AD85" s="97">
        <f t="shared" si="45"/>
        <v>0</v>
      </c>
      <c r="AE85" s="96"/>
      <c r="AF85" s="97">
        <f t="shared" si="46"/>
        <v>0</v>
      </c>
      <c r="AG85" s="97">
        <f t="shared" si="47"/>
        <v>0</v>
      </c>
      <c r="AH85" s="96"/>
      <c r="AI85" s="97">
        <f t="shared" si="48"/>
        <v>0</v>
      </c>
      <c r="AJ85" s="97">
        <f t="shared" si="49"/>
        <v>0</v>
      </c>
      <c r="AK85" s="96"/>
      <c r="AL85" s="97">
        <f t="shared" si="50"/>
        <v>0</v>
      </c>
      <c r="AM85" s="97">
        <f t="shared" si="51"/>
        <v>0</v>
      </c>
      <c r="AN85" s="96"/>
      <c r="AO85" s="96">
        <f t="shared" si="52"/>
        <v>0</v>
      </c>
      <c r="AP85" s="97">
        <f t="shared" si="53"/>
        <v>0</v>
      </c>
      <c r="AQ85" s="97">
        <f t="shared" si="54"/>
        <v>0</v>
      </c>
      <c r="AR85" s="99">
        <f t="shared" si="55"/>
        <v>0</v>
      </c>
      <c r="AS85" s="100">
        <f t="shared" si="56"/>
        <v>0</v>
      </c>
      <c r="AT85" s="97">
        <f t="shared" si="57"/>
        <v>0</v>
      </c>
      <c r="AU85" s="96"/>
      <c r="AV85" s="106">
        <f t="shared" si="58"/>
        <v>0</v>
      </c>
      <c r="AW85" s="106"/>
      <c r="AX85" s="97">
        <f t="shared" si="59"/>
        <v>0</v>
      </c>
      <c r="AY85" s="101">
        <v>83</v>
      </c>
      <c r="AZ85" s="100" t="str">
        <f t="shared" si="60"/>
        <v>-</v>
      </c>
      <c r="BA85" s="100" t="str">
        <f t="shared" si="61"/>
        <v>-</v>
      </c>
      <c r="BB85" s="102" t="str">
        <f t="shared" si="62"/>
        <v>-</v>
      </c>
      <c r="BC85" s="100" t="str">
        <f t="shared" si="63"/>
        <v>-</v>
      </c>
      <c r="BD85" s="103"/>
      <c r="BE85" s="103"/>
    </row>
    <row r="86" spans="1:61" s="104" customFormat="1" ht="15" hidden="1" x14ac:dyDescent="0.25">
      <c r="A86" s="92">
        <v>19</v>
      </c>
      <c r="B86" s="93"/>
      <c r="C86" s="93"/>
      <c r="D86" s="93"/>
      <c r="E86" s="94"/>
      <c r="F86" s="95"/>
      <c r="G86" s="95"/>
      <c r="H86" s="95"/>
      <c r="J86" s="96"/>
      <c r="K86" s="97">
        <f t="shared" si="32"/>
        <v>0</v>
      </c>
      <c r="L86" s="97">
        <f t="shared" si="33"/>
        <v>0</v>
      </c>
      <c r="M86" s="96"/>
      <c r="N86" s="97">
        <f t="shared" si="34"/>
        <v>0</v>
      </c>
      <c r="O86" s="97">
        <f t="shared" si="35"/>
        <v>0</v>
      </c>
      <c r="P86" s="96"/>
      <c r="Q86" s="97">
        <f t="shared" si="36"/>
        <v>0</v>
      </c>
      <c r="R86" s="97">
        <f t="shared" si="37"/>
        <v>0</v>
      </c>
      <c r="S86" s="96"/>
      <c r="T86" s="97">
        <f t="shared" si="38"/>
        <v>0</v>
      </c>
      <c r="U86" s="97">
        <f t="shared" si="39"/>
        <v>0</v>
      </c>
      <c r="V86" s="96"/>
      <c r="W86" s="97">
        <f t="shared" si="40"/>
        <v>0</v>
      </c>
      <c r="X86" s="97">
        <f t="shared" si="41"/>
        <v>0</v>
      </c>
      <c r="Y86" s="96"/>
      <c r="Z86" s="97">
        <f t="shared" si="42"/>
        <v>0</v>
      </c>
      <c r="AA86" s="97">
        <f t="shared" si="43"/>
        <v>0</v>
      </c>
      <c r="AB86" s="96"/>
      <c r="AC86" s="97">
        <f t="shared" si="44"/>
        <v>0</v>
      </c>
      <c r="AD86" s="97">
        <f t="shared" si="45"/>
        <v>0</v>
      </c>
      <c r="AE86" s="96"/>
      <c r="AF86" s="97">
        <f t="shared" si="46"/>
        <v>0</v>
      </c>
      <c r="AG86" s="97">
        <f t="shared" si="47"/>
        <v>0</v>
      </c>
      <c r="AH86" s="96"/>
      <c r="AI86" s="97">
        <f t="shared" si="48"/>
        <v>0</v>
      </c>
      <c r="AJ86" s="97">
        <f t="shared" si="49"/>
        <v>0</v>
      </c>
      <c r="AK86" s="96"/>
      <c r="AL86" s="97">
        <f t="shared" si="50"/>
        <v>0</v>
      </c>
      <c r="AM86" s="97">
        <f t="shared" si="51"/>
        <v>0</v>
      </c>
      <c r="AN86" s="96"/>
      <c r="AO86" s="96">
        <f t="shared" si="52"/>
        <v>0</v>
      </c>
      <c r="AP86" s="97">
        <f t="shared" si="53"/>
        <v>0</v>
      </c>
      <c r="AQ86" s="97">
        <f t="shared" si="54"/>
        <v>0</v>
      </c>
      <c r="AR86" s="99">
        <f t="shared" si="55"/>
        <v>0</v>
      </c>
      <c r="AS86" s="100">
        <f t="shared" si="56"/>
        <v>0</v>
      </c>
      <c r="AT86" s="97">
        <f t="shared" si="57"/>
        <v>0</v>
      </c>
      <c r="AU86" s="96"/>
      <c r="AV86" s="106">
        <f t="shared" si="58"/>
        <v>0</v>
      </c>
      <c r="AW86" s="106"/>
      <c r="AX86" s="97">
        <f t="shared" si="59"/>
        <v>0</v>
      </c>
      <c r="AY86" s="101">
        <v>84</v>
      </c>
      <c r="AZ86" s="100" t="str">
        <f t="shared" si="60"/>
        <v>-</v>
      </c>
      <c r="BA86" s="100" t="str">
        <f t="shared" si="61"/>
        <v>-</v>
      </c>
      <c r="BB86" s="102" t="str">
        <f t="shared" si="62"/>
        <v>-</v>
      </c>
      <c r="BC86" s="100" t="str">
        <f t="shared" si="63"/>
        <v>-</v>
      </c>
      <c r="BD86" s="103"/>
      <c r="BE86" s="103"/>
    </row>
    <row r="87" spans="1:61" s="104" customFormat="1" ht="15" hidden="1" x14ac:dyDescent="0.25">
      <c r="A87" s="92">
        <v>27</v>
      </c>
      <c r="B87" s="93"/>
      <c r="C87" s="93"/>
      <c r="D87" s="93"/>
      <c r="E87" s="94"/>
      <c r="F87" s="95"/>
      <c r="G87" s="95"/>
      <c r="H87" s="95"/>
      <c r="J87" s="96"/>
      <c r="K87" s="97">
        <f t="shared" si="32"/>
        <v>0</v>
      </c>
      <c r="L87" s="97">
        <f t="shared" si="33"/>
        <v>0</v>
      </c>
      <c r="M87" s="96"/>
      <c r="N87" s="97">
        <f t="shared" si="34"/>
        <v>0</v>
      </c>
      <c r="O87" s="97">
        <f t="shared" si="35"/>
        <v>0</v>
      </c>
      <c r="P87" s="96"/>
      <c r="Q87" s="97">
        <f t="shared" si="36"/>
        <v>0</v>
      </c>
      <c r="R87" s="97">
        <f t="shared" si="37"/>
        <v>0</v>
      </c>
      <c r="S87" s="96"/>
      <c r="T87" s="97">
        <f t="shared" si="38"/>
        <v>0</v>
      </c>
      <c r="U87" s="97">
        <f t="shared" si="39"/>
        <v>0</v>
      </c>
      <c r="V87" s="96"/>
      <c r="W87" s="97">
        <f t="shared" si="40"/>
        <v>0</v>
      </c>
      <c r="X87" s="97">
        <f t="shared" si="41"/>
        <v>0</v>
      </c>
      <c r="Y87" s="96"/>
      <c r="Z87" s="97">
        <f t="shared" si="42"/>
        <v>0</v>
      </c>
      <c r="AA87" s="97">
        <f t="shared" si="43"/>
        <v>0</v>
      </c>
      <c r="AB87" s="96"/>
      <c r="AC87" s="97">
        <f t="shared" si="44"/>
        <v>0</v>
      </c>
      <c r="AD87" s="97">
        <f t="shared" si="45"/>
        <v>0</v>
      </c>
      <c r="AE87" s="96"/>
      <c r="AF87" s="97">
        <f t="shared" si="46"/>
        <v>0</v>
      </c>
      <c r="AG87" s="97">
        <f t="shared" si="47"/>
        <v>0</v>
      </c>
      <c r="AH87" s="96"/>
      <c r="AI87" s="97">
        <f t="shared" si="48"/>
        <v>0</v>
      </c>
      <c r="AJ87" s="97">
        <f t="shared" si="49"/>
        <v>0</v>
      </c>
      <c r="AK87" s="96"/>
      <c r="AL87" s="97">
        <f t="shared" si="50"/>
        <v>0</v>
      </c>
      <c r="AM87" s="97">
        <f t="shared" si="51"/>
        <v>0</v>
      </c>
      <c r="AN87" s="96"/>
      <c r="AO87" s="96">
        <f t="shared" si="52"/>
        <v>0</v>
      </c>
      <c r="AP87" s="97">
        <f t="shared" si="53"/>
        <v>0</v>
      </c>
      <c r="AQ87" s="97">
        <f t="shared" si="54"/>
        <v>0</v>
      </c>
      <c r="AR87" s="99">
        <f t="shared" si="55"/>
        <v>0</v>
      </c>
      <c r="AS87" s="100">
        <f t="shared" si="56"/>
        <v>0</v>
      </c>
      <c r="AT87" s="97">
        <f t="shared" si="57"/>
        <v>0</v>
      </c>
      <c r="AU87" s="96"/>
      <c r="AV87" s="106">
        <f t="shared" si="58"/>
        <v>0</v>
      </c>
      <c r="AW87" s="106"/>
      <c r="AX87" s="97">
        <f t="shared" si="59"/>
        <v>0</v>
      </c>
      <c r="AY87" s="101">
        <v>85</v>
      </c>
      <c r="AZ87" s="100" t="str">
        <f t="shared" si="60"/>
        <v>-</v>
      </c>
      <c r="BA87" s="100" t="str">
        <f t="shared" si="61"/>
        <v>-</v>
      </c>
      <c r="BB87" s="102" t="str">
        <f t="shared" si="62"/>
        <v>-</v>
      </c>
      <c r="BC87" s="100" t="str">
        <f t="shared" si="63"/>
        <v>-</v>
      </c>
      <c r="BD87" s="103"/>
      <c r="BE87" s="103"/>
    </row>
    <row r="88" spans="1:61" s="42" customFormat="1" ht="15" hidden="1" x14ac:dyDescent="0.25">
      <c r="A88" s="13">
        <v>30</v>
      </c>
      <c r="B88" s="16"/>
      <c r="C88" s="16"/>
      <c r="D88" s="16"/>
      <c r="E88" s="26"/>
      <c r="F88" s="53"/>
      <c r="G88" s="53"/>
      <c r="H88" s="53"/>
      <c r="I88" s="1"/>
      <c r="J88" s="25"/>
      <c r="K88" s="15">
        <f t="shared" si="32"/>
        <v>0</v>
      </c>
      <c r="L88" s="15">
        <f t="shared" si="33"/>
        <v>0</v>
      </c>
      <c r="M88" s="25"/>
      <c r="N88" s="15">
        <f t="shared" si="34"/>
        <v>0</v>
      </c>
      <c r="O88" s="15">
        <f t="shared" si="35"/>
        <v>0</v>
      </c>
      <c r="P88" s="25"/>
      <c r="Q88" s="15">
        <f t="shared" si="36"/>
        <v>0</v>
      </c>
      <c r="R88" s="15">
        <f t="shared" si="37"/>
        <v>0</v>
      </c>
      <c r="S88" s="25"/>
      <c r="T88" s="15">
        <f t="shared" si="38"/>
        <v>0</v>
      </c>
      <c r="U88" s="15">
        <f t="shared" si="39"/>
        <v>0</v>
      </c>
      <c r="V88" s="25"/>
      <c r="W88" s="15">
        <f t="shared" si="40"/>
        <v>0</v>
      </c>
      <c r="X88" s="15">
        <f t="shared" si="41"/>
        <v>0</v>
      </c>
      <c r="Y88" s="25"/>
      <c r="Z88" s="15">
        <f t="shared" si="42"/>
        <v>0</v>
      </c>
      <c r="AA88" s="15">
        <f t="shared" si="43"/>
        <v>0</v>
      </c>
      <c r="AB88" s="25"/>
      <c r="AC88" s="15">
        <f t="shared" si="44"/>
        <v>0</v>
      </c>
      <c r="AD88" s="15">
        <f t="shared" si="45"/>
        <v>0</v>
      </c>
      <c r="AE88" s="25"/>
      <c r="AF88" s="15">
        <f t="shared" si="46"/>
        <v>0</v>
      </c>
      <c r="AG88" s="15">
        <f t="shared" si="47"/>
        <v>0</v>
      </c>
      <c r="AH88" s="25"/>
      <c r="AI88" s="15">
        <f t="shared" si="48"/>
        <v>0</v>
      </c>
      <c r="AJ88" s="15">
        <f t="shared" si="49"/>
        <v>0</v>
      </c>
      <c r="AK88" s="25"/>
      <c r="AL88" s="15">
        <f t="shared" si="50"/>
        <v>0</v>
      </c>
      <c r="AM88" s="15">
        <f t="shared" si="51"/>
        <v>0</v>
      </c>
      <c r="AN88" s="50"/>
      <c r="AO88" s="25">
        <f t="shared" si="52"/>
        <v>0</v>
      </c>
      <c r="AP88" s="15">
        <f t="shared" si="53"/>
        <v>0</v>
      </c>
      <c r="AQ88" s="36">
        <f t="shared" si="54"/>
        <v>0</v>
      </c>
      <c r="AR88" s="41">
        <f t="shared" si="55"/>
        <v>0</v>
      </c>
      <c r="AS88" s="36">
        <f t="shared" si="56"/>
        <v>0</v>
      </c>
      <c r="AT88" s="58">
        <f t="shared" si="57"/>
        <v>0</v>
      </c>
      <c r="AU88" s="25"/>
      <c r="AV88" s="36">
        <f t="shared" si="58"/>
        <v>0</v>
      </c>
      <c r="AW88" s="36"/>
      <c r="AX88" s="15">
        <f t="shared" si="59"/>
        <v>0</v>
      </c>
      <c r="AY88" s="46">
        <v>87</v>
      </c>
      <c r="AZ88" s="36" t="str">
        <f t="shared" si="60"/>
        <v>-</v>
      </c>
      <c r="BA88" s="36" t="str">
        <f t="shared" si="61"/>
        <v>-</v>
      </c>
      <c r="BB88" s="51" t="str">
        <f t="shared" si="62"/>
        <v>-</v>
      </c>
      <c r="BC88" s="34" t="str">
        <f t="shared" si="63"/>
        <v>-</v>
      </c>
      <c r="BD88" s="1"/>
      <c r="BE88" s="1"/>
      <c r="BF88" s="1"/>
      <c r="BG88" s="1"/>
      <c r="BH88" s="1"/>
      <c r="BI88" s="1"/>
    </row>
    <row r="89" spans="1:61" s="104" customFormat="1" ht="15" hidden="1" x14ac:dyDescent="0.25">
      <c r="A89" s="92">
        <v>26</v>
      </c>
      <c r="B89" s="93"/>
      <c r="C89" s="93"/>
      <c r="D89" s="93"/>
      <c r="E89" s="94"/>
      <c r="F89" s="95"/>
      <c r="G89" s="95"/>
      <c r="H89" s="95"/>
      <c r="J89" s="96"/>
      <c r="K89" s="97">
        <f t="shared" si="32"/>
        <v>0</v>
      </c>
      <c r="L89" s="97">
        <f t="shared" si="33"/>
        <v>0</v>
      </c>
      <c r="M89" s="96"/>
      <c r="N89" s="97">
        <f t="shared" si="34"/>
        <v>0</v>
      </c>
      <c r="O89" s="97">
        <f t="shared" si="35"/>
        <v>0</v>
      </c>
      <c r="P89" s="96"/>
      <c r="Q89" s="97">
        <f t="shared" si="36"/>
        <v>0</v>
      </c>
      <c r="R89" s="97">
        <f t="shared" si="37"/>
        <v>0</v>
      </c>
      <c r="S89" s="96"/>
      <c r="T89" s="97">
        <f t="shared" si="38"/>
        <v>0</v>
      </c>
      <c r="U89" s="97">
        <f t="shared" si="39"/>
        <v>0</v>
      </c>
      <c r="V89" s="96"/>
      <c r="W89" s="97">
        <f t="shared" si="40"/>
        <v>0</v>
      </c>
      <c r="X89" s="97">
        <f t="shared" si="41"/>
        <v>0</v>
      </c>
      <c r="Y89" s="96"/>
      <c r="Z89" s="97">
        <f t="shared" si="42"/>
        <v>0</v>
      </c>
      <c r="AA89" s="97">
        <f t="shared" si="43"/>
        <v>0</v>
      </c>
      <c r="AB89" s="96"/>
      <c r="AC89" s="97">
        <f t="shared" si="44"/>
        <v>0</v>
      </c>
      <c r="AD89" s="97">
        <f t="shared" si="45"/>
        <v>0</v>
      </c>
      <c r="AE89" s="96"/>
      <c r="AF89" s="97">
        <f t="shared" si="46"/>
        <v>0</v>
      </c>
      <c r="AG89" s="97">
        <f t="shared" si="47"/>
        <v>0</v>
      </c>
      <c r="AH89" s="96"/>
      <c r="AI89" s="97">
        <f t="shared" si="48"/>
        <v>0</v>
      </c>
      <c r="AJ89" s="97">
        <f t="shared" si="49"/>
        <v>0</v>
      </c>
      <c r="AK89" s="96"/>
      <c r="AL89" s="97">
        <f t="shared" si="50"/>
        <v>0</v>
      </c>
      <c r="AM89" s="97">
        <f t="shared" si="51"/>
        <v>0</v>
      </c>
      <c r="AN89" s="96"/>
      <c r="AO89" s="96">
        <f t="shared" si="52"/>
        <v>0</v>
      </c>
      <c r="AP89" s="97">
        <f t="shared" si="53"/>
        <v>0</v>
      </c>
      <c r="AQ89" s="97">
        <f t="shared" si="54"/>
        <v>0</v>
      </c>
      <c r="AR89" s="99">
        <f t="shared" si="55"/>
        <v>0</v>
      </c>
      <c r="AS89" s="100">
        <f t="shared" si="56"/>
        <v>0</v>
      </c>
      <c r="AT89" s="97">
        <f t="shared" si="57"/>
        <v>0</v>
      </c>
      <c r="AU89" s="96"/>
      <c r="AV89" s="106">
        <f t="shared" si="58"/>
        <v>0</v>
      </c>
      <c r="AW89" s="106"/>
      <c r="AX89" s="97">
        <f t="shared" si="59"/>
        <v>0</v>
      </c>
      <c r="AY89" s="101">
        <v>88</v>
      </c>
      <c r="AZ89" s="100" t="str">
        <f t="shared" si="60"/>
        <v>-</v>
      </c>
      <c r="BA89" s="100" t="str">
        <f t="shared" si="61"/>
        <v>-</v>
      </c>
      <c r="BB89" s="102" t="str">
        <f t="shared" si="62"/>
        <v>-</v>
      </c>
      <c r="BC89" s="100" t="str">
        <f t="shared" si="63"/>
        <v>-</v>
      </c>
      <c r="BD89" s="103"/>
      <c r="BE89" s="103"/>
    </row>
    <row r="90" spans="1:61" s="104" customFormat="1" ht="15" hidden="1" x14ac:dyDescent="0.25">
      <c r="A90" s="92">
        <v>28</v>
      </c>
      <c r="B90" s="93"/>
      <c r="C90" s="93"/>
      <c r="D90" s="93"/>
      <c r="E90" s="94"/>
      <c r="F90" s="95"/>
      <c r="G90" s="95"/>
      <c r="H90" s="95"/>
      <c r="J90" s="96"/>
      <c r="K90" s="97">
        <f t="shared" si="32"/>
        <v>0</v>
      </c>
      <c r="L90" s="97">
        <f t="shared" si="33"/>
        <v>0</v>
      </c>
      <c r="M90" s="96"/>
      <c r="N90" s="97">
        <f t="shared" si="34"/>
        <v>0</v>
      </c>
      <c r="O90" s="97">
        <f t="shared" si="35"/>
        <v>0</v>
      </c>
      <c r="P90" s="96"/>
      <c r="Q90" s="97">
        <f t="shared" si="36"/>
        <v>0</v>
      </c>
      <c r="R90" s="97">
        <f t="shared" si="37"/>
        <v>0</v>
      </c>
      <c r="S90" s="96"/>
      <c r="T90" s="97">
        <f t="shared" si="38"/>
        <v>0</v>
      </c>
      <c r="U90" s="97">
        <f t="shared" si="39"/>
        <v>0</v>
      </c>
      <c r="V90" s="96"/>
      <c r="W90" s="97">
        <f t="shared" si="40"/>
        <v>0</v>
      </c>
      <c r="X90" s="97">
        <f t="shared" si="41"/>
        <v>0</v>
      </c>
      <c r="Y90" s="96"/>
      <c r="Z90" s="97">
        <f t="shared" si="42"/>
        <v>0</v>
      </c>
      <c r="AA90" s="97">
        <f t="shared" si="43"/>
        <v>0</v>
      </c>
      <c r="AB90" s="96"/>
      <c r="AC90" s="97">
        <f t="shared" si="44"/>
        <v>0</v>
      </c>
      <c r="AD90" s="97">
        <f t="shared" si="45"/>
        <v>0</v>
      </c>
      <c r="AE90" s="96"/>
      <c r="AF90" s="97">
        <f t="shared" si="46"/>
        <v>0</v>
      </c>
      <c r="AG90" s="97">
        <f t="shared" si="47"/>
        <v>0</v>
      </c>
      <c r="AH90" s="96"/>
      <c r="AI90" s="97">
        <f t="shared" si="48"/>
        <v>0</v>
      </c>
      <c r="AJ90" s="97">
        <f t="shared" si="49"/>
        <v>0</v>
      </c>
      <c r="AK90" s="96"/>
      <c r="AL90" s="97">
        <f t="shared" si="50"/>
        <v>0</v>
      </c>
      <c r="AM90" s="97">
        <f t="shared" si="51"/>
        <v>0</v>
      </c>
      <c r="AN90" s="96"/>
      <c r="AO90" s="96">
        <f t="shared" si="52"/>
        <v>0</v>
      </c>
      <c r="AP90" s="97">
        <f t="shared" si="53"/>
        <v>0</v>
      </c>
      <c r="AQ90" s="97">
        <f t="shared" si="54"/>
        <v>0</v>
      </c>
      <c r="AR90" s="99">
        <f t="shared" si="55"/>
        <v>0</v>
      </c>
      <c r="AS90" s="100">
        <f t="shared" si="56"/>
        <v>0</v>
      </c>
      <c r="AT90" s="97">
        <f t="shared" si="57"/>
        <v>0</v>
      </c>
      <c r="AU90" s="96"/>
      <c r="AV90" s="106">
        <f t="shared" si="58"/>
        <v>0</v>
      </c>
      <c r="AW90" s="106"/>
      <c r="AX90" s="97">
        <f t="shared" si="59"/>
        <v>0</v>
      </c>
      <c r="AY90" s="101">
        <v>89</v>
      </c>
      <c r="AZ90" s="100" t="str">
        <f t="shared" si="60"/>
        <v>-</v>
      </c>
      <c r="BA90" s="100" t="str">
        <f t="shared" si="61"/>
        <v>-</v>
      </c>
      <c r="BB90" s="102" t="str">
        <f t="shared" si="62"/>
        <v>-</v>
      </c>
      <c r="BC90" s="100" t="str">
        <f t="shared" si="63"/>
        <v>-</v>
      </c>
      <c r="BD90" s="103"/>
      <c r="BE90" s="103"/>
    </row>
    <row r="91" spans="1:61" s="104" customFormat="1" ht="15" hidden="1" x14ac:dyDescent="0.25">
      <c r="A91" s="92">
        <v>25</v>
      </c>
      <c r="B91" s="93"/>
      <c r="C91" s="93"/>
      <c r="D91" s="93"/>
      <c r="E91" s="94"/>
      <c r="F91" s="95"/>
      <c r="G91" s="95"/>
      <c r="H91" s="95"/>
      <c r="J91" s="96"/>
      <c r="K91" s="97">
        <f t="shared" si="32"/>
        <v>0</v>
      </c>
      <c r="L91" s="97">
        <f t="shared" si="33"/>
        <v>0</v>
      </c>
      <c r="M91" s="96"/>
      <c r="N91" s="97">
        <f t="shared" si="34"/>
        <v>0</v>
      </c>
      <c r="O91" s="97">
        <f t="shared" si="35"/>
        <v>0</v>
      </c>
      <c r="P91" s="96"/>
      <c r="Q91" s="97">
        <f t="shared" si="36"/>
        <v>0</v>
      </c>
      <c r="R91" s="97">
        <f t="shared" si="37"/>
        <v>0</v>
      </c>
      <c r="S91" s="96"/>
      <c r="T91" s="97">
        <f t="shared" si="38"/>
        <v>0</v>
      </c>
      <c r="U91" s="97">
        <f t="shared" si="39"/>
        <v>0</v>
      </c>
      <c r="V91" s="96"/>
      <c r="W91" s="97">
        <f t="shared" si="40"/>
        <v>0</v>
      </c>
      <c r="X91" s="97">
        <f t="shared" si="41"/>
        <v>0</v>
      </c>
      <c r="Y91" s="96"/>
      <c r="Z91" s="97">
        <f t="shared" si="42"/>
        <v>0</v>
      </c>
      <c r="AA91" s="97">
        <f t="shared" si="43"/>
        <v>0</v>
      </c>
      <c r="AB91" s="96"/>
      <c r="AC91" s="97">
        <f t="shared" si="44"/>
        <v>0</v>
      </c>
      <c r="AD91" s="97">
        <f t="shared" si="45"/>
        <v>0</v>
      </c>
      <c r="AE91" s="96"/>
      <c r="AF91" s="97">
        <f t="shared" si="46"/>
        <v>0</v>
      </c>
      <c r="AG91" s="97">
        <f t="shared" si="47"/>
        <v>0</v>
      </c>
      <c r="AH91" s="96"/>
      <c r="AI91" s="97">
        <f t="shared" si="48"/>
        <v>0</v>
      </c>
      <c r="AJ91" s="97">
        <f t="shared" si="49"/>
        <v>0</v>
      </c>
      <c r="AK91" s="96"/>
      <c r="AL91" s="97">
        <f t="shared" si="50"/>
        <v>0</v>
      </c>
      <c r="AM91" s="97">
        <f t="shared" si="51"/>
        <v>0</v>
      </c>
      <c r="AN91" s="96"/>
      <c r="AO91" s="96">
        <f t="shared" si="52"/>
        <v>0</v>
      </c>
      <c r="AP91" s="97">
        <f t="shared" si="53"/>
        <v>0</v>
      </c>
      <c r="AQ91" s="97">
        <f t="shared" si="54"/>
        <v>0</v>
      </c>
      <c r="AR91" s="99">
        <f t="shared" si="55"/>
        <v>0</v>
      </c>
      <c r="AS91" s="100">
        <f t="shared" si="56"/>
        <v>0</v>
      </c>
      <c r="AT91" s="97">
        <f t="shared" si="57"/>
        <v>0</v>
      </c>
      <c r="AU91" s="96"/>
      <c r="AV91" s="106">
        <f t="shared" si="58"/>
        <v>0</v>
      </c>
      <c r="AW91" s="106"/>
      <c r="AX91" s="97">
        <f t="shared" si="59"/>
        <v>0</v>
      </c>
      <c r="AY91" s="101">
        <v>90</v>
      </c>
      <c r="AZ91" s="100" t="str">
        <f t="shared" si="60"/>
        <v>-</v>
      </c>
      <c r="BA91" s="100" t="str">
        <f t="shared" si="61"/>
        <v>-</v>
      </c>
      <c r="BB91" s="102" t="str">
        <f t="shared" si="62"/>
        <v>-</v>
      </c>
      <c r="BC91" s="100" t="str">
        <f t="shared" si="63"/>
        <v>-</v>
      </c>
      <c r="BD91" s="103"/>
      <c r="BE91" s="103"/>
    </row>
    <row r="92" spans="1:61" s="104" customFormat="1" ht="15" hidden="1" x14ac:dyDescent="0.25">
      <c r="A92" s="92">
        <v>29</v>
      </c>
      <c r="B92" s="93"/>
      <c r="C92" s="93"/>
      <c r="D92" s="93"/>
      <c r="E92" s="94"/>
      <c r="F92" s="95"/>
      <c r="G92" s="95"/>
      <c r="H92" s="95"/>
      <c r="J92" s="96"/>
      <c r="K92" s="97">
        <f t="shared" si="32"/>
        <v>0</v>
      </c>
      <c r="L92" s="97">
        <f t="shared" si="33"/>
        <v>0</v>
      </c>
      <c r="M92" s="96"/>
      <c r="N92" s="97">
        <f t="shared" si="34"/>
        <v>0</v>
      </c>
      <c r="O92" s="97">
        <f t="shared" si="35"/>
        <v>0</v>
      </c>
      <c r="P92" s="96"/>
      <c r="Q92" s="97">
        <f t="shared" si="36"/>
        <v>0</v>
      </c>
      <c r="R92" s="97">
        <f t="shared" si="37"/>
        <v>0</v>
      </c>
      <c r="S92" s="96"/>
      <c r="T92" s="97">
        <f t="shared" si="38"/>
        <v>0</v>
      </c>
      <c r="U92" s="97">
        <f t="shared" si="39"/>
        <v>0</v>
      </c>
      <c r="V92" s="96"/>
      <c r="W92" s="97">
        <f t="shared" si="40"/>
        <v>0</v>
      </c>
      <c r="X92" s="97">
        <f t="shared" si="41"/>
        <v>0</v>
      </c>
      <c r="Y92" s="96"/>
      <c r="Z92" s="97">
        <f t="shared" si="42"/>
        <v>0</v>
      </c>
      <c r="AA92" s="97">
        <f t="shared" si="43"/>
        <v>0</v>
      </c>
      <c r="AB92" s="96"/>
      <c r="AC92" s="97">
        <f t="shared" si="44"/>
        <v>0</v>
      </c>
      <c r="AD92" s="97">
        <f t="shared" si="45"/>
        <v>0</v>
      </c>
      <c r="AE92" s="96"/>
      <c r="AF92" s="97">
        <f t="shared" si="46"/>
        <v>0</v>
      </c>
      <c r="AG92" s="97">
        <f t="shared" si="47"/>
        <v>0</v>
      </c>
      <c r="AH92" s="96"/>
      <c r="AI92" s="97">
        <f t="shared" si="48"/>
        <v>0</v>
      </c>
      <c r="AJ92" s="97">
        <f t="shared" si="49"/>
        <v>0</v>
      </c>
      <c r="AK92" s="96"/>
      <c r="AL92" s="97">
        <f t="shared" si="50"/>
        <v>0</v>
      </c>
      <c r="AM92" s="97">
        <f t="shared" si="51"/>
        <v>0</v>
      </c>
      <c r="AN92" s="96"/>
      <c r="AO92" s="96">
        <f t="shared" si="52"/>
        <v>0</v>
      </c>
      <c r="AP92" s="97">
        <f t="shared" si="53"/>
        <v>0</v>
      </c>
      <c r="AQ92" s="97">
        <f t="shared" si="54"/>
        <v>0</v>
      </c>
      <c r="AR92" s="99">
        <f t="shared" si="55"/>
        <v>0</v>
      </c>
      <c r="AS92" s="100">
        <f t="shared" si="56"/>
        <v>0</v>
      </c>
      <c r="AT92" s="97">
        <f t="shared" si="57"/>
        <v>0</v>
      </c>
      <c r="AU92" s="96"/>
      <c r="AV92" s="106">
        <f t="shared" si="58"/>
        <v>0</v>
      </c>
      <c r="AW92" s="106"/>
      <c r="AX92" s="97">
        <f t="shared" si="59"/>
        <v>0</v>
      </c>
      <c r="AY92" s="101">
        <v>91</v>
      </c>
      <c r="AZ92" s="100" t="str">
        <f t="shared" si="60"/>
        <v>-</v>
      </c>
      <c r="BA92" s="100" t="str">
        <f t="shared" si="61"/>
        <v>-</v>
      </c>
      <c r="BB92" s="102" t="str">
        <f t="shared" si="62"/>
        <v>-</v>
      </c>
      <c r="BC92" s="100" t="str">
        <f t="shared" si="63"/>
        <v>-</v>
      </c>
      <c r="BD92" s="103"/>
      <c r="BE92" s="103"/>
    </row>
    <row r="93" spans="1:61" s="104" customFormat="1" ht="15" hidden="1" x14ac:dyDescent="0.25">
      <c r="A93" s="92">
        <v>24</v>
      </c>
      <c r="B93" s="93"/>
      <c r="C93" s="93"/>
      <c r="D93" s="93"/>
      <c r="E93" s="94"/>
      <c r="F93" s="95"/>
      <c r="G93" s="95"/>
      <c r="H93" s="95"/>
      <c r="J93" s="96"/>
      <c r="K93" s="97">
        <f t="shared" si="32"/>
        <v>0</v>
      </c>
      <c r="L93" s="97">
        <f t="shared" si="33"/>
        <v>0</v>
      </c>
      <c r="M93" s="96"/>
      <c r="N93" s="97">
        <f t="shared" si="34"/>
        <v>0</v>
      </c>
      <c r="O93" s="97">
        <f t="shared" si="35"/>
        <v>0</v>
      </c>
      <c r="P93" s="96"/>
      <c r="Q93" s="97">
        <f t="shared" si="36"/>
        <v>0</v>
      </c>
      <c r="R93" s="97">
        <f t="shared" si="37"/>
        <v>0</v>
      </c>
      <c r="S93" s="96"/>
      <c r="T93" s="97">
        <f t="shared" si="38"/>
        <v>0</v>
      </c>
      <c r="U93" s="97">
        <f t="shared" si="39"/>
        <v>0</v>
      </c>
      <c r="V93" s="96"/>
      <c r="W93" s="97">
        <f t="shared" si="40"/>
        <v>0</v>
      </c>
      <c r="X93" s="97">
        <f t="shared" si="41"/>
        <v>0</v>
      </c>
      <c r="Y93" s="96"/>
      <c r="Z93" s="97">
        <f t="shared" si="42"/>
        <v>0</v>
      </c>
      <c r="AA93" s="97">
        <f t="shared" si="43"/>
        <v>0</v>
      </c>
      <c r="AB93" s="96"/>
      <c r="AC93" s="97">
        <f t="shared" si="44"/>
        <v>0</v>
      </c>
      <c r="AD93" s="97">
        <f t="shared" si="45"/>
        <v>0</v>
      </c>
      <c r="AE93" s="96"/>
      <c r="AF93" s="97">
        <f t="shared" si="46"/>
        <v>0</v>
      </c>
      <c r="AG93" s="97">
        <f t="shared" si="47"/>
        <v>0</v>
      </c>
      <c r="AH93" s="96"/>
      <c r="AI93" s="97">
        <f t="shared" si="48"/>
        <v>0</v>
      </c>
      <c r="AJ93" s="97">
        <f t="shared" si="49"/>
        <v>0</v>
      </c>
      <c r="AK93" s="96"/>
      <c r="AL93" s="97">
        <f t="shared" si="50"/>
        <v>0</v>
      </c>
      <c r="AM93" s="97">
        <f t="shared" si="51"/>
        <v>0</v>
      </c>
      <c r="AN93" s="96"/>
      <c r="AO93" s="96">
        <f t="shared" si="52"/>
        <v>0</v>
      </c>
      <c r="AP93" s="97">
        <f t="shared" si="53"/>
        <v>0</v>
      </c>
      <c r="AQ93" s="97">
        <f t="shared" si="54"/>
        <v>0</v>
      </c>
      <c r="AR93" s="99">
        <f t="shared" si="55"/>
        <v>0</v>
      </c>
      <c r="AS93" s="100">
        <f t="shared" si="56"/>
        <v>0</v>
      </c>
      <c r="AT93" s="97">
        <f t="shared" si="57"/>
        <v>0</v>
      </c>
      <c r="AU93" s="96"/>
      <c r="AV93" s="106">
        <f t="shared" si="58"/>
        <v>0</v>
      </c>
      <c r="AW93" s="106"/>
      <c r="AX93" s="97">
        <f t="shared" si="59"/>
        <v>0</v>
      </c>
      <c r="AY93" s="101">
        <v>92</v>
      </c>
      <c r="AZ93" s="100" t="str">
        <f t="shared" si="60"/>
        <v>-</v>
      </c>
      <c r="BA93" s="100" t="str">
        <f t="shared" si="61"/>
        <v>-</v>
      </c>
      <c r="BB93" s="102" t="str">
        <f t="shared" si="62"/>
        <v>-</v>
      </c>
      <c r="BC93" s="100" t="str">
        <f t="shared" si="63"/>
        <v>-</v>
      </c>
      <c r="BD93" s="103"/>
      <c r="BE93" s="103"/>
    </row>
    <row r="94" spans="1:61" ht="15" hidden="1" x14ac:dyDescent="0.25">
      <c r="A94" s="13"/>
      <c r="B94" s="16"/>
      <c r="C94" s="16"/>
      <c r="D94" s="16"/>
      <c r="E94" s="26"/>
      <c r="F94" s="53"/>
      <c r="G94" s="53"/>
      <c r="H94" s="53"/>
      <c r="J94" s="25"/>
      <c r="K94" s="15">
        <f t="shared" si="32"/>
        <v>0</v>
      </c>
      <c r="L94" s="15">
        <f t="shared" si="33"/>
        <v>0</v>
      </c>
      <c r="M94" s="25"/>
      <c r="N94" s="15">
        <f t="shared" si="34"/>
        <v>0</v>
      </c>
      <c r="O94" s="15">
        <f t="shared" si="35"/>
        <v>0</v>
      </c>
      <c r="P94" s="25"/>
      <c r="Q94" s="15">
        <f t="shared" si="36"/>
        <v>0</v>
      </c>
      <c r="R94" s="15">
        <f t="shared" si="37"/>
        <v>0</v>
      </c>
      <c r="S94" s="25"/>
      <c r="T94" s="15">
        <f t="shared" si="38"/>
        <v>0</v>
      </c>
      <c r="U94" s="15">
        <f t="shared" si="39"/>
        <v>0</v>
      </c>
      <c r="V94" s="25"/>
      <c r="W94" s="15">
        <f t="shared" si="40"/>
        <v>0</v>
      </c>
      <c r="X94" s="15">
        <f t="shared" si="41"/>
        <v>0</v>
      </c>
      <c r="Y94" s="25"/>
      <c r="Z94" s="15">
        <f t="shared" si="42"/>
        <v>0</v>
      </c>
      <c r="AA94" s="15">
        <f t="shared" si="43"/>
        <v>0</v>
      </c>
      <c r="AB94" s="25"/>
      <c r="AC94" s="15">
        <f t="shared" si="44"/>
        <v>0</v>
      </c>
      <c r="AD94" s="15">
        <f t="shared" si="45"/>
        <v>0</v>
      </c>
      <c r="AE94" s="25"/>
      <c r="AF94" s="15">
        <f t="shared" si="46"/>
        <v>0</v>
      </c>
      <c r="AG94" s="15">
        <f t="shared" si="47"/>
        <v>0</v>
      </c>
      <c r="AH94" s="25"/>
      <c r="AI94" s="15">
        <f t="shared" si="48"/>
        <v>0</v>
      </c>
      <c r="AJ94" s="15">
        <f t="shared" si="49"/>
        <v>0</v>
      </c>
      <c r="AK94" s="25"/>
      <c r="AL94" s="15">
        <f t="shared" si="50"/>
        <v>0</v>
      </c>
      <c r="AM94" s="15">
        <f t="shared" si="51"/>
        <v>0</v>
      </c>
      <c r="AO94" s="25">
        <f t="shared" si="52"/>
        <v>0</v>
      </c>
      <c r="AP94" s="15">
        <f t="shared" si="53"/>
        <v>0</v>
      </c>
      <c r="AQ94" s="36">
        <f t="shared" si="54"/>
        <v>0</v>
      </c>
      <c r="AR94" s="41">
        <f t="shared" si="55"/>
        <v>0</v>
      </c>
      <c r="AS94" s="36">
        <f t="shared" si="56"/>
        <v>0</v>
      </c>
      <c r="AT94" s="58">
        <f t="shared" si="57"/>
        <v>0</v>
      </c>
      <c r="AU94" s="25"/>
      <c r="AV94" s="36">
        <f t="shared" si="58"/>
        <v>0</v>
      </c>
      <c r="AW94" s="36"/>
      <c r="AX94" s="15">
        <f t="shared" si="59"/>
        <v>0</v>
      </c>
      <c r="AY94" s="46">
        <v>94</v>
      </c>
      <c r="AZ94" s="36" t="str">
        <f t="shared" si="60"/>
        <v>-</v>
      </c>
      <c r="BA94" s="36" t="str">
        <f t="shared" si="61"/>
        <v>-</v>
      </c>
      <c r="BB94" s="51" t="str">
        <f t="shared" si="62"/>
        <v>-</v>
      </c>
      <c r="BC94" s="34" t="str">
        <f t="shared" si="63"/>
        <v>-</v>
      </c>
    </row>
    <row r="95" spans="1:61" ht="15" hidden="1" x14ac:dyDescent="0.25">
      <c r="A95" s="13"/>
      <c r="B95" s="16"/>
      <c r="C95" s="16"/>
      <c r="D95" s="16"/>
      <c r="E95" s="17"/>
      <c r="F95" s="53"/>
      <c r="G95" s="53"/>
      <c r="H95" s="53"/>
      <c r="J95" s="25"/>
      <c r="K95" s="15">
        <f t="shared" si="32"/>
        <v>0</v>
      </c>
      <c r="L95" s="15">
        <f t="shared" si="33"/>
        <v>0</v>
      </c>
      <c r="M95" s="25"/>
      <c r="N95" s="15">
        <f t="shared" si="34"/>
        <v>0</v>
      </c>
      <c r="O95" s="15">
        <f t="shared" si="35"/>
        <v>0</v>
      </c>
      <c r="P95" s="25"/>
      <c r="Q95" s="15">
        <f t="shared" si="36"/>
        <v>0</v>
      </c>
      <c r="R95" s="15">
        <f t="shared" si="37"/>
        <v>0</v>
      </c>
      <c r="S95" s="25"/>
      <c r="T95" s="15">
        <f t="shared" si="38"/>
        <v>0</v>
      </c>
      <c r="U95" s="15">
        <f t="shared" si="39"/>
        <v>0</v>
      </c>
      <c r="V95" s="25"/>
      <c r="W95" s="15">
        <f t="shared" si="40"/>
        <v>0</v>
      </c>
      <c r="X95" s="15">
        <f t="shared" si="41"/>
        <v>0</v>
      </c>
      <c r="Y95" s="25"/>
      <c r="Z95" s="15">
        <f t="shared" si="42"/>
        <v>0</v>
      </c>
      <c r="AA95" s="15">
        <f t="shared" si="43"/>
        <v>0</v>
      </c>
      <c r="AB95" s="25"/>
      <c r="AC95" s="15">
        <f t="shared" si="44"/>
        <v>0</v>
      </c>
      <c r="AD95" s="15">
        <f t="shared" si="45"/>
        <v>0</v>
      </c>
      <c r="AE95" s="25"/>
      <c r="AF95" s="15">
        <f t="shared" si="46"/>
        <v>0</v>
      </c>
      <c r="AG95" s="15">
        <f t="shared" si="47"/>
        <v>0</v>
      </c>
      <c r="AH95" s="25"/>
      <c r="AI95" s="15">
        <f t="shared" si="48"/>
        <v>0</v>
      </c>
      <c r="AJ95" s="15">
        <f t="shared" si="49"/>
        <v>0</v>
      </c>
      <c r="AK95" s="25"/>
      <c r="AL95" s="15">
        <f t="shared" si="50"/>
        <v>0</v>
      </c>
      <c r="AM95" s="15">
        <f t="shared" si="51"/>
        <v>0</v>
      </c>
      <c r="AO95" s="25">
        <f t="shared" si="52"/>
        <v>0</v>
      </c>
      <c r="AP95" s="15">
        <f t="shared" si="53"/>
        <v>0</v>
      </c>
      <c r="AQ95" s="36">
        <f t="shared" si="54"/>
        <v>0</v>
      </c>
      <c r="AR95" s="41">
        <f t="shared" si="55"/>
        <v>0</v>
      </c>
      <c r="AS95" s="36">
        <f t="shared" si="56"/>
        <v>0</v>
      </c>
      <c r="AT95" s="58">
        <f t="shared" si="57"/>
        <v>0</v>
      </c>
      <c r="AU95" s="25"/>
      <c r="AV95" s="36">
        <f t="shared" si="58"/>
        <v>0</v>
      </c>
      <c r="AW95" s="36"/>
      <c r="AX95" s="15">
        <f t="shared" si="59"/>
        <v>0</v>
      </c>
      <c r="AY95" s="46">
        <v>95</v>
      </c>
      <c r="AZ95" s="36" t="str">
        <f t="shared" si="60"/>
        <v>-</v>
      </c>
      <c r="BA95" s="36" t="str">
        <f t="shared" si="61"/>
        <v>-</v>
      </c>
      <c r="BB95" s="51" t="str">
        <f t="shared" si="62"/>
        <v>-</v>
      </c>
      <c r="BC95" s="34" t="str">
        <f t="shared" si="63"/>
        <v>-</v>
      </c>
    </row>
    <row r="96" spans="1:61" ht="15" hidden="1" x14ac:dyDescent="0.25">
      <c r="A96" s="13"/>
      <c r="B96" s="16"/>
      <c r="C96" s="16"/>
      <c r="D96" s="16"/>
      <c r="E96" s="26"/>
      <c r="F96" s="53"/>
      <c r="G96" s="53"/>
      <c r="H96" s="53"/>
      <c r="J96" s="25"/>
      <c r="K96" s="15">
        <f t="shared" si="32"/>
        <v>0</v>
      </c>
      <c r="L96" s="15">
        <f t="shared" si="33"/>
        <v>0</v>
      </c>
      <c r="M96" s="25"/>
      <c r="N96" s="15">
        <f t="shared" si="34"/>
        <v>0</v>
      </c>
      <c r="O96" s="15">
        <f t="shared" si="35"/>
        <v>0</v>
      </c>
      <c r="P96" s="25"/>
      <c r="Q96" s="15">
        <f t="shared" si="36"/>
        <v>0</v>
      </c>
      <c r="R96" s="15">
        <f t="shared" si="37"/>
        <v>0</v>
      </c>
      <c r="S96" s="25"/>
      <c r="T96" s="15">
        <f t="shared" si="38"/>
        <v>0</v>
      </c>
      <c r="U96" s="15">
        <f t="shared" si="39"/>
        <v>0</v>
      </c>
      <c r="V96" s="25"/>
      <c r="W96" s="15">
        <f t="shared" si="40"/>
        <v>0</v>
      </c>
      <c r="X96" s="15">
        <f t="shared" si="41"/>
        <v>0</v>
      </c>
      <c r="Y96" s="25"/>
      <c r="Z96" s="15">
        <f t="shared" si="42"/>
        <v>0</v>
      </c>
      <c r="AA96" s="15">
        <f t="shared" si="43"/>
        <v>0</v>
      </c>
      <c r="AB96" s="25"/>
      <c r="AC96" s="15">
        <f t="shared" si="44"/>
        <v>0</v>
      </c>
      <c r="AD96" s="15">
        <f t="shared" si="45"/>
        <v>0</v>
      </c>
      <c r="AE96" s="25"/>
      <c r="AF96" s="15">
        <f t="shared" si="46"/>
        <v>0</v>
      </c>
      <c r="AG96" s="15">
        <f t="shared" si="47"/>
        <v>0</v>
      </c>
      <c r="AH96" s="25"/>
      <c r="AI96" s="15">
        <f t="shared" si="48"/>
        <v>0</v>
      </c>
      <c r="AJ96" s="15">
        <f t="shared" si="49"/>
        <v>0</v>
      </c>
      <c r="AK96" s="25"/>
      <c r="AL96" s="15">
        <f t="shared" si="50"/>
        <v>0</v>
      </c>
      <c r="AM96" s="15">
        <f t="shared" si="51"/>
        <v>0</v>
      </c>
      <c r="AO96" s="25">
        <f t="shared" si="52"/>
        <v>0</v>
      </c>
      <c r="AP96" s="15">
        <f t="shared" si="53"/>
        <v>0</v>
      </c>
      <c r="AQ96" s="36">
        <f t="shared" si="54"/>
        <v>0</v>
      </c>
      <c r="AR96" s="41">
        <f t="shared" si="55"/>
        <v>0</v>
      </c>
      <c r="AS96" s="36">
        <f t="shared" si="56"/>
        <v>0</v>
      </c>
      <c r="AT96" s="58">
        <f t="shared" si="57"/>
        <v>0</v>
      </c>
      <c r="AU96" s="25"/>
      <c r="AV96" s="36">
        <f t="shared" si="58"/>
        <v>0</v>
      </c>
      <c r="AW96" s="36"/>
      <c r="AX96" s="15">
        <f t="shared" si="59"/>
        <v>0</v>
      </c>
      <c r="AY96" s="46">
        <v>97</v>
      </c>
      <c r="AZ96" s="36" t="str">
        <f t="shared" si="60"/>
        <v>-</v>
      </c>
      <c r="BA96" s="36" t="str">
        <f t="shared" si="61"/>
        <v>-</v>
      </c>
      <c r="BB96" s="51" t="str">
        <f t="shared" si="62"/>
        <v>-</v>
      </c>
      <c r="BC96" s="34" t="str">
        <f t="shared" si="63"/>
        <v>-</v>
      </c>
    </row>
    <row r="97" spans="1:55" ht="15" hidden="1" x14ac:dyDescent="0.25">
      <c r="A97" s="13"/>
      <c r="B97" s="16"/>
      <c r="C97" s="16"/>
      <c r="D97" s="16"/>
      <c r="E97" s="17"/>
      <c r="F97" s="53"/>
      <c r="G97" s="53"/>
      <c r="H97" s="53"/>
      <c r="J97" s="25"/>
      <c r="K97" s="15">
        <f t="shared" si="32"/>
        <v>0</v>
      </c>
      <c r="L97" s="15">
        <f t="shared" si="33"/>
        <v>0</v>
      </c>
      <c r="M97" s="25"/>
      <c r="N97" s="15">
        <f t="shared" si="34"/>
        <v>0</v>
      </c>
      <c r="O97" s="15">
        <f t="shared" si="35"/>
        <v>0</v>
      </c>
      <c r="P97" s="25"/>
      <c r="Q97" s="15">
        <f t="shared" si="36"/>
        <v>0</v>
      </c>
      <c r="R97" s="15">
        <f t="shared" si="37"/>
        <v>0</v>
      </c>
      <c r="S97" s="25"/>
      <c r="T97" s="15">
        <f t="shared" si="38"/>
        <v>0</v>
      </c>
      <c r="U97" s="15">
        <f t="shared" si="39"/>
        <v>0</v>
      </c>
      <c r="V97" s="25"/>
      <c r="W97" s="15">
        <f t="shared" si="40"/>
        <v>0</v>
      </c>
      <c r="X97" s="15">
        <f t="shared" si="41"/>
        <v>0</v>
      </c>
      <c r="Y97" s="25"/>
      <c r="Z97" s="15">
        <f t="shared" si="42"/>
        <v>0</v>
      </c>
      <c r="AA97" s="15">
        <f t="shared" si="43"/>
        <v>0</v>
      </c>
      <c r="AB97" s="25"/>
      <c r="AC97" s="15">
        <f t="shared" si="44"/>
        <v>0</v>
      </c>
      <c r="AD97" s="15">
        <f t="shared" si="45"/>
        <v>0</v>
      </c>
      <c r="AE97" s="25"/>
      <c r="AF97" s="15">
        <f t="shared" si="46"/>
        <v>0</v>
      </c>
      <c r="AG97" s="15">
        <f t="shared" si="47"/>
        <v>0</v>
      </c>
      <c r="AH97" s="25"/>
      <c r="AI97" s="15">
        <f t="shared" si="48"/>
        <v>0</v>
      </c>
      <c r="AJ97" s="15">
        <f t="shared" si="49"/>
        <v>0</v>
      </c>
      <c r="AK97" s="25"/>
      <c r="AL97" s="15">
        <f t="shared" si="50"/>
        <v>0</v>
      </c>
      <c r="AM97" s="15">
        <f t="shared" si="51"/>
        <v>0</v>
      </c>
      <c r="AO97" s="25">
        <f t="shared" si="52"/>
        <v>0</v>
      </c>
      <c r="AP97" s="15">
        <f t="shared" si="53"/>
        <v>0</v>
      </c>
      <c r="AQ97" s="36">
        <f t="shared" si="54"/>
        <v>0</v>
      </c>
      <c r="AR97" s="41">
        <f t="shared" si="55"/>
        <v>0</v>
      </c>
      <c r="AS97" s="36">
        <f t="shared" si="56"/>
        <v>0</v>
      </c>
      <c r="AT97" s="58">
        <f t="shared" si="57"/>
        <v>0</v>
      </c>
      <c r="AU97" s="25"/>
      <c r="AV97" s="36">
        <f t="shared" si="58"/>
        <v>0</v>
      </c>
      <c r="AW97" s="36"/>
      <c r="AX97" s="15">
        <f t="shared" si="59"/>
        <v>0</v>
      </c>
      <c r="AY97" s="46">
        <v>98</v>
      </c>
      <c r="AZ97" s="36" t="str">
        <f t="shared" si="60"/>
        <v>-</v>
      </c>
      <c r="BA97" s="36" t="str">
        <f t="shared" si="61"/>
        <v>-</v>
      </c>
      <c r="BB97" s="51" t="str">
        <f t="shared" si="62"/>
        <v>-</v>
      </c>
      <c r="BC97" s="34" t="str">
        <f t="shared" si="63"/>
        <v>-</v>
      </c>
    </row>
    <row r="98" spans="1:55" ht="15" hidden="1" x14ac:dyDescent="0.25">
      <c r="A98" s="13"/>
      <c r="B98" s="16"/>
      <c r="C98" s="16"/>
      <c r="D98" s="16"/>
      <c r="E98" s="17"/>
      <c r="F98" s="53"/>
      <c r="G98" s="53"/>
      <c r="H98" s="53"/>
      <c r="J98" s="25"/>
      <c r="K98" s="15">
        <f t="shared" si="32"/>
        <v>0</v>
      </c>
      <c r="L98" s="15">
        <f t="shared" si="33"/>
        <v>0</v>
      </c>
      <c r="M98" s="25"/>
      <c r="N98" s="15">
        <f t="shared" si="34"/>
        <v>0</v>
      </c>
      <c r="O98" s="15">
        <f t="shared" si="35"/>
        <v>0</v>
      </c>
      <c r="P98" s="25"/>
      <c r="Q98" s="15">
        <f t="shared" si="36"/>
        <v>0</v>
      </c>
      <c r="R98" s="15">
        <f t="shared" si="37"/>
        <v>0</v>
      </c>
      <c r="S98" s="25"/>
      <c r="T98" s="15">
        <f t="shared" si="38"/>
        <v>0</v>
      </c>
      <c r="U98" s="15">
        <f t="shared" si="39"/>
        <v>0</v>
      </c>
      <c r="V98" s="25"/>
      <c r="W98" s="15">
        <f t="shared" si="40"/>
        <v>0</v>
      </c>
      <c r="X98" s="15">
        <f t="shared" si="41"/>
        <v>0</v>
      </c>
      <c r="Y98" s="25"/>
      <c r="Z98" s="15">
        <f t="shared" si="42"/>
        <v>0</v>
      </c>
      <c r="AA98" s="15">
        <f t="shared" si="43"/>
        <v>0</v>
      </c>
      <c r="AB98" s="25"/>
      <c r="AC98" s="15">
        <f t="shared" si="44"/>
        <v>0</v>
      </c>
      <c r="AD98" s="15">
        <f t="shared" si="45"/>
        <v>0</v>
      </c>
      <c r="AE98" s="25"/>
      <c r="AF98" s="15">
        <f t="shared" si="46"/>
        <v>0</v>
      </c>
      <c r="AG98" s="15">
        <f t="shared" si="47"/>
        <v>0</v>
      </c>
      <c r="AH98" s="25"/>
      <c r="AI98" s="15">
        <f t="shared" si="48"/>
        <v>0</v>
      </c>
      <c r="AJ98" s="15">
        <f t="shared" si="49"/>
        <v>0</v>
      </c>
      <c r="AK98" s="25"/>
      <c r="AL98" s="15">
        <f t="shared" si="50"/>
        <v>0</v>
      </c>
      <c r="AM98" s="15">
        <f t="shared" si="51"/>
        <v>0</v>
      </c>
      <c r="AO98" s="25">
        <f t="shared" si="52"/>
        <v>0</v>
      </c>
      <c r="AP98" s="15">
        <f t="shared" si="53"/>
        <v>0</v>
      </c>
      <c r="AQ98" s="36">
        <f t="shared" si="54"/>
        <v>0</v>
      </c>
      <c r="AR98" s="41">
        <f t="shared" si="55"/>
        <v>0</v>
      </c>
      <c r="AS98" s="36">
        <f t="shared" si="56"/>
        <v>0</v>
      </c>
      <c r="AT98" s="58">
        <f t="shared" si="57"/>
        <v>0</v>
      </c>
      <c r="AU98" s="25"/>
      <c r="AV98" s="36">
        <f t="shared" si="58"/>
        <v>0</v>
      </c>
      <c r="AW98" s="36"/>
      <c r="AX98" s="15">
        <f t="shared" si="59"/>
        <v>0</v>
      </c>
      <c r="AY98" s="46">
        <v>99</v>
      </c>
      <c r="AZ98" s="36" t="str">
        <f t="shared" si="60"/>
        <v>-</v>
      </c>
      <c r="BA98" s="36" t="str">
        <f t="shared" si="61"/>
        <v>-</v>
      </c>
      <c r="BB98" s="51" t="str">
        <f t="shared" si="62"/>
        <v>-</v>
      </c>
      <c r="BC98" s="34" t="str">
        <f t="shared" si="63"/>
        <v>-</v>
      </c>
    </row>
    <row r="99" spans="1:55" ht="15" hidden="1" x14ac:dyDescent="0.25">
      <c r="A99" s="13"/>
      <c r="B99" s="16"/>
      <c r="C99" s="16"/>
      <c r="D99" s="16"/>
      <c r="E99" s="17"/>
      <c r="F99" s="53"/>
      <c r="G99" s="53"/>
      <c r="H99" s="53"/>
      <c r="J99" s="25"/>
      <c r="K99" s="15">
        <f t="shared" si="32"/>
        <v>0</v>
      </c>
      <c r="L99" s="15">
        <f t="shared" si="33"/>
        <v>0</v>
      </c>
      <c r="M99" s="25"/>
      <c r="N99" s="15">
        <f t="shared" si="34"/>
        <v>0</v>
      </c>
      <c r="O99" s="15">
        <f t="shared" si="35"/>
        <v>0</v>
      </c>
      <c r="P99" s="25"/>
      <c r="Q99" s="15">
        <f t="shared" si="36"/>
        <v>0</v>
      </c>
      <c r="R99" s="15">
        <f t="shared" si="37"/>
        <v>0</v>
      </c>
      <c r="S99" s="25"/>
      <c r="T99" s="15">
        <f t="shared" si="38"/>
        <v>0</v>
      </c>
      <c r="U99" s="15">
        <f t="shared" si="39"/>
        <v>0</v>
      </c>
      <c r="V99" s="25"/>
      <c r="W99" s="15">
        <f t="shared" si="40"/>
        <v>0</v>
      </c>
      <c r="X99" s="15">
        <f t="shared" si="41"/>
        <v>0</v>
      </c>
      <c r="Y99" s="25"/>
      <c r="Z99" s="15">
        <f t="shared" si="42"/>
        <v>0</v>
      </c>
      <c r="AA99" s="15">
        <f t="shared" si="43"/>
        <v>0</v>
      </c>
      <c r="AB99" s="25"/>
      <c r="AC99" s="15">
        <f t="shared" si="44"/>
        <v>0</v>
      </c>
      <c r="AD99" s="15">
        <f t="shared" si="45"/>
        <v>0</v>
      </c>
      <c r="AE99" s="25"/>
      <c r="AF99" s="15">
        <f t="shared" si="46"/>
        <v>0</v>
      </c>
      <c r="AG99" s="15">
        <f t="shared" si="47"/>
        <v>0</v>
      </c>
      <c r="AH99" s="25"/>
      <c r="AI99" s="15">
        <f t="shared" si="48"/>
        <v>0</v>
      </c>
      <c r="AJ99" s="15">
        <f t="shared" si="49"/>
        <v>0</v>
      </c>
      <c r="AK99" s="25"/>
      <c r="AL99" s="15">
        <f t="shared" si="50"/>
        <v>0</v>
      </c>
      <c r="AM99" s="15">
        <f t="shared" si="51"/>
        <v>0</v>
      </c>
      <c r="AO99" s="25">
        <f t="shared" si="52"/>
        <v>0</v>
      </c>
      <c r="AP99" s="15">
        <f t="shared" si="53"/>
        <v>0</v>
      </c>
      <c r="AQ99" s="36">
        <f t="shared" si="54"/>
        <v>0</v>
      </c>
      <c r="AR99" s="41">
        <f t="shared" si="55"/>
        <v>0</v>
      </c>
      <c r="AS99" s="36">
        <f t="shared" si="56"/>
        <v>0</v>
      </c>
      <c r="AT99" s="58">
        <f t="shared" si="57"/>
        <v>0</v>
      </c>
      <c r="AU99" s="25"/>
      <c r="AV99" s="36">
        <f t="shared" si="58"/>
        <v>0</v>
      </c>
      <c r="AW99" s="36"/>
      <c r="AX99" s="15">
        <f t="shared" si="59"/>
        <v>0</v>
      </c>
      <c r="AY99" s="46">
        <v>100</v>
      </c>
      <c r="AZ99" s="36" t="str">
        <f t="shared" si="60"/>
        <v>-</v>
      </c>
      <c r="BA99" s="36" t="str">
        <f t="shared" si="61"/>
        <v>-</v>
      </c>
      <c r="BB99" s="51" t="str">
        <f t="shared" si="62"/>
        <v>-</v>
      </c>
      <c r="BC99" s="34" t="str">
        <f t="shared" si="63"/>
        <v>-</v>
      </c>
    </row>
    <row r="100" spans="1:55" ht="15" hidden="1" x14ac:dyDescent="0.25">
      <c r="A100" s="13"/>
      <c r="B100" s="16"/>
      <c r="C100" s="16"/>
      <c r="D100" s="16"/>
      <c r="E100" s="26"/>
      <c r="F100" s="53"/>
      <c r="G100" s="53"/>
      <c r="H100" s="53"/>
      <c r="J100" s="25"/>
      <c r="K100" s="15">
        <f t="shared" si="32"/>
        <v>0</v>
      </c>
      <c r="L100" s="15">
        <f t="shared" si="33"/>
        <v>0</v>
      </c>
      <c r="M100" s="25"/>
      <c r="N100" s="15">
        <f t="shared" si="34"/>
        <v>0</v>
      </c>
      <c r="O100" s="15">
        <f t="shared" si="35"/>
        <v>0</v>
      </c>
      <c r="P100" s="25"/>
      <c r="Q100" s="15">
        <f t="shared" si="36"/>
        <v>0</v>
      </c>
      <c r="R100" s="15">
        <f t="shared" si="37"/>
        <v>0</v>
      </c>
      <c r="S100" s="25"/>
      <c r="T100" s="15">
        <f t="shared" si="38"/>
        <v>0</v>
      </c>
      <c r="U100" s="15">
        <f t="shared" si="39"/>
        <v>0</v>
      </c>
      <c r="V100" s="25"/>
      <c r="W100" s="15">
        <f t="shared" si="40"/>
        <v>0</v>
      </c>
      <c r="X100" s="15">
        <f t="shared" si="41"/>
        <v>0</v>
      </c>
      <c r="Y100" s="25"/>
      <c r="Z100" s="15">
        <f t="shared" si="42"/>
        <v>0</v>
      </c>
      <c r="AA100" s="15">
        <f t="shared" si="43"/>
        <v>0</v>
      </c>
      <c r="AB100" s="25"/>
      <c r="AC100" s="15">
        <f t="shared" si="44"/>
        <v>0</v>
      </c>
      <c r="AD100" s="15">
        <f t="shared" si="45"/>
        <v>0</v>
      </c>
      <c r="AE100" s="25"/>
      <c r="AF100" s="15">
        <f t="shared" si="46"/>
        <v>0</v>
      </c>
      <c r="AG100" s="15">
        <f t="shared" si="47"/>
        <v>0</v>
      </c>
      <c r="AH100" s="25"/>
      <c r="AI100" s="15">
        <f t="shared" si="48"/>
        <v>0</v>
      </c>
      <c r="AJ100" s="15">
        <f t="shared" si="49"/>
        <v>0</v>
      </c>
      <c r="AK100" s="25"/>
      <c r="AL100" s="15">
        <f t="shared" si="50"/>
        <v>0</v>
      </c>
      <c r="AM100" s="15">
        <f t="shared" si="51"/>
        <v>0</v>
      </c>
      <c r="AO100" s="25">
        <f t="shared" si="52"/>
        <v>0</v>
      </c>
      <c r="AP100" s="15">
        <f t="shared" si="53"/>
        <v>0</v>
      </c>
      <c r="AQ100" s="36">
        <f t="shared" si="54"/>
        <v>0</v>
      </c>
      <c r="AR100" s="41">
        <f t="shared" si="55"/>
        <v>0</v>
      </c>
      <c r="AS100" s="36">
        <f t="shared" si="56"/>
        <v>0</v>
      </c>
      <c r="AT100" s="58">
        <f t="shared" si="57"/>
        <v>0</v>
      </c>
      <c r="AU100" s="25"/>
      <c r="AV100" s="36">
        <f t="shared" si="58"/>
        <v>0</v>
      </c>
      <c r="AW100" s="36"/>
      <c r="AX100" s="15">
        <f t="shared" si="59"/>
        <v>0</v>
      </c>
      <c r="AY100" s="46">
        <v>102</v>
      </c>
      <c r="AZ100" s="36" t="str">
        <f t="shared" si="60"/>
        <v>-</v>
      </c>
      <c r="BA100" s="36" t="str">
        <f t="shared" si="61"/>
        <v>-</v>
      </c>
      <c r="BB100" s="51" t="str">
        <f t="shared" si="62"/>
        <v>-</v>
      </c>
      <c r="BC100" s="34" t="str">
        <f t="shared" si="63"/>
        <v>-</v>
      </c>
    </row>
    <row r="101" spans="1:55" ht="15" hidden="1" x14ac:dyDescent="0.25">
      <c r="A101" s="13"/>
      <c r="B101" s="16"/>
      <c r="C101" s="16"/>
      <c r="D101" s="16"/>
      <c r="E101" s="17"/>
      <c r="F101" s="53"/>
      <c r="G101" s="53"/>
      <c r="H101" s="53"/>
      <c r="J101" s="25"/>
      <c r="K101" s="15">
        <f t="shared" si="32"/>
        <v>0</v>
      </c>
      <c r="L101" s="15">
        <f t="shared" si="33"/>
        <v>0</v>
      </c>
      <c r="M101" s="25"/>
      <c r="N101" s="15">
        <f t="shared" si="34"/>
        <v>0</v>
      </c>
      <c r="O101" s="15">
        <f t="shared" si="35"/>
        <v>0</v>
      </c>
      <c r="P101" s="25"/>
      <c r="Q101" s="15">
        <f t="shared" si="36"/>
        <v>0</v>
      </c>
      <c r="R101" s="15">
        <f t="shared" si="37"/>
        <v>0</v>
      </c>
      <c r="S101" s="25"/>
      <c r="T101" s="15">
        <f t="shared" si="38"/>
        <v>0</v>
      </c>
      <c r="U101" s="15">
        <f t="shared" si="39"/>
        <v>0</v>
      </c>
      <c r="V101" s="25"/>
      <c r="W101" s="15">
        <f t="shared" si="40"/>
        <v>0</v>
      </c>
      <c r="X101" s="15">
        <f t="shared" si="41"/>
        <v>0</v>
      </c>
      <c r="Y101" s="25"/>
      <c r="Z101" s="15">
        <f t="shared" si="42"/>
        <v>0</v>
      </c>
      <c r="AA101" s="15">
        <f t="shared" si="43"/>
        <v>0</v>
      </c>
      <c r="AB101" s="25"/>
      <c r="AC101" s="15">
        <f t="shared" si="44"/>
        <v>0</v>
      </c>
      <c r="AD101" s="15">
        <f t="shared" si="45"/>
        <v>0</v>
      </c>
      <c r="AE101" s="25"/>
      <c r="AF101" s="15">
        <f t="shared" si="46"/>
        <v>0</v>
      </c>
      <c r="AG101" s="15">
        <f t="shared" si="47"/>
        <v>0</v>
      </c>
      <c r="AH101" s="25"/>
      <c r="AI101" s="15">
        <f t="shared" si="48"/>
        <v>0</v>
      </c>
      <c r="AJ101" s="15">
        <f t="shared" si="49"/>
        <v>0</v>
      </c>
      <c r="AK101" s="25"/>
      <c r="AL101" s="15">
        <f t="shared" si="50"/>
        <v>0</v>
      </c>
      <c r="AM101" s="15">
        <f t="shared" si="51"/>
        <v>0</v>
      </c>
      <c r="AO101" s="25">
        <f t="shared" si="52"/>
        <v>0</v>
      </c>
      <c r="AP101" s="15">
        <f t="shared" si="53"/>
        <v>0</v>
      </c>
      <c r="AQ101" s="36">
        <f t="shared" si="54"/>
        <v>0</v>
      </c>
      <c r="AR101" s="41">
        <f t="shared" si="55"/>
        <v>0</v>
      </c>
      <c r="AS101" s="36">
        <f t="shared" si="56"/>
        <v>0</v>
      </c>
      <c r="AT101" s="58">
        <f t="shared" si="57"/>
        <v>0</v>
      </c>
      <c r="AU101" s="25"/>
      <c r="AV101" s="36">
        <f t="shared" si="58"/>
        <v>0</v>
      </c>
      <c r="AW101" s="36"/>
      <c r="AX101" s="15">
        <f t="shared" si="59"/>
        <v>0</v>
      </c>
      <c r="AY101" s="46">
        <v>103</v>
      </c>
      <c r="AZ101" s="36" t="str">
        <f t="shared" si="60"/>
        <v>-</v>
      </c>
      <c r="BA101" s="36" t="str">
        <f t="shared" si="61"/>
        <v>-</v>
      </c>
      <c r="BB101" s="51" t="str">
        <f t="shared" si="62"/>
        <v>-</v>
      </c>
      <c r="BC101" s="34" t="str">
        <f t="shared" si="63"/>
        <v>-</v>
      </c>
    </row>
    <row r="102" spans="1:55" ht="15" hidden="1" x14ac:dyDescent="0.25">
      <c r="A102" s="13"/>
      <c r="B102" s="16"/>
      <c r="C102" s="16"/>
      <c r="D102" s="16"/>
      <c r="E102" s="26"/>
      <c r="F102" s="53"/>
      <c r="G102" s="53"/>
      <c r="H102" s="53"/>
      <c r="J102" s="25"/>
      <c r="K102" s="15">
        <f t="shared" si="32"/>
        <v>0</v>
      </c>
      <c r="L102" s="15">
        <f t="shared" si="33"/>
        <v>0</v>
      </c>
      <c r="M102" s="25"/>
      <c r="N102" s="15">
        <f t="shared" si="34"/>
        <v>0</v>
      </c>
      <c r="O102" s="15">
        <f t="shared" si="35"/>
        <v>0</v>
      </c>
      <c r="P102" s="25"/>
      <c r="Q102" s="15">
        <f t="shared" si="36"/>
        <v>0</v>
      </c>
      <c r="R102" s="15">
        <f t="shared" si="37"/>
        <v>0</v>
      </c>
      <c r="S102" s="25"/>
      <c r="T102" s="15">
        <f t="shared" si="38"/>
        <v>0</v>
      </c>
      <c r="U102" s="15">
        <f t="shared" si="39"/>
        <v>0</v>
      </c>
      <c r="V102" s="25"/>
      <c r="W102" s="15">
        <f t="shared" si="40"/>
        <v>0</v>
      </c>
      <c r="X102" s="15">
        <f t="shared" si="41"/>
        <v>0</v>
      </c>
      <c r="Y102" s="25"/>
      <c r="Z102" s="15">
        <f t="shared" si="42"/>
        <v>0</v>
      </c>
      <c r="AA102" s="15">
        <f t="shared" si="43"/>
        <v>0</v>
      </c>
      <c r="AB102" s="25"/>
      <c r="AC102" s="15">
        <f t="shared" si="44"/>
        <v>0</v>
      </c>
      <c r="AD102" s="15">
        <f t="shared" si="45"/>
        <v>0</v>
      </c>
      <c r="AE102" s="25"/>
      <c r="AF102" s="15">
        <f t="shared" si="46"/>
        <v>0</v>
      </c>
      <c r="AG102" s="15">
        <f t="shared" si="47"/>
        <v>0</v>
      </c>
      <c r="AH102" s="25"/>
      <c r="AI102" s="15">
        <f t="shared" si="48"/>
        <v>0</v>
      </c>
      <c r="AJ102" s="15">
        <f t="shared" si="49"/>
        <v>0</v>
      </c>
      <c r="AK102" s="25"/>
      <c r="AL102" s="15">
        <f t="shared" si="50"/>
        <v>0</v>
      </c>
      <c r="AM102" s="15">
        <f t="shared" si="51"/>
        <v>0</v>
      </c>
      <c r="AO102" s="25">
        <f t="shared" si="52"/>
        <v>0</v>
      </c>
      <c r="AP102" s="15">
        <f t="shared" si="53"/>
        <v>0</v>
      </c>
      <c r="AQ102" s="36">
        <f t="shared" si="54"/>
        <v>0</v>
      </c>
      <c r="AR102" s="41">
        <f t="shared" ref="AR102:AR110" si="64">AO102/BG$10</f>
        <v>0</v>
      </c>
      <c r="AS102" s="36">
        <f t="shared" si="56"/>
        <v>0</v>
      </c>
      <c r="AT102" s="58">
        <f t="shared" si="57"/>
        <v>0</v>
      </c>
      <c r="AU102" s="25"/>
      <c r="AV102" s="36">
        <f t="shared" si="58"/>
        <v>0</v>
      </c>
      <c r="AW102" s="36"/>
      <c r="AX102" s="15">
        <f t="shared" si="59"/>
        <v>0</v>
      </c>
      <c r="AY102" s="46">
        <v>105</v>
      </c>
      <c r="AZ102" s="36" t="str">
        <f t="shared" si="60"/>
        <v>-</v>
      </c>
      <c r="BA102" s="36" t="str">
        <f t="shared" si="61"/>
        <v>-</v>
      </c>
      <c r="BB102" s="51" t="str">
        <f t="shared" si="62"/>
        <v>-</v>
      </c>
      <c r="BC102" s="34" t="str">
        <f t="shared" si="63"/>
        <v>-</v>
      </c>
    </row>
    <row r="103" spans="1:55" ht="15" hidden="1" x14ac:dyDescent="0.25">
      <c r="A103" s="13"/>
      <c r="B103" s="16"/>
      <c r="C103" s="16"/>
      <c r="D103" s="16"/>
      <c r="E103" s="17"/>
      <c r="F103" s="53"/>
      <c r="G103" s="53"/>
      <c r="H103" s="53"/>
      <c r="J103" s="25"/>
      <c r="K103" s="15">
        <f t="shared" si="32"/>
        <v>0</v>
      </c>
      <c r="L103" s="15">
        <f t="shared" si="33"/>
        <v>0</v>
      </c>
      <c r="M103" s="25"/>
      <c r="N103" s="15">
        <f t="shared" si="34"/>
        <v>0</v>
      </c>
      <c r="O103" s="15">
        <f t="shared" si="35"/>
        <v>0</v>
      </c>
      <c r="P103" s="25"/>
      <c r="Q103" s="15">
        <f t="shared" si="36"/>
        <v>0</v>
      </c>
      <c r="R103" s="15">
        <f t="shared" si="37"/>
        <v>0</v>
      </c>
      <c r="S103" s="25"/>
      <c r="T103" s="15">
        <f t="shared" si="38"/>
        <v>0</v>
      </c>
      <c r="U103" s="15">
        <f t="shared" si="39"/>
        <v>0</v>
      </c>
      <c r="V103" s="25"/>
      <c r="W103" s="15">
        <f t="shared" si="40"/>
        <v>0</v>
      </c>
      <c r="X103" s="15">
        <f t="shared" si="41"/>
        <v>0</v>
      </c>
      <c r="Y103" s="25"/>
      <c r="Z103" s="15">
        <f t="shared" si="42"/>
        <v>0</v>
      </c>
      <c r="AA103" s="15">
        <f t="shared" si="43"/>
        <v>0</v>
      </c>
      <c r="AB103" s="25"/>
      <c r="AC103" s="15">
        <f t="shared" si="44"/>
        <v>0</v>
      </c>
      <c r="AD103" s="15">
        <f t="shared" si="45"/>
        <v>0</v>
      </c>
      <c r="AE103" s="25"/>
      <c r="AF103" s="15">
        <f t="shared" si="46"/>
        <v>0</v>
      </c>
      <c r="AG103" s="15">
        <f t="shared" si="47"/>
        <v>0</v>
      </c>
      <c r="AH103" s="25"/>
      <c r="AI103" s="15">
        <f t="shared" si="48"/>
        <v>0</v>
      </c>
      <c r="AJ103" s="15">
        <f t="shared" si="49"/>
        <v>0</v>
      </c>
      <c r="AK103" s="25"/>
      <c r="AL103" s="15">
        <f t="shared" si="50"/>
        <v>0</v>
      </c>
      <c r="AM103" s="15">
        <f t="shared" si="51"/>
        <v>0</v>
      </c>
      <c r="AO103" s="25">
        <f t="shared" si="52"/>
        <v>0</v>
      </c>
      <c r="AP103" s="15">
        <f t="shared" si="53"/>
        <v>0</v>
      </c>
      <c r="AQ103" s="36">
        <f t="shared" si="54"/>
        <v>0</v>
      </c>
      <c r="AR103" s="41">
        <f t="shared" si="64"/>
        <v>0</v>
      </c>
      <c r="AS103" s="36">
        <f t="shared" si="56"/>
        <v>0</v>
      </c>
      <c r="AT103" s="58">
        <f t="shared" si="57"/>
        <v>0</v>
      </c>
      <c r="AU103" s="25"/>
      <c r="AV103" s="36">
        <f t="shared" si="58"/>
        <v>0</v>
      </c>
      <c r="AW103" s="36"/>
      <c r="AX103" s="15">
        <f t="shared" si="59"/>
        <v>0</v>
      </c>
      <c r="AY103" s="46">
        <v>106</v>
      </c>
      <c r="AZ103" s="36" t="str">
        <f t="shared" si="60"/>
        <v>-</v>
      </c>
      <c r="BA103" s="36" t="str">
        <f t="shared" si="61"/>
        <v>-</v>
      </c>
      <c r="BB103" s="51" t="str">
        <f t="shared" si="62"/>
        <v>-</v>
      </c>
      <c r="BC103" s="34" t="str">
        <f t="shared" si="63"/>
        <v>-</v>
      </c>
    </row>
    <row r="104" spans="1:55" ht="15" hidden="1" x14ac:dyDescent="0.25">
      <c r="A104" s="13"/>
      <c r="B104" s="16"/>
      <c r="C104" s="16"/>
      <c r="D104" s="16"/>
      <c r="E104" s="17"/>
      <c r="F104" s="53"/>
      <c r="G104" s="53"/>
      <c r="H104" s="53"/>
      <c r="J104" s="25"/>
      <c r="K104" s="15">
        <f t="shared" si="32"/>
        <v>0</v>
      </c>
      <c r="L104" s="15">
        <f t="shared" si="33"/>
        <v>0</v>
      </c>
      <c r="M104" s="25"/>
      <c r="N104" s="15">
        <f t="shared" si="34"/>
        <v>0</v>
      </c>
      <c r="O104" s="15">
        <f t="shared" si="35"/>
        <v>0</v>
      </c>
      <c r="P104" s="25"/>
      <c r="Q104" s="15">
        <f t="shared" si="36"/>
        <v>0</v>
      </c>
      <c r="R104" s="15">
        <f t="shared" si="37"/>
        <v>0</v>
      </c>
      <c r="S104" s="25"/>
      <c r="T104" s="15">
        <f t="shared" si="38"/>
        <v>0</v>
      </c>
      <c r="U104" s="15">
        <f t="shared" si="39"/>
        <v>0</v>
      </c>
      <c r="V104" s="25"/>
      <c r="W104" s="15">
        <f t="shared" si="40"/>
        <v>0</v>
      </c>
      <c r="X104" s="15">
        <f t="shared" si="41"/>
        <v>0</v>
      </c>
      <c r="Y104" s="25"/>
      <c r="Z104" s="15">
        <f t="shared" si="42"/>
        <v>0</v>
      </c>
      <c r="AA104" s="15">
        <f t="shared" si="43"/>
        <v>0</v>
      </c>
      <c r="AB104" s="25"/>
      <c r="AC104" s="15">
        <f t="shared" si="44"/>
        <v>0</v>
      </c>
      <c r="AD104" s="15">
        <f t="shared" si="45"/>
        <v>0</v>
      </c>
      <c r="AE104" s="25"/>
      <c r="AF104" s="15">
        <f t="shared" si="46"/>
        <v>0</v>
      </c>
      <c r="AG104" s="15">
        <f t="shared" si="47"/>
        <v>0</v>
      </c>
      <c r="AH104" s="25"/>
      <c r="AI104" s="15">
        <f t="shared" si="48"/>
        <v>0</v>
      </c>
      <c r="AJ104" s="15">
        <f t="shared" si="49"/>
        <v>0</v>
      </c>
      <c r="AK104" s="25"/>
      <c r="AL104" s="15">
        <f t="shared" si="50"/>
        <v>0</v>
      </c>
      <c r="AM104" s="15">
        <f t="shared" si="51"/>
        <v>0</v>
      </c>
      <c r="AO104" s="25">
        <f t="shared" si="52"/>
        <v>0</v>
      </c>
      <c r="AP104" s="15">
        <f t="shared" si="53"/>
        <v>0</v>
      </c>
      <c r="AQ104" s="36">
        <f t="shared" si="54"/>
        <v>0</v>
      </c>
      <c r="AR104" s="41">
        <f t="shared" si="64"/>
        <v>0</v>
      </c>
      <c r="AS104" s="36">
        <f t="shared" si="56"/>
        <v>0</v>
      </c>
      <c r="AT104" s="58">
        <f t="shared" si="57"/>
        <v>0</v>
      </c>
      <c r="AU104" s="25"/>
      <c r="AV104" s="36">
        <f t="shared" si="58"/>
        <v>0</v>
      </c>
      <c r="AW104" s="36"/>
      <c r="AX104" s="15">
        <f t="shared" si="59"/>
        <v>0</v>
      </c>
      <c r="AY104" s="46">
        <v>107</v>
      </c>
      <c r="AZ104" s="36" t="str">
        <f t="shared" si="60"/>
        <v>-</v>
      </c>
      <c r="BA104" s="36" t="str">
        <f t="shared" si="61"/>
        <v>-</v>
      </c>
      <c r="BB104" s="51" t="str">
        <f t="shared" si="62"/>
        <v>-</v>
      </c>
      <c r="BC104" s="34" t="str">
        <f t="shared" si="63"/>
        <v>-</v>
      </c>
    </row>
    <row r="105" spans="1:55" ht="15" hidden="1" x14ac:dyDescent="0.25">
      <c r="A105" s="13"/>
      <c r="B105" s="16"/>
      <c r="C105" s="16"/>
      <c r="D105" s="16"/>
      <c r="E105" s="17"/>
      <c r="F105" s="53"/>
      <c r="G105" s="53"/>
      <c r="H105" s="53"/>
      <c r="J105" s="25"/>
      <c r="K105" s="15">
        <f t="shared" si="32"/>
        <v>0</v>
      </c>
      <c r="L105" s="15">
        <f t="shared" si="33"/>
        <v>0</v>
      </c>
      <c r="M105" s="25"/>
      <c r="N105" s="15">
        <f t="shared" si="34"/>
        <v>0</v>
      </c>
      <c r="O105" s="15">
        <f t="shared" si="35"/>
        <v>0</v>
      </c>
      <c r="P105" s="25"/>
      <c r="Q105" s="15">
        <f t="shared" si="36"/>
        <v>0</v>
      </c>
      <c r="R105" s="15">
        <f t="shared" si="37"/>
        <v>0</v>
      </c>
      <c r="S105" s="25"/>
      <c r="T105" s="15">
        <f t="shared" si="38"/>
        <v>0</v>
      </c>
      <c r="U105" s="15">
        <f t="shared" si="39"/>
        <v>0</v>
      </c>
      <c r="V105" s="25"/>
      <c r="W105" s="15">
        <f t="shared" si="40"/>
        <v>0</v>
      </c>
      <c r="X105" s="15">
        <f t="shared" si="41"/>
        <v>0</v>
      </c>
      <c r="Y105" s="25"/>
      <c r="Z105" s="15">
        <f t="shared" si="42"/>
        <v>0</v>
      </c>
      <c r="AA105" s="15">
        <f t="shared" si="43"/>
        <v>0</v>
      </c>
      <c r="AB105" s="25"/>
      <c r="AC105" s="15">
        <f t="shared" si="44"/>
        <v>0</v>
      </c>
      <c r="AD105" s="15">
        <f t="shared" si="45"/>
        <v>0</v>
      </c>
      <c r="AE105" s="25"/>
      <c r="AF105" s="15">
        <f t="shared" si="46"/>
        <v>0</v>
      </c>
      <c r="AG105" s="15">
        <f t="shared" si="47"/>
        <v>0</v>
      </c>
      <c r="AH105" s="25"/>
      <c r="AI105" s="15">
        <f t="shared" si="48"/>
        <v>0</v>
      </c>
      <c r="AJ105" s="15">
        <f t="shared" si="49"/>
        <v>0</v>
      </c>
      <c r="AK105" s="25"/>
      <c r="AL105" s="15">
        <f t="shared" si="50"/>
        <v>0</v>
      </c>
      <c r="AM105" s="15">
        <f t="shared" si="51"/>
        <v>0</v>
      </c>
      <c r="AO105" s="25">
        <f t="shared" si="52"/>
        <v>0</v>
      </c>
      <c r="AP105" s="15">
        <f t="shared" si="53"/>
        <v>0</v>
      </c>
      <c r="AQ105" s="36">
        <f t="shared" si="54"/>
        <v>0</v>
      </c>
      <c r="AR105" s="41">
        <f t="shared" si="64"/>
        <v>0</v>
      </c>
      <c r="AS105" s="36">
        <f t="shared" si="56"/>
        <v>0</v>
      </c>
      <c r="AT105" s="58">
        <f t="shared" si="57"/>
        <v>0</v>
      </c>
      <c r="AU105" s="25"/>
      <c r="AV105" s="36">
        <f t="shared" si="58"/>
        <v>0</v>
      </c>
      <c r="AW105" s="36"/>
      <c r="AX105" s="15">
        <f t="shared" si="59"/>
        <v>0</v>
      </c>
      <c r="AY105" s="46">
        <v>108</v>
      </c>
      <c r="AZ105" s="36" t="str">
        <f t="shared" si="60"/>
        <v>-</v>
      </c>
      <c r="BA105" s="36" t="str">
        <f t="shared" si="61"/>
        <v>-</v>
      </c>
      <c r="BB105" s="51" t="str">
        <f t="shared" si="62"/>
        <v>-</v>
      </c>
      <c r="BC105" s="34" t="str">
        <f t="shared" si="63"/>
        <v>-</v>
      </c>
    </row>
    <row r="106" spans="1:55" ht="15" hidden="1" x14ac:dyDescent="0.25">
      <c r="A106" s="13"/>
      <c r="B106" s="16"/>
      <c r="C106" s="16"/>
      <c r="D106" s="16"/>
      <c r="E106" s="17"/>
      <c r="F106" s="53"/>
      <c r="G106" s="53"/>
      <c r="H106" s="53"/>
      <c r="J106" s="25"/>
      <c r="K106" s="15">
        <f t="shared" si="32"/>
        <v>0</v>
      </c>
      <c r="L106" s="15">
        <f t="shared" si="33"/>
        <v>0</v>
      </c>
      <c r="M106" s="25"/>
      <c r="N106" s="15">
        <f t="shared" si="34"/>
        <v>0</v>
      </c>
      <c r="O106" s="15">
        <f t="shared" si="35"/>
        <v>0</v>
      </c>
      <c r="P106" s="25"/>
      <c r="Q106" s="15">
        <f t="shared" si="36"/>
        <v>0</v>
      </c>
      <c r="R106" s="15">
        <f t="shared" si="37"/>
        <v>0</v>
      </c>
      <c r="S106" s="25"/>
      <c r="T106" s="15">
        <f t="shared" si="38"/>
        <v>0</v>
      </c>
      <c r="U106" s="15">
        <f t="shared" si="39"/>
        <v>0</v>
      </c>
      <c r="V106" s="25"/>
      <c r="W106" s="15">
        <f t="shared" si="40"/>
        <v>0</v>
      </c>
      <c r="X106" s="15">
        <f t="shared" si="41"/>
        <v>0</v>
      </c>
      <c r="Y106" s="25"/>
      <c r="Z106" s="15">
        <f t="shared" si="42"/>
        <v>0</v>
      </c>
      <c r="AA106" s="15">
        <f t="shared" si="43"/>
        <v>0</v>
      </c>
      <c r="AB106" s="25"/>
      <c r="AC106" s="15">
        <f t="shared" si="44"/>
        <v>0</v>
      </c>
      <c r="AD106" s="15">
        <f t="shared" si="45"/>
        <v>0</v>
      </c>
      <c r="AE106" s="25"/>
      <c r="AF106" s="15">
        <f t="shared" si="46"/>
        <v>0</v>
      </c>
      <c r="AG106" s="15">
        <f t="shared" si="47"/>
        <v>0</v>
      </c>
      <c r="AH106" s="25"/>
      <c r="AI106" s="15">
        <f t="shared" si="48"/>
        <v>0</v>
      </c>
      <c r="AJ106" s="15">
        <f t="shared" si="49"/>
        <v>0</v>
      </c>
      <c r="AK106" s="25"/>
      <c r="AL106" s="15">
        <f t="shared" si="50"/>
        <v>0</v>
      </c>
      <c r="AM106" s="15">
        <f t="shared" si="51"/>
        <v>0</v>
      </c>
      <c r="AO106" s="25">
        <f t="shared" si="52"/>
        <v>0</v>
      </c>
      <c r="AP106" s="15">
        <f t="shared" si="53"/>
        <v>0</v>
      </c>
      <c r="AQ106" s="36">
        <f t="shared" si="54"/>
        <v>0</v>
      </c>
      <c r="AR106" s="41">
        <f t="shared" si="64"/>
        <v>0</v>
      </c>
      <c r="AS106" s="36">
        <f t="shared" si="56"/>
        <v>0</v>
      </c>
      <c r="AT106" s="58">
        <f t="shared" si="57"/>
        <v>0</v>
      </c>
      <c r="AU106" s="25"/>
      <c r="AV106" s="36">
        <f t="shared" si="58"/>
        <v>0</v>
      </c>
      <c r="AW106" s="36"/>
      <c r="AX106" s="15">
        <f t="shared" si="59"/>
        <v>0</v>
      </c>
      <c r="AY106" s="46">
        <v>109</v>
      </c>
      <c r="AZ106" s="36" t="str">
        <f t="shared" si="60"/>
        <v>-</v>
      </c>
      <c r="BA106" s="36" t="str">
        <f t="shared" si="61"/>
        <v>-</v>
      </c>
      <c r="BB106" s="51" t="str">
        <f t="shared" si="62"/>
        <v>-</v>
      </c>
      <c r="BC106" s="34" t="str">
        <f t="shared" si="63"/>
        <v>-</v>
      </c>
    </row>
    <row r="107" spans="1:55" ht="15" hidden="1" x14ac:dyDescent="0.25">
      <c r="A107" s="13"/>
      <c r="B107" s="16"/>
      <c r="C107" s="16"/>
      <c r="D107" s="16"/>
      <c r="E107" s="17"/>
      <c r="F107" s="53"/>
      <c r="G107" s="53"/>
      <c r="H107" s="53"/>
      <c r="J107" s="25"/>
      <c r="K107" s="15">
        <f t="shared" si="32"/>
        <v>0</v>
      </c>
      <c r="L107" s="15">
        <f t="shared" si="33"/>
        <v>0</v>
      </c>
      <c r="M107" s="25"/>
      <c r="N107" s="15">
        <f t="shared" si="34"/>
        <v>0</v>
      </c>
      <c r="O107" s="15">
        <f t="shared" si="35"/>
        <v>0</v>
      </c>
      <c r="P107" s="25"/>
      <c r="Q107" s="15">
        <f t="shared" si="36"/>
        <v>0</v>
      </c>
      <c r="R107" s="15">
        <f t="shared" si="37"/>
        <v>0</v>
      </c>
      <c r="S107" s="25"/>
      <c r="T107" s="15">
        <f t="shared" si="38"/>
        <v>0</v>
      </c>
      <c r="U107" s="15">
        <f t="shared" si="39"/>
        <v>0</v>
      </c>
      <c r="V107" s="25"/>
      <c r="W107" s="15">
        <f t="shared" si="40"/>
        <v>0</v>
      </c>
      <c r="X107" s="15">
        <f t="shared" si="41"/>
        <v>0</v>
      </c>
      <c r="Y107" s="25"/>
      <c r="Z107" s="15">
        <f t="shared" si="42"/>
        <v>0</v>
      </c>
      <c r="AA107" s="15">
        <f t="shared" si="43"/>
        <v>0</v>
      </c>
      <c r="AB107" s="25"/>
      <c r="AC107" s="15">
        <f t="shared" si="44"/>
        <v>0</v>
      </c>
      <c r="AD107" s="15">
        <f t="shared" si="45"/>
        <v>0</v>
      </c>
      <c r="AE107" s="25"/>
      <c r="AF107" s="15">
        <f t="shared" si="46"/>
        <v>0</v>
      </c>
      <c r="AG107" s="15">
        <f t="shared" si="47"/>
        <v>0</v>
      </c>
      <c r="AH107" s="25"/>
      <c r="AI107" s="15">
        <f t="shared" si="48"/>
        <v>0</v>
      </c>
      <c r="AJ107" s="15">
        <f t="shared" si="49"/>
        <v>0</v>
      </c>
      <c r="AK107" s="25"/>
      <c r="AL107" s="15">
        <f t="shared" si="50"/>
        <v>0</v>
      </c>
      <c r="AM107" s="15">
        <f t="shared" si="51"/>
        <v>0</v>
      </c>
      <c r="AO107" s="25">
        <f t="shared" si="52"/>
        <v>0</v>
      </c>
      <c r="AP107" s="15">
        <f t="shared" si="53"/>
        <v>0</v>
      </c>
      <c r="AQ107" s="36">
        <f t="shared" si="54"/>
        <v>0</v>
      </c>
      <c r="AR107" s="41">
        <f t="shared" si="64"/>
        <v>0</v>
      </c>
      <c r="AS107" s="36">
        <f t="shared" si="56"/>
        <v>0</v>
      </c>
      <c r="AT107" s="58">
        <f t="shared" si="57"/>
        <v>0</v>
      </c>
      <c r="AU107" s="25"/>
      <c r="AV107" s="36">
        <f t="shared" si="58"/>
        <v>0</v>
      </c>
      <c r="AW107" s="36"/>
      <c r="AX107" s="15">
        <f t="shared" si="59"/>
        <v>0</v>
      </c>
      <c r="AY107" s="46">
        <v>110</v>
      </c>
      <c r="AZ107" s="36" t="str">
        <f t="shared" si="60"/>
        <v>-</v>
      </c>
      <c r="BA107" s="36" t="str">
        <f t="shared" si="61"/>
        <v>-</v>
      </c>
      <c r="BB107" s="51" t="str">
        <f t="shared" si="62"/>
        <v>-</v>
      </c>
      <c r="BC107" s="34" t="str">
        <f t="shared" si="63"/>
        <v>-</v>
      </c>
    </row>
    <row r="108" spans="1:55" ht="15" hidden="1" x14ac:dyDescent="0.25">
      <c r="A108" s="13"/>
      <c r="B108" s="16"/>
      <c r="C108" s="16"/>
      <c r="D108" s="16"/>
      <c r="E108" s="17"/>
      <c r="F108" s="53"/>
      <c r="G108" s="53"/>
      <c r="H108" s="53"/>
      <c r="J108" s="25"/>
      <c r="K108" s="15">
        <f t="shared" si="32"/>
        <v>0</v>
      </c>
      <c r="L108" s="15">
        <f t="shared" si="33"/>
        <v>0</v>
      </c>
      <c r="M108" s="25"/>
      <c r="N108" s="15">
        <f t="shared" si="34"/>
        <v>0</v>
      </c>
      <c r="O108" s="15">
        <f t="shared" si="35"/>
        <v>0</v>
      </c>
      <c r="P108" s="25"/>
      <c r="Q108" s="15">
        <f t="shared" si="36"/>
        <v>0</v>
      </c>
      <c r="R108" s="15">
        <f t="shared" si="37"/>
        <v>0</v>
      </c>
      <c r="S108" s="25"/>
      <c r="T108" s="15">
        <f t="shared" si="38"/>
        <v>0</v>
      </c>
      <c r="U108" s="15">
        <f t="shared" si="39"/>
        <v>0</v>
      </c>
      <c r="V108" s="25"/>
      <c r="W108" s="15">
        <f t="shared" si="40"/>
        <v>0</v>
      </c>
      <c r="X108" s="15">
        <f t="shared" si="41"/>
        <v>0</v>
      </c>
      <c r="Y108" s="25"/>
      <c r="Z108" s="15">
        <f t="shared" si="42"/>
        <v>0</v>
      </c>
      <c r="AA108" s="15">
        <f t="shared" si="43"/>
        <v>0</v>
      </c>
      <c r="AB108" s="25"/>
      <c r="AC108" s="15">
        <f t="shared" si="44"/>
        <v>0</v>
      </c>
      <c r="AD108" s="15">
        <f t="shared" si="45"/>
        <v>0</v>
      </c>
      <c r="AE108" s="25"/>
      <c r="AF108" s="15">
        <f t="shared" si="46"/>
        <v>0</v>
      </c>
      <c r="AG108" s="15">
        <f t="shared" si="47"/>
        <v>0</v>
      </c>
      <c r="AH108" s="25"/>
      <c r="AI108" s="15">
        <f t="shared" si="48"/>
        <v>0</v>
      </c>
      <c r="AJ108" s="15">
        <f t="shared" si="49"/>
        <v>0</v>
      </c>
      <c r="AK108" s="25"/>
      <c r="AL108" s="15">
        <f t="shared" si="50"/>
        <v>0</v>
      </c>
      <c r="AM108" s="15">
        <f t="shared" si="51"/>
        <v>0</v>
      </c>
      <c r="AO108" s="25">
        <f t="shared" si="52"/>
        <v>0</v>
      </c>
      <c r="AP108" s="15">
        <f t="shared" si="53"/>
        <v>0</v>
      </c>
      <c r="AQ108" s="36">
        <f t="shared" si="54"/>
        <v>0</v>
      </c>
      <c r="AR108" s="41">
        <f t="shared" si="64"/>
        <v>0</v>
      </c>
      <c r="AS108" s="36">
        <f t="shared" si="56"/>
        <v>0</v>
      </c>
      <c r="AT108" s="58">
        <f t="shared" si="57"/>
        <v>0</v>
      </c>
      <c r="AU108" s="25"/>
      <c r="AV108" s="36">
        <f t="shared" si="58"/>
        <v>0</v>
      </c>
      <c r="AW108" s="36"/>
      <c r="AX108" s="15">
        <f t="shared" si="59"/>
        <v>0</v>
      </c>
      <c r="AY108" s="46">
        <v>111</v>
      </c>
      <c r="AZ108" s="36" t="str">
        <f t="shared" si="60"/>
        <v>-</v>
      </c>
      <c r="BA108" s="36" t="str">
        <f t="shared" si="61"/>
        <v>-</v>
      </c>
      <c r="BB108" s="51" t="str">
        <f t="shared" si="62"/>
        <v>-</v>
      </c>
      <c r="BC108" s="34" t="str">
        <f t="shared" si="63"/>
        <v>-</v>
      </c>
    </row>
    <row r="109" spans="1:55" ht="15" hidden="1" x14ac:dyDescent="0.25">
      <c r="A109" s="13"/>
      <c r="B109" s="16"/>
      <c r="C109" s="16"/>
      <c r="D109" s="16"/>
      <c r="E109" s="17"/>
      <c r="F109" s="53"/>
      <c r="G109" s="53"/>
      <c r="H109" s="53"/>
      <c r="J109" s="25"/>
      <c r="K109" s="15">
        <f t="shared" si="32"/>
        <v>0</v>
      </c>
      <c r="L109" s="15">
        <f t="shared" si="33"/>
        <v>0</v>
      </c>
      <c r="M109" s="25"/>
      <c r="N109" s="15">
        <f t="shared" si="34"/>
        <v>0</v>
      </c>
      <c r="O109" s="15">
        <f t="shared" si="35"/>
        <v>0</v>
      </c>
      <c r="P109" s="25"/>
      <c r="Q109" s="15">
        <f t="shared" si="36"/>
        <v>0</v>
      </c>
      <c r="R109" s="15">
        <f t="shared" si="37"/>
        <v>0</v>
      </c>
      <c r="S109" s="25"/>
      <c r="T109" s="15">
        <f t="shared" si="38"/>
        <v>0</v>
      </c>
      <c r="U109" s="15">
        <f t="shared" si="39"/>
        <v>0</v>
      </c>
      <c r="V109" s="25"/>
      <c r="W109" s="15">
        <f t="shared" si="40"/>
        <v>0</v>
      </c>
      <c r="X109" s="15">
        <f t="shared" si="41"/>
        <v>0</v>
      </c>
      <c r="Y109" s="25"/>
      <c r="Z109" s="15">
        <f t="shared" si="42"/>
        <v>0</v>
      </c>
      <c r="AA109" s="15">
        <f t="shared" si="43"/>
        <v>0</v>
      </c>
      <c r="AB109" s="25"/>
      <c r="AC109" s="15">
        <f t="shared" si="44"/>
        <v>0</v>
      </c>
      <c r="AD109" s="15">
        <f t="shared" si="45"/>
        <v>0</v>
      </c>
      <c r="AE109" s="25"/>
      <c r="AF109" s="15">
        <f t="shared" si="46"/>
        <v>0</v>
      </c>
      <c r="AG109" s="15">
        <f t="shared" si="47"/>
        <v>0</v>
      </c>
      <c r="AH109" s="25"/>
      <c r="AI109" s="15">
        <f t="shared" si="48"/>
        <v>0</v>
      </c>
      <c r="AJ109" s="15">
        <f t="shared" si="49"/>
        <v>0</v>
      </c>
      <c r="AK109" s="25"/>
      <c r="AL109" s="15">
        <f t="shared" si="50"/>
        <v>0</v>
      </c>
      <c r="AM109" s="15">
        <f t="shared" si="51"/>
        <v>0</v>
      </c>
      <c r="AO109" s="25">
        <f t="shared" si="52"/>
        <v>0</v>
      </c>
      <c r="AP109" s="15">
        <f t="shared" si="53"/>
        <v>0</v>
      </c>
      <c r="AQ109" s="36">
        <f t="shared" si="54"/>
        <v>0</v>
      </c>
      <c r="AR109" s="41">
        <f t="shared" si="64"/>
        <v>0</v>
      </c>
      <c r="AS109" s="36">
        <f t="shared" si="56"/>
        <v>0</v>
      </c>
      <c r="AT109" s="58">
        <f t="shared" si="57"/>
        <v>0</v>
      </c>
      <c r="AU109" s="25"/>
      <c r="AV109" s="36">
        <f t="shared" si="58"/>
        <v>0</v>
      </c>
      <c r="AW109" s="36"/>
      <c r="AX109" s="15">
        <f t="shared" si="59"/>
        <v>0</v>
      </c>
      <c r="AY109" s="46">
        <v>112</v>
      </c>
      <c r="AZ109" s="36" t="str">
        <f t="shared" si="60"/>
        <v>-</v>
      </c>
      <c r="BA109" s="36" t="str">
        <f t="shared" si="61"/>
        <v>-</v>
      </c>
      <c r="BB109" s="51" t="str">
        <f t="shared" si="62"/>
        <v>-</v>
      </c>
      <c r="BC109" s="34" t="str">
        <f t="shared" si="63"/>
        <v>-</v>
      </c>
    </row>
    <row r="110" spans="1:55" ht="15" hidden="1" x14ac:dyDescent="0.25">
      <c r="A110" s="13"/>
      <c r="B110" s="16"/>
      <c r="C110" s="16"/>
      <c r="D110" s="16"/>
      <c r="E110" s="17"/>
      <c r="F110" s="53"/>
      <c r="G110" s="53"/>
      <c r="H110" s="53"/>
      <c r="J110" s="25"/>
      <c r="K110" s="15">
        <f t="shared" si="32"/>
        <v>0</v>
      </c>
      <c r="L110" s="15">
        <f t="shared" si="33"/>
        <v>0</v>
      </c>
      <c r="M110" s="25"/>
      <c r="N110" s="15">
        <f t="shared" si="34"/>
        <v>0</v>
      </c>
      <c r="O110" s="15">
        <f t="shared" si="35"/>
        <v>0</v>
      </c>
      <c r="P110" s="25"/>
      <c r="Q110" s="15">
        <f t="shared" si="36"/>
        <v>0</v>
      </c>
      <c r="R110" s="15">
        <f t="shared" si="37"/>
        <v>0</v>
      </c>
      <c r="S110" s="25"/>
      <c r="T110" s="15">
        <f t="shared" si="38"/>
        <v>0</v>
      </c>
      <c r="U110" s="15">
        <f t="shared" si="39"/>
        <v>0</v>
      </c>
      <c r="V110" s="25"/>
      <c r="W110" s="15">
        <f t="shared" si="40"/>
        <v>0</v>
      </c>
      <c r="X110" s="15">
        <f t="shared" si="41"/>
        <v>0</v>
      </c>
      <c r="Y110" s="25"/>
      <c r="Z110" s="15">
        <f t="shared" si="42"/>
        <v>0</v>
      </c>
      <c r="AA110" s="15">
        <f t="shared" si="43"/>
        <v>0</v>
      </c>
      <c r="AB110" s="25"/>
      <c r="AC110" s="15">
        <f t="shared" si="44"/>
        <v>0</v>
      </c>
      <c r="AD110" s="15">
        <f t="shared" si="45"/>
        <v>0</v>
      </c>
      <c r="AE110" s="25"/>
      <c r="AF110" s="15">
        <f t="shared" si="46"/>
        <v>0</v>
      </c>
      <c r="AG110" s="15">
        <f t="shared" si="47"/>
        <v>0</v>
      </c>
      <c r="AH110" s="25"/>
      <c r="AI110" s="15">
        <f t="shared" si="48"/>
        <v>0</v>
      </c>
      <c r="AJ110" s="15">
        <f t="shared" si="49"/>
        <v>0</v>
      </c>
      <c r="AK110" s="25"/>
      <c r="AL110" s="15">
        <f t="shared" si="50"/>
        <v>0</v>
      </c>
      <c r="AM110" s="15">
        <f t="shared" si="51"/>
        <v>0</v>
      </c>
      <c r="AO110" s="25">
        <f t="shared" si="52"/>
        <v>0</v>
      </c>
      <c r="AP110" s="15">
        <f t="shared" si="53"/>
        <v>0</v>
      </c>
      <c r="AQ110" s="36">
        <f t="shared" si="54"/>
        <v>0</v>
      </c>
      <c r="AR110" s="41">
        <f t="shared" si="64"/>
        <v>0</v>
      </c>
      <c r="AS110" s="36">
        <f t="shared" si="56"/>
        <v>0</v>
      </c>
      <c r="AT110" s="58">
        <f t="shared" si="57"/>
        <v>0</v>
      </c>
      <c r="AU110" s="25"/>
      <c r="AV110" s="36">
        <f t="shared" si="58"/>
        <v>0</v>
      </c>
      <c r="AW110" s="36"/>
      <c r="AX110" s="15">
        <f t="shared" si="59"/>
        <v>0</v>
      </c>
      <c r="AY110" s="46">
        <v>113</v>
      </c>
      <c r="AZ110" s="36" t="str">
        <f t="shared" si="60"/>
        <v>-</v>
      </c>
      <c r="BA110" s="36" t="str">
        <f t="shared" si="61"/>
        <v>-</v>
      </c>
      <c r="BB110" s="51" t="str">
        <f t="shared" si="62"/>
        <v>-</v>
      </c>
      <c r="BC110" s="34" t="str">
        <f t="shared" si="63"/>
        <v>-</v>
      </c>
    </row>
    <row r="111" spans="1:55" ht="15" hidden="1" x14ac:dyDescent="0.25">
      <c r="A111" s="13"/>
      <c r="B111" s="16"/>
      <c r="C111" s="16"/>
      <c r="D111" s="30"/>
      <c r="E111" s="26"/>
      <c r="F111" s="53"/>
      <c r="G111" s="53"/>
      <c r="H111" s="53"/>
      <c r="J111" s="25"/>
      <c r="K111" s="15">
        <f t="shared" si="32"/>
        <v>0</v>
      </c>
      <c r="L111" s="15">
        <f t="shared" si="33"/>
        <v>0</v>
      </c>
      <c r="M111" s="25"/>
      <c r="N111" s="15">
        <f t="shared" si="34"/>
        <v>0</v>
      </c>
      <c r="O111" s="15">
        <f t="shared" si="35"/>
        <v>0</v>
      </c>
      <c r="P111" s="25"/>
      <c r="Q111" s="15">
        <f t="shared" si="36"/>
        <v>0</v>
      </c>
      <c r="R111" s="15">
        <f t="shared" si="37"/>
        <v>0</v>
      </c>
      <c r="S111" s="25"/>
      <c r="T111" s="15">
        <f t="shared" si="38"/>
        <v>0</v>
      </c>
      <c r="U111" s="15">
        <f t="shared" si="39"/>
        <v>0</v>
      </c>
      <c r="V111" s="25"/>
      <c r="W111" s="15">
        <f t="shared" si="40"/>
        <v>0</v>
      </c>
      <c r="X111" s="15">
        <f t="shared" si="41"/>
        <v>0</v>
      </c>
      <c r="Y111" s="25"/>
      <c r="Z111" s="15">
        <f t="shared" si="42"/>
        <v>0</v>
      </c>
      <c r="AA111" s="15">
        <f t="shared" si="43"/>
        <v>0</v>
      </c>
      <c r="AB111" s="25"/>
      <c r="AC111" s="15">
        <f t="shared" si="44"/>
        <v>0</v>
      </c>
      <c r="AD111" s="15">
        <f t="shared" si="45"/>
        <v>0</v>
      </c>
      <c r="AE111" s="25"/>
      <c r="AF111" s="15">
        <f t="shared" si="46"/>
        <v>0</v>
      </c>
      <c r="AG111" s="15">
        <f t="shared" si="47"/>
        <v>0</v>
      </c>
      <c r="AH111" s="25"/>
      <c r="AI111" s="15">
        <f t="shared" si="48"/>
        <v>0</v>
      </c>
      <c r="AJ111" s="15">
        <f t="shared" si="49"/>
        <v>0</v>
      </c>
      <c r="AK111" s="25"/>
      <c r="AL111" s="15">
        <f t="shared" si="50"/>
        <v>0</v>
      </c>
      <c r="AM111" s="15">
        <f t="shared" si="51"/>
        <v>0</v>
      </c>
      <c r="AO111" s="25">
        <f t="shared" si="52"/>
        <v>0</v>
      </c>
      <c r="AP111" s="15">
        <f t="shared" si="53"/>
        <v>0</v>
      </c>
      <c r="AQ111" s="36">
        <f t="shared" si="54"/>
        <v>0</v>
      </c>
      <c r="AR111" s="41">
        <f t="shared" ref="AR111:AR119" si="65">AO111/BI$10</f>
        <v>0</v>
      </c>
      <c r="AS111" s="36">
        <f t="shared" si="56"/>
        <v>0</v>
      </c>
      <c r="AT111" s="58">
        <f t="shared" si="57"/>
        <v>0</v>
      </c>
      <c r="AU111" s="25"/>
      <c r="AV111" s="36">
        <f t="shared" si="58"/>
        <v>0</v>
      </c>
      <c r="AW111" s="36"/>
      <c r="AX111" s="15">
        <f t="shared" si="59"/>
        <v>0</v>
      </c>
      <c r="AY111" s="46">
        <v>115</v>
      </c>
      <c r="AZ111" s="36" t="str">
        <f t="shared" si="60"/>
        <v>-</v>
      </c>
      <c r="BA111" s="36" t="str">
        <f t="shared" si="61"/>
        <v>-</v>
      </c>
      <c r="BB111" s="51" t="str">
        <f t="shared" si="62"/>
        <v>-</v>
      </c>
      <c r="BC111" s="34" t="str">
        <f t="shared" si="63"/>
        <v>-</v>
      </c>
    </row>
    <row r="112" spans="1:55" ht="15" hidden="1" x14ac:dyDescent="0.25">
      <c r="A112" s="13"/>
      <c r="B112" s="16"/>
      <c r="C112" s="16"/>
      <c r="D112" s="30"/>
      <c r="E112" s="17"/>
      <c r="F112" s="53"/>
      <c r="G112" s="53"/>
      <c r="H112" s="53"/>
      <c r="J112" s="25"/>
      <c r="K112" s="15">
        <f t="shared" si="32"/>
        <v>0</v>
      </c>
      <c r="L112" s="15">
        <f t="shared" si="33"/>
        <v>0</v>
      </c>
      <c r="M112" s="25"/>
      <c r="N112" s="15">
        <f t="shared" si="34"/>
        <v>0</v>
      </c>
      <c r="O112" s="15">
        <f t="shared" si="35"/>
        <v>0</v>
      </c>
      <c r="P112" s="25"/>
      <c r="Q112" s="15">
        <f t="shared" si="36"/>
        <v>0</v>
      </c>
      <c r="R112" s="15">
        <f t="shared" si="37"/>
        <v>0</v>
      </c>
      <c r="S112" s="25"/>
      <c r="T112" s="15">
        <f t="shared" si="38"/>
        <v>0</v>
      </c>
      <c r="U112" s="15">
        <f t="shared" si="39"/>
        <v>0</v>
      </c>
      <c r="V112" s="25"/>
      <c r="W112" s="15">
        <f t="shared" si="40"/>
        <v>0</v>
      </c>
      <c r="X112" s="15">
        <f t="shared" si="41"/>
        <v>0</v>
      </c>
      <c r="Y112" s="25"/>
      <c r="Z112" s="15">
        <f t="shared" si="42"/>
        <v>0</v>
      </c>
      <c r="AA112" s="15">
        <f t="shared" si="43"/>
        <v>0</v>
      </c>
      <c r="AB112" s="25"/>
      <c r="AC112" s="15">
        <f t="shared" si="44"/>
        <v>0</v>
      </c>
      <c r="AD112" s="15">
        <f t="shared" si="45"/>
        <v>0</v>
      </c>
      <c r="AE112" s="25"/>
      <c r="AF112" s="15">
        <f t="shared" si="46"/>
        <v>0</v>
      </c>
      <c r="AG112" s="15">
        <f t="shared" si="47"/>
        <v>0</v>
      </c>
      <c r="AH112" s="25"/>
      <c r="AI112" s="15">
        <f t="shared" si="48"/>
        <v>0</v>
      </c>
      <c r="AJ112" s="15">
        <f t="shared" si="49"/>
        <v>0</v>
      </c>
      <c r="AK112" s="25"/>
      <c r="AL112" s="15">
        <f t="shared" si="50"/>
        <v>0</v>
      </c>
      <c r="AM112" s="15">
        <f t="shared" si="51"/>
        <v>0</v>
      </c>
      <c r="AO112" s="25">
        <f t="shared" si="52"/>
        <v>0</v>
      </c>
      <c r="AP112" s="15">
        <f t="shared" si="53"/>
        <v>0</v>
      </c>
      <c r="AQ112" s="36">
        <f t="shared" si="54"/>
        <v>0</v>
      </c>
      <c r="AR112" s="41">
        <f t="shared" si="65"/>
        <v>0</v>
      </c>
      <c r="AS112" s="36">
        <f t="shared" si="56"/>
        <v>0</v>
      </c>
      <c r="AT112" s="58">
        <f t="shared" si="57"/>
        <v>0</v>
      </c>
      <c r="AU112" s="25"/>
      <c r="AV112" s="36">
        <f t="shared" si="58"/>
        <v>0</v>
      </c>
      <c r="AW112" s="36"/>
      <c r="AX112" s="15">
        <f t="shared" si="59"/>
        <v>0</v>
      </c>
      <c r="AY112" s="46">
        <v>116</v>
      </c>
      <c r="AZ112" s="36" t="str">
        <f t="shared" si="60"/>
        <v>-</v>
      </c>
      <c r="BA112" s="36" t="str">
        <f t="shared" si="61"/>
        <v>-</v>
      </c>
      <c r="BB112" s="51" t="str">
        <f t="shared" si="62"/>
        <v>-</v>
      </c>
      <c r="BC112" s="34" t="str">
        <f t="shared" si="63"/>
        <v>-</v>
      </c>
    </row>
    <row r="113" spans="1:55" ht="15" hidden="1" x14ac:dyDescent="0.25">
      <c r="A113" s="13"/>
      <c r="B113" s="16"/>
      <c r="C113" s="16"/>
      <c r="D113" s="30"/>
      <c r="E113" s="17"/>
      <c r="F113" s="53"/>
      <c r="G113" s="53"/>
      <c r="H113" s="53"/>
      <c r="J113" s="25"/>
      <c r="K113" s="15">
        <f t="shared" si="32"/>
        <v>0</v>
      </c>
      <c r="L113" s="15">
        <f t="shared" si="33"/>
        <v>0</v>
      </c>
      <c r="M113" s="25"/>
      <c r="N113" s="15">
        <f t="shared" si="34"/>
        <v>0</v>
      </c>
      <c r="O113" s="15">
        <f t="shared" si="35"/>
        <v>0</v>
      </c>
      <c r="P113" s="25"/>
      <c r="Q113" s="15">
        <f t="shared" si="36"/>
        <v>0</v>
      </c>
      <c r="R113" s="15">
        <f t="shared" si="37"/>
        <v>0</v>
      </c>
      <c r="S113" s="25"/>
      <c r="T113" s="15">
        <f t="shared" si="38"/>
        <v>0</v>
      </c>
      <c r="U113" s="15">
        <f t="shared" si="39"/>
        <v>0</v>
      </c>
      <c r="V113" s="25"/>
      <c r="W113" s="15">
        <f t="shared" si="40"/>
        <v>0</v>
      </c>
      <c r="X113" s="15">
        <f t="shared" si="41"/>
        <v>0</v>
      </c>
      <c r="Y113" s="25"/>
      <c r="Z113" s="15">
        <f t="shared" si="42"/>
        <v>0</v>
      </c>
      <c r="AA113" s="15">
        <f t="shared" si="43"/>
        <v>0</v>
      </c>
      <c r="AB113" s="25"/>
      <c r="AC113" s="15">
        <f t="shared" si="44"/>
        <v>0</v>
      </c>
      <c r="AD113" s="15">
        <f t="shared" si="45"/>
        <v>0</v>
      </c>
      <c r="AE113" s="25"/>
      <c r="AF113" s="15">
        <f t="shared" si="46"/>
        <v>0</v>
      </c>
      <c r="AG113" s="15">
        <f t="shared" si="47"/>
        <v>0</v>
      </c>
      <c r="AH113" s="25"/>
      <c r="AI113" s="15">
        <f t="shared" si="48"/>
        <v>0</v>
      </c>
      <c r="AJ113" s="15">
        <f t="shared" si="49"/>
        <v>0</v>
      </c>
      <c r="AK113" s="25"/>
      <c r="AL113" s="15">
        <f t="shared" si="50"/>
        <v>0</v>
      </c>
      <c r="AM113" s="15">
        <f t="shared" si="51"/>
        <v>0</v>
      </c>
      <c r="AO113" s="25">
        <f t="shared" si="52"/>
        <v>0</v>
      </c>
      <c r="AP113" s="15">
        <f t="shared" si="53"/>
        <v>0</v>
      </c>
      <c r="AQ113" s="36">
        <f t="shared" si="54"/>
        <v>0</v>
      </c>
      <c r="AR113" s="41">
        <f t="shared" si="65"/>
        <v>0</v>
      </c>
      <c r="AS113" s="36">
        <f t="shared" si="56"/>
        <v>0</v>
      </c>
      <c r="AT113" s="58">
        <f t="shared" si="57"/>
        <v>0</v>
      </c>
      <c r="AU113" s="25"/>
      <c r="AV113" s="36">
        <f t="shared" si="58"/>
        <v>0</v>
      </c>
      <c r="AW113" s="36"/>
      <c r="AX113" s="15">
        <f t="shared" si="59"/>
        <v>0</v>
      </c>
      <c r="AY113" s="46">
        <v>117</v>
      </c>
      <c r="AZ113" s="36" t="str">
        <f t="shared" si="60"/>
        <v>-</v>
      </c>
      <c r="BA113" s="36" t="str">
        <f t="shared" si="61"/>
        <v>-</v>
      </c>
      <c r="BB113" s="51" t="str">
        <f t="shared" si="62"/>
        <v>-</v>
      </c>
      <c r="BC113" s="34" t="str">
        <f t="shared" si="63"/>
        <v>-</v>
      </c>
    </row>
    <row r="114" spans="1:55" ht="15" hidden="1" x14ac:dyDescent="0.25">
      <c r="A114" s="13"/>
      <c r="B114" s="16"/>
      <c r="C114" s="16"/>
      <c r="D114" s="30"/>
      <c r="E114" s="17"/>
      <c r="F114" s="53"/>
      <c r="G114" s="53"/>
      <c r="H114" s="53"/>
      <c r="J114" s="25"/>
      <c r="K114" s="15">
        <f t="shared" si="32"/>
        <v>0</v>
      </c>
      <c r="L114" s="15">
        <f t="shared" si="33"/>
        <v>0</v>
      </c>
      <c r="M114" s="25"/>
      <c r="N114" s="15">
        <f t="shared" si="34"/>
        <v>0</v>
      </c>
      <c r="O114" s="15">
        <f t="shared" si="35"/>
        <v>0</v>
      </c>
      <c r="P114" s="25"/>
      <c r="Q114" s="15">
        <f t="shared" si="36"/>
        <v>0</v>
      </c>
      <c r="R114" s="15">
        <f t="shared" si="37"/>
        <v>0</v>
      </c>
      <c r="S114" s="25"/>
      <c r="T114" s="15">
        <f t="shared" si="38"/>
        <v>0</v>
      </c>
      <c r="U114" s="15">
        <f t="shared" si="39"/>
        <v>0</v>
      </c>
      <c r="V114" s="25"/>
      <c r="W114" s="15">
        <f t="shared" si="40"/>
        <v>0</v>
      </c>
      <c r="X114" s="15">
        <f t="shared" si="41"/>
        <v>0</v>
      </c>
      <c r="Y114" s="25"/>
      <c r="Z114" s="15">
        <f t="shared" si="42"/>
        <v>0</v>
      </c>
      <c r="AA114" s="15">
        <f t="shared" si="43"/>
        <v>0</v>
      </c>
      <c r="AB114" s="25"/>
      <c r="AC114" s="15">
        <f t="shared" si="44"/>
        <v>0</v>
      </c>
      <c r="AD114" s="15">
        <f t="shared" si="45"/>
        <v>0</v>
      </c>
      <c r="AE114" s="25"/>
      <c r="AF114" s="15">
        <f t="shared" si="46"/>
        <v>0</v>
      </c>
      <c r="AG114" s="15">
        <f t="shared" si="47"/>
        <v>0</v>
      </c>
      <c r="AH114" s="25"/>
      <c r="AI114" s="15">
        <f t="shared" si="48"/>
        <v>0</v>
      </c>
      <c r="AJ114" s="15">
        <f t="shared" si="49"/>
        <v>0</v>
      </c>
      <c r="AK114" s="25"/>
      <c r="AL114" s="15">
        <f t="shared" si="50"/>
        <v>0</v>
      </c>
      <c r="AM114" s="15">
        <f t="shared" si="51"/>
        <v>0</v>
      </c>
      <c r="AO114" s="25">
        <f t="shared" si="52"/>
        <v>0</v>
      </c>
      <c r="AP114" s="15">
        <f t="shared" si="53"/>
        <v>0</v>
      </c>
      <c r="AQ114" s="36">
        <f t="shared" si="54"/>
        <v>0</v>
      </c>
      <c r="AR114" s="41">
        <f t="shared" si="65"/>
        <v>0</v>
      </c>
      <c r="AS114" s="36">
        <f t="shared" si="56"/>
        <v>0</v>
      </c>
      <c r="AT114" s="58">
        <f t="shared" si="57"/>
        <v>0</v>
      </c>
      <c r="AU114" s="25"/>
      <c r="AV114" s="36">
        <f t="shared" si="58"/>
        <v>0</v>
      </c>
      <c r="AW114" s="36"/>
      <c r="AX114" s="15">
        <f t="shared" si="59"/>
        <v>0</v>
      </c>
      <c r="AY114" s="46">
        <v>118</v>
      </c>
      <c r="AZ114" s="36" t="str">
        <f t="shared" si="60"/>
        <v>-</v>
      </c>
      <c r="BA114" s="36" t="str">
        <f t="shared" si="61"/>
        <v>-</v>
      </c>
      <c r="BB114" s="51" t="str">
        <f t="shared" si="62"/>
        <v>-</v>
      </c>
      <c r="BC114" s="34" t="str">
        <f t="shared" si="63"/>
        <v>-</v>
      </c>
    </row>
    <row r="115" spans="1:55" ht="15" hidden="1" x14ac:dyDescent="0.25">
      <c r="A115" s="13"/>
      <c r="B115" s="16"/>
      <c r="C115" s="16"/>
      <c r="D115" s="30"/>
      <c r="E115" s="17"/>
      <c r="F115" s="53"/>
      <c r="G115" s="53"/>
      <c r="H115" s="53"/>
      <c r="J115" s="25"/>
      <c r="K115" s="15">
        <f t="shared" si="32"/>
        <v>0</v>
      </c>
      <c r="L115" s="15">
        <f t="shared" si="33"/>
        <v>0</v>
      </c>
      <c r="M115" s="25"/>
      <c r="N115" s="15">
        <f t="shared" si="34"/>
        <v>0</v>
      </c>
      <c r="O115" s="15">
        <f t="shared" si="35"/>
        <v>0</v>
      </c>
      <c r="P115" s="25"/>
      <c r="Q115" s="15">
        <f t="shared" si="36"/>
        <v>0</v>
      </c>
      <c r="R115" s="15">
        <f t="shared" si="37"/>
        <v>0</v>
      </c>
      <c r="S115" s="25"/>
      <c r="T115" s="15">
        <f t="shared" si="38"/>
        <v>0</v>
      </c>
      <c r="U115" s="15">
        <f t="shared" si="39"/>
        <v>0</v>
      </c>
      <c r="V115" s="25"/>
      <c r="W115" s="15">
        <f t="shared" si="40"/>
        <v>0</v>
      </c>
      <c r="X115" s="15">
        <f t="shared" si="41"/>
        <v>0</v>
      </c>
      <c r="Y115" s="25"/>
      <c r="Z115" s="15">
        <f t="shared" si="42"/>
        <v>0</v>
      </c>
      <c r="AA115" s="15">
        <f t="shared" si="43"/>
        <v>0</v>
      </c>
      <c r="AB115" s="25"/>
      <c r="AC115" s="15">
        <f t="shared" si="44"/>
        <v>0</v>
      </c>
      <c r="AD115" s="15">
        <f t="shared" si="45"/>
        <v>0</v>
      </c>
      <c r="AE115" s="25"/>
      <c r="AF115" s="15">
        <f t="shared" si="46"/>
        <v>0</v>
      </c>
      <c r="AG115" s="15">
        <f t="shared" si="47"/>
        <v>0</v>
      </c>
      <c r="AH115" s="25"/>
      <c r="AI115" s="15">
        <f t="shared" si="48"/>
        <v>0</v>
      </c>
      <c r="AJ115" s="15">
        <f t="shared" si="49"/>
        <v>0</v>
      </c>
      <c r="AK115" s="25"/>
      <c r="AL115" s="15">
        <f t="shared" si="50"/>
        <v>0</v>
      </c>
      <c r="AM115" s="15">
        <f t="shared" si="51"/>
        <v>0</v>
      </c>
      <c r="AO115" s="25">
        <f t="shared" si="52"/>
        <v>0</v>
      </c>
      <c r="AP115" s="15">
        <f t="shared" si="53"/>
        <v>0</v>
      </c>
      <c r="AQ115" s="36">
        <f t="shared" si="54"/>
        <v>0</v>
      </c>
      <c r="AR115" s="41">
        <f t="shared" si="65"/>
        <v>0</v>
      </c>
      <c r="AS115" s="36">
        <f t="shared" si="56"/>
        <v>0</v>
      </c>
      <c r="AT115" s="58">
        <f t="shared" si="57"/>
        <v>0</v>
      </c>
      <c r="AU115" s="25"/>
      <c r="AV115" s="36">
        <f t="shared" si="58"/>
        <v>0</v>
      </c>
      <c r="AW115" s="36"/>
      <c r="AX115" s="15">
        <f t="shared" si="59"/>
        <v>0</v>
      </c>
      <c r="AY115" s="46">
        <v>119</v>
      </c>
      <c r="AZ115" s="36" t="str">
        <f t="shared" si="60"/>
        <v>-</v>
      </c>
      <c r="BA115" s="36" t="str">
        <f t="shared" si="61"/>
        <v>-</v>
      </c>
      <c r="BB115" s="51" t="str">
        <f t="shared" si="62"/>
        <v>-</v>
      </c>
      <c r="BC115" s="34" t="str">
        <f t="shared" si="63"/>
        <v>-</v>
      </c>
    </row>
    <row r="116" spans="1:55" ht="15" hidden="1" x14ac:dyDescent="0.25">
      <c r="A116" s="13"/>
      <c r="B116" s="16"/>
      <c r="C116" s="16"/>
      <c r="D116" s="30"/>
      <c r="E116" s="17"/>
      <c r="F116" s="53"/>
      <c r="G116" s="53"/>
      <c r="H116" s="53"/>
      <c r="J116" s="25"/>
      <c r="K116" s="15">
        <f t="shared" si="32"/>
        <v>0</v>
      </c>
      <c r="L116" s="15">
        <f t="shared" si="33"/>
        <v>0</v>
      </c>
      <c r="M116" s="25"/>
      <c r="N116" s="15">
        <f t="shared" si="34"/>
        <v>0</v>
      </c>
      <c r="O116" s="15">
        <f t="shared" si="35"/>
        <v>0</v>
      </c>
      <c r="P116" s="25"/>
      <c r="Q116" s="15">
        <f t="shared" si="36"/>
        <v>0</v>
      </c>
      <c r="R116" s="15">
        <f t="shared" si="37"/>
        <v>0</v>
      </c>
      <c r="S116" s="25"/>
      <c r="T116" s="15">
        <f t="shared" si="38"/>
        <v>0</v>
      </c>
      <c r="U116" s="15">
        <f t="shared" si="39"/>
        <v>0</v>
      </c>
      <c r="V116" s="25"/>
      <c r="W116" s="15">
        <f t="shared" si="40"/>
        <v>0</v>
      </c>
      <c r="X116" s="15">
        <f t="shared" si="41"/>
        <v>0</v>
      </c>
      <c r="Y116" s="25"/>
      <c r="Z116" s="15">
        <f t="shared" si="42"/>
        <v>0</v>
      </c>
      <c r="AA116" s="15">
        <f t="shared" si="43"/>
        <v>0</v>
      </c>
      <c r="AB116" s="25"/>
      <c r="AC116" s="15">
        <f t="shared" si="44"/>
        <v>0</v>
      </c>
      <c r="AD116" s="15">
        <f t="shared" si="45"/>
        <v>0</v>
      </c>
      <c r="AE116" s="25"/>
      <c r="AF116" s="15">
        <f t="shared" si="46"/>
        <v>0</v>
      </c>
      <c r="AG116" s="15">
        <f t="shared" si="47"/>
        <v>0</v>
      </c>
      <c r="AH116" s="25"/>
      <c r="AI116" s="15">
        <f t="shared" si="48"/>
        <v>0</v>
      </c>
      <c r="AJ116" s="15">
        <f t="shared" si="49"/>
        <v>0</v>
      </c>
      <c r="AK116" s="25"/>
      <c r="AL116" s="15">
        <f t="shared" si="50"/>
        <v>0</v>
      </c>
      <c r="AM116" s="15">
        <f t="shared" si="51"/>
        <v>0</v>
      </c>
      <c r="AO116" s="25">
        <f t="shared" si="52"/>
        <v>0</v>
      </c>
      <c r="AP116" s="15">
        <f t="shared" si="53"/>
        <v>0</v>
      </c>
      <c r="AQ116" s="36">
        <f t="shared" si="54"/>
        <v>0</v>
      </c>
      <c r="AR116" s="41">
        <f t="shared" si="65"/>
        <v>0</v>
      </c>
      <c r="AS116" s="36">
        <f t="shared" si="56"/>
        <v>0</v>
      </c>
      <c r="AT116" s="58">
        <f t="shared" si="57"/>
        <v>0</v>
      </c>
      <c r="AU116" s="25"/>
      <c r="AV116" s="36">
        <f t="shared" si="58"/>
        <v>0</v>
      </c>
      <c r="AW116" s="36"/>
      <c r="AX116" s="15">
        <f t="shared" si="59"/>
        <v>0</v>
      </c>
      <c r="AY116" s="46">
        <v>120</v>
      </c>
      <c r="AZ116" s="36" t="str">
        <f t="shared" si="60"/>
        <v>-</v>
      </c>
      <c r="BA116" s="36" t="str">
        <f t="shared" si="61"/>
        <v>-</v>
      </c>
      <c r="BB116" s="51" t="str">
        <f t="shared" si="62"/>
        <v>-</v>
      </c>
      <c r="BC116" s="34" t="str">
        <f t="shared" si="63"/>
        <v>-</v>
      </c>
    </row>
    <row r="117" spans="1:55" ht="15" hidden="1" x14ac:dyDescent="0.25">
      <c r="A117" s="13"/>
      <c r="B117" s="16"/>
      <c r="C117" s="16"/>
      <c r="D117" s="30"/>
      <c r="E117" s="17"/>
      <c r="F117" s="53"/>
      <c r="G117" s="53"/>
      <c r="H117" s="53"/>
      <c r="J117" s="25"/>
      <c r="K117" s="15">
        <f t="shared" si="32"/>
        <v>0</v>
      </c>
      <c r="L117" s="15">
        <f t="shared" si="33"/>
        <v>0</v>
      </c>
      <c r="M117" s="25"/>
      <c r="N117" s="15">
        <f t="shared" si="34"/>
        <v>0</v>
      </c>
      <c r="O117" s="15">
        <f t="shared" si="35"/>
        <v>0</v>
      </c>
      <c r="P117" s="25"/>
      <c r="Q117" s="15">
        <f t="shared" si="36"/>
        <v>0</v>
      </c>
      <c r="R117" s="15">
        <f t="shared" si="37"/>
        <v>0</v>
      </c>
      <c r="S117" s="25"/>
      <c r="T117" s="15">
        <f t="shared" si="38"/>
        <v>0</v>
      </c>
      <c r="U117" s="15">
        <f t="shared" si="39"/>
        <v>0</v>
      </c>
      <c r="V117" s="25"/>
      <c r="W117" s="15">
        <f t="shared" si="40"/>
        <v>0</v>
      </c>
      <c r="X117" s="15">
        <f t="shared" si="41"/>
        <v>0</v>
      </c>
      <c r="Y117" s="25"/>
      <c r="Z117" s="15">
        <f t="shared" si="42"/>
        <v>0</v>
      </c>
      <c r="AA117" s="15">
        <f t="shared" si="43"/>
        <v>0</v>
      </c>
      <c r="AB117" s="25"/>
      <c r="AC117" s="15">
        <f t="shared" si="44"/>
        <v>0</v>
      </c>
      <c r="AD117" s="15">
        <f t="shared" si="45"/>
        <v>0</v>
      </c>
      <c r="AE117" s="25"/>
      <c r="AF117" s="15">
        <f t="shared" si="46"/>
        <v>0</v>
      </c>
      <c r="AG117" s="15">
        <f t="shared" si="47"/>
        <v>0</v>
      </c>
      <c r="AH117" s="25"/>
      <c r="AI117" s="15">
        <f t="shared" si="48"/>
        <v>0</v>
      </c>
      <c r="AJ117" s="15">
        <f t="shared" si="49"/>
        <v>0</v>
      </c>
      <c r="AK117" s="25"/>
      <c r="AL117" s="15">
        <f t="shared" si="50"/>
        <v>0</v>
      </c>
      <c r="AM117" s="15">
        <f t="shared" si="51"/>
        <v>0</v>
      </c>
      <c r="AO117" s="25">
        <f t="shared" si="52"/>
        <v>0</v>
      </c>
      <c r="AP117" s="15">
        <f t="shared" si="53"/>
        <v>0</v>
      </c>
      <c r="AQ117" s="36">
        <f t="shared" si="54"/>
        <v>0</v>
      </c>
      <c r="AR117" s="41">
        <f t="shared" si="65"/>
        <v>0</v>
      </c>
      <c r="AS117" s="36">
        <f t="shared" si="56"/>
        <v>0</v>
      </c>
      <c r="AT117" s="58">
        <f t="shared" si="57"/>
        <v>0</v>
      </c>
      <c r="AU117" s="25"/>
      <c r="AV117" s="36">
        <f t="shared" si="58"/>
        <v>0</v>
      </c>
      <c r="AW117" s="36"/>
      <c r="AX117" s="15">
        <f t="shared" si="59"/>
        <v>0</v>
      </c>
      <c r="AY117" s="46">
        <v>121</v>
      </c>
      <c r="AZ117" s="36" t="str">
        <f t="shared" si="60"/>
        <v>-</v>
      </c>
      <c r="BA117" s="36" t="str">
        <f t="shared" si="61"/>
        <v>-</v>
      </c>
      <c r="BB117" s="51" t="str">
        <f t="shared" si="62"/>
        <v>-</v>
      </c>
      <c r="BC117" s="34" t="str">
        <f t="shared" si="63"/>
        <v>-</v>
      </c>
    </row>
    <row r="118" spans="1:55" ht="15" hidden="1" x14ac:dyDescent="0.25">
      <c r="A118" s="13"/>
      <c r="B118" s="16"/>
      <c r="C118" s="16"/>
      <c r="D118" s="30"/>
      <c r="E118" s="17"/>
      <c r="F118" s="53"/>
      <c r="G118" s="53"/>
      <c r="H118" s="53"/>
      <c r="J118" s="25"/>
      <c r="K118" s="15">
        <f t="shared" si="32"/>
        <v>0</v>
      </c>
      <c r="L118" s="15">
        <f t="shared" si="33"/>
        <v>0</v>
      </c>
      <c r="M118" s="25"/>
      <c r="N118" s="15">
        <f t="shared" si="34"/>
        <v>0</v>
      </c>
      <c r="O118" s="15">
        <f t="shared" si="35"/>
        <v>0</v>
      </c>
      <c r="P118" s="25"/>
      <c r="Q118" s="15">
        <f t="shared" si="36"/>
        <v>0</v>
      </c>
      <c r="R118" s="15">
        <f t="shared" si="37"/>
        <v>0</v>
      </c>
      <c r="S118" s="25"/>
      <c r="T118" s="15">
        <f t="shared" si="38"/>
        <v>0</v>
      </c>
      <c r="U118" s="15">
        <f t="shared" si="39"/>
        <v>0</v>
      </c>
      <c r="V118" s="25"/>
      <c r="W118" s="15">
        <f t="shared" si="40"/>
        <v>0</v>
      </c>
      <c r="X118" s="15">
        <f t="shared" si="41"/>
        <v>0</v>
      </c>
      <c r="Y118" s="25"/>
      <c r="Z118" s="15">
        <f t="shared" si="42"/>
        <v>0</v>
      </c>
      <c r="AA118" s="15">
        <f t="shared" si="43"/>
        <v>0</v>
      </c>
      <c r="AB118" s="25"/>
      <c r="AC118" s="15">
        <f t="shared" si="44"/>
        <v>0</v>
      </c>
      <c r="AD118" s="15">
        <f t="shared" si="45"/>
        <v>0</v>
      </c>
      <c r="AE118" s="25"/>
      <c r="AF118" s="15">
        <f t="shared" si="46"/>
        <v>0</v>
      </c>
      <c r="AG118" s="15">
        <f t="shared" si="47"/>
        <v>0</v>
      </c>
      <c r="AH118" s="25"/>
      <c r="AI118" s="15">
        <f t="shared" si="48"/>
        <v>0</v>
      </c>
      <c r="AJ118" s="15">
        <f t="shared" si="49"/>
        <v>0</v>
      </c>
      <c r="AK118" s="25"/>
      <c r="AL118" s="15">
        <f t="shared" si="50"/>
        <v>0</v>
      </c>
      <c r="AM118" s="15">
        <f t="shared" si="51"/>
        <v>0</v>
      </c>
      <c r="AO118" s="25">
        <f t="shared" si="52"/>
        <v>0</v>
      </c>
      <c r="AP118" s="15">
        <f t="shared" si="53"/>
        <v>0</v>
      </c>
      <c r="AQ118" s="36">
        <f t="shared" si="54"/>
        <v>0</v>
      </c>
      <c r="AR118" s="41">
        <f t="shared" si="65"/>
        <v>0</v>
      </c>
      <c r="AS118" s="36">
        <f t="shared" si="56"/>
        <v>0</v>
      </c>
      <c r="AT118" s="58">
        <f t="shared" si="57"/>
        <v>0</v>
      </c>
      <c r="AU118" s="25"/>
      <c r="AV118" s="36">
        <f t="shared" si="58"/>
        <v>0</v>
      </c>
      <c r="AW118" s="36"/>
      <c r="AX118" s="15">
        <f t="shared" si="59"/>
        <v>0</v>
      </c>
      <c r="AY118" s="46">
        <v>122</v>
      </c>
      <c r="AZ118" s="36" t="str">
        <f t="shared" si="60"/>
        <v>-</v>
      </c>
      <c r="BA118" s="36" t="str">
        <f t="shared" si="61"/>
        <v>-</v>
      </c>
      <c r="BB118" s="51" t="str">
        <f t="shared" si="62"/>
        <v>-</v>
      </c>
      <c r="BC118" s="34" t="str">
        <f t="shared" si="63"/>
        <v>-</v>
      </c>
    </row>
    <row r="119" spans="1:55" ht="15" hidden="1" x14ac:dyDescent="0.25">
      <c r="A119" s="13"/>
      <c r="B119" s="16"/>
      <c r="C119" s="16"/>
      <c r="D119" s="30"/>
      <c r="E119" s="17"/>
      <c r="F119" s="53"/>
      <c r="G119" s="53"/>
      <c r="H119" s="53"/>
      <c r="J119" s="25"/>
      <c r="K119" s="15">
        <f t="shared" si="32"/>
        <v>0</v>
      </c>
      <c r="L119" s="15">
        <f t="shared" si="33"/>
        <v>0</v>
      </c>
      <c r="M119" s="25"/>
      <c r="N119" s="15">
        <f t="shared" si="34"/>
        <v>0</v>
      </c>
      <c r="O119" s="15">
        <f t="shared" si="35"/>
        <v>0</v>
      </c>
      <c r="P119" s="25"/>
      <c r="Q119" s="15">
        <f t="shared" si="36"/>
        <v>0</v>
      </c>
      <c r="R119" s="15">
        <f t="shared" si="37"/>
        <v>0</v>
      </c>
      <c r="S119" s="25"/>
      <c r="T119" s="15">
        <f t="shared" si="38"/>
        <v>0</v>
      </c>
      <c r="U119" s="15">
        <f t="shared" si="39"/>
        <v>0</v>
      </c>
      <c r="V119" s="25"/>
      <c r="W119" s="15">
        <f t="shared" si="40"/>
        <v>0</v>
      </c>
      <c r="X119" s="15">
        <f t="shared" si="41"/>
        <v>0</v>
      </c>
      <c r="Y119" s="25"/>
      <c r="Z119" s="15">
        <f t="shared" si="42"/>
        <v>0</v>
      </c>
      <c r="AA119" s="15">
        <f t="shared" si="43"/>
        <v>0</v>
      </c>
      <c r="AB119" s="25"/>
      <c r="AC119" s="15">
        <f t="shared" si="44"/>
        <v>0</v>
      </c>
      <c r="AD119" s="15">
        <f t="shared" si="45"/>
        <v>0</v>
      </c>
      <c r="AE119" s="25"/>
      <c r="AF119" s="15">
        <f t="shared" si="46"/>
        <v>0</v>
      </c>
      <c r="AG119" s="15">
        <f t="shared" si="47"/>
        <v>0</v>
      </c>
      <c r="AH119" s="25"/>
      <c r="AI119" s="15">
        <f t="shared" si="48"/>
        <v>0</v>
      </c>
      <c r="AJ119" s="15">
        <f t="shared" si="49"/>
        <v>0</v>
      </c>
      <c r="AK119" s="25"/>
      <c r="AL119" s="15">
        <f t="shared" si="50"/>
        <v>0</v>
      </c>
      <c r="AM119" s="15">
        <f t="shared" si="51"/>
        <v>0</v>
      </c>
      <c r="AO119" s="25">
        <f t="shared" si="52"/>
        <v>0</v>
      </c>
      <c r="AP119" s="15">
        <f t="shared" si="53"/>
        <v>0</v>
      </c>
      <c r="AQ119" s="36">
        <f t="shared" si="54"/>
        <v>0</v>
      </c>
      <c r="AR119" s="41">
        <f t="shared" si="65"/>
        <v>0</v>
      </c>
      <c r="AS119" s="36">
        <f t="shared" si="56"/>
        <v>0</v>
      </c>
      <c r="AT119" s="58">
        <f t="shared" si="57"/>
        <v>0</v>
      </c>
      <c r="AU119" s="25"/>
      <c r="AV119" s="36">
        <f t="shared" si="58"/>
        <v>0</v>
      </c>
      <c r="AW119" s="36"/>
      <c r="AX119" s="15">
        <f t="shared" si="59"/>
        <v>0</v>
      </c>
      <c r="AY119" s="46">
        <v>123</v>
      </c>
      <c r="AZ119" s="36" t="str">
        <f t="shared" si="60"/>
        <v>-</v>
      </c>
      <c r="BA119" s="36" t="str">
        <f t="shared" si="61"/>
        <v>-</v>
      </c>
      <c r="BB119" s="51" t="str">
        <f t="shared" si="62"/>
        <v>-</v>
      </c>
      <c r="BC119" s="34" t="str">
        <f t="shared" si="63"/>
        <v>-</v>
      </c>
    </row>
    <row r="120" spans="1:55" ht="15" hidden="1" x14ac:dyDescent="0.25">
      <c r="A120" s="13"/>
      <c r="B120" s="16"/>
      <c r="C120" s="16"/>
      <c r="D120" s="30"/>
      <c r="E120" s="26"/>
      <c r="F120" s="53"/>
      <c r="G120" s="53"/>
      <c r="H120" s="53"/>
      <c r="J120" s="25"/>
      <c r="K120" s="15">
        <f t="shared" si="32"/>
        <v>0</v>
      </c>
      <c r="L120" s="15">
        <f t="shared" si="33"/>
        <v>0</v>
      </c>
      <c r="M120" s="25"/>
      <c r="N120" s="15">
        <f t="shared" si="34"/>
        <v>0</v>
      </c>
      <c r="O120" s="15">
        <f t="shared" si="35"/>
        <v>0</v>
      </c>
      <c r="P120" s="25"/>
      <c r="Q120" s="15">
        <f t="shared" si="36"/>
        <v>0</v>
      </c>
      <c r="R120" s="15">
        <f t="shared" si="37"/>
        <v>0</v>
      </c>
      <c r="S120" s="25"/>
      <c r="T120" s="15">
        <f t="shared" si="38"/>
        <v>0</v>
      </c>
      <c r="U120" s="15">
        <f t="shared" si="39"/>
        <v>0</v>
      </c>
      <c r="V120" s="25"/>
      <c r="W120" s="15">
        <f t="shared" si="40"/>
        <v>0</v>
      </c>
      <c r="X120" s="15">
        <f t="shared" si="41"/>
        <v>0</v>
      </c>
      <c r="Y120" s="25"/>
      <c r="Z120" s="15">
        <f t="shared" si="42"/>
        <v>0</v>
      </c>
      <c r="AA120" s="15">
        <f t="shared" si="43"/>
        <v>0</v>
      </c>
      <c r="AB120" s="25"/>
      <c r="AC120" s="15">
        <f t="shared" si="44"/>
        <v>0</v>
      </c>
      <c r="AD120" s="15">
        <f t="shared" si="45"/>
        <v>0</v>
      </c>
      <c r="AE120" s="25"/>
      <c r="AF120" s="15">
        <f t="shared" si="46"/>
        <v>0</v>
      </c>
      <c r="AG120" s="15">
        <f t="shared" si="47"/>
        <v>0</v>
      </c>
      <c r="AH120" s="25"/>
      <c r="AI120" s="15">
        <f t="shared" si="48"/>
        <v>0</v>
      </c>
      <c r="AJ120" s="15">
        <f t="shared" si="49"/>
        <v>0</v>
      </c>
      <c r="AK120" s="25"/>
      <c r="AL120" s="15">
        <f t="shared" si="50"/>
        <v>0</v>
      </c>
      <c r="AM120" s="15">
        <f t="shared" si="51"/>
        <v>0</v>
      </c>
      <c r="AO120" s="25">
        <f t="shared" si="52"/>
        <v>0</v>
      </c>
      <c r="AP120" s="15">
        <f t="shared" si="53"/>
        <v>0</v>
      </c>
      <c r="AQ120" s="36">
        <f t="shared" si="54"/>
        <v>0</v>
      </c>
      <c r="AR120" s="41">
        <f t="shared" ref="AR120:AR129" si="66">AO120/BK$10</f>
        <v>0</v>
      </c>
      <c r="AS120" s="36">
        <f t="shared" si="56"/>
        <v>0</v>
      </c>
      <c r="AT120" s="58">
        <f t="shared" si="57"/>
        <v>0</v>
      </c>
      <c r="AU120" s="25"/>
      <c r="AV120" s="36">
        <f t="shared" si="58"/>
        <v>0</v>
      </c>
      <c r="AW120" s="36"/>
      <c r="AX120" s="15">
        <f t="shared" si="59"/>
        <v>0</v>
      </c>
      <c r="AY120" s="46">
        <v>125</v>
      </c>
      <c r="AZ120" s="36" t="str">
        <f t="shared" si="60"/>
        <v>-</v>
      </c>
      <c r="BA120" s="36" t="str">
        <f t="shared" si="61"/>
        <v>-</v>
      </c>
      <c r="BB120" s="51" t="str">
        <f t="shared" si="62"/>
        <v>-</v>
      </c>
      <c r="BC120" s="34" t="str">
        <f t="shared" si="63"/>
        <v>-</v>
      </c>
    </row>
    <row r="121" spans="1:55" ht="15" hidden="1" x14ac:dyDescent="0.25">
      <c r="A121" s="13"/>
      <c r="B121" s="16"/>
      <c r="C121" s="16"/>
      <c r="D121" s="30"/>
      <c r="E121" s="17"/>
      <c r="F121" s="53"/>
      <c r="G121" s="53"/>
      <c r="H121" s="53"/>
      <c r="J121" s="25"/>
      <c r="K121" s="15">
        <f t="shared" si="32"/>
        <v>0</v>
      </c>
      <c r="L121" s="15">
        <f t="shared" si="33"/>
        <v>0</v>
      </c>
      <c r="M121" s="25"/>
      <c r="N121" s="15">
        <f t="shared" si="34"/>
        <v>0</v>
      </c>
      <c r="O121" s="15">
        <f t="shared" si="35"/>
        <v>0</v>
      </c>
      <c r="P121" s="25"/>
      <c r="Q121" s="15">
        <f t="shared" si="36"/>
        <v>0</v>
      </c>
      <c r="R121" s="15">
        <f t="shared" si="37"/>
        <v>0</v>
      </c>
      <c r="S121" s="25"/>
      <c r="T121" s="15">
        <f t="shared" si="38"/>
        <v>0</v>
      </c>
      <c r="U121" s="15">
        <f t="shared" si="39"/>
        <v>0</v>
      </c>
      <c r="V121" s="25"/>
      <c r="W121" s="15">
        <f t="shared" si="40"/>
        <v>0</v>
      </c>
      <c r="X121" s="15">
        <f t="shared" si="41"/>
        <v>0</v>
      </c>
      <c r="Y121" s="25"/>
      <c r="Z121" s="15">
        <f t="shared" si="42"/>
        <v>0</v>
      </c>
      <c r="AA121" s="15">
        <f t="shared" si="43"/>
        <v>0</v>
      </c>
      <c r="AB121" s="25"/>
      <c r="AC121" s="15">
        <f t="shared" si="44"/>
        <v>0</v>
      </c>
      <c r="AD121" s="15">
        <f t="shared" si="45"/>
        <v>0</v>
      </c>
      <c r="AE121" s="25"/>
      <c r="AF121" s="15">
        <f t="shared" si="46"/>
        <v>0</v>
      </c>
      <c r="AG121" s="15">
        <f t="shared" si="47"/>
        <v>0</v>
      </c>
      <c r="AH121" s="25"/>
      <c r="AI121" s="15">
        <f t="shared" si="48"/>
        <v>0</v>
      </c>
      <c r="AJ121" s="15">
        <f t="shared" si="49"/>
        <v>0</v>
      </c>
      <c r="AK121" s="25"/>
      <c r="AL121" s="15">
        <f t="shared" si="50"/>
        <v>0</v>
      </c>
      <c r="AM121" s="15">
        <f t="shared" si="51"/>
        <v>0</v>
      </c>
      <c r="AO121" s="25">
        <f t="shared" si="52"/>
        <v>0</v>
      </c>
      <c r="AP121" s="15">
        <f t="shared" si="53"/>
        <v>0</v>
      </c>
      <c r="AQ121" s="36">
        <f t="shared" si="54"/>
        <v>0</v>
      </c>
      <c r="AR121" s="41">
        <f t="shared" si="66"/>
        <v>0</v>
      </c>
      <c r="AS121" s="36">
        <f t="shared" si="56"/>
        <v>0</v>
      </c>
      <c r="AT121" s="58">
        <f t="shared" si="57"/>
        <v>0</v>
      </c>
      <c r="AU121" s="25"/>
      <c r="AV121" s="36">
        <f t="shared" si="58"/>
        <v>0</v>
      </c>
      <c r="AW121" s="36"/>
      <c r="AX121" s="15">
        <f t="shared" si="59"/>
        <v>0</v>
      </c>
      <c r="AY121" s="46">
        <v>126</v>
      </c>
      <c r="AZ121" s="36" t="str">
        <f t="shared" si="60"/>
        <v>-</v>
      </c>
      <c r="BA121" s="36" t="str">
        <f t="shared" si="61"/>
        <v>-</v>
      </c>
      <c r="BB121" s="51" t="str">
        <f t="shared" si="62"/>
        <v>-</v>
      </c>
      <c r="BC121" s="34" t="str">
        <f t="shared" si="63"/>
        <v>-</v>
      </c>
    </row>
    <row r="122" spans="1:55" ht="15" hidden="1" x14ac:dyDescent="0.25">
      <c r="A122" s="13"/>
      <c r="B122" s="16"/>
      <c r="C122" s="16"/>
      <c r="D122" s="30"/>
      <c r="E122" s="17"/>
      <c r="F122" s="53"/>
      <c r="G122" s="53"/>
      <c r="H122" s="53"/>
      <c r="J122" s="25"/>
      <c r="K122" s="15">
        <f t="shared" si="32"/>
        <v>0</v>
      </c>
      <c r="L122" s="15">
        <f t="shared" si="33"/>
        <v>0</v>
      </c>
      <c r="M122" s="25"/>
      <c r="N122" s="15">
        <f t="shared" si="34"/>
        <v>0</v>
      </c>
      <c r="O122" s="15">
        <f t="shared" si="35"/>
        <v>0</v>
      </c>
      <c r="P122" s="25"/>
      <c r="Q122" s="15">
        <f t="shared" si="36"/>
        <v>0</v>
      </c>
      <c r="R122" s="15">
        <f t="shared" si="37"/>
        <v>0</v>
      </c>
      <c r="S122" s="25"/>
      <c r="T122" s="15">
        <f t="shared" si="38"/>
        <v>0</v>
      </c>
      <c r="U122" s="15">
        <f t="shared" si="39"/>
        <v>0</v>
      </c>
      <c r="V122" s="25"/>
      <c r="W122" s="15">
        <f t="shared" si="40"/>
        <v>0</v>
      </c>
      <c r="X122" s="15">
        <f t="shared" si="41"/>
        <v>0</v>
      </c>
      <c r="Y122" s="25"/>
      <c r="Z122" s="15">
        <f t="shared" si="42"/>
        <v>0</v>
      </c>
      <c r="AA122" s="15">
        <f t="shared" si="43"/>
        <v>0</v>
      </c>
      <c r="AB122" s="25"/>
      <c r="AC122" s="15">
        <f t="shared" si="44"/>
        <v>0</v>
      </c>
      <c r="AD122" s="15">
        <f t="shared" si="45"/>
        <v>0</v>
      </c>
      <c r="AE122" s="25"/>
      <c r="AF122" s="15">
        <f t="shared" si="46"/>
        <v>0</v>
      </c>
      <c r="AG122" s="15">
        <f t="shared" si="47"/>
        <v>0</v>
      </c>
      <c r="AH122" s="25"/>
      <c r="AI122" s="15">
        <f t="shared" si="48"/>
        <v>0</v>
      </c>
      <c r="AJ122" s="15">
        <f t="shared" si="49"/>
        <v>0</v>
      </c>
      <c r="AK122" s="25"/>
      <c r="AL122" s="15">
        <f t="shared" si="50"/>
        <v>0</v>
      </c>
      <c r="AM122" s="15">
        <f t="shared" si="51"/>
        <v>0</v>
      </c>
      <c r="AO122" s="25">
        <f t="shared" si="52"/>
        <v>0</v>
      </c>
      <c r="AP122" s="15">
        <f t="shared" si="53"/>
        <v>0</v>
      </c>
      <c r="AQ122" s="36">
        <f t="shared" si="54"/>
        <v>0</v>
      </c>
      <c r="AR122" s="41">
        <f t="shared" si="66"/>
        <v>0</v>
      </c>
      <c r="AS122" s="36">
        <f t="shared" si="56"/>
        <v>0</v>
      </c>
      <c r="AT122" s="58">
        <f t="shared" si="57"/>
        <v>0</v>
      </c>
      <c r="AU122" s="25"/>
      <c r="AV122" s="36">
        <f t="shared" si="58"/>
        <v>0</v>
      </c>
      <c r="AW122" s="36"/>
      <c r="AX122" s="15">
        <f t="shared" si="59"/>
        <v>0</v>
      </c>
      <c r="AY122" s="46">
        <v>127</v>
      </c>
      <c r="AZ122" s="36" t="str">
        <f t="shared" si="60"/>
        <v>-</v>
      </c>
      <c r="BA122" s="36" t="str">
        <f t="shared" si="61"/>
        <v>-</v>
      </c>
      <c r="BB122" s="51" t="str">
        <f t="shared" si="62"/>
        <v>-</v>
      </c>
      <c r="BC122" s="34" t="str">
        <f t="shared" si="63"/>
        <v>-</v>
      </c>
    </row>
    <row r="123" spans="1:55" ht="15" hidden="1" x14ac:dyDescent="0.25">
      <c r="A123" s="13"/>
      <c r="B123" s="16"/>
      <c r="C123" s="16"/>
      <c r="D123" s="30"/>
      <c r="E123" s="17"/>
      <c r="F123" s="53"/>
      <c r="G123" s="53"/>
      <c r="H123" s="53"/>
      <c r="J123" s="25"/>
      <c r="K123" s="15">
        <f t="shared" si="32"/>
        <v>0</v>
      </c>
      <c r="L123" s="15">
        <f t="shared" si="33"/>
        <v>0</v>
      </c>
      <c r="M123" s="25"/>
      <c r="N123" s="15">
        <f t="shared" si="34"/>
        <v>0</v>
      </c>
      <c r="O123" s="15">
        <f t="shared" si="35"/>
        <v>0</v>
      </c>
      <c r="P123" s="25"/>
      <c r="Q123" s="15">
        <f t="shared" si="36"/>
        <v>0</v>
      </c>
      <c r="R123" s="15">
        <f t="shared" si="37"/>
        <v>0</v>
      </c>
      <c r="S123" s="25"/>
      <c r="T123" s="15">
        <f t="shared" si="38"/>
        <v>0</v>
      </c>
      <c r="U123" s="15">
        <f t="shared" si="39"/>
        <v>0</v>
      </c>
      <c r="V123" s="25"/>
      <c r="W123" s="15">
        <f t="shared" si="40"/>
        <v>0</v>
      </c>
      <c r="X123" s="15">
        <f t="shared" si="41"/>
        <v>0</v>
      </c>
      <c r="Y123" s="25"/>
      <c r="Z123" s="15">
        <f t="shared" si="42"/>
        <v>0</v>
      </c>
      <c r="AA123" s="15">
        <f t="shared" si="43"/>
        <v>0</v>
      </c>
      <c r="AB123" s="25"/>
      <c r="AC123" s="15">
        <f t="shared" si="44"/>
        <v>0</v>
      </c>
      <c r="AD123" s="15">
        <f t="shared" si="45"/>
        <v>0</v>
      </c>
      <c r="AE123" s="25"/>
      <c r="AF123" s="15">
        <f t="shared" si="46"/>
        <v>0</v>
      </c>
      <c r="AG123" s="15">
        <f t="shared" si="47"/>
        <v>0</v>
      </c>
      <c r="AH123" s="25"/>
      <c r="AI123" s="15">
        <f t="shared" si="48"/>
        <v>0</v>
      </c>
      <c r="AJ123" s="15">
        <f t="shared" si="49"/>
        <v>0</v>
      </c>
      <c r="AK123" s="25"/>
      <c r="AL123" s="15">
        <f t="shared" si="50"/>
        <v>0</v>
      </c>
      <c r="AM123" s="15">
        <f t="shared" si="51"/>
        <v>0</v>
      </c>
      <c r="AO123" s="25">
        <f t="shared" si="52"/>
        <v>0</v>
      </c>
      <c r="AP123" s="15">
        <f t="shared" si="53"/>
        <v>0</v>
      </c>
      <c r="AQ123" s="36">
        <f t="shared" si="54"/>
        <v>0</v>
      </c>
      <c r="AR123" s="41">
        <f t="shared" si="66"/>
        <v>0</v>
      </c>
      <c r="AS123" s="36">
        <f t="shared" si="56"/>
        <v>0</v>
      </c>
      <c r="AT123" s="58">
        <f t="shared" si="57"/>
        <v>0</v>
      </c>
      <c r="AU123" s="25"/>
      <c r="AV123" s="36">
        <f t="shared" si="58"/>
        <v>0</v>
      </c>
      <c r="AW123" s="36"/>
      <c r="AX123" s="15">
        <f t="shared" si="59"/>
        <v>0</v>
      </c>
      <c r="AY123" s="46">
        <v>128</v>
      </c>
      <c r="AZ123" s="36" t="str">
        <f t="shared" si="60"/>
        <v>-</v>
      </c>
      <c r="BA123" s="36" t="str">
        <f t="shared" si="61"/>
        <v>-</v>
      </c>
      <c r="BB123" s="51" t="str">
        <f t="shared" si="62"/>
        <v>-</v>
      </c>
      <c r="BC123" s="34" t="str">
        <f t="shared" si="63"/>
        <v>-</v>
      </c>
    </row>
    <row r="124" spans="1:55" ht="15" hidden="1" x14ac:dyDescent="0.25">
      <c r="A124" s="13"/>
      <c r="B124" s="16"/>
      <c r="C124" s="16"/>
      <c r="D124" s="30"/>
      <c r="E124" s="17"/>
      <c r="F124" s="53"/>
      <c r="G124" s="53"/>
      <c r="H124" s="53"/>
      <c r="J124" s="25"/>
      <c r="K124" s="15">
        <f t="shared" si="32"/>
        <v>0</v>
      </c>
      <c r="L124" s="15">
        <f t="shared" si="33"/>
        <v>0</v>
      </c>
      <c r="M124" s="25"/>
      <c r="N124" s="15">
        <f t="shared" si="34"/>
        <v>0</v>
      </c>
      <c r="O124" s="15">
        <f t="shared" si="35"/>
        <v>0</v>
      </c>
      <c r="P124" s="25"/>
      <c r="Q124" s="15">
        <f t="shared" si="36"/>
        <v>0</v>
      </c>
      <c r="R124" s="15">
        <f t="shared" si="37"/>
        <v>0</v>
      </c>
      <c r="S124" s="25"/>
      <c r="T124" s="15">
        <f t="shared" si="38"/>
        <v>0</v>
      </c>
      <c r="U124" s="15">
        <f t="shared" si="39"/>
        <v>0</v>
      </c>
      <c r="V124" s="25"/>
      <c r="W124" s="15">
        <f t="shared" si="40"/>
        <v>0</v>
      </c>
      <c r="X124" s="15">
        <f t="shared" si="41"/>
        <v>0</v>
      </c>
      <c r="Y124" s="25"/>
      <c r="Z124" s="15">
        <f t="shared" si="42"/>
        <v>0</v>
      </c>
      <c r="AA124" s="15">
        <f t="shared" si="43"/>
        <v>0</v>
      </c>
      <c r="AB124" s="25"/>
      <c r="AC124" s="15">
        <f t="shared" si="44"/>
        <v>0</v>
      </c>
      <c r="AD124" s="15">
        <f t="shared" si="45"/>
        <v>0</v>
      </c>
      <c r="AE124" s="25"/>
      <c r="AF124" s="15">
        <f t="shared" si="46"/>
        <v>0</v>
      </c>
      <c r="AG124" s="15">
        <f t="shared" si="47"/>
        <v>0</v>
      </c>
      <c r="AH124" s="25"/>
      <c r="AI124" s="15">
        <f t="shared" si="48"/>
        <v>0</v>
      </c>
      <c r="AJ124" s="15">
        <f t="shared" si="49"/>
        <v>0</v>
      </c>
      <c r="AK124" s="25"/>
      <c r="AL124" s="15">
        <f t="shared" si="50"/>
        <v>0</v>
      </c>
      <c r="AM124" s="15">
        <f t="shared" si="51"/>
        <v>0</v>
      </c>
      <c r="AO124" s="25">
        <f t="shared" si="52"/>
        <v>0</v>
      </c>
      <c r="AP124" s="15">
        <f t="shared" si="53"/>
        <v>0</v>
      </c>
      <c r="AQ124" s="36">
        <f t="shared" si="54"/>
        <v>0</v>
      </c>
      <c r="AR124" s="41">
        <f t="shared" si="66"/>
        <v>0</v>
      </c>
      <c r="AS124" s="36">
        <f t="shared" si="56"/>
        <v>0</v>
      </c>
      <c r="AT124" s="58">
        <f t="shared" si="57"/>
        <v>0</v>
      </c>
      <c r="AU124" s="25"/>
      <c r="AV124" s="36">
        <f t="shared" si="58"/>
        <v>0</v>
      </c>
      <c r="AW124" s="36"/>
      <c r="AX124" s="15">
        <f t="shared" si="59"/>
        <v>0</v>
      </c>
      <c r="AY124" s="46">
        <v>129</v>
      </c>
      <c r="AZ124" s="36" t="str">
        <f t="shared" si="60"/>
        <v>-</v>
      </c>
      <c r="BA124" s="36" t="str">
        <f t="shared" si="61"/>
        <v>-</v>
      </c>
      <c r="BB124" s="51" t="str">
        <f t="shared" si="62"/>
        <v>-</v>
      </c>
      <c r="BC124" s="34" t="str">
        <f t="shared" si="63"/>
        <v>-</v>
      </c>
    </row>
    <row r="125" spans="1:55" ht="15" hidden="1" x14ac:dyDescent="0.25">
      <c r="A125" s="13"/>
      <c r="B125" s="16"/>
      <c r="C125" s="16"/>
      <c r="D125" s="30"/>
      <c r="E125" s="17"/>
      <c r="F125" s="53"/>
      <c r="G125" s="53"/>
      <c r="H125" s="53"/>
      <c r="J125" s="25"/>
      <c r="K125" s="15">
        <f t="shared" si="32"/>
        <v>0</v>
      </c>
      <c r="L125" s="15">
        <f t="shared" si="33"/>
        <v>0</v>
      </c>
      <c r="M125" s="25"/>
      <c r="N125" s="15">
        <f t="shared" si="34"/>
        <v>0</v>
      </c>
      <c r="O125" s="15">
        <f t="shared" si="35"/>
        <v>0</v>
      </c>
      <c r="P125" s="25"/>
      <c r="Q125" s="15">
        <f t="shared" si="36"/>
        <v>0</v>
      </c>
      <c r="R125" s="15">
        <f t="shared" si="37"/>
        <v>0</v>
      </c>
      <c r="S125" s="25"/>
      <c r="T125" s="15">
        <f t="shared" si="38"/>
        <v>0</v>
      </c>
      <c r="U125" s="15">
        <f t="shared" si="39"/>
        <v>0</v>
      </c>
      <c r="V125" s="25"/>
      <c r="W125" s="15">
        <f t="shared" si="40"/>
        <v>0</v>
      </c>
      <c r="X125" s="15">
        <f t="shared" si="41"/>
        <v>0</v>
      </c>
      <c r="Y125" s="25"/>
      <c r="Z125" s="15">
        <f t="shared" si="42"/>
        <v>0</v>
      </c>
      <c r="AA125" s="15">
        <f t="shared" si="43"/>
        <v>0</v>
      </c>
      <c r="AB125" s="25"/>
      <c r="AC125" s="15">
        <f t="shared" si="44"/>
        <v>0</v>
      </c>
      <c r="AD125" s="15">
        <f t="shared" si="45"/>
        <v>0</v>
      </c>
      <c r="AE125" s="25"/>
      <c r="AF125" s="15">
        <f t="shared" si="46"/>
        <v>0</v>
      </c>
      <c r="AG125" s="15">
        <f t="shared" si="47"/>
        <v>0</v>
      </c>
      <c r="AH125" s="25"/>
      <c r="AI125" s="15">
        <f t="shared" si="48"/>
        <v>0</v>
      </c>
      <c r="AJ125" s="15">
        <f t="shared" si="49"/>
        <v>0</v>
      </c>
      <c r="AK125" s="25"/>
      <c r="AL125" s="15">
        <f t="shared" si="50"/>
        <v>0</v>
      </c>
      <c r="AM125" s="15">
        <f t="shared" si="51"/>
        <v>0</v>
      </c>
      <c r="AO125" s="25">
        <f t="shared" si="52"/>
        <v>0</v>
      </c>
      <c r="AP125" s="15">
        <f t="shared" si="53"/>
        <v>0</v>
      </c>
      <c r="AQ125" s="36">
        <f t="shared" si="54"/>
        <v>0</v>
      </c>
      <c r="AR125" s="41">
        <f t="shared" si="66"/>
        <v>0</v>
      </c>
      <c r="AS125" s="36">
        <f t="shared" si="56"/>
        <v>0</v>
      </c>
      <c r="AT125" s="58">
        <f t="shared" si="57"/>
        <v>0</v>
      </c>
      <c r="AU125" s="25"/>
      <c r="AV125" s="36">
        <f t="shared" si="58"/>
        <v>0</v>
      </c>
      <c r="AW125" s="36"/>
      <c r="AX125" s="15">
        <f t="shared" si="59"/>
        <v>0</v>
      </c>
      <c r="AY125" s="46">
        <v>130</v>
      </c>
      <c r="AZ125" s="36" t="str">
        <f t="shared" si="60"/>
        <v>-</v>
      </c>
      <c r="BA125" s="36" t="str">
        <f t="shared" si="61"/>
        <v>-</v>
      </c>
      <c r="BB125" s="51" t="str">
        <f t="shared" si="62"/>
        <v>-</v>
      </c>
      <c r="BC125" s="34" t="str">
        <f t="shared" si="63"/>
        <v>-</v>
      </c>
    </row>
    <row r="126" spans="1:55" ht="15" hidden="1" x14ac:dyDescent="0.25">
      <c r="A126" s="13"/>
      <c r="B126" s="16"/>
      <c r="C126" s="16"/>
      <c r="D126" s="30"/>
      <c r="E126" s="17"/>
      <c r="F126" s="53"/>
      <c r="G126" s="53"/>
      <c r="H126" s="53"/>
      <c r="J126" s="25"/>
      <c r="K126" s="15">
        <f t="shared" si="32"/>
        <v>0</v>
      </c>
      <c r="L126" s="15">
        <f t="shared" si="33"/>
        <v>0</v>
      </c>
      <c r="M126" s="25"/>
      <c r="N126" s="15">
        <f t="shared" si="34"/>
        <v>0</v>
      </c>
      <c r="O126" s="15">
        <f t="shared" si="35"/>
        <v>0</v>
      </c>
      <c r="P126" s="25"/>
      <c r="Q126" s="15">
        <f t="shared" si="36"/>
        <v>0</v>
      </c>
      <c r="R126" s="15">
        <f t="shared" si="37"/>
        <v>0</v>
      </c>
      <c r="S126" s="25"/>
      <c r="T126" s="15">
        <f t="shared" si="38"/>
        <v>0</v>
      </c>
      <c r="U126" s="15">
        <f t="shared" si="39"/>
        <v>0</v>
      </c>
      <c r="V126" s="25"/>
      <c r="W126" s="15">
        <f t="shared" si="40"/>
        <v>0</v>
      </c>
      <c r="X126" s="15">
        <f t="shared" si="41"/>
        <v>0</v>
      </c>
      <c r="Y126" s="25"/>
      <c r="Z126" s="15">
        <f t="shared" si="42"/>
        <v>0</v>
      </c>
      <c r="AA126" s="15">
        <f t="shared" si="43"/>
        <v>0</v>
      </c>
      <c r="AB126" s="25"/>
      <c r="AC126" s="15">
        <f t="shared" si="44"/>
        <v>0</v>
      </c>
      <c r="AD126" s="15">
        <f t="shared" si="45"/>
        <v>0</v>
      </c>
      <c r="AE126" s="25"/>
      <c r="AF126" s="15">
        <f t="shared" si="46"/>
        <v>0</v>
      </c>
      <c r="AG126" s="15">
        <f t="shared" si="47"/>
        <v>0</v>
      </c>
      <c r="AH126" s="25"/>
      <c r="AI126" s="15">
        <f t="shared" si="48"/>
        <v>0</v>
      </c>
      <c r="AJ126" s="15">
        <f t="shared" si="49"/>
        <v>0</v>
      </c>
      <c r="AK126" s="25"/>
      <c r="AL126" s="15">
        <f t="shared" si="50"/>
        <v>0</v>
      </c>
      <c r="AM126" s="15">
        <f t="shared" si="51"/>
        <v>0</v>
      </c>
      <c r="AO126" s="25">
        <f t="shared" si="52"/>
        <v>0</v>
      </c>
      <c r="AP126" s="15">
        <f t="shared" si="53"/>
        <v>0</v>
      </c>
      <c r="AQ126" s="36">
        <f t="shared" si="54"/>
        <v>0</v>
      </c>
      <c r="AR126" s="41">
        <f t="shared" si="66"/>
        <v>0</v>
      </c>
      <c r="AS126" s="36">
        <f t="shared" si="56"/>
        <v>0</v>
      </c>
      <c r="AT126" s="58">
        <f t="shared" si="57"/>
        <v>0</v>
      </c>
      <c r="AU126" s="25"/>
      <c r="AV126" s="36">
        <f t="shared" si="58"/>
        <v>0</v>
      </c>
      <c r="AW126" s="36"/>
      <c r="AX126" s="15">
        <f t="shared" si="59"/>
        <v>0</v>
      </c>
      <c r="AY126" s="46">
        <v>131</v>
      </c>
      <c r="AZ126" s="36" t="str">
        <f t="shared" si="60"/>
        <v>-</v>
      </c>
      <c r="BA126" s="36" t="str">
        <f t="shared" si="61"/>
        <v>-</v>
      </c>
      <c r="BB126" s="51" t="str">
        <f t="shared" si="62"/>
        <v>-</v>
      </c>
      <c r="BC126" s="34" t="str">
        <f t="shared" si="63"/>
        <v>-</v>
      </c>
    </row>
    <row r="127" spans="1:55" ht="15" hidden="1" x14ac:dyDescent="0.25">
      <c r="A127" s="13"/>
      <c r="B127" s="16"/>
      <c r="C127" s="16"/>
      <c r="D127" s="31"/>
      <c r="E127" s="17"/>
      <c r="F127" s="53"/>
      <c r="G127" s="53"/>
      <c r="H127" s="53"/>
      <c r="J127" s="25"/>
      <c r="K127" s="15">
        <f t="shared" si="32"/>
        <v>0</v>
      </c>
      <c r="L127" s="15">
        <f t="shared" si="33"/>
        <v>0</v>
      </c>
      <c r="M127" s="25"/>
      <c r="N127" s="15">
        <f t="shared" si="34"/>
        <v>0</v>
      </c>
      <c r="O127" s="15">
        <f t="shared" si="35"/>
        <v>0</v>
      </c>
      <c r="P127" s="25"/>
      <c r="Q127" s="15">
        <f t="shared" si="36"/>
        <v>0</v>
      </c>
      <c r="R127" s="15">
        <f t="shared" si="37"/>
        <v>0</v>
      </c>
      <c r="S127" s="25"/>
      <c r="T127" s="15">
        <f t="shared" si="38"/>
        <v>0</v>
      </c>
      <c r="U127" s="15">
        <f t="shared" si="39"/>
        <v>0</v>
      </c>
      <c r="V127" s="25"/>
      <c r="W127" s="15">
        <f t="shared" si="40"/>
        <v>0</v>
      </c>
      <c r="X127" s="15">
        <f t="shared" si="41"/>
        <v>0</v>
      </c>
      <c r="Y127" s="25"/>
      <c r="Z127" s="15">
        <f t="shared" si="42"/>
        <v>0</v>
      </c>
      <c r="AA127" s="15">
        <f t="shared" si="43"/>
        <v>0</v>
      </c>
      <c r="AB127" s="25"/>
      <c r="AC127" s="15">
        <f t="shared" si="44"/>
        <v>0</v>
      </c>
      <c r="AD127" s="15">
        <f t="shared" si="45"/>
        <v>0</v>
      </c>
      <c r="AE127" s="25"/>
      <c r="AF127" s="15">
        <f t="shared" si="46"/>
        <v>0</v>
      </c>
      <c r="AG127" s="15">
        <f t="shared" si="47"/>
        <v>0</v>
      </c>
      <c r="AH127" s="25"/>
      <c r="AI127" s="15">
        <f t="shared" si="48"/>
        <v>0</v>
      </c>
      <c r="AJ127" s="15">
        <f t="shared" si="49"/>
        <v>0</v>
      </c>
      <c r="AK127" s="25"/>
      <c r="AL127" s="15">
        <f t="shared" si="50"/>
        <v>0</v>
      </c>
      <c r="AM127" s="15">
        <f t="shared" si="51"/>
        <v>0</v>
      </c>
      <c r="AO127" s="25">
        <f t="shared" si="52"/>
        <v>0</v>
      </c>
      <c r="AP127" s="15">
        <f t="shared" si="53"/>
        <v>0</v>
      </c>
      <c r="AQ127" s="36">
        <f t="shared" si="54"/>
        <v>0</v>
      </c>
      <c r="AR127" s="41">
        <f t="shared" si="66"/>
        <v>0</v>
      </c>
      <c r="AS127" s="36">
        <f t="shared" si="56"/>
        <v>0</v>
      </c>
      <c r="AT127" s="58">
        <f t="shared" si="57"/>
        <v>0</v>
      </c>
      <c r="AU127" s="25"/>
      <c r="AV127" s="36">
        <f t="shared" si="58"/>
        <v>0</v>
      </c>
      <c r="AW127" s="36"/>
      <c r="AX127" s="15">
        <f t="shared" si="59"/>
        <v>0</v>
      </c>
      <c r="AY127" s="46">
        <v>132</v>
      </c>
      <c r="AZ127" s="36" t="str">
        <f t="shared" si="60"/>
        <v>-</v>
      </c>
      <c r="BA127" s="36" t="str">
        <f t="shared" si="61"/>
        <v>-</v>
      </c>
      <c r="BB127" s="51" t="str">
        <f t="shared" si="62"/>
        <v>-</v>
      </c>
      <c r="BC127" s="34" t="str">
        <f t="shared" si="63"/>
        <v>-</v>
      </c>
    </row>
    <row r="128" spans="1:55" ht="15" hidden="1" x14ac:dyDescent="0.25">
      <c r="A128" s="13"/>
      <c r="B128" s="16"/>
      <c r="C128" s="16"/>
      <c r="D128" s="30"/>
      <c r="E128" s="17"/>
      <c r="F128" s="53"/>
      <c r="G128" s="53"/>
      <c r="H128" s="53"/>
      <c r="J128" s="25"/>
      <c r="K128" s="15">
        <f t="shared" si="32"/>
        <v>0</v>
      </c>
      <c r="L128" s="15">
        <f t="shared" si="33"/>
        <v>0</v>
      </c>
      <c r="M128" s="25"/>
      <c r="N128" s="15">
        <f t="shared" si="34"/>
        <v>0</v>
      </c>
      <c r="O128" s="15">
        <f t="shared" si="35"/>
        <v>0</v>
      </c>
      <c r="P128" s="25"/>
      <c r="Q128" s="15">
        <f t="shared" si="36"/>
        <v>0</v>
      </c>
      <c r="R128" s="15">
        <f t="shared" si="37"/>
        <v>0</v>
      </c>
      <c r="S128" s="25"/>
      <c r="T128" s="15">
        <f t="shared" si="38"/>
        <v>0</v>
      </c>
      <c r="U128" s="15">
        <f t="shared" si="39"/>
        <v>0</v>
      </c>
      <c r="V128" s="25"/>
      <c r="W128" s="15">
        <f t="shared" si="40"/>
        <v>0</v>
      </c>
      <c r="X128" s="15">
        <f t="shared" si="41"/>
        <v>0</v>
      </c>
      <c r="Y128" s="25"/>
      <c r="Z128" s="15">
        <f t="shared" si="42"/>
        <v>0</v>
      </c>
      <c r="AA128" s="15">
        <f t="shared" si="43"/>
        <v>0</v>
      </c>
      <c r="AB128" s="25"/>
      <c r="AC128" s="15">
        <f t="shared" si="44"/>
        <v>0</v>
      </c>
      <c r="AD128" s="15">
        <f t="shared" si="45"/>
        <v>0</v>
      </c>
      <c r="AE128" s="25"/>
      <c r="AF128" s="15">
        <f t="shared" si="46"/>
        <v>0</v>
      </c>
      <c r="AG128" s="15">
        <f t="shared" si="47"/>
        <v>0</v>
      </c>
      <c r="AH128" s="25"/>
      <c r="AI128" s="15">
        <f t="shared" si="48"/>
        <v>0</v>
      </c>
      <c r="AJ128" s="15">
        <f t="shared" si="49"/>
        <v>0</v>
      </c>
      <c r="AK128" s="25"/>
      <c r="AL128" s="15">
        <f t="shared" si="50"/>
        <v>0</v>
      </c>
      <c r="AM128" s="15">
        <f t="shared" si="51"/>
        <v>0</v>
      </c>
      <c r="AO128" s="25">
        <f t="shared" si="52"/>
        <v>0</v>
      </c>
      <c r="AP128" s="15">
        <f t="shared" si="53"/>
        <v>0</v>
      </c>
      <c r="AQ128" s="36">
        <f t="shared" si="54"/>
        <v>0</v>
      </c>
      <c r="AR128" s="41">
        <f t="shared" si="66"/>
        <v>0</v>
      </c>
      <c r="AS128" s="36">
        <f t="shared" si="56"/>
        <v>0</v>
      </c>
      <c r="AT128" s="58">
        <f t="shared" si="57"/>
        <v>0</v>
      </c>
      <c r="AU128" s="25"/>
      <c r="AV128" s="36">
        <f t="shared" si="58"/>
        <v>0</v>
      </c>
      <c r="AW128" s="36"/>
      <c r="AX128" s="15">
        <f t="shared" si="59"/>
        <v>0</v>
      </c>
      <c r="AY128" s="46">
        <v>133</v>
      </c>
      <c r="AZ128" s="36" t="str">
        <f t="shared" si="60"/>
        <v>-</v>
      </c>
      <c r="BA128" s="36" t="str">
        <f t="shared" si="61"/>
        <v>-</v>
      </c>
      <c r="BB128" s="51" t="str">
        <f t="shared" si="62"/>
        <v>-</v>
      </c>
      <c r="BC128" s="34" t="str">
        <f t="shared" si="63"/>
        <v>-</v>
      </c>
    </row>
    <row r="129" spans="1:55" ht="15" hidden="1" x14ac:dyDescent="0.25">
      <c r="A129" s="13"/>
      <c r="B129" s="16"/>
      <c r="C129" s="16"/>
      <c r="D129" s="30"/>
      <c r="E129" s="17"/>
      <c r="F129" s="53"/>
      <c r="G129" s="53"/>
      <c r="H129" s="53"/>
      <c r="J129" s="25"/>
      <c r="K129" s="15">
        <f t="shared" si="32"/>
        <v>0</v>
      </c>
      <c r="L129" s="15">
        <f t="shared" si="33"/>
        <v>0</v>
      </c>
      <c r="M129" s="25"/>
      <c r="N129" s="15">
        <f t="shared" si="34"/>
        <v>0</v>
      </c>
      <c r="O129" s="15">
        <f t="shared" si="35"/>
        <v>0</v>
      </c>
      <c r="P129" s="25"/>
      <c r="Q129" s="15">
        <f t="shared" si="36"/>
        <v>0</v>
      </c>
      <c r="R129" s="15">
        <f t="shared" si="37"/>
        <v>0</v>
      </c>
      <c r="S129" s="25"/>
      <c r="T129" s="15">
        <f t="shared" si="38"/>
        <v>0</v>
      </c>
      <c r="U129" s="15">
        <f t="shared" si="39"/>
        <v>0</v>
      </c>
      <c r="V129" s="25"/>
      <c r="W129" s="15">
        <f t="shared" si="40"/>
        <v>0</v>
      </c>
      <c r="X129" s="15">
        <f t="shared" si="41"/>
        <v>0</v>
      </c>
      <c r="Y129" s="25"/>
      <c r="Z129" s="15">
        <f t="shared" si="42"/>
        <v>0</v>
      </c>
      <c r="AA129" s="15">
        <f t="shared" si="43"/>
        <v>0</v>
      </c>
      <c r="AB129" s="25"/>
      <c r="AC129" s="15">
        <f t="shared" si="44"/>
        <v>0</v>
      </c>
      <c r="AD129" s="15">
        <f t="shared" si="45"/>
        <v>0</v>
      </c>
      <c r="AE129" s="25"/>
      <c r="AF129" s="15">
        <f t="shared" si="46"/>
        <v>0</v>
      </c>
      <c r="AG129" s="15">
        <f t="shared" si="47"/>
        <v>0</v>
      </c>
      <c r="AH129" s="25"/>
      <c r="AI129" s="15">
        <f t="shared" si="48"/>
        <v>0</v>
      </c>
      <c r="AJ129" s="15">
        <f t="shared" si="49"/>
        <v>0</v>
      </c>
      <c r="AK129" s="25"/>
      <c r="AL129" s="15">
        <f t="shared" si="50"/>
        <v>0</v>
      </c>
      <c r="AM129" s="15">
        <f t="shared" si="51"/>
        <v>0</v>
      </c>
      <c r="AO129" s="25">
        <f t="shared" si="52"/>
        <v>0</v>
      </c>
      <c r="AP129" s="15">
        <f t="shared" si="53"/>
        <v>0</v>
      </c>
      <c r="AQ129" s="36">
        <f t="shared" si="54"/>
        <v>0</v>
      </c>
      <c r="AR129" s="41">
        <f t="shared" si="66"/>
        <v>0</v>
      </c>
      <c r="AS129" s="36">
        <f t="shared" si="56"/>
        <v>0</v>
      </c>
      <c r="AT129" s="58">
        <f t="shared" si="57"/>
        <v>0</v>
      </c>
      <c r="AU129" s="25"/>
      <c r="AV129" s="36">
        <f t="shared" si="58"/>
        <v>0</v>
      </c>
      <c r="AW129" s="36"/>
      <c r="AX129" s="15">
        <f t="shared" si="59"/>
        <v>0</v>
      </c>
      <c r="AY129" s="46">
        <v>134</v>
      </c>
      <c r="AZ129" s="36" t="str">
        <f t="shared" si="60"/>
        <v>-</v>
      </c>
      <c r="BA129" s="36" t="str">
        <f t="shared" si="61"/>
        <v>-</v>
      </c>
      <c r="BB129" s="51" t="str">
        <f t="shared" si="62"/>
        <v>-</v>
      </c>
      <c r="BC129" s="34" t="str">
        <f t="shared" si="63"/>
        <v>-</v>
      </c>
    </row>
    <row r="130" spans="1:55" ht="15" hidden="1" x14ac:dyDescent="0.25">
      <c r="A130" s="13"/>
      <c r="B130" s="16"/>
      <c r="C130" s="16"/>
      <c r="D130" s="30"/>
      <c r="E130" s="26"/>
      <c r="F130" s="53"/>
      <c r="G130" s="53"/>
      <c r="H130" s="53"/>
      <c r="J130" s="25"/>
      <c r="K130" s="15">
        <f>J130*$F130</f>
        <v>0</v>
      </c>
      <c r="L130" s="15">
        <f>J130*$G130</f>
        <v>0</v>
      </c>
      <c r="M130" s="25"/>
      <c r="N130" s="15">
        <f>M130*$F130</f>
        <v>0</v>
      </c>
      <c r="O130" s="15">
        <f>M130*$G130</f>
        <v>0</v>
      </c>
      <c r="P130" s="25"/>
      <c r="Q130" s="15">
        <f>P130*$F130</f>
        <v>0</v>
      </c>
      <c r="R130" s="15">
        <f>P130*$G130</f>
        <v>0</v>
      </c>
      <c r="S130" s="25"/>
      <c r="T130" s="15">
        <f>S130*$F130</f>
        <v>0</v>
      </c>
      <c r="U130" s="15">
        <f>S130*$G130</f>
        <v>0</v>
      </c>
      <c r="V130" s="25"/>
      <c r="W130" s="15">
        <f>V130*$F130</f>
        <v>0</v>
      </c>
      <c r="X130" s="15">
        <f>V130*$G130</f>
        <v>0</v>
      </c>
      <c r="Y130" s="25"/>
      <c r="Z130" s="15">
        <f>Y130*$F130</f>
        <v>0</v>
      </c>
      <c r="AA130" s="15">
        <f>Y130*$G130</f>
        <v>0</v>
      </c>
      <c r="AB130" s="25"/>
      <c r="AC130" s="15">
        <f>AB130*$F130</f>
        <v>0</v>
      </c>
      <c r="AD130" s="15">
        <f>AB130*$G130</f>
        <v>0</v>
      </c>
      <c r="AE130" s="25"/>
      <c r="AF130" s="15">
        <f>AE130*$F130</f>
        <v>0</v>
      </c>
      <c r="AG130" s="15">
        <f>AE130*$G130</f>
        <v>0</v>
      </c>
      <c r="AH130" s="25"/>
      <c r="AI130" s="15">
        <f>AH130*$F130</f>
        <v>0</v>
      </c>
      <c r="AJ130" s="15">
        <f>AH130*$G130</f>
        <v>0</v>
      </c>
      <c r="AK130" s="25"/>
      <c r="AL130" s="15">
        <f>AK130*$F130</f>
        <v>0</v>
      </c>
      <c r="AM130" s="15">
        <f>AK130*$G130</f>
        <v>0</v>
      </c>
      <c r="AO130" s="25">
        <f>J130+M130+P130+S130+V130+Y130+AB130+AE130+AH130+AK130</f>
        <v>0</v>
      </c>
      <c r="AP130" s="15">
        <f>AO130*F130</f>
        <v>0</v>
      </c>
      <c r="AQ130" s="36">
        <f>AO130*G130</f>
        <v>0</v>
      </c>
      <c r="AR130" s="41">
        <f>AO130/BE$10</f>
        <v>0</v>
      </c>
      <c r="AS130" s="36">
        <f>AR130*30</f>
        <v>0</v>
      </c>
      <c r="AT130" s="58">
        <f>AS130*G130</f>
        <v>0</v>
      </c>
      <c r="AU130" s="25"/>
      <c r="AV130" s="36">
        <f>AU130*G130</f>
        <v>0</v>
      </c>
      <c r="AW130" s="36"/>
      <c r="AX130" s="15">
        <f>AW130*G130</f>
        <v>0</v>
      </c>
      <c r="AY130" s="46">
        <v>136</v>
      </c>
      <c r="AZ130" s="36" t="str">
        <f>IFERROR(AU130/AR130, "-")</f>
        <v>-</v>
      </c>
      <c r="BA130" s="36" t="str">
        <f>IFERROR(AZ130/7,"-")</f>
        <v>-</v>
      </c>
      <c r="BB130" s="51" t="str">
        <f>IFERROR(AZ130/30,"-")</f>
        <v>-</v>
      </c>
      <c r="BC130" s="34" t="str">
        <f>IFERROR(BC$10+AZ130,"-")</f>
        <v>-</v>
      </c>
    </row>
    <row r="131" spans="1:55" ht="15" hidden="1" x14ac:dyDescent="0.25">
      <c r="A131" s="13"/>
      <c r="B131" s="16"/>
      <c r="C131" s="16"/>
      <c r="D131" s="30"/>
      <c r="E131" s="17"/>
      <c r="F131" s="53"/>
      <c r="G131" s="53"/>
      <c r="H131" s="53"/>
      <c r="J131" s="25"/>
      <c r="K131" s="15">
        <f>J131*$F131</f>
        <v>0</v>
      </c>
      <c r="L131" s="15">
        <f>J131*$G131</f>
        <v>0</v>
      </c>
      <c r="M131" s="25"/>
      <c r="N131" s="15">
        <f>M131*$F131</f>
        <v>0</v>
      </c>
      <c r="O131" s="15">
        <f>M131*$G131</f>
        <v>0</v>
      </c>
      <c r="P131" s="25"/>
      <c r="Q131" s="15">
        <f>P131*$F131</f>
        <v>0</v>
      </c>
      <c r="R131" s="15">
        <f>P131*$G131</f>
        <v>0</v>
      </c>
      <c r="S131" s="25"/>
      <c r="T131" s="15">
        <f>S131*$F131</f>
        <v>0</v>
      </c>
      <c r="U131" s="15">
        <f>S131*$G131</f>
        <v>0</v>
      </c>
      <c r="V131" s="25"/>
      <c r="W131" s="15">
        <f>V131*$F131</f>
        <v>0</v>
      </c>
      <c r="X131" s="15">
        <f>V131*$G131</f>
        <v>0</v>
      </c>
      <c r="Y131" s="25"/>
      <c r="Z131" s="15">
        <f>Y131*$F131</f>
        <v>0</v>
      </c>
      <c r="AA131" s="15">
        <f>Y131*$G131</f>
        <v>0</v>
      </c>
      <c r="AB131" s="25"/>
      <c r="AC131" s="15">
        <f>AB131*$F131</f>
        <v>0</v>
      </c>
      <c r="AD131" s="15">
        <f>AB131*$G131</f>
        <v>0</v>
      </c>
      <c r="AE131" s="25"/>
      <c r="AF131" s="15">
        <f>AE131*$F131</f>
        <v>0</v>
      </c>
      <c r="AG131" s="15">
        <f>AE131*$G131</f>
        <v>0</v>
      </c>
      <c r="AH131" s="25"/>
      <c r="AI131" s="15">
        <f>AH131*$F131</f>
        <v>0</v>
      </c>
      <c r="AJ131" s="15">
        <f>AH131*$G131</f>
        <v>0</v>
      </c>
      <c r="AK131" s="25"/>
      <c r="AL131" s="15">
        <f>AK131*$F131</f>
        <v>0</v>
      </c>
      <c r="AM131" s="15">
        <f>AK131*$G131</f>
        <v>0</v>
      </c>
      <c r="AO131" s="25">
        <f>J131+M131+P131+S131+V131+Y131+AB131+AE131+AH131+AK131</f>
        <v>0</v>
      </c>
      <c r="AP131" s="15">
        <f>AO131*F131</f>
        <v>0</v>
      </c>
      <c r="AQ131" s="36">
        <f>AO131*G131</f>
        <v>0</v>
      </c>
      <c r="AR131" s="41">
        <f>AO131/BE$10</f>
        <v>0</v>
      </c>
      <c r="AS131" s="36">
        <f>AR131*30</f>
        <v>0</v>
      </c>
      <c r="AT131" s="58">
        <f>AS131*G131</f>
        <v>0</v>
      </c>
      <c r="AU131" s="25"/>
      <c r="AV131" s="36">
        <f>AU131*G131</f>
        <v>0</v>
      </c>
      <c r="AW131" s="36"/>
      <c r="AX131" s="15">
        <f>AW131*G131</f>
        <v>0</v>
      </c>
      <c r="AY131" s="46">
        <v>137</v>
      </c>
      <c r="AZ131" s="36" t="str">
        <f>IFERROR(AU131/AR131, "-")</f>
        <v>-</v>
      </c>
      <c r="BA131" s="36" t="str">
        <f>IFERROR(AZ131/7,"-")</f>
        <v>-</v>
      </c>
      <c r="BB131" s="51" t="str">
        <f>IFERROR(AZ131/30,"-")</f>
        <v>-</v>
      </c>
      <c r="BC131" s="34" t="str">
        <f>IFERROR(BC$10+AZ131,"-")</f>
        <v>-</v>
      </c>
    </row>
    <row r="132" spans="1:55" ht="15" hidden="1" x14ac:dyDescent="0.25">
      <c r="A132" s="13"/>
      <c r="B132" s="16"/>
      <c r="C132" s="16"/>
      <c r="D132" s="30"/>
      <c r="E132" s="17"/>
      <c r="F132" s="53"/>
      <c r="G132" s="53"/>
      <c r="H132" s="53"/>
      <c r="J132" s="25"/>
      <c r="K132" s="15">
        <f>J132*$F132</f>
        <v>0</v>
      </c>
      <c r="L132" s="15">
        <f>J132*$G132</f>
        <v>0</v>
      </c>
      <c r="M132" s="25"/>
      <c r="N132" s="15">
        <f>M132*$F132</f>
        <v>0</v>
      </c>
      <c r="O132" s="15">
        <f>M132*$G132</f>
        <v>0</v>
      </c>
      <c r="P132" s="25"/>
      <c r="Q132" s="15">
        <f>P132*$F132</f>
        <v>0</v>
      </c>
      <c r="R132" s="15">
        <f>P132*$G132</f>
        <v>0</v>
      </c>
      <c r="S132" s="25"/>
      <c r="T132" s="15">
        <f>S132*$F132</f>
        <v>0</v>
      </c>
      <c r="U132" s="15">
        <f>S132*$G132</f>
        <v>0</v>
      </c>
      <c r="V132" s="25"/>
      <c r="W132" s="15">
        <f>V132*$F132</f>
        <v>0</v>
      </c>
      <c r="X132" s="15">
        <f>V132*$G132</f>
        <v>0</v>
      </c>
      <c r="Y132" s="25"/>
      <c r="Z132" s="15">
        <f>Y132*$F132</f>
        <v>0</v>
      </c>
      <c r="AA132" s="15">
        <f>Y132*$G132</f>
        <v>0</v>
      </c>
      <c r="AB132" s="25"/>
      <c r="AC132" s="15">
        <f>AB132*$F132</f>
        <v>0</v>
      </c>
      <c r="AD132" s="15">
        <f>AB132*$G132</f>
        <v>0</v>
      </c>
      <c r="AE132" s="25"/>
      <c r="AF132" s="15">
        <f>AE132*$F132</f>
        <v>0</v>
      </c>
      <c r="AG132" s="15">
        <f>AE132*$G132</f>
        <v>0</v>
      </c>
      <c r="AH132" s="25"/>
      <c r="AI132" s="15">
        <f>AH132*$F132</f>
        <v>0</v>
      </c>
      <c r="AJ132" s="15">
        <f>AH132*$G132</f>
        <v>0</v>
      </c>
      <c r="AK132" s="25"/>
      <c r="AL132" s="15">
        <f>AK132*$F132</f>
        <v>0</v>
      </c>
      <c r="AM132" s="15">
        <f>AK132*$G132</f>
        <v>0</v>
      </c>
      <c r="AO132" s="25">
        <f>J132+M132+P132+S132+V132+Y132+AB132+AE132+AH132+AK132</f>
        <v>0</v>
      </c>
      <c r="AP132" s="15">
        <f>AO132*F132</f>
        <v>0</v>
      </c>
      <c r="AQ132" s="36">
        <f>AO132*G132</f>
        <v>0</v>
      </c>
      <c r="AR132" s="41">
        <f>AO132/BE$10</f>
        <v>0</v>
      </c>
      <c r="AS132" s="36">
        <f>AR132*30</f>
        <v>0</v>
      </c>
      <c r="AT132" s="58">
        <f>AS132*G132</f>
        <v>0</v>
      </c>
      <c r="AU132" s="25"/>
      <c r="AV132" s="36">
        <f>AU132*G132</f>
        <v>0</v>
      </c>
      <c r="AW132" s="36"/>
      <c r="AX132" s="15">
        <f>AW132*G132</f>
        <v>0</v>
      </c>
      <c r="AY132" s="46">
        <v>138</v>
      </c>
      <c r="AZ132" s="36" t="str">
        <f>IFERROR(AU132/AR132, "-")</f>
        <v>-</v>
      </c>
      <c r="BA132" s="36" t="str">
        <f>IFERROR(AZ132/7,"-")</f>
        <v>-</v>
      </c>
      <c r="BB132" s="51" t="str">
        <f>IFERROR(AZ132/30,"-")</f>
        <v>-</v>
      </c>
      <c r="BC132" s="34" t="str">
        <f>IFERROR(BC$10+AZ132,"-")</f>
        <v>-</v>
      </c>
    </row>
    <row r="133" spans="1:55" ht="15" hidden="1" x14ac:dyDescent="0.25">
      <c r="A133" s="13"/>
      <c r="B133" s="16"/>
      <c r="C133" s="16"/>
      <c r="D133" s="30"/>
      <c r="E133" s="26"/>
      <c r="F133" s="53"/>
      <c r="G133" s="53"/>
      <c r="H133" s="53"/>
      <c r="J133" s="25"/>
      <c r="K133" s="15">
        <f t="shared" ref="K133:K162" si="67">J133*$F133</f>
        <v>0</v>
      </c>
      <c r="L133" s="15">
        <f t="shared" ref="L133:L162" si="68">J133*$G133</f>
        <v>0</v>
      </c>
      <c r="M133" s="25"/>
      <c r="N133" s="15">
        <f t="shared" ref="N133:N162" si="69">M133*$F133</f>
        <v>0</v>
      </c>
      <c r="O133" s="15">
        <f t="shared" ref="O133:O162" si="70">M133*$G133</f>
        <v>0</v>
      </c>
      <c r="P133" s="25"/>
      <c r="Q133" s="15">
        <f t="shared" ref="Q133:Q162" si="71">P133*$F133</f>
        <v>0</v>
      </c>
      <c r="R133" s="15">
        <f t="shared" ref="R133:R162" si="72">P133*$G133</f>
        <v>0</v>
      </c>
      <c r="S133" s="25"/>
      <c r="T133" s="15">
        <f t="shared" ref="T133:T162" si="73">S133*$F133</f>
        <v>0</v>
      </c>
      <c r="U133" s="15">
        <f t="shared" ref="U133:U162" si="74">S133*$G133</f>
        <v>0</v>
      </c>
      <c r="V133" s="25"/>
      <c r="W133" s="15">
        <f t="shared" ref="W133:W162" si="75">V133*$F133</f>
        <v>0</v>
      </c>
      <c r="X133" s="15">
        <f t="shared" ref="X133:X162" si="76">V133*$G133</f>
        <v>0</v>
      </c>
      <c r="Y133" s="25"/>
      <c r="Z133" s="15">
        <f t="shared" ref="Z133:Z162" si="77">Y133*$F133</f>
        <v>0</v>
      </c>
      <c r="AA133" s="15">
        <f t="shared" ref="AA133:AA162" si="78">Y133*$G133</f>
        <v>0</v>
      </c>
      <c r="AB133" s="25"/>
      <c r="AC133" s="15">
        <f t="shared" ref="AC133:AC162" si="79">AB133*$F133</f>
        <v>0</v>
      </c>
      <c r="AD133" s="15">
        <f t="shared" ref="AD133:AD162" si="80">AB133*$G133</f>
        <v>0</v>
      </c>
      <c r="AE133" s="25"/>
      <c r="AF133" s="15">
        <f t="shared" ref="AF133:AF162" si="81">AE133*$F133</f>
        <v>0</v>
      </c>
      <c r="AG133" s="15">
        <f t="shared" ref="AG133:AG162" si="82">AE133*$G133</f>
        <v>0</v>
      </c>
      <c r="AH133" s="25"/>
      <c r="AI133" s="15">
        <f t="shared" ref="AI133:AI162" si="83">AH133*$F133</f>
        <v>0</v>
      </c>
      <c r="AJ133" s="15">
        <f t="shared" ref="AJ133:AJ162" si="84">AH133*$G133</f>
        <v>0</v>
      </c>
      <c r="AK133" s="25"/>
      <c r="AL133" s="15">
        <f t="shared" ref="AL133:AL162" si="85">AK133*$F133</f>
        <v>0</v>
      </c>
      <c r="AM133" s="15">
        <f t="shared" ref="AM133:AM162" si="86">AK133*$G133</f>
        <v>0</v>
      </c>
      <c r="AO133" s="25">
        <f t="shared" ref="AO133:AO162" si="87">J133+M133+P133+S133+V133+Y133+AB133+AE133+AH133+AK133</f>
        <v>0</v>
      </c>
      <c r="AP133" s="15">
        <f t="shared" ref="AP133:AP162" si="88">AO133*F133</f>
        <v>0</v>
      </c>
      <c r="AQ133" s="36">
        <f t="shared" ref="AQ133:AQ162" si="89">AO133*G133</f>
        <v>0</v>
      </c>
      <c r="AR133" s="41">
        <f t="shared" ref="AR133:AR146" si="90">AO133/BI$10</f>
        <v>0</v>
      </c>
      <c r="AS133" s="36">
        <f t="shared" ref="AS133:AS162" si="91">AR133*30</f>
        <v>0</v>
      </c>
      <c r="AT133" s="58">
        <f t="shared" ref="AT133:AT162" si="92">AS133*G133</f>
        <v>0</v>
      </c>
      <c r="AU133" s="25"/>
      <c r="AV133" s="36">
        <f t="shared" ref="AV133:AV162" si="93">AU133*G133</f>
        <v>0</v>
      </c>
      <c r="AW133" s="36"/>
      <c r="AX133" s="15">
        <f t="shared" ref="AX133:AX162" si="94">AW133*G133</f>
        <v>0</v>
      </c>
      <c r="AY133" s="46">
        <v>140</v>
      </c>
      <c r="AZ133" s="36" t="str">
        <f t="shared" ref="AZ133:AZ162" si="95">IFERROR(AU133/AR133, "-")</f>
        <v>-</v>
      </c>
      <c r="BA133" s="36" t="str">
        <f t="shared" ref="BA133:BA162" si="96">IFERROR(AZ133/7,"-")</f>
        <v>-</v>
      </c>
      <c r="BB133" s="51" t="str">
        <f t="shared" ref="BB133:BB162" si="97">IFERROR(AZ133/30,"-")</f>
        <v>-</v>
      </c>
      <c r="BC133" s="34" t="str">
        <f t="shared" ref="BC133:BC162" si="98">IFERROR(BC$10+AZ133,"-")</f>
        <v>-</v>
      </c>
    </row>
    <row r="134" spans="1:55" ht="15" hidden="1" x14ac:dyDescent="0.25">
      <c r="A134" s="13"/>
      <c r="B134" s="16"/>
      <c r="C134" s="16"/>
      <c r="D134" s="30"/>
      <c r="E134" s="17"/>
      <c r="F134" s="53"/>
      <c r="G134" s="53"/>
      <c r="H134" s="53"/>
      <c r="J134" s="25"/>
      <c r="K134" s="15">
        <f t="shared" si="67"/>
        <v>0</v>
      </c>
      <c r="L134" s="15">
        <f t="shared" si="68"/>
        <v>0</v>
      </c>
      <c r="M134" s="25"/>
      <c r="N134" s="15">
        <f t="shared" si="69"/>
        <v>0</v>
      </c>
      <c r="O134" s="15">
        <f t="shared" si="70"/>
        <v>0</v>
      </c>
      <c r="P134" s="25"/>
      <c r="Q134" s="15">
        <f t="shared" si="71"/>
        <v>0</v>
      </c>
      <c r="R134" s="15">
        <f t="shared" si="72"/>
        <v>0</v>
      </c>
      <c r="S134" s="25"/>
      <c r="T134" s="15">
        <f t="shared" si="73"/>
        <v>0</v>
      </c>
      <c r="U134" s="15">
        <f t="shared" si="74"/>
        <v>0</v>
      </c>
      <c r="V134" s="25"/>
      <c r="W134" s="15">
        <f t="shared" si="75"/>
        <v>0</v>
      </c>
      <c r="X134" s="15">
        <f t="shared" si="76"/>
        <v>0</v>
      </c>
      <c r="Y134" s="25"/>
      <c r="Z134" s="15">
        <f t="shared" si="77"/>
        <v>0</v>
      </c>
      <c r="AA134" s="15">
        <f t="shared" si="78"/>
        <v>0</v>
      </c>
      <c r="AB134" s="25"/>
      <c r="AC134" s="15">
        <f t="shared" si="79"/>
        <v>0</v>
      </c>
      <c r="AD134" s="15">
        <f t="shared" si="80"/>
        <v>0</v>
      </c>
      <c r="AE134" s="25"/>
      <c r="AF134" s="15">
        <f t="shared" si="81"/>
        <v>0</v>
      </c>
      <c r="AG134" s="15">
        <f t="shared" si="82"/>
        <v>0</v>
      </c>
      <c r="AH134" s="25"/>
      <c r="AI134" s="15">
        <f t="shared" si="83"/>
        <v>0</v>
      </c>
      <c r="AJ134" s="15">
        <f t="shared" si="84"/>
        <v>0</v>
      </c>
      <c r="AK134" s="25"/>
      <c r="AL134" s="15">
        <f t="shared" si="85"/>
        <v>0</v>
      </c>
      <c r="AM134" s="15">
        <f t="shared" si="86"/>
        <v>0</v>
      </c>
      <c r="AO134" s="25">
        <f t="shared" si="87"/>
        <v>0</v>
      </c>
      <c r="AP134" s="15">
        <f t="shared" si="88"/>
        <v>0</v>
      </c>
      <c r="AQ134" s="36">
        <f t="shared" si="89"/>
        <v>0</v>
      </c>
      <c r="AR134" s="41">
        <f t="shared" si="90"/>
        <v>0</v>
      </c>
      <c r="AS134" s="36">
        <f t="shared" si="91"/>
        <v>0</v>
      </c>
      <c r="AT134" s="58">
        <f t="shared" si="92"/>
        <v>0</v>
      </c>
      <c r="AU134" s="25"/>
      <c r="AV134" s="36">
        <f t="shared" si="93"/>
        <v>0</v>
      </c>
      <c r="AW134" s="36"/>
      <c r="AX134" s="15">
        <f t="shared" si="94"/>
        <v>0</v>
      </c>
      <c r="AY134" s="46">
        <v>141</v>
      </c>
      <c r="AZ134" s="36" t="str">
        <f t="shared" si="95"/>
        <v>-</v>
      </c>
      <c r="BA134" s="36" t="str">
        <f t="shared" si="96"/>
        <v>-</v>
      </c>
      <c r="BB134" s="51" t="str">
        <f t="shared" si="97"/>
        <v>-</v>
      </c>
      <c r="BC134" s="34" t="str">
        <f t="shared" si="98"/>
        <v>-</v>
      </c>
    </row>
    <row r="135" spans="1:55" ht="15" hidden="1" x14ac:dyDescent="0.25">
      <c r="A135" s="13"/>
      <c r="B135" s="16"/>
      <c r="C135" s="16"/>
      <c r="D135" s="30"/>
      <c r="E135" s="17"/>
      <c r="F135" s="53"/>
      <c r="G135" s="53"/>
      <c r="H135" s="53"/>
      <c r="J135" s="25"/>
      <c r="K135" s="15">
        <f t="shared" si="67"/>
        <v>0</v>
      </c>
      <c r="L135" s="15">
        <f t="shared" si="68"/>
        <v>0</v>
      </c>
      <c r="M135" s="25"/>
      <c r="N135" s="15">
        <f t="shared" si="69"/>
        <v>0</v>
      </c>
      <c r="O135" s="15">
        <f t="shared" si="70"/>
        <v>0</v>
      </c>
      <c r="P135" s="25"/>
      <c r="Q135" s="15">
        <f t="shared" si="71"/>
        <v>0</v>
      </c>
      <c r="R135" s="15">
        <f t="shared" si="72"/>
        <v>0</v>
      </c>
      <c r="S135" s="25"/>
      <c r="T135" s="15">
        <f t="shared" si="73"/>
        <v>0</v>
      </c>
      <c r="U135" s="15">
        <f t="shared" si="74"/>
        <v>0</v>
      </c>
      <c r="V135" s="25"/>
      <c r="W135" s="15">
        <f t="shared" si="75"/>
        <v>0</v>
      </c>
      <c r="X135" s="15">
        <f t="shared" si="76"/>
        <v>0</v>
      </c>
      <c r="Y135" s="25"/>
      <c r="Z135" s="15">
        <f t="shared" si="77"/>
        <v>0</v>
      </c>
      <c r="AA135" s="15">
        <f t="shared" si="78"/>
        <v>0</v>
      </c>
      <c r="AB135" s="25"/>
      <c r="AC135" s="15">
        <f t="shared" si="79"/>
        <v>0</v>
      </c>
      <c r="AD135" s="15">
        <f t="shared" si="80"/>
        <v>0</v>
      </c>
      <c r="AE135" s="25"/>
      <c r="AF135" s="15">
        <f t="shared" si="81"/>
        <v>0</v>
      </c>
      <c r="AG135" s="15">
        <f t="shared" si="82"/>
        <v>0</v>
      </c>
      <c r="AH135" s="25"/>
      <c r="AI135" s="15">
        <f t="shared" si="83"/>
        <v>0</v>
      </c>
      <c r="AJ135" s="15">
        <f t="shared" si="84"/>
        <v>0</v>
      </c>
      <c r="AK135" s="25"/>
      <c r="AL135" s="15">
        <f t="shared" si="85"/>
        <v>0</v>
      </c>
      <c r="AM135" s="15">
        <f t="shared" si="86"/>
        <v>0</v>
      </c>
      <c r="AO135" s="25">
        <f t="shared" si="87"/>
        <v>0</v>
      </c>
      <c r="AP135" s="15">
        <f t="shared" si="88"/>
        <v>0</v>
      </c>
      <c r="AQ135" s="36">
        <f t="shared" si="89"/>
        <v>0</v>
      </c>
      <c r="AR135" s="41">
        <f t="shared" si="90"/>
        <v>0</v>
      </c>
      <c r="AS135" s="36">
        <f t="shared" si="91"/>
        <v>0</v>
      </c>
      <c r="AT135" s="58">
        <f t="shared" si="92"/>
        <v>0</v>
      </c>
      <c r="AU135" s="25"/>
      <c r="AV135" s="36">
        <f t="shared" si="93"/>
        <v>0</v>
      </c>
      <c r="AW135" s="36"/>
      <c r="AX135" s="15">
        <f t="shared" si="94"/>
        <v>0</v>
      </c>
      <c r="AY135" s="46">
        <v>142</v>
      </c>
      <c r="AZ135" s="36" t="str">
        <f t="shared" si="95"/>
        <v>-</v>
      </c>
      <c r="BA135" s="36" t="str">
        <f t="shared" si="96"/>
        <v>-</v>
      </c>
      <c r="BB135" s="51" t="str">
        <f t="shared" si="97"/>
        <v>-</v>
      </c>
      <c r="BC135" s="34" t="str">
        <f t="shared" si="98"/>
        <v>-</v>
      </c>
    </row>
    <row r="136" spans="1:55" ht="15" hidden="1" x14ac:dyDescent="0.25">
      <c r="A136" s="13"/>
      <c r="B136" s="16"/>
      <c r="C136" s="16"/>
      <c r="D136" s="30"/>
      <c r="E136" s="17"/>
      <c r="F136" s="53"/>
      <c r="G136" s="53"/>
      <c r="H136" s="53"/>
      <c r="J136" s="25"/>
      <c r="K136" s="15">
        <f t="shared" si="67"/>
        <v>0</v>
      </c>
      <c r="L136" s="15">
        <f t="shared" si="68"/>
        <v>0</v>
      </c>
      <c r="M136" s="25"/>
      <c r="N136" s="15">
        <f t="shared" si="69"/>
        <v>0</v>
      </c>
      <c r="O136" s="15">
        <f t="shared" si="70"/>
        <v>0</v>
      </c>
      <c r="P136" s="25"/>
      <c r="Q136" s="15">
        <f t="shared" si="71"/>
        <v>0</v>
      </c>
      <c r="R136" s="15">
        <f t="shared" si="72"/>
        <v>0</v>
      </c>
      <c r="S136" s="25"/>
      <c r="T136" s="15">
        <f t="shared" si="73"/>
        <v>0</v>
      </c>
      <c r="U136" s="15">
        <f t="shared" si="74"/>
        <v>0</v>
      </c>
      <c r="V136" s="25"/>
      <c r="W136" s="15">
        <f t="shared" si="75"/>
        <v>0</v>
      </c>
      <c r="X136" s="15">
        <f t="shared" si="76"/>
        <v>0</v>
      </c>
      <c r="Y136" s="25"/>
      <c r="Z136" s="15">
        <f t="shared" si="77"/>
        <v>0</v>
      </c>
      <c r="AA136" s="15">
        <f t="shared" si="78"/>
        <v>0</v>
      </c>
      <c r="AB136" s="25"/>
      <c r="AC136" s="15">
        <f t="shared" si="79"/>
        <v>0</v>
      </c>
      <c r="AD136" s="15">
        <f t="shared" si="80"/>
        <v>0</v>
      </c>
      <c r="AE136" s="25"/>
      <c r="AF136" s="15">
        <f t="shared" si="81"/>
        <v>0</v>
      </c>
      <c r="AG136" s="15">
        <f t="shared" si="82"/>
        <v>0</v>
      </c>
      <c r="AH136" s="25"/>
      <c r="AI136" s="15">
        <f t="shared" si="83"/>
        <v>0</v>
      </c>
      <c r="AJ136" s="15">
        <f t="shared" si="84"/>
        <v>0</v>
      </c>
      <c r="AK136" s="25"/>
      <c r="AL136" s="15">
        <f t="shared" si="85"/>
        <v>0</v>
      </c>
      <c r="AM136" s="15">
        <f t="shared" si="86"/>
        <v>0</v>
      </c>
      <c r="AO136" s="25">
        <f t="shared" si="87"/>
        <v>0</v>
      </c>
      <c r="AP136" s="15">
        <f t="shared" si="88"/>
        <v>0</v>
      </c>
      <c r="AQ136" s="36">
        <f t="shared" si="89"/>
        <v>0</v>
      </c>
      <c r="AR136" s="41">
        <f t="shared" si="90"/>
        <v>0</v>
      </c>
      <c r="AS136" s="36">
        <f t="shared" si="91"/>
        <v>0</v>
      </c>
      <c r="AT136" s="58">
        <f t="shared" si="92"/>
        <v>0</v>
      </c>
      <c r="AU136" s="25"/>
      <c r="AV136" s="36">
        <f t="shared" si="93"/>
        <v>0</v>
      </c>
      <c r="AW136" s="36"/>
      <c r="AX136" s="15">
        <f t="shared" si="94"/>
        <v>0</v>
      </c>
      <c r="AY136" s="46">
        <v>143</v>
      </c>
      <c r="AZ136" s="36" t="str">
        <f t="shared" si="95"/>
        <v>-</v>
      </c>
      <c r="BA136" s="36" t="str">
        <f t="shared" si="96"/>
        <v>-</v>
      </c>
      <c r="BB136" s="51" t="str">
        <f t="shared" si="97"/>
        <v>-</v>
      </c>
      <c r="BC136" s="34" t="str">
        <f t="shared" si="98"/>
        <v>-</v>
      </c>
    </row>
    <row r="137" spans="1:55" ht="15" hidden="1" x14ac:dyDescent="0.25">
      <c r="A137" s="13"/>
      <c r="B137" s="16"/>
      <c r="C137" s="16"/>
      <c r="D137" s="30"/>
      <c r="E137" s="17"/>
      <c r="F137" s="53"/>
      <c r="G137" s="53"/>
      <c r="H137" s="53"/>
      <c r="J137" s="25"/>
      <c r="K137" s="15">
        <f t="shared" si="67"/>
        <v>0</v>
      </c>
      <c r="L137" s="15">
        <f t="shared" si="68"/>
        <v>0</v>
      </c>
      <c r="M137" s="25"/>
      <c r="N137" s="15">
        <f t="shared" si="69"/>
        <v>0</v>
      </c>
      <c r="O137" s="15">
        <f t="shared" si="70"/>
        <v>0</v>
      </c>
      <c r="P137" s="25"/>
      <c r="Q137" s="15">
        <f t="shared" si="71"/>
        <v>0</v>
      </c>
      <c r="R137" s="15">
        <f t="shared" si="72"/>
        <v>0</v>
      </c>
      <c r="S137" s="25"/>
      <c r="T137" s="15">
        <f t="shared" si="73"/>
        <v>0</v>
      </c>
      <c r="U137" s="15">
        <f t="shared" si="74"/>
        <v>0</v>
      </c>
      <c r="V137" s="25"/>
      <c r="W137" s="15">
        <f t="shared" si="75"/>
        <v>0</v>
      </c>
      <c r="X137" s="15">
        <f t="shared" si="76"/>
        <v>0</v>
      </c>
      <c r="Y137" s="25"/>
      <c r="Z137" s="15">
        <f t="shared" si="77"/>
        <v>0</v>
      </c>
      <c r="AA137" s="15">
        <f t="shared" si="78"/>
        <v>0</v>
      </c>
      <c r="AB137" s="25"/>
      <c r="AC137" s="15">
        <f t="shared" si="79"/>
        <v>0</v>
      </c>
      <c r="AD137" s="15">
        <f t="shared" si="80"/>
        <v>0</v>
      </c>
      <c r="AE137" s="25"/>
      <c r="AF137" s="15">
        <f t="shared" si="81"/>
        <v>0</v>
      </c>
      <c r="AG137" s="15">
        <f t="shared" si="82"/>
        <v>0</v>
      </c>
      <c r="AH137" s="25"/>
      <c r="AI137" s="15">
        <f t="shared" si="83"/>
        <v>0</v>
      </c>
      <c r="AJ137" s="15">
        <f t="shared" si="84"/>
        <v>0</v>
      </c>
      <c r="AK137" s="25"/>
      <c r="AL137" s="15">
        <f t="shared" si="85"/>
        <v>0</v>
      </c>
      <c r="AM137" s="15">
        <f t="shared" si="86"/>
        <v>0</v>
      </c>
      <c r="AO137" s="25">
        <f t="shared" si="87"/>
        <v>0</v>
      </c>
      <c r="AP137" s="15">
        <f t="shared" si="88"/>
        <v>0</v>
      </c>
      <c r="AQ137" s="36">
        <f t="shared" si="89"/>
        <v>0</v>
      </c>
      <c r="AR137" s="41">
        <f t="shared" si="90"/>
        <v>0</v>
      </c>
      <c r="AS137" s="36">
        <f t="shared" si="91"/>
        <v>0</v>
      </c>
      <c r="AT137" s="58">
        <f t="shared" si="92"/>
        <v>0</v>
      </c>
      <c r="AU137" s="25"/>
      <c r="AV137" s="36">
        <f t="shared" si="93"/>
        <v>0</v>
      </c>
      <c r="AW137" s="36"/>
      <c r="AX137" s="15">
        <f t="shared" si="94"/>
        <v>0</v>
      </c>
      <c r="AY137" s="46">
        <v>144</v>
      </c>
      <c r="AZ137" s="36" t="str">
        <f t="shared" si="95"/>
        <v>-</v>
      </c>
      <c r="BA137" s="36" t="str">
        <f t="shared" si="96"/>
        <v>-</v>
      </c>
      <c r="BB137" s="51" t="str">
        <f t="shared" si="97"/>
        <v>-</v>
      </c>
      <c r="BC137" s="34" t="str">
        <f t="shared" si="98"/>
        <v>-</v>
      </c>
    </row>
    <row r="138" spans="1:55" ht="15" hidden="1" x14ac:dyDescent="0.25">
      <c r="A138" s="13"/>
      <c r="B138" s="16"/>
      <c r="C138" s="16"/>
      <c r="D138" s="30"/>
      <c r="E138" s="17"/>
      <c r="F138" s="53"/>
      <c r="G138" s="53"/>
      <c r="H138" s="53"/>
      <c r="J138" s="25"/>
      <c r="K138" s="15">
        <f t="shared" si="67"/>
        <v>0</v>
      </c>
      <c r="L138" s="15">
        <f t="shared" si="68"/>
        <v>0</v>
      </c>
      <c r="M138" s="25"/>
      <c r="N138" s="15">
        <f t="shared" si="69"/>
        <v>0</v>
      </c>
      <c r="O138" s="15">
        <f t="shared" si="70"/>
        <v>0</v>
      </c>
      <c r="P138" s="25"/>
      <c r="Q138" s="15">
        <f t="shared" si="71"/>
        <v>0</v>
      </c>
      <c r="R138" s="15">
        <f t="shared" si="72"/>
        <v>0</v>
      </c>
      <c r="S138" s="25"/>
      <c r="T138" s="15">
        <f t="shared" si="73"/>
        <v>0</v>
      </c>
      <c r="U138" s="15">
        <f t="shared" si="74"/>
        <v>0</v>
      </c>
      <c r="V138" s="25"/>
      <c r="W138" s="15">
        <f t="shared" si="75"/>
        <v>0</v>
      </c>
      <c r="X138" s="15">
        <f t="shared" si="76"/>
        <v>0</v>
      </c>
      <c r="Y138" s="25"/>
      <c r="Z138" s="15">
        <f t="shared" si="77"/>
        <v>0</v>
      </c>
      <c r="AA138" s="15">
        <f t="shared" si="78"/>
        <v>0</v>
      </c>
      <c r="AB138" s="25"/>
      <c r="AC138" s="15">
        <f t="shared" si="79"/>
        <v>0</v>
      </c>
      <c r="AD138" s="15">
        <f t="shared" si="80"/>
        <v>0</v>
      </c>
      <c r="AE138" s="25"/>
      <c r="AF138" s="15">
        <f t="shared" si="81"/>
        <v>0</v>
      </c>
      <c r="AG138" s="15">
        <f t="shared" si="82"/>
        <v>0</v>
      </c>
      <c r="AH138" s="25"/>
      <c r="AI138" s="15">
        <f t="shared" si="83"/>
        <v>0</v>
      </c>
      <c r="AJ138" s="15">
        <f t="shared" si="84"/>
        <v>0</v>
      </c>
      <c r="AK138" s="25"/>
      <c r="AL138" s="15">
        <f t="shared" si="85"/>
        <v>0</v>
      </c>
      <c r="AM138" s="15">
        <f t="shared" si="86"/>
        <v>0</v>
      </c>
      <c r="AO138" s="25">
        <f t="shared" si="87"/>
        <v>0</v>
      </c>
      <c r="AP138" s="15">
        <f t="shared" si="88"/>
        <v>0</v>
      </c>
      <c r="AQ138" s="36">
        <f t="shared" si="89"/>
        <v>0</v>
      </c>
      <c r="AR138" s="41">
        <f t="shared" si="90"/>
        <v>0</v>
      </c>
      <c r="AS138" s="36">
        <f t="shared" si="91"/>
        <v>0</v>
      </c>
      <c r="AT138" s="58">
        <f t="shared" si="92"/>
        <v>0</v>
      </c>
      <c r="AU138" s="25"/>
      <c r="AV138" s="36">
        <f t="shared" si="93"/>
        <v>0</v>
      </c>
      <c r="AW138" s="36"/>
      <c r="AX138" s="15">
        <f t="shared" si="94"/>
        <v>0</v>
      </c>
      <c r="AY138" s="46">
        <v>145</v>
      </c>
      <c r="AZ138" s="36" t="str">
        <f t="shared" si="95"/>
        <v>-</v>
      </c>
      <c r="BA138" s="36" t="str">
        <f t="shared" si="96"/>
        <v>-</v>
      </c>
      <c r="BB138" s="51" t="str">
        <f t="shared" si="97"/>
        <v>-</v>
      </c>
      <c r="BC138" s="34" t="str">
        <f t="shared" si="98"/>
        <v>-</v>
      </c>
    </row>
    <row r="139" spans="1:55" ht="15" hidden="1" x14ac:dyDescent="0.25">
      <c r="A139" s="13"/>
      <c r="B139" s="16"/>
      <c r="C139" s="16"/>
      <c r="D139" s="30"/>
      <c r="E139" s="17"/>
      <c r="F139" s="53"/>
      <c r="G139" s="53"/>
      <c r="H139" s="53"/>
      <c r="J139" s="25"/>
      <c r="K139" s="15">
        <f t="shared" si="67"/>
        <v>0</v>
      </c>
      <c r="L139" s="15">
        <f t="shared" si="68"/>
        <v>0</v>
      </c>
      <c r="M139" s="25"/>
      <c r="N139" s="15">
        <f t="shared" si="69"/>
        <v>0</v>
      </c>
      <c r="O139" s="15">
        <f t="shared" si="70"/>
        <v>0</v>
      </c>
      <c r="P139" s="25"/>
      <c r="Q139" s="15">
        <f t="shared" si="71"/>
        <v>0</v>
      </c>
      <c r="R139" s="15">
        <f t="shared" si="72"/>
        <v>0</v>
      </c>
      <c r="S139" s="25"/>
      <c r="T139" s="15">
        <f t="shared" si="73"/>
        <v>0</v>
      </c>
      <c r="U139" s="15">
        <f t="shared" si="74"/>
        <v>0</v>
      </c>
      <c r="V139" s="25"/>
      <c r="W139" s="15">
        <f t="shared" si="75"/>
        <v>0</v>
      </c>
      <c r="X139" s="15">
        <f t="shared" si="76"/>
        <v>0</v>
      </c>
      <c r="Y139" s="25"/>
      <c r="Z139" s="15">
        <f t="shared" si="77"/>
        <v>0</v>
      </c>
      <c r="AA139" s="15">
        <f t="shared" si="78"/>
        <v>0</v>
      </c>
      <c r="AB139" s="25"/>
      <c r="AC139" s="15">
        <f t="shared" si="79"/>
        <v>0</v>
      </c>
      <c r="AD139" s="15">
        <f t="shared" si="80"/>
        <v>0</v>
      </c>
      <c r="AE139" s="25"/>
      <c r="AF139" s="15">
        <f t="shared" si="81"/>
        <v>0</v>
      </c>
      <c r="AG139" s="15">
        <f t="shared" si="82"/>
        <v>0</v>
      </c>
      <c r="AH139" s="25"/>
      <c r="AI139" s="15">
        <f t="shared" si="83"/>
        <v>0</v>
      </c>
      <c r="AJ139" s="15">
        <f t="shared" si="84"/>
        <v>0</v>
      </c>
      <c r="AK139" s="25"/>
      <c r="AL139" s="15">
        <f t="shared" si="85"/>
        <v>0</v>
      </c>
      <c r="AM139" s="15">
        <f t="shared" si="86"/>
        <v>0</v>
      </c>
      <c r="AO139" s="25">
        <f t="shared" si="87"/>
        <v>0</v>
      </c>
      <c r="AP139" s="15">
        <f t="shared" si="88"/>
        <v>0</v>
      </c>
      <c r="AQ139" s="36">
        <f t="shared" si="89"/>
        <v>0</v>
      </c>
      <c r="AR139" s="41">
        <f t="shared" si="90"/>
        <v>0</v>
      </c>
      <c r="AS139" s="36">
        <f t="shared" si="91"/>
        <v>0</v>
      </c>
      <c r="AT139" s="58">
        <f t="shared" si="92"/>
        <v>0</v>
      </c>
      <c r="AU139" s="25"/>
      <c r="AV139" s="36">
        <f t="shared" si="93"/>
        <v>0</v>
      </c>
      <c r="AW139" s="36"/>
      <c r="AX139" s="15">
        <f t="shared" si="94"/>
        <v>0</v>
      </c>
      <c r="AY139" s="46">
        <v>146</v>
      </c>
      <c r="AZ139" s="36" t="str">
        <f t="shared" si="95"/>
        <v>-</v>
      </c>
      <c r="BA139" s="36" t="str">
        <f t="shared" si="96"/>
        <v>-</v>
      </c>
      <c r="BB139" s="51" t="str">
        <f t="shared" si="97"/>
        <v>-</v>
      </c>
      <c r="BC139" s="34" t="str">
        <f t="shared" si="98"/>
        <v>-</v>
      </c>
    </row>
    <row r="140" spans="1:55" ht="15" hidden="1" x14ac:dyDescent="0.25">
      <c r="A140" s="13"/>
      <c r="B140" s="16"/>
      <c r="C140" s="16"/>
      <c r="D140" s="30"/>
      <c r="E140" s="17"/>
      <c r="F140" s="53"/>
      <c r="G140" s="53"/>
      <c r="H140" s="53"/>
      <c r="J140" s="25"/>
      <c r="K140" s="15">
        <f t="shared" si="67"/>
        <v>0</v>
      </c>
      <c r="L140" s="15">
        <f t="shared" si="68"/>
        <v>0</v>
      </c>
      <c r="M140" s="25"/>
      <c r="N140" s="15">
        <f t="shared" si="69"/>
        <v>0</v>
      </c>
      <c r="O140" s="15">
        <f t="shared" si="70"/>
        <v>0</v>
      </c>
      <c r="P140" s="25"/>
      <c r="Q140" s="15">
        <f t="shared" si="71"/>
        <v>0</v>
      </c>
      <c r="R140" s="15">
        <f t="shared" si="72"/>
        <v>0</v>
      </c>
      <c r="S140" s="25"/>
      <c r="T140" s="15">
        <f t="shared" si="73"/>
        <v>0</v>
      </c>
      <c r="U140" s="15">
        <f t="shared" si="74"/>
        <v>0</v>
      </c>
      <c r="V140" s="25"/>
      <c r="W140" s="15">
        <f t="shared" si="75"/>
        <v>0</v>
      </c>
      <c r="X140" s="15">
        <f t="shared" si="76"/>
        <v>0</v>
      </c>
      <c r="Y140" s="25"/>
      <c r="Z140" s="15">
        <f t="shared" si="77"/>
        <v>0</v>
      </c>
      <c r="AA140" s="15">
        <f t="shared" si="78"/>
        <v>0</v>
      </c>
      <c r="AB140" s="25"/>
      <c r="AC140" s="15">
        <f t="shared" si="79"/>
        <v>0</v>
      </c>
      <c r="AD140" s="15">
        <f t="shared" si="80"/>
        <v>0</v>
      </c>
      <c r="AE140" s="25"/>
      <c r="AF140" s="15">
        <f t="shared" si="81"/>
        <v>0</v>
      </c>
      <c r="AG140" s="15">
        <f t="shared" si="82"/>
        <v>0</v>
      </c>
      <c r="AH140" s="25"/>
      <c r="AI140" s="15">
        <f t="shared" si="83"/>
        <v>0</v>
      </c>
      <c r="AJ140" s="15">
        <f t="shared" si="84"/>
        <v>0</v>
      </c>
      <c r="AK140" s="25"/>
      <c r="AL140" s="15">
        <f t="shared" si="85"/>
        <v>0</v>
      </c>
      <c r="AM140" s="15">
        <f t="shared" si="86"/>
        <v>0</v>
      </c>
      <c r="AO140" s="25">
        <f t="shared" si="87"/>
        <v>0</v>
      </c>
      <c r="AP140" s="15">
        <f t="shared" si="88"/>
        <v>0</v>
      </c>
      <c r="AQ140" s="36">
        <f t="shared" si="89"/>
        <v>0</v>
      </c>
      <c r="AR140" s="41">
        <f t="shared" si="90"/>
        <v>0</v>
      </c>
      <c r="AS140" s="36">
        <f t="shared" si="91"/>
        <v>0</v>
      </c>
      <c r="AT140" s="58">
        <f t="shared" si="92"/>
        <v>0</v>
      </c>
      <c r="AU140" s="25"/>
      <c r="AV140" s="36">
        <f t="shared" si="93"/>
        <v>0</v>
      </c>
      <c r="AW140" s="36"/>
      <c r="AX140" s="15">
        <f t="shared" si="94"/>
        <v>0</v>
      </c>
      <c r="AY140" s="46">
        <v>147</v>
      </c>
      <c r="AZ140" s="36" t="str">
        <f t="shared" si="95"/>
        <v>-</v>
      </c>
      <c r="BA140" s="36" t="str">
        <f t="shared" si="96"/>
        <v>-</v>
      </c>
      <c r="BB140" s="51" t="str">
        <f t="shared" si="97"/>
        <v>-</v>
      </c>
      <c r="BC140" s="34" t="str">
        <f t="shared" si="98"/>
        <v>-</v>
      </c>
    </row>
    <row r="141" spans="1:55" ht="15" hidden="1" x14ac:dyDescent="0.25">
      <c r="A141" s="13"/>
      <c r="B141" s="16"/>
      <c r="C141" s="16"/>
      <c r="D141" s="30"/>
      <c r="E141" s="17"/>
      <c r="F141" s="53"/>
      <c r="G141" s="53"/>
      <c r="H141" s="53"/>
      <c r="J141" s="25"/>
      <c r="K141" s="15">
        <f t="shared" si="67"/>
        <v>0</v>
      </c>
      <c r="L141" s="15">
        <f t="shared" si="68"/>
        <v>0</v>
      </c>
      <c r="M141" s="25"/>
      <c r="N141" s="15">
        <f t="shared" si="69"/>
        <v>0</v>
      </c>
      <c r="O141" s="15">
        <f t="shared" si="70"/>
        <v>0</v>
      </c>
      <c r="P141" s="25"/>
      <c r="Q141" s="15">
        <f t="shared" si="71"/>
        <v>0</v>
      </c>
      <c r="R141" s="15">
        <f t="shared" si="72"/>
        <v>0</v>
      </c>
      <c r="S141" s="25"/>
      <c r="T141" s="15">
        <f t="shared" si="73"/>
        <v>0</v>
      </c>
      <c r="U141" s="15">
        <f t="shared" si="74"/>
        <v>0</v>
      </c>
      <c r="V141" s="25"/>
      <c r="W141" s="15">
        <f t="shared" si="75"/>
        <v>0</v>
      </c>
      <c r="X141" s="15">
        <f t="shared" si="76"/>
        <v>0</v>
      </c>
      <c r="Y141" s="25"/>
      <c r="Z141" s="15">
        <f t="shared" si="77"/>
        <v>0</v>
      </c>
      <c r="AA141" s="15">
        <f t="shared" si="78"/>
        <v>0</v>
      </c>
      <c r="AB141" s="25"/>
      <c r="AC141" s="15">
        <f t="shared" si="79"/>
        <v>0</v>
      </c>
      <c r="AD141" s="15">
        <f t="shared" si="80"/>
        <v>0</v>
      </c>
      <c r="AE141" s="25"/>
      <c r="AF141" s="15">
        <f t="shared" si="81"/>
        <v>0</v>
      </c>
      <c r="AG141" s="15">
        <f t="shared" si="82"/>
        <v>0</v>
      </c>
      <c r="AH141" s="25"/>
      <c r="AI141" s="15">
        <f t="shared" si="83"/>
        <v>0</v>
      </c>
      <c r="AJ141" s="15">
        <f t="shared" si="84"/>
        <v>0</v>
      </c>
      <c r="AK141" s="25"/>
      <c r="AL141" s="15">
        <f t="shared" si="85"/>
        <v>0</v>
      </c>
      <c r="AM141" s="15">
        <f t="shared" si="86"/>
        <v>0</v>
      </c>
      <c r="AO141" s="25">
        <f t="shared" si="87"/>
        <v>0</v>
      </c>
      <c r="AP141" s="15">
        <f t="shared" si="88"/>
        <v>0</v>
      </c>
      <c r="AQ141" s="36">
        <f t="shared" si="89"/>
        <v>0</v>
      </c>
      <c r="AR141" s="41">
        <f t="shared" si="90"/>
        <v>0</v>
      </c>
      <c r="AS141" s="36">
        <f t="shared" si="91"/>
        <v>0</v>
      </c>
      <c r="AT141" s="58">
        <f t="shared" si="92"/>
        <v>0</v>
      </c>
      <c r="AU141" s="25"/>
      <c r="AV141" s="36">
        <f t="shared" si="93"/>
        <v>0</v>
      </c>
      <c r="AW141" s="36"/>
      <c r="AX141" s="15">
        <f t="shared" si="94"/>
        <v>0</v>
      </c>
      <c r="AY141" s="46">
        <v>148</v>
      </c>
      <c r="AZ141" s="36" t="str">
        <f t="shared" si="95"/>
        <v>-</v>
      </c>
      <c r="BA141" s="36" t="str">
        <f t="shared" si="96"/>
        <v>-</v>
      </c>
      <c r="BB141" s="51" t="str">
        <f t="shared" si="97"/>
        <v>-</v>
      </c>
      <c r="BC141" s="34" t="str">
        <f t="shared" si="98"/>
        <v>-</v>
      </c>
    </row>
    <row r="142" spans="1:55" ht="15" hidden="1" x14ac:dyDescent="0.25">
      <c r="A142" s="13"/>
      <c r="B142" s="16"/>
      <c r="C142" s="16"/>
      <c r="D142" s="30"/>
      <c r="E142" s="17"/>
      <c r="F142" s="53"/>
      <c r="G142" s="53"/>
      <c r="H142" s="53"/>
      <c r="J142" s="25"/>
      <c r="K142" s="15">
        <f t="shared" si="67"/>
        <v>0</v>
      </c>
      <c r="L142" s="15">
        <f t="shared" si="68"/>
        <v>0</v>
      </c>
      <c r="M142" s="25"/>
      <c r="N142" s="15">
        <f t="shared" si="69"/>
        <v>0</v>
      </c>
      <c r="O142" s="15">
        <f t="shared" si="70"/>
        <v>0</v>
      </c>
      <c r="P142" s="25"/>
      <c r="Q142" s="15">
        <f t="shared" si="71"/>
        <v>0</v>
      </c>
      <c r="R142" s="15">
        <f t="shared" si="72"/>
        <v>0</v>
      </c>
      <c r="S142" s="25"/>
      <c r="T142" s="15">
        <f t="shared" si="73"/>
        <v>0</v>
      </c>
      <c r="U142" s="15">
        <f t="shared" si="74"/>
        <v>0</v>
      </c>
      <c r="V142" s="25"/>
      <c r="W142" s="15">
        <f t="shared" si="75"/>
        <v>0</v>
      </c>
      <c r="X142" s="15">
        <f t="shared" si="76"/>
        <v>0</v>
      </c>
      <c r="Y142" s="25"/>
      <c r="Z142" s="15">
        <f t="shared" si="77"/>
        <v>0</v>
      </c>
      <c r="AA142" s="15">
        <f t="shared" si="78"/>
        <v>0</v>
      </c>
      <c r="AB142" s="25"/>
      <c r="AC142" s="15">
        <f t="shared" si="79"/>
        <v>0</v>
      </c>
      <c r="AD142" s="15">
        <f t="shared" si="80"/>
        <v>0</v>
      </c>
      <c r="AE142" s="25"/>
      <c r="AF142" s="15">
        <f t="shared" si="81"/>
        <v>0</v>
      </c>
      <c r="AG142" s="15">
        <f t="shared" si="82"/>
        <v>0</v>
      </c>
      <c r="AH142" s="25"/>
      <c r="AI142" s="15">
        <f t="shared" si="83"/>
        <v>0</v>
      </c>
      <c r="AJ142" s="15">
        <f t="shared" si="84"/>
        <v>0</v>
      </c>
      <c r="AK142" s="25"/>
      <c r="AL142" s="15">
        <f t="shared" si="85"/>
        <v>0</v>
      </c>
      <c r="AM142" s="15">
        <f t="shared" si="86"/>
        <v>0</v>
      </c>
      <c r="AO142" s="25">
        <f t="shared" si="87"/>
        <v>0</v>
      </c>
      <c r="AP142" s="15">
        <f t="shared" si="88"/>
        <v>0</v>
      </c>
      <c r="AQ142" s="36">
        <f t="shared" si="89"/>
        <v>0</v>
      </c>
      <c r="AR142" s="41">
        <f t="shared" si="90"/>
        <v>0</v>
      </c>
      <c r="AS142" s="36">
        <f t="shared" si="91"/>
        <v>0</v>
      </c>
      <c r="AT142" s="58">
        <f t="shared" si="92"/>
        <v>0</v>
      </c>
      <c r="AU142" s="25"/>
      <c r="AV142" s="36">
        <f t="shared" si="93"/>
        <v>0</v>
      </c>
      <c r="AW142" s="36"/>
      <c r="AX142" s="15">
        <f t="shared" si="94"/>
        <v>0</v>
      </c>
      <c r="AY142" s="46">
        <v>149</v>
      </c>
      <c r="AZ142" s="36" t="str">
        <f t="shared" si="95"/>
        <v>-</v>
      </c>
      <c r="BA142" s="36" t="str">
        <f t="shared" si="96"/>
        <v>-</v>
      </c>
      <c r="BB142" s="51" t="str">
        <f t="shared" si="97"/>
        <v>-</v>
      </c>
      <c r="BC142" s="34" t="str">
        <f t="shared" si="98"/>
        <v>-</v>
      </c>
    </row>
    <row r="143" spans="1:55" ht="15" hidden="1" x14ac:dyDescent="0.25">
      <c r="A143" s="13"/>
      <c r="B143" s="16"/>
      <c r="C143" s="16"/>
      <c r="D143" s="30"/>
      <c r="E143" s="17"/>
      <c r="F143" s="53"/>
      <c r="G143" s="53"/>
      <c r="H143" s="53"/>
      <c r="J143" s="25"/>
      <c r="K143" s="15">
        <f t="shared" si="67"/>
        <v>0</v>
      </c>
      <c r="L143" s="15">
        <f t="shared" si="68"/>
        <v>0</v>
      </c>
      <c r="M143" s="25"/>
      <c r="N143" s="15">
        <f t="shared" si="69"/>
        <v>0</v>
      </c>
      <c r="O143" s="15">
        <f t="shared" si="70"/>
        <v>0</v>
      </c>
      <c r="P143" s="25"/>
      <c r="Q143" s="15">
        <f t="shared" si="71"/>
        <v>0</v>
      </c>
      <c r="R143" s="15">
        <f t="shared" si="72"/>
        <v>0</v>
      </c>
      <c r="S143" s="25"/>
      <c r="T143" s="15">
        <f t="shared" si="73"/>
        <v>0</v>
      </c>
      <c r="U143" s="15">
        <f t="shared" si="74"/>
        <v>0</v>
      </c>
      <c r="V143" s="25"/>
      <c r="W143" s="15">
        <f t="shared" si="75"/>
        <v>0</v>
      </c>
      <c r="X143" s="15">
        <f t="shared" si="76"/>
        <v>0</v>
      </c>
      <c r="Y143" s="25"/>
      <c r="Z143" s="15">
        <f t="shared" si="77"/>
        <v>0</v>
      </c>
      <c r="AA143" s="15">
        <f t="shared" si="78"/>
        <v>0</v>
      </c>
      <c r="AB143" s="25"/>
      <c r="AC143" s="15">
        <f t="shared" si="79"/>
        <v>0</v>
      </c>
      <c r="AD143" s="15">
        <f t="shared" si="80"/>
        <v>0</v>
      </c>
      <c r="AE143" s="25"/>
      <c r="AF143" s="15">
        <f t="shared" si="81"/>
        <v>0</v>
      </c>
      <c r="AG143" s="15">
        <f t="shared" si="82"/>
        <v>0</v>
      </c>
      <c r="AH143" s="25"/>
      <c r="AI143" s="15">
        <f t="shared" si="83"/>
        <v>0</v>
      </c>
      <c r="AJ143" s="15">
        <f t="shared" si="84"/>
        <v>0</v>
      </c>
      <c r="AK143" s="25"/>
      <c r="AL143" s="15">
        <f t="shared" si="85"/>
        <v>0</v>
      </c>
      <c r="AM143" s="15">
        <f t="shared" si="86"/>
        <v>0</v>
      </c>
      <c r="AO143" s="25">
        <f t="shared" si="87"/>
        <v>0</v>
      </c>
      <c r="AP143" s="15">
        <f t="shared" si="88"/>
        <v>0</v>
      </c>
      <c r="AQ143" s="36">
        <f t="shared" si="89"/>
        <v>0</v>
      </c>
      <c r="AR143" s="41">
        <f t="shared" si="90"/>
        <v>0</v>
      </c>
      <c r="AS143" s="36">
        <f t="shared" si="91"/>
        <v>0</v>
      </c>
      <c r="AT143" s="58">
        <f t="shared" si="92"/>
        <v>0</v>
      </c>
      <c r="AU143" s="25"/>
      <c r="AV143" s="36">
        <f t="shared" si="93"/>
        <v>0</v>
      </c>
      <c r="AW143" s="36"/>
      <c r="AX143" s="15">
        <f t="shared" si="94"/>
        <v>0</v>
      </c>
      <c r="AY143" s="46">
        <v>150</v>
      </c>
      <c r="AZ143" s="36" t="str">
        <f t="shared" si="95"/>
        <v>-</v>
      </c>
      <c r="BA143" s="36" t="str">
        <f t="shared" si="96"/>
        <v>-</v>
      </c>
      <c r="BB143" s="51" t="str">
        <f t="shared" si="97"/>
        <v>-</v>
      </c>
      <c r="BC143" s="34" t="str">
        <f t="shared" si="98"/>
        <v>-</v>
      </c>
    </row>
    <row r="144" spans="1:55" ht="15" hidden="1" x14ac:dyDescent="0.25">
      <c r="A144" s="13"/>
      <c r="B144" s="16"/>
      <c r="C144" s="16"/>
      <c r="D144" s="30"/>
      <c r="E144" s="17"/>
      <c r="F144" s="53"/>
      <c r="G144" s="53"/>
      <c r="H144" s="53"/>
      <c r="J144" s="25"/>
      <c r="K144" s="15">
        <f t="shared" si="67"/>
        <v>0</v>
      </c>
      <c r="L144" s="15">
        <f t="shared" si="68"/>
        <v>0</v>
      </c>
      <c r="M144" s="25"/>
      <c r="N144" s="15">
        <f t="shared" si="69"/>
        <v>0</v>
      </c>
      <c r="O144" s="15">
        <f t="shared" si="70"/>
        <v>0</v>
      </c>
      <c r="P144" s="25"/>
      <c r="Q144" s="15">
        <f t="shared" si="71"/>
        <v>0</v>
      </c>
      <c r="R144" s="15">
        <f t="shared" si="72"/>
        <v>0</v>
      </c>
      <c r="S144" s="25"/>
      <c r="T144" s="15">
        <f t="shared" si="73"/>
        <v>0</v>
      </c>
      <c r="U144" s="15">
        <f t="shared" si="74"/>
        <v>0</v>
      </c>
      <c r="V144" s="25"/>
      <c r="W144" s="15">
        <f t="shared" si="75"/>
        <v>0</v>
      </c>
      <c r="X144" s="15">
        <f t="shared" si="76"/>
        <v>0</v>
      </c>
      <c r="Y144" s="25"/>
      <c r="Z144" s="15">
        <f t="shared" si="77"/>
        <v>0</v>
      </c>
      <c r="AA144" s="15">
        <f t="shared" si="78"/>
        <v>0</v>
      </c>
      <c r="AB144" s="25"/>
      <c r="AC144" s="15">
        <f t="shared" si="79"/>
        <v>0</v>
      </c>
      <c r="AD144" s="15">
        <f t="shared" si="80"/>
        <v>0</v>
      </c>
      <c r="AE144" s="25"/>
      <c r="AF144" s="15">
        <f t="shared" si="81"/>
        <v>0</v>
      </c>
      <c r="AG144" s="15">
        <f t="shared" si="82"/>
        <v>0</v>
      </c>
      <c r="AH144" s="25"/>
      <c r="AI144" s="15">
        <f t="shared" si="83"/>
        <v>0</v>
      </c>
      <c r="AJ144" s="15">
        <f t="shared" si="84"/>
        <v>0</v>
      </c>
      <c r="AK144" s="25"/>
      <c r="AL144" s="15">
        <f t="shared" si="85"/>
        <v>0</v>
      </c>
      <c r="AM144" s="15">
        <f t="shared" si="86"/>
        <v>0</v>
      </c>
      <c r="AO144" s="25">
        <f t="shared" si="87"/>
        <v>0</v>
      </c>
      <c r="AP144" s="15">
        <f t="shared" si="88"/>
        <v>0</v>
      </c>
      <c r="AQ144" s="36">
        <f t="shared" si="89"/>
        <v>0</v>
      </c>
      <c r="AR144" s="41">
        <f t="shared" si="90"/>
        <v>0</v>
      </c>
      <c r="AS144" s="36">
        <f t="shared" si="91"/>
        <v>0</v>
      </c>
      <c r="AT144" s="58">
        <f t="shared" si="92"/>
        <v>0</v>
      </c>
      <c r="AU144" s="25"/>
      <c r="AV144" s="36">
        <f t="shared" si="93"/>
        <v>0</v>
      </c>
      <c r="AW144" s="36"/>
      <c r="AX144" s="15">
        <f t="shared" si="94"/>
        <v>0</v>
      </c>
      <c r="AY144" s="46">
        <v>151</v>
      </c>
      <c r="AZ144" s="36" t="str">
        <f t="shared" si="95"/>
        <v>-</v>
      </c>
      <c r="BA144" s="36" t="str">
        <f t="shared" si="96"/>
        <v>-</v>
      </c>
      <c r="BB144" s="51" t="str">
        <f t="shared" si="97"/>
        <v>-</v>
      </c>
      <c r="BC144" s="34" t="str">
        <f t="shared" si="98"/>
        <v>-</v>
      </c>
    </row>
    <row r="145" spans="1:55" ht="15" hidden="1" x14ac:dyDescent="0.25">
      <c r="A145" s="13"/>
      <c r="B145" s="16"/>
      <c r="C145" s="16"/>
      <c r="D145" s="30"/>
      <c r="E145" s="17"/>
      <c r="F145" s="53"/>
      <c r="G145" s="53"/>
      <c r="H145" s="53"/>
      <c r="J145" s="25"/>
      <c r="K145" s="15">
        <f t="shared" si="67"/>
        <v>0</v>
      </c>
      <c r="L145" s="15">
        <f t="shared" si="68"/>
        <v>0</v>
      </c>
      <c r="M145" s="25"/>
      <c r="N145" s="15">
        <f t="shared" si="69"/>
        <v>0</v>
      </c>
      <c r="O145" s="15">
        <f t="shared" si="70"/>
        <v>0</v>
      </c>
      <c r="P145" s="25"/>
      <c r="Q145" s="15">
        <f t="shared" si="71"/>
        <v>0</v>
      </c>
      <c r="R145" s="15">
        <f t="shared" si="72"/>
        <v>0</v>
      </c>
      <c r="S145" s="25"/>
      <c r="T145" s="15">
        <f t="shared" si="73"/>
        <v>0</v>
      </c>
      <c r="U145" s="15">
        <f t="shared" si="74"/>
        <v>0</v>
      </c>
      <c r="V145" s="25"/>
      <c r="W145" s="15">
        <f t="shared" si="75"/>
        <v>0</v>
      </c>
      <c r="X145" s="15">
        <f t="shared" si="76"/>
        <v>0</v>
      </c>
      <c r="Y145" s="25"/>
      <c r="Z145" s="15">
        <f t="shared" si="77"/>
        <v>0</v>
      </c>
      <c r="AA145" s="15">
        <f t="shared" si="78"/>
        <v>0</v>
      </c>
      <c r="AB145" s="25"/>
      <c r="AC145" s="15">
        <f t="shared" si="79"/>
        <v>0</v>
      </c>
      <c r="AD145" s="15">
        <f t="shared" si="80"/>
        <v>0</v>
      </c>
      <c r="AE145" s="25"/>
      <c r="AF145" s="15">
        <f t="shared" si="81"/>
        <v>0</v>
      </c>
      <c r="AG145" s="15">
        <f t="shared" si="82"/>
        <v>0</v>
      </c>
      <c r="AH145" s="25"/>
      <c r="AI145" s="15">
        <f t="shared" si="83"/>
        <v>0</v>
      </c>
      <c r="AJ145" s="15">
        <f t="shared" si="84"/>
        <v>0</v>
      </c>
      <c r="AK145" s="25"/>
      <c r="AL145" s="15">
        <f t="shared" si="85"/>
        <v>0</v>
      </c>
      <c r="AM145" s="15">
        <f t="shared" si="86"/>
        <v>0</v>
      </c>
      <c r="AO145" s="25">
        <f t="shared" si="87"/>
        <v>0</v>
      </c>
      <c r="AP145" s="15">
        <f t="shared" si="88"/>
        <v>0</v>
      </c>
      <c r="AQ145" s="36">
        <f t="shared" si="89"/>
        <v>0</v>
      </c>
      <c r="AR145" s="41">
        <f t="shared" si="90"/>
        <v>0</v>
      </c>
      <c r="AS145" s="36">
        <f t="shared" si="91"/>
        <v>0</v>
      </c>
      <c r="AT145" s="58">
        <f t="shared" si="92"/>
        <v>0</v>
      </c>
      <c r="AU145" s="25"/>
      <c r="AV145" s="36">
        <f t="shared" si="93"/>
        <v>0</v>
      </c>
      <c r="AW145" s="36"/>
      <c r="AX145" s="15">
        <f t="shared" si="94"/>
        <v>0</v>
      </c>
      <c r="AY145" s="46">
        <v>152</v>
      </c>
      <c r="AZ145" s="36" t="str">
        <f t="shared" si="95"/>
        <v>-</v>
      </c>
      <c r="BA145" s="36" t="str">
        <f t="shared" si="96"/>
        <v>-</v>
      </c>
      <c r="BB145" s="51" t="str">
        <f t="shared" si="97"/>
        <v>-</v>
      </c>
      <c r="BC145" s="34" t="str">
        <f t="shared" si="98"/>
        <v>-</v>
      </c>
    </row>
    <row r="146" spans="1:55" ht="15" hidden="1" x14ac:dyDescent="0.25">
      <c r="A146" s="13"/>
      <c r="B146" s="16"/>
      <c r="C146" s="16"/>
      <c r="D146" s="30"/>
      <c r="E146" s="17"/>
      <c r="F146" s="53"/>
      <c r="G146" s="53"/>
      <c r="H146" s="53"/>
      <c r="J146" s="25"/>
      <c r="K146" s="15">
        <f t="shared" si="67"/>
        <v>0</v>
      </c>
      <c r="L146" s="15">
        <f t="shared" si="68"/>
        <v>0</v>
      </c>
      <c r="M146" s="25"/>
      <c r="N146" s="15">
        <f t="shared" si="69"/>
        <v>0</v>
      </c>
      <c r="O146" s="15">
        <f t="shared" si="70"/>
        <v>0</v>
      </c>
      <c r="P146" s="25"/>
      <c r="Q146" s="15">
        <f t="shared" si="71"/>
        <v>0</v>
      </c>
      <c r="R146" s="15">
        <f t="shared" si="72"/>
        <v>0</v>
      </c>
      <c r="S146" s="25"/>
      <c r="T146" s="15">
        <f t="shared" si="73"/>
        <v>0</v>
      </c>
      <c r="U146" s="15">
        <f t="shared" si="74"/>
        <v>0</v>
      </c>
      <c r="V146" s="25"/>
      <c r="W146" s="15">
        <f t="shared" si="75"/>
        <v>0</v>
      </c>
      <c r="X146" s="15">
        <f t="shared" si="76"/>
        <v>0</v>
      </c>
      <c r="Y146" s="25"/>
      <c r="Z146" s="15">
        <f t="shared" si="77"/>
        <v>0</v>
      </c>
      <c r="AA146" s="15">
        <f t="shared" si="78"/>
        <v>0</v>
      </c>
      <c r="AB146" s="25"/>
      <c r="AC146" s="15">
        <f t="shared" si="79"/>
        <v>0</v>
      </c>
      <c r="AD146" s="15">
        <f t="shared" si="80"/>
        <v>0</v>
      </c>
      <c r="AE146" s="25"/>
      <c r="AF146" s="15">
        <f t="shared" si="81"/>
        <v>0</v>
      </c>
      <c r="AG146" s="15">
        <f t="shared" si="82"/>
        <v>0</v>
      </c>
      <c r="AH146" s="25"/>
      <c r="AI146" s="15">
        <f t="shared" si="83"/>
        <v>0</v>
      </c>
      <c r="AJ146" s="15">
        <f t="shared" si="84"/>
        <v>0</v>
      </c>
      <c r="AK146" s="25"/>
      <c r="AL146" s="15">
        <f t="shared" si="85"/>
        <v>0</v>
      </c>
      <c r="AM146" s="15">
        <f t="shared" si="86"/>
        <v>0</v>
      </c>
      <c r="AO146" s="25">
        <f t="shared" si="87"/>
        <v>0</v>
      </c>
      <c r="AP146" s="15">
        <f t="shared" si="88"/>
        <v>0</v>
      </c>
      <c r="AQ146" s="36">
        <f t="shared" si="89"/>
        <v>0</v>
      </c>
      <c r="AR146" s="41">
        <f t="shared" si="90"/>
        <v>0</v>
      </c>
      <c r="AS146" s="36">
        <f t="shared" si="91"/>
        <v>0</v>
      </c>
      <c r="AT146" s="58">
        <f t="shared" si="92"/>
        <v>0</v>
      </c>
      <c r="AU146" s="25"/>
      <c r="AV146" s="36">
        <f t="shared" si="93"/>
        <v>0</v>
      </c>
      <c r="AW146" s="36"/>
      <c r="AX146" s="15">
        <f t="shared" si="94"/>
        <v>0</v>
      </c>
      <c r="AY146" s="46">
        <v>153</v>
      </c>
      <c r="AZ146" s="36" t="str">
        <f t="shared" si="95"/>
        <v>-</v>
      </c>
      <c r="BA146" s="36" t="str">
        <f t="shared" si="96"/>
        <v>-</v>
      </c>
      <c r="BB146" s="51" t="str">
        <f t="shared" si="97"/>
        <v>-</v>
      </c>
      <c r="BC146" s="34" t="str">
        <f t="shared" si="98"/>
        <v>-</v>
      </c>
    </row>
    <row r="147" spans="1:55" ht="15" hidden="1" x14ac:dyDescent="0.25">
      <c r="A147" s="13"/>
      <c r="B147" s="16"/>
      <c r="C147" s="16"/>
      <c r="D147" s="30"/>
      <c r="E147" s="26"/>
      <c r="F147" s="53"/>
      <c r="G147" s="53"/>
      <c r="H147" s="53"/>
      <c r="J147" s="25"/>
      <c r="K147" s="15">
        <f t="shared" si="67"/>
        <v>0</v>
      </c>
      <c r="L147" s="15">
        <f t="shared" si="68"/>
        <v>0</v>
      </c>
      <c r="M147" s="25"/>
      <c r="N147" s="15">
        <f t="shared" si="69"/>
        <v>0</v>
      </c>
      <c r="O147" s="15">
        <f t="shared" si="70"/>
        <v>0</v>
      </c>
      <c r="P147" s="25"/>
      <c r="Q147" s="15">
        <f t="shared" si="71"/>
        <v>0</v>
      </c>
      <c r="R147" s="15">
        <f t="shared" si="72"/>
        <v>0</v>
      </c>
      <c r="S147" s="25"/>
      <c r="T147" s="15">
        <f t="shared" si="73"/>
        <v>0</v>
      </c>
      <c r="U147" s="15">
        <f t="shared" si="74"/>
        <v>0</v>
      </c>
      <c r="V147" s="25"/>
      <c r="W147" s="15">
        <f t="shared" si="75"/>
        <v>0</v>
      </c>
      <c r="X147" s="15">
        <f t="shared" si="76"/>
        <v>0</v>
      </c>
      <c r="Y147" s="25"/>
      <c r="Z147" s="15">
        <f t="shared" si="77"/>
        <v>0</v>
      </c>
      <c r="AA147" s="15">
        <f t="shared" si="78"/>
        <v>0</v>
      </c>
      <c r="AB147" s="25"/>
      <c r="AC147" s="15">
        <f t="shared" si="79"/>
        <v>0</v>
      </c>
      <c r="AD147" s="15">
        <f t="shared" si="80"/>
        <v>0</v>
      </c>
      <c r="AE147" s="25"/>
      <c r="AF147" s="15">
        <f t="shared" si="81"/>
        <v>0</v>
      </c>
      <c r="AG147" s="15">
        <f t="shared" si="82"/>
        <v>0</v>
      </c>
      <c r="AH147" s="25"/>
      <c r="AI147" s="15">
        <f t="shared" si="83"/>
        <v>0</v>
      </c>
      <c r="AJ147" s="15">
        <f t="shared" si="84"/>
        <v>0</v>
      </c>
      <c r="AK147" s="25"/>
      <c r="AL147" s="15">
        <f t="shared" si="85"/>
        <v>0</v>
      </c>
      <c r="AM147" s="15">
        <f t="shared" si="86"/>
        <v>0</v>
      </c>
      <c r="AO147" s="25">
        <f t="shared" si="87"/>
        <v>0</v>
      </c>
      <c r="AP147" s="15">
        <f t="shared" si="88"/>
        <v>0</v>
      </c>
      <c r="AQ147" s="36">
        <f t="shared" si="89"/>
        <v>0</v>
      </c>
      <c r="AR147" s="41">
        <f t="shared" ref="AR147:AR162" si="99">AO147/BE$10</f>
        <v>0</v>
      </c>
      <c r="AS147" s="36">
        <f t="shared" si="91"/>
        <v>0</v>
      </c>
      <c r="AT147" s="58">
        <f t="shared" si="92"/>
        <v>0</v>
      </c>
      <c r="AU147" s="25"/>
      <c r="AV147" s="36">
        <f t="shared" si="93"/>
        <v>0</v>
      </c>
      <c r="AW147" s="36"/>
      <c r="AX147" s="15">
        <f t="shared" si="94"/>
        <v>0</v>
      </c>
      <c r="AY147" s="46">
        <v>155</v>
      </c>
      <c r="AZ147" s="36" t="str">
        <f t="shared" si="95"/>
        <v>-</v>
      </c>
      <c r="BA147" s="36" t="str">
        <f t="shared" si="96"/>
        <v>-</v>
      </c>
      <c r="BB147" s="51" t="str">
        <f t="shared" si="97"/>
        <v>-</v>
      </c>
      <c r="BC147" s="34" t="str">
        <f t="shared" si="98"/>
        <v>-</v>
      </c>
    </row>
    <row r="148" spans="1:55" ht="15" hidden="1" x14ac:dyDescent="0.25">
      <c r="A148" s="13"/>
      <c r="B148" s="16"/>
      <c r="C148" s="16"/>
      <c r="D148" s="30"/>
      <c r="E148" s="17"/>
      <c r="F148" s="53"/>
      <c r="G148" s="53"/>
      <c r="H148" s="53"/>
      <c r="J148" s="25"/>
      <c r="K148" s="15">
        <f t="shared" si="67"/>
        <v>0</v>
      </c>
      <c r="L148" s="15">
        <f t="shared" si="68"/>
        <v>0</v>
      </c>
      <c r="M148" s="25"/>
      <c r="N148" s="15">
        <f t="shared" si="69"/>
        <v>0</v>
      </c>
      <c r="O148" s="15">
        <f t="shared" si="70"/>
        <v>0</v>
      </c>
      <c r="P148" s="25"/>
      <c r="Q148" s="15">
        <f t="shared" si="71"/>
        <v>0</v>
      </c>
      <c r="R148" s="15">
        <f t="shared" si="72"/>
        <v>0</v>
      </c>
      <c r="S148" s="25"/>
      <c r="T148" s="15">
        <f t="shared" si="73"/>
        <v>0</v>
      </c>
      <c r="U148" s="15">
        <f t="shared" si="74"/>
        <v>0</v>
      </c>
      <c r="V148" s="25"/>
      <c r="W148" s="15">
        <f t="shared" si="75"/>
        <v>0</v>
      </c>
      <c r="X148" s="15">
        <f t="shared" si="76"/>
        <v>0</v>
      </c>
      <c r="Y148" s="25"/>
      <c r="Z148" s="15">
        <f t="shared" si="77"/>
        <v>0</v>
      </c>
      <c r="AA148" s="15">
        <f t="shared" si="78"/>
        <v>0</v>
      </c>
      <c r="AB148" s="25"/>
      <c r="AC148" s="15">
        <f t="shared" si="79"/>
        <v>0</v>
      </c>
      <c r="AD148" s="15">
        <f t="shared" si="80"/>
        <v>0</v>
      </c>
      <c r="AE148" s="25"/>
      <c r="AF148" s="15">
        <f t="shared" si="81"/>
        <v>0</v>
      </c>
      <c r="AG148" s="15">
        <f t="shared" si="82"/>
        <v>0</v>
      </c>
      <c r="AH148" s="25"/>
      <c r="AI148" s="15">
        <f t="shared" si="83"/>
        <v>0</v>
      </c>
      <c r="AJ148" s="15">
        <f t="shared" si="84"/>
        <v>0</v>
      </c>
      <c r="AK148" s="25"/>
      <c r="AL148" s="15">
        <f t="shared" si="85"/>
        <v>0</v>
      </c>
      <c r="AM148" s="15">
        <f t="shared" si="86"/>
        <v>0</v>
      </c>
      <c r="AO148" s="25">
        <f t="shared" si="87"/>
        <v>0</v>
      </c>
      <c r="AP148" s="15">
        <f t="shared" si="88"/>
        <v>0</v>
      </c>
      <c r="AQ148" s="36">
        <f t="shared" si="89"/>
        <v>0</v>
      </c>
      <c r="AR148" s="41">
        <f t="shared" si="99"/>
        <v>0</v>
      </c>
      <c r="AS148" s="36">
        <f t="shared" si="91"/>
        <v>0</v>
      </c>
      <c r="AT148" s="58">
        <f t="shared" si="92"/>
        <v>0</v>
      </c>
      <c r="AU148" s="25"/>
      <c r="AV148" s="36">
        <f t="shared" si="93"/>
        <v>0</v>
      </c>
      <c r="AW148" s="36"/>
      <c r="AX148" s="15">
        <f t="shared" si="94"/>
        <v>0</v>
      </c>
      <c r="AY148" s="46">
        <v>156</v>
      </c>
      <c r="AZ148" s="36" t="str">
        <f t="shared" si="95"/>
        <v>-</v>
      </c>
      <c r="BA148" s="36" t="str">
        <f t="shared" si="96"/>
        <v>-</v>
      </c>
      <c r="BB148" s="51" t="str">
        <f t="shared" si="97"/>
        <v>-</v>
      </c>
      <c r="BC148" s="34" t="str">
        <f t="shared" si="98"/>
        <v>-</v>
      </c>
    </row>
    <row r="149" spans="1:55" ht="15" hidden="1" x14ac:dyDescent="0.25">
      <c r="A149" s="13"/>
      <c r="B149" s="16"/>
      <c r="C149" s="16"/>
      <c r="D149" s="30"/>
      <c r="E149" s="17"/>
      <c r="F149" s="53"/>
      <c r="G149" s="53"/>
      <c r="H149" s="53"/>
      <c r="J149" s="25"/>
      <c r="K149" s="15">
        <f t="shared" si="67"/>
        <v>0</v>
      </c>
      <c r="L149" s="15">
        <f t="shared" si="68"/>
        <v>0</v>
      </c>
      <c r="M149" s="25"/>
      <c r="N149" s="15">
        <f t="shared" si="69"/>
        <v>0</v>
      </c>
      <c r="O149" s="15">
        <f t="shared" si="70"/>
        <v>0</v>
      </c>
      <c r="P149" s="25"/>
      <c r="Q149" s="15">
        <f t="shared" si="71"/>
        <v>0</v>
      </c>
      <c r="R149" s="15">
        <f t="shared" si="72"/>
        <v>0</v>
      </c>
      <c r="S149" s="25"/>
      <c r="T149" s="15">
        <f t="shared" si="73"/>
        <v>0</v>
      </c>
      <c r="U149" s="15">
        <f t="shared" si="74"/>
        <v>0</v>
      </c>
      <c r="V149" s="25"/>
      <c r="W149" s="15">
        <f t="shared" si="75"/>
        <v>0</v>
      </c>
      <c r="X149" s="15">
        <f t="shared" si="76"/>
        <v>0</v>
      </c>
      <c r="Y149" s="25"/>
      <c r="Z149" s="15">
        <f t="shared" si="77"/>
        <v>0</v>
      </c>
      <c r="AA149" s="15">
        <f t="shared" si="78"/>
        <v>0</v>
      </c>
      <c r="AB149" s="25"/>
      <c r="AC149" s="15">
        <f t="shared" si="79"/>
        <v>0</v>
      </c>
      <c r="AD149" s="15">
        <f t="shared" si="80"/>
        <v>0</v>
      </c>
      <c r="AE149" s="25"/>
      <c r="AF149" s="15">
        <f t="shared" si="81"/>
        <v>0</v>
      </c>
      <c r="AG149" s="15">
        <f t="shared" si="82"/>
        <v>0</v>
      </c>
      <c r="AH149" s="25"/>
      <c r="AI149" s="15">
        <f t="shared" si="83"/>
        <v>0</v>
      </c>
      <c r="AJ149" s="15">
        <f t="shared" si="84"/>
        <v>0</v>
      </c>
      <c r="AK149" s="25"/>
      <c r="AL149" s="15">
        <f t="shared" si="85"/>
        <v>0</v>
      </c>
      <c r="AM149" s="15">
        <f t="shared" si="86"/>
        <v>0</v>
      </c>
      <c r="AO149" s="25">
        <f t="shared" si="87"/>
        <v>0</v>
      </c>
      <c r="AP149" s="15">
        <f t="shared" si="88"/>
        <v>0</v>
      </c>
      <c r="AQ149" s="36">
        <f t="shared" si="89"/>
        <v>0</v>
      </c>
      <c r="AR149" s="41">
        <f t="shared" si="99"/>
        <v>0</v>
      </c>
      <c r="AS149" s="36">
        <f t="shared" si="91"/>
        <v>0</v>
      </c>
      <c r="AT149" s="58">
        <f t="shared" si="92"/>
        <v>0</v>
      </c>
      <c r="AU149" s="25"/>
      <c r="AV149" s="36">
        <f t="shared" si="93"/>
        <v>0</v>
      </c>
      <c r="AW149" s="36"/>
      <c r="AX149" s="15">
        <f t="shared" si="94"/>
        <v>0</v>
      </c>
      <c r="AY149" s="46">
        <v>157</v>
      </c>
      <c r="AZ149" s="36" t="str">
        <f t="shared" si="95"/>
        <v>-</v>
      </c>
      <c r="BA149" s="36" t="str">
        <f t="shared" si="96"/>
        <v>-</v>
      </c>
      <c r="BB149" s="51" t="str">
        <f t="shared" si="97"/>
        <v>-</v>
      </c>
      <c r="BC149" s="34" t="str">
        <f t="shared" si="98"/>
        <v>-</v>
      </c>
    </row>
    <row r="150" spans="1:55" ht="15" hidden="1" x14ac:dyDescent="0.25">
      <c r="A150" s="13"/>
      <c r="B150" s="16"/>
      <c r="C150" s="16"/>
      <c r="D150" s="30"/>
      <c r="E150" s="17"/>
      <c r="F150" s="53"/>
      <c r="G150" s="53"/>
      <c r="H150" s="53"/>
      <c r="J150" s="25"/>
      <c r="K150" s="15">
        <f t="shared" si="67"/>
        <v>0</v>
      </c>
      <c r="L150" s="15">
        <f t="shared" si="68"/>
        <v>0</v>
      </c>
      <c r="M150" s="25"/>
      <c r="N150" s="15">
        <f t="shared" si="69"/>
        <v>0</v>
      </c>
      <c r="O150" s="15">
        <f t="shared" si="70"/>
        <v>0</v>
      </c>
      <c r="P150" s="25"/>
      <c r="Q150" s="15">
        <f t="shared" si="71"/>
        <v>0</v>
      </c>
      <c r="R150" s="15">
        <f t="shared" si="72"/>
        <v>0</v>
      </c>
      <c r="S150" s="25"/>
      <c r="T150" s="15">
        <f t="shared" si="73"/>
        <v>0</v>
      </c>
      <c r="U150" s="15">
        <f t="shared" si="74"/>
        <v>0</v>
      </c>
      <c r="V150" s="25"/>
      <c r="W150" s="15">
        <f t="shared" si="75"/>
        <v>0</v>
      </c>
      <c r="X150" s="15">
        <f t="shared" si="76"/>
        <v>0</v>
      </c>
      <c r="Y150" s="25"/>
      <c r="Z150" s="15">
        <f t="shared" si="77"/>
        <v>0</v>
      </c>
      <c r="AA150" s="15">
        <f t="shared" si="78"/>
        <v>0</v>
      </c>
      <c r="AB150" s="25"/>
      <c r="AC150" s="15">
        <f t="shared" si="79"/>
        <v>0</v>
      </c>
      <c r="AD150" s="15">
        <f t="shared" si="80"/>
        <v>0</v>
      </c>
      <c r="AE150" s="25"/>
      <c r="AF150" s="15">
        <f t="shared" si="81"/>
        <v>0</v>
      </c>
      <c r="AG150" s="15">
        <f t="shared" si="82"/>
        <v>0</v>
      </c>
      <c r="AH150" s="25"/>
      <c r="AI150" s="15">
        <f t="shared" si="83"/>
        <v>0</v>
      </c>
      <c r="AJ150" s="15">
        <f t="shared" si="84"/>
        <v>0</v>
      </c>
      <c r="AK150" s="25"/>
      <c r="AL150" s="15">
        <f t="shared" si="85"/>
        <v>0</v>
      </c>
      <c r="AM150" s="15">
        <f t="shared" si="86"/>
        <v>0</v>
      </c>
      <c r="AO150" s="25">
        <f t="shared" si="87"/>
        <v>0</v>
      </c>
      <c r="AP150" s="15">
        <f t="shared" si="88"/>
        <v>0</v>
      </c>
      <c r="AQ150" s="36">
        <f t="shared" si="89"/>
        <v>0</v>
      </c>
      <c r="AR150" s="41">
        <f t="shared" si="99"/>
        <v>0</v>
      </c>
      <c r="AS150" s="36">
        <f t="shared" si="91"/>
        <v>0</v>
      </c>
      <c r="AT150" s="58">
        <f t="shared" si="92"/>
        <v>0</v>
      </c>
      <c r="AU150" s="25"/>
      <c r="AV150" s="36">
        <f t="shared" si="93"/>
        <v>0</v>
      </c>
      <c r="AW150" s="36"/>
      <c r="AX150" s="15">
        <f t="shared" si="94"/>
        <v>0</v>
      </c>
      <c r="AY150" s="46">
        <v>158</v>
      </c>
      <c r="AZ150" s="36" t="str">
        <f t="shared" si="95"/>
        <v>-</v>
      </c>
      <c r="BA150" s="36" t="str">
        <f t="shared" si="96"/>
        <v>-</v>
      </c>
      <c r="BB150" s="51" t="str">
        <f t="shared" si="97"/>
        <v>-</v>
      </c>
      <c r="BC150" s="34" t="str">
        <f t="shared" si="98"/>
        <v>-</v>
      </c>
    </row>
    <row r="151" spans="1:55" ht="15" hidden="1" x14ac:dyDescent="0.25">
      <c r="A151" s="13"/>
      <c r="B151" s="16"/>
      <c r="C151" s="16"/>
      <c r="D151" s="30"/>
      <c r="E151" s="17"/>
      <c r="F151" s="53"/>
      <c r="G151" s="53"/>
      <c r="H151" s="53"/>
      <c r="J151" s="25"/>
      <c r="K151" s="15">
        <f t="shared" si="67"/>
        <v>0</v>
      </c>
      <c r="L151" s="15">
        <f t="shared" si="68"/>
        <v>0</v>
      </c>
      <c r="M151" s="25"/>
      <c r="N151" s="15">
        <f t="shared" si="69"/>
        <v>0</v>
      </c>
      <c r="O151" s="15">
        <f t="shared" si="70"/>
        <v>0</v>
      </c>
      <c r="P151" s="25"/>
      <c r="Q151" s="15">
        <f t="shared" si="71"/>
        <v>0</v>
      </c>
      <c r="R151" s="15">
        <f t="shared" si="72"/>
        <v>0</v>
      </c>
      <c r="S151" s="25"/>
      <c r="T151" s="15">
        <f t="shared" si="73"/>
        <v>0</v>
      </c>
      <c r="U151" s="15">
        <f t="shared" si="74"/>
        <v>0</v>
      </c>
      <c r="V151" s="25"/>
      <c r="W151" s="15">
        <f t="shared" si="75"/>
        <v>0</v>
      </c>
      <c r="X151" s="15">
        <f t="shared" si="76"/>
        <v>0</v>
      </c>
      <c r="Y151" s="25"/>
      <c r="Z151" s="15">
        <f t="shared" si="77"/>
        <v>0</v>
      </c>
      <c r="AA151" s="15">
        <f t="shared" si="78"/>
        <v>0</v>
      </c>
      <c r="AB151" s="25"/>
      <c r="AC151" s="15">
        <f t="shared" si="79"/>
        <v>0</v>
      </c>
      <c r="AD151" s="15">
        <f t="shared" si="80"/>
        <v>0</v>
      </c>
      <c r="AE151" s="25"/>
      <c r="AF151" s="15">
        <f t="shared" si="81"/>
        <v>0</v>
      </c>
      <c r="AG151" s="15">
        <f t="shared" si="82"/>
        <v>0</v>
      </c>
      <c r="AH151" s="25"/>
      <c r="AI151" s="15">
        <f t="shared" si="83"/>
        <v>0</v>
      </c>
      <c r="AJ151" s="15">
        <f t="shared" si="84"/>
        <v>0</v>
      </c>
      <c r="AK151" s="25"/>
      <c r="AL151" s="15">
        <f t="shared" si="85"/>
        <v>0</v>
      </c>
      <c r="AM151" s="15">
        <f t="shared" si="86"/>
        <v>0</v>
      </c>
      <c r="AO151" s="25">
        <f t="shared" si="87"/>
        <v>0</v>
      </c>
      <c r="AP151" s="15">
        <f t="shared" si="88"/>
        <v>0</v>
      </c>
      <c r="AQ151" s="36">
        <f t="shared" si="89"/>
        <v>0</v>
      </c>
      <c r="AR151" s="41">
        <f t="shared" si="99"/>
        <v>0</v>
      </c>
      <c r="AS151" s="36">
        <f t="shared" si="91"/>
        <v>0</v>
      </c>
      <c r="AT151" s="58">
        <f t="shared" si="92"/>
        <v>0</v>
      </c>
      <c r="AU151" s="25"/>
      <c r="AV151" s="36">
        <f t="shared" si="93"/>
        <v>0</v>
      </c>
      <c r="AW151" s="36"/>
      <c r="AX151" s="15">
        <f t="shared" si="94"/>
        <v>0</v>
      </c>
      <c r="AY151" s="46">
        <v>159</v>
      </c>
      <c r="AZ151" s="36" t="str">
        <f t="shared" si="95"/>
        <v>-</v>
      </c>
      <c r="BA151" s="36" t="str">
        <f t="shared" si="96"/>
        <v>-</v>
      </c>
      <c r="BB151" s="51" t="str">
        <f t="shared" si="97"/>
        <v>-</v>
      </c>
      <c r="BC151" s="34" t="str">
        <f t="shared" si="98"/>
        <v>-</v>
      </c>
    </row>
    <row r="152" spans="1:55" ht="15" hidden="1" x14ac:dyDescent="0.25">
      <c r="A152" s="13"/>
      <c r="B152" s="16"/>
      <c r="C152" s="16"/>
      <c r="D152" s="30"/>
      <c r="E152" s="17"/>
      <c r="F152" s="53"/>
      <c r="G152" s="53"/>
      <c r="H152" s="53"/>
      <c r="J152" s="25"/>
      <c r="K152" s="15">
        <f t="shared" si="67"/>
        <v>0</v>
      </c>
      <c r="L152" s="15">
        <f t="shared" si="68"/>
        <v>0</v>
      </c>
      <c r="M152" s="25"/>
      <c r="N152" s="15">
        <f t="shared" si="69"/>
        <v>0</v>
      </c>
      <c r="O152" s="15">
        <f t="shared" si="70"/>
        <v>0</v>
      </c>
      <c r="P152" s="25"/>
      <c r="Q152" s="15">
        <f t="shared" si="71"/>
        <v>0</v>
      </c>
      <c r="R152" s="15">
        <f t="shared" si="72"/>
        <v>0</v>
      </c>
      <c r="S152" s="25"/>
      <c r="T152" s="15">
        <f t="shared" si="73"/>
        <v>0</v>
      </c>
      <c r="U152" s="15">
        <f t="shared" si="74"/>
        <v>0</v>
      </c>
      <c r="V152" s="25"/>
      <c r="W152" s="15">
        <f t="shared" si="75"/>
        <v>0</v>
      </c>
      <c r="X152" s="15">
        <f t="shared" si="76"/>
        <v>0</v>
      </c>
      <c r="Y152" s="25"/>
      <c r="Z152" s="15">
        <f t="shared" si="77"/>
        <v>0</v>
      </c>
      <c r="AA152" s="15">
        <f t="shared" si="78"/>
        <v>0</v>
      </c>
      <c r="AB152" s="25"/>
      <c r="AC152" s="15">
        <f t="shared" si="79"/>
        <v>0</v>
      </c>
      <c r="AD152" s="15">
        <f t="shared" si="80"/>
        <v>0</v>
      </c>
      <c r="AE152" s="25"/>
      <c r="AF152" s="15">
        <f t="shared" si="81"/>
        <v>0</v>
      </c>
      <c r="AG152" s="15">
        <f t="shared" si="82"/>
        <v>0</v>
      </c>
      <c r="AH152" s="25"/>
      <c r="AI152" s="15">
        <f t="shared" si="83"/>
        <v>0</v>
      </c>
      <c r="AJ152" s="15">
        <f t="shared" si="84"/>
        <v>0</v>
      </c>
      <c r="AK152" s="25"/>
      <c r="AL152" s="15">
        <f t="shared" si="85"/>
        <v>0</v>
      </c>
      <c r="AM152" s="15">
        <f t="shared" si="86"/>
        <v>0</v>
      </c>
      <c r="AO152" s="25">
        <f t="shared" si="87"/>
        <v>0</v>
      </c>
      <c r="AP152" s="15">
        <f t="shared" si="88"/>
        <v>0</v>
      </c>
      <c r="AQ152" s="36">
        <f t="shared" si="89"/>
        <v>0</v>
      </c>
      <c r="AR152" s="41">
        <f t="shared" si="99"/>
        <v>0</v>
      </c>
      <c r="AS152" s="36">
        <f t="shared" si="91"/>
        <v>0</v>
      </c>
      <c r="AT152" s="58">
        <f t="shared" si="92"/>
        <v>0</v>
      </c>
      <c r="AU152" s="25"/>
      <c r="AV152" s="36">
        <f t="shared" si="93"/>
        <v>0</v>
      </c>
      <c r="AW152" s="36"/>
      <c r="AX152" s="15">
        <f t="shared" si="94"/>
        <v>0</v>
      </c>
      <c r="AY152" s="46">
        <v>160</v>
      </c>
      <c r="AZ152" s="36" t="str">
        <f t="shared" si="95"/>
        <v>-</v>
      </c>
      <c r="BA152" s="36" t="str">
        <f t="shared" si="96"/>
        <v>-</v>
      </c>
      <c r="BB152" s="51" t="str">
        <f t="shared" si="97"/>
        <v>-</v>
      </c>
      <c r="BC152" s="34" t="str">
        <f t="shared" si="98"/>
        <v>-</v>
      </c>
    </row>
    <row r="153" spans="1:55" ht="15" hidden="1" x14ac:dyDescent="0.25">
      <c r="A153" s="13"/>
      <c r="B153" s="16"/>
      <c r="C153" s="16"/>
      <c r="D153" s="30"/>
      <c r="E153" s="17"/>
      <c r="F153" s="53"/>
      <c r="G153" s="53"/>
      <c r="H153" s="53"/>
      <c r="J153" s="25"/>
      <c r="K153" s="15">
        <f t="shared" si="67"/>
        <v>0</v>
      </c>
      <c r="L153" s="15">
        <f t="shared" si="68"/>
        <v>0</v>
      </c>
      <c r="M153" s="25"/>
      <c r="N153" s="15">
        <f t="shared" si="69"/>
        <v>0</v>
      </c>
      <c r="O153" s="15">
        <f t="shared" si="70"/>
        <v>0</v>
      </c>
      <c r="P153" s="25"/>
      <c r="Q153" s="15">
        <f t="shared" si="71"/>
        <v>0</v>
      </c>
      <c r="R153" s="15">
        <f t="shared" si="72"/>
        <v>0</v>
      </c>
      <c r="S153" s="25"/>
      <c r="T153" s="15">
        <f t="shared" si="73"/>
        <v>0</v>
      </c>
      <c r="U153" s="15">
        <f t="shared" si="74"/>
        <v>0</v>
      </c>
      <c r="V153" s="25"/>
      <c r="W153" s="15">
        <f t="shared" si="75"/>
        <v>0</v>
      </c>
      <c r="X153" s="15">
        <f t="shared" si="76"/>
        <v>0</v>
      </c>
      <c r="Y153" s="25"/>
      <c r="Z153" s="15">
        <f t="shared" si="77"/>
        <v>0</v>
      </c>
      <c r="AA153" s="15">
        <f t="shared" si="78"/>
        <v>0</v>
      </c>
      <c r="AB153" s="25"/>
      <c r="AC153" s="15">
        <f t="shared" si="79"/>
        <v>0</v>
      </c>
      <c r="AD153" s="15">
        <f t="shared" si="80"/>
        <v>0</v>
      </c>
      <c r="AE153" s="25"/>
      <c r="AF153" s="15">
        <f t="shared" si="81"/>
        <v>0</v>
      </c>
      <c r="AG153" s="15">
        <f t="shared" si="82"/>
        <v>0</v>
      </c>
      <c r="AH153" s="25"/>
      <c r="AI153" s="15">
        <f t="shared" si="83"/>
        <v>0</v>
      </c>
      <c r="AJ153" s="15">
        <f t="shared" si="84"/>
        <v>0</v>
      </c>
      <c r="AK153" s="25"/>
      <c r="AL153" s="15">
        <f t="shared" si="85"/>
        <v>0</v>
      </c>
      <c r="AM153" s="15">
        <f t="shared" si="86"/>
        <v>0</v>
      </c>
      <c r="AO153" s="25">
        <f t="shared" si="87"/>
        <v>0</v>
      </c>
      <c r="AP153" s="15">
        <f t="shared" si="88"/>
        <v>0</v>
      </c>
      <c r="AQ153" s="36">
        <f t="shared" si="89"/>
        <v>0</v>
      </c>
      <c r="AR153" s="41">
        <f t="shared" si="99"/>
        <v>0</v>
      </c>
      <c r="AS153" s="36">
        <f t="shared" si="91"/>
        <v>0</v>
      </c>
      <c r="AT153" s="58">
        <f t="shared" si="92"/>
        <v>0</v>
      </c>
      <c r="AU153" s="25"/>
      <c r="AV153" s="36">
        <f t="shared" si="93"/>
        <v>0</v>
      </c>
      <c r="AW153" s="36"/>
      <c r="AX153" s="15">
        <f t="shared" si="94"/>
        <v>0</v>
      </c>
      <c r="AY153" s="46">
        <v>161</v>
      </c>
      <c r="AZ153" s="36" t="str">
        <f t="shared" si="95"/>
        <v>-</v>
      </c>
      <c r="BA153" s="36" t="str">
        <f t="shared" si="96"/>
        <v>-</v>
      </c>
      <c r="BB153" s="51" t="str">
        <f t="shared" si="97"/>
        <v>-</v>
      </c>
      <c r="BC153" s="34" t="str">
        <f t="shared" si="98"/>
        <v>-</v>
      </c>
    </row>
    <row r="154" spans="1:55" ht="15" hidden="1" x14ac:dyDescent="0.25">
      <c r="A154" s="13"/>
      <c r="B154" s="16"/>
      <c r="C154" s="16"/>
      <c r="D154" s="30"/>
      <c r="E154" s="17"/>
      <c r="F154" s="53"/>
      <c r="G154" s="53"/>
      <c r="H154" s="53"/>
      <c r="J154" s="25"/>
      <c r="K154" s="15">
        <f t="shared" si="67"/>
        <v>0</v>
      </c>
      <c r="L154" s="15">
        <f t="shared" si="68"/>
        <v>0</v>
      </c>
      <c r="M154" s="25"/>
      <c r="N154" s="15">
        <f t="shared" si="69"/>
        <v>0</v>
      </c>
      <c r="O154" s="15">
        <f t="shared" si="70"/>
        <v>0</v>
      </c>
      <c r="P154" s="25"/>
      <c r="Q154" s="15">
        <f t="shared" si="71"/>
        <v>0</v>
      </c>
      <c r="R154" s="15">
        <f t="shared" si="72"/>
        <v>0</v>
      </c>
      <c r="S154" s="25"/>
      <c r="T154" s="15">
        <f t="shared" si="73"/>
        <v>0</v>
      </c>
      <c r="U154" s="15">
        <f t="shared" si="74"/>
        <v>0</v>
      </c>
      <c r="V154" s="25"/>
      <c r="W154" s="15">
        <f t="shared" si="75"/>
        <v>0</v>
      </c>
      <c r="X154" s="15">
        <f t="shared" si="76"/>
        <v>0</v>
      </c>
      <c r="Y154" s="25"/>
      <c r="Z154" s="15">
        <f t="shared" si="77"/>
        <v>0</v>
      </c>
      <c r="AA154" s="15">
        <f t="shared" si="78"/>
        <v>0</v>
      </c>
      <c r="AB154" s="25"/>
      <c r="AC154" s="15">
        <f t="shared" si="79"/>
        <v>0</v>
      </c>
      <c r="AD154" s="15">
        <f t="shared" si="80"/>
        <v>0</v>
      </c>
      <c r="AE154" s="25"/>
      <c r="AF154" s="15">
        <f t="shared" si="81"/>
        <v>0</v>
      </c>
      <c r="AG154" s="15">
        <f t="shared" si="82"/>
        <v>0</v>
      </c>
      <c r="AH154" s="25"/>
      <c r="AI154" s="15">
        <f t="shared" si="83"/>
        <v>0</v>
      </c>
      <c r="AJ154" s="15">
        <f t="shared" si="84"/>
        <v>0</v>
      </c>
      <c r="AK154" s="25"/>
      <c r="AL154" s="15">
        <f t="shared" si="85"/>
        <v>0</v>
      </c>
      <c r="AM154" s="15">
        <f t="shared" si="86"/>
        <v>0</v>
      </c>
      <c r="AO154" s="25">
        <f t="shared" si="87"/>
        <v>0</v>
      </c>
      <c r="AP154" s="15">
        <f t="shared" si="88"/>
        <v>0</v>
      </c>
      <c r="AQ154" s="36">
        <f t="shared" si="89"/>
        <v>0</v>
      </c>
      <c r="AR154" s="41">
        <f t="shared" si="99"/>
        <v>0</v>
      </c>
      <c r="AS154" s="36">
        <f t="shared" si="91"/>
        <v>0</v>
      </c>
      <c r="AT154" s="58">
        <f t="shared" si="92"/>
        <v>0</v>
      </c>
      <c r="AU154" s="25"/>
      <c r="AV154" s="36">
        <f t="shared" si="93"/>
        <v>0</v>
      </c>
      <c r="AW154" s="36"/>
      <c r="AX154" s="15">
        <f t="shared" si="94"/>
        <v>0</v>
      </c>
      <c r="AY154" s="46">
        <v>162</v>
      </c>
      <c r="AZ154" s="36" t="str">
        <f t="shared" si="95"/>
        <v>-</v>
      </c>
      <c r="BA154" s="36" t="str">
        <f t="shared" si="96"/>
        <v>-</v>
      </c>
      <c r="BB154" s="51" t="str">
        <f t="shared" si="97"/>
        <v>-</v>
      </c>
      <c r="BC154" s="34" t="str">
        <f t="shared" si="98"/>
        <v>-</v>
      </c>
    </row>
    <row r="155" spans="1:55" ht="15" hidden="1" x14ac:dyDescent="0.25">
      <c r="A155" s="13"/>
      <c r="B155" s="16"/>
      <c r="C155" s="16"/>
      <c r="D155" s="30"/>
      <c r="E155" s="17"/>
      <c r="F155" s="53"/>
      <c r="G155" s="53"/>
      <c r="H155" s="53"/>
      <c r="J155" s="25"/>
      <c r="K155" s="15">
        <f t="shared" si="67"/>
        <v>0</v>
      </c>
      <c r="L155" s="15">
        <f t="shared" si="68"/>
        <v>0</v>
      </c>
      <c r="M155" s="25"/>
      <c r="N155" s="15">
        <f t="shared" si="69"/>
        <v>0</v>
      </c>
      <c r="O155" s="15">
        <f t="shared" si="70"/>
        <v>0</v>
      </c>
      <c r="P155" s="25"/>
      <c r="Q155" s="15">
        <f t="shared" si="71"/>
        <v>0</v>
      </c>
      <c r="R155" s="15">
        <f t="shared" si="72"/>
        <v>0</v>
      </c>
      <c r="S155" s="25"/>
      <c r="T155" s="15">
        <f t="shared" si="73"/>
        <v>0</v>
      </c>
      <c r="U155" s="15">
        <f t="shared" si="74"/>
        <v>0</v>
      </c>
      <c r="V155" s="25"/>
      <c r="W155" s="15">
        <f t="shared" si="75"/>
        <v>0</v>
      </c>
      <c r="X155" s="15">
        <f t="shared" si="76"/>
        <v>0</v>
      </c>
      <c r="Y155" s="25"/>
      <c r="Z155" s="15">
        <f t="shared" si="77"/>
        <v>0</v>
      </c>
      <c r="AA155" s="15">
        <f t="shared" si="78"/>
        <v>0</v>
      </c>
      <c r="AB155" s="25"/>
      <c r="AC155" s="15">
        <f t="shared" si="79"/>
        <v>0</v>
      </c>
      <c r="AD155" s="15">
        <f t="shared" si="80"/>
        <v>0</v>
      </c>
      <c r="AE155" s="25"/>
      <c r="AF155" s="15">
        <f t="shared" si="81"/>
        <v>0</v>
      </c>
      <c r="AG155" s="15">
        <f t="shared" si="82"/>
        <v>0</v>
      </c>
      <c r="AH155" s="25"/>
      <c r="AI155" s="15">
        <f t="shared" si="83"/>
        <v>0</v>
      </c>
      <c r="AJ155" s="15">
        <f t="shared" si="84"/>
        <v>0</v>
      </c>
      <c r="AK155" s="25"/>
      <c r="AL155" s="15">
        <f t="shared" si="85"/>
        <v>0</v>
      </c>
      <c r="AM155" s="15">
        <f t="shared" si="86"/>
        <v>0</v>
      </c>
      <c r="AO155" s="25">
        <f t="shared" si="87"/>
        <v>0</v>
      </c>
      <c r="AP155" s="15">
        <f t="shared" si="88"/>
        <v>0</v>
      </c>
      <c r="AQ155" s="36">
        <f t="shared" si="89"/>
        <v>0</v>
      </c>
      <c r="AR155" s="41">
        <f t="shared" si="99"/>
        <v>0</v>
      </c>
      <c r="AS155" s="36">
        <f t="shared" si="91"/>
        <v>0</v>
      </c>
      <c r="AT155" s="58">
        <f t="shared" si="92"/>
        <v>0</v>
      </c>
      <c r="AU155" s="25"/>
      <c r="AV155" s="36">
        <f t="shared" si="93"/>
        <v>0</v>
      </c>
      <c r="AW155" s="36"/>
      <c r="AX155" s="15">
        <f t="shared" si="94"/>
        <v>0</v>
      </c>
      <c r="AY155" s="46">
        <v>163</v>
      </c>
      <c r="AZ155" s="36" t="str">
        <f t="shared" si="95"/>
        <v>-</v>
      </c>
      <c r="BA155" s="36" t="str">
        <f t="shared" si="96"/>
        <v>-</v>
      </c>
      <c r="BB155" s="51" t="str">
        <f t="shared" si="97"/>
        <v>-</v>
      </c>
      <c r="BC155" s="34" t="str">
        <f t="shared" si="98"/>
        <v>-</v>
      </c>
    </row>
    <row r="156" spans="1:55" ht="15" hidden="1" x14ac:dyDescent="0.25">
      <c r="A156" s="13"/>
      <c r="B156" s="16"/>
      <c r="C156" s="16"/>
      <c r="D156" s="30"/>
      <c r="E156" s="17"/>
      <c r="F156" s="53"/>
      <c r="G156" s="53"/>
      <c r="H156" s="53"/>
      <c r="J156" s="25"/>
      <c r="K156" s="15">
        <f t="shared" si="67"/>
        <v>0</v>
      </c>
      <c r="L156" s="15">
        <f t="shared" si="68"/>
        <v>0</v>
      </c>
      <c r="M156" s="25"/>
      <c r="N156" s="15">
        <f t="shared" si="69"/>
        <v>0</v>
      </c>
      <c r="O156" s="15">
        <f t="shared" si="70"/>
        <v>0</v>
      </c>
      <c r="P156" s="25"/>
      <c r="Q156" s="15">
        <f t="shared" si="71"/>
        <v>0</v>
      </c>
      <c r="R156" s="15">
        <f t="shared" si="72"/>
        <v>0</v>
      </c>
      <c r="S156" s="25"/>
      <c r="T156" s="15">
        <f t="shared" si="73"/>
        <v>0</v>
      </c>
      <c r="U156" s="15">
        <f t="shared" si="74"/>
        <v>0</v>
      </c>
      <c r="V156" s="25"/>
      <c r="W156" s="15">
        <f t="shared" si="75"/>
        <v>0</v>
      </c>
      <c r="X156" s="15">
        <f t="shared" si="76"/>
        <v>0</v>
      </c>
      <c r="Y156" s="25"/>
      <c r="Z156" s="15">
        <f t="shared" si="77"/>
        <v>0</v>
      </c>
      <c r="AA156" s="15">
        <f t="shared" si="78"/>
        <v>0</v>
      </c>
      <c r="AB156" s="25"/>
      <c r="AC156" s="15">
        <f t="shared" si="79"/>
        <v>0</v>
      </c>
      <c r="AD156" s="15">
        <f t="shared" si="80"/>
        <v>0</v>
      </c>
      <c r="AE156" s="25"/>
      <c r="AF156" s="15">
        <f t="shared" si="81"/>
        <v>0</v>
      </c>
      <c r="AG156" s="15">
        <f t="shared" si="82"/>
        <v>0</v>
      </c>
      <c r="AH156" s="25"/>
      <c r="AI156" s="15">
        <f t="shared" si="83"/>
        <v>0</v>
      </c>
      <c r="AJ156" s="15">
        <f t="shared" si="84"/>
        <v>0</v>
      </c>
      <c r="AK156" s="25"/>
      <c r="AL156" s="15">
        <f t="shared" si="85"/>
        <v>0</v>
      </c>
      <c r="AM156" s="15">
        <f t="shared" si="86"/>
        <v>0</v>
      </c>
      <c r="AO156" s="25">
        <f t="shared" si="87"/>
        <v>0</v>
      </c>
      <c r="AP156" s="15">
        <f t="shared" si="88"/>
        <v>0</v>
      </c>
      <c r="AQ156" s="36">
        <f t="shared" si="89"/>
        <v>0</v>
      </c>
      <c r="AR156" s="41">
        <f t="shared" si="99"/>
        <v>0</v>
      </c>
      <c r="AS156" s="36">
        <f t="shared" si="91"/>
        <v>0</v>
      </c>
      <c r="AT156" s="58">
        <f t="shared" si="92"/>
        <v>0</v>
      </c>
      <c r="AU156" s="25"/>
      <c r="AV156" s="36">
        <f t="shared" si="93"/>
        <v>0</v>
      </c>
      <c r="AW156" s="36"/>
      <c r="AX156" s="15">
        <f t="shared" si="94"/>
        <v>0</v>
      </c>
      <c r="AY156" s="46">
        <v>164</v>
      </c>
      <c r="AZ156" s="36" t="str">
        <f t="shared" si="95"/>
        <v>-</v>
      </c>
      <c r="BA156" s="36" t="str">
        <f t="shared" si="96"/>
        <v>-</v>
      </c>
      <c r="BB156" s="51" t="str">
        <f t="shared" si="97"/>
        <v>-</v>
      </c>
      <c r="BC156" s="34" t="str">
        <f t="shared" si="98"/>
        <v>-</v>
      </c>
    </row>
    <row r="157" spans="1:55" ht="15" hidden="1" x14ac:dyDescent="0.25">
      <c r="A157" s="13"/>
      <c r="B157" s="16"/>
      <c r="C157" s="16"/>
      <c r="D157" s="31"/>
      <c r="E157" s="17"/>
      <c r="F157" s="53"/>
      <c r="G157" s="53"/>
      <c r="H157" s="53"/>
      <c r="J157" s="25"/>
      <c r="K157" s="15">
        <f t="shared" si="67"/>
        <v>0</v>
      </c>
      <c r="L157" s="15">
        <f t="shared" si="68"/>
        <v>0</v>
      </c>
      <c r="M157" s="25"/>
      <c r="N157" s="15">
        <f t="shared" si="69"/>
        <v>0</v>
      </c>
      <c r="O157" s="15">
        <f t="shared" si="70"/>
        <v>0</v>
      </c>
      <c r="P157" s="25"/>
      <c r="Q157" s="15">
        <f t="shared" si="71"/>
        <v>0</v>
      </c>
      <c r="R157" s="15">
        <f t="shared" si="72"/>
        <v>0</v>
      </c>
      <c r="S157" s="25"/>
      <c r="T157" s="15">
        <f t="shared" si="73"/>
        <v>0</v>
      </c>
      <c r="U157" s="15">
        <f t="shared" si="74"/>
        <v>0</v>
      </c>
      <c r="V157" s="25"/>
      <c r="W157" s="15">
        <f t="shared" si="75"/>
        <v>0</v>
      </c>
      <c r="X157" s="15">
        <f t="shared" si="76"/>
        <v>0</v>
      </c>
      <c r="Y157" s="25"/>
      <c r="Z157" s="15">
        <f t="shared" si="77"/>
        <v>0</v>
      </c>
      <c r="AA157" s="15">
        <f t="shared" si="78"/>
        <v>0</v>
      </c>
      <c r="AB157" s="25"/>
      <c r="AC157" s="15">
        <f t="shared" si="79"/>
        <v>0</v>
      </c>
      <c r="AD157" s="15">
        <f t="shared" si="80"/>
        <v>0</v>
      </c>
      <c r="AE157" s="25"/>
      <c r="AF157" s="15">
        <f t="shared" si="81"/>
        <v>0</v>
      </c>
      <c r="AG157" s="15">
        <f t="shared" si="82"/>
        <v>0</v>
      </c>
      <c r="AH157" s="25"/>
      <c r="AI157" s="15">
        <f t="shared" si="83"/>
        <v>0</v>
      </c>
      <c r="AJ157" s="15">
        <f t="shared" si="84"/>
        <v>0</v>
      </c>
      <c r="AK157" s="25"/>
      <c r="AL157" s="15">
        <f t="shared" si="85"/>
        <v>0</v>
      </c>
      <c r="AM157" s="15">
        <f t="shared" si="86"/>
        <v>0</v>
      </c>
      <c r="AO157" s="25">
        <f t="shared" si="87"/>
        <v>0</v>
      </c>
      <c r="AP157" s="15">
        <f t="shared" si="88"/>
        <v>0</v>
      </c>
      <c r="AQ157" s="36">
        <f t="shared" si="89"/>
        <v>0</v>
      </c>
      <c r="AR157" s="41">
        <f t="shared" si="99"/>
        <v>0</v>
      </c>
      <c r="AS157" s="36">
        <f t="shared" si="91"/>
        <v>0</v>
      </c>
      <c r="AT157" s="58">
        <f t="shared" si="92"/>
        <v>0</v>
      </c>
      <c r="AU157" s="25"/>
      <c r="AV157" s="36">
        <f t="shared" si="93"/>
        <v>0</v>
      </c>
      <c r="AW157" s="36"/>
      <c r="AX157" s="15">
        <f t="shared" si="94"/>
        <v>0</v>
      </c>
      <c r="AY157" s="46">
        <v>165</v>
      </c>
      <c r="AZ157" s="36" t="str">
        <f t="shared" si="95"/>
        <v>-</v>
      </c>
      <c r="BA157" s="36" t="str">
        <f t="shared" si="96"/>
        <v>-</v>
      </c>
      <c r="BB157" s="51" t="str">
        <f t="shared" si="97"/>
        <v>-</v>
      </c>
      <c r="BC157" s="34" t="str">
        <f t="shared" si="98"/>
        <v>-</v>
      </c>
    </row>
    <row r="158" spans="1:55" ht="15" hidden="1" x14ac:dyDescent="0.25">
      <c r="A158" s="13"/>
      <c r="B158" s="16"/>
      <c r="C158" s="16"/>
      <c r="D158" s="30"/>
      <c r="E158" s="17"/>
      <c r="F158" s="53"/>
      <c r="G158" s="53"/>
      <c r="H158" s="53"/>
      <c r="J158" s="25"/>
      <c r="K158" s="15">
        <f t="shared" si="67"/>
        <v>0</v>
      </c>
      <c r="L158" s="15">
        <f t="shared" si="68"/>
        <v>0</v>
      </c>
      <c r="M158" s="25"/>
      <c r="N158" s="15">
        <f t="shared" si="69"/>
        <v>0</v>
      </c>
      <c r="O158" s="15">
        <f t="shared" si="70"/>
        <v>0</v>
      </c>
      <c r="P158" s="25"/>
      <c r="Q158" s="15">
        <f t="shared" si="71"/>
        <v>0</v>
      </c>
      <c r="R158" s="15">
        <f t="shared" si="72"/>
        <v>0</v>
      </c>
      <c r="S158" s="25"/>
      <c r="T158" s="15">
        <f t="shared" si="73"/>
        <v>0</v>
      </c>
      <c r="U158" s="15">
        <f t="shared" si="74"/>
        <v>0</v>
      </c>
      <c r="V158" s="25"/>
      <c r="W158" s="15">
        <f t="shared" si="75"/>
        <v>0</v>
      </c>
      <c r="X158" s="15">
        <f t="shared" si="76"/>
        <v>0</v>
      </c>
      <c r="Y158" s="25"/>
      <c r="Z158" s="15">
        <f t="shared" si="77"/>
        <v>0</v>
      </c>
      <c r="AA158" s="15">
        <f t="shared" si="78"/>
        <v>0</v>
      </c>
      <c r="AB158" s="25"/>
      <c r="AC158" s="15">
        <f t="shared" si="79"/>
        <v>0</v>
      </c>
      <c r="AD158" s="15">
        <f t="shared" si="80"/>
        <v>0</v>
      </c>
      <c r="AE158" s="25"/>
      <c r="AF158" s="15">
        <f t="shared" si="81"/>
        <v>0</v>
      </c>
      <c r="AG158" s="15">
        <f t="shared" si="82"/>
        <v>0</v>
      </c>
      <c r="AH158" s="25"/>
      <c r="AI158" s="15">
        <f t="shared" si="83"/>
        <v>0</v>
      </c>
      <c r="AJ158" s="15">
        <f t="shared" si="84"/>
        <v>0</v>
      </c>
      <c r="AK158" s="25"/>
      <c r="AL158" s="15">
        <f t="shared" si="85"/>
        <v>0</v>
      </c>
      <c r="AM158" s="15">
        <f t="shared" si="86"/>
        <v>0</v>
      </c>
      <c r="AO158" s="25">
        <f t="shared" si="87"/>
        <v>0</v>
      </c>
      <c r="AP158" s="15">
        <f t="shared" si="88"/>
        <v>0</v>
      </c>
      <c r="AQ158" s="36">
        <f t="shared" si="89"/>
        <v>0</v>
      </c>
      <c r="AR158" s="41">
        <f t="shared" si="99"/>
        <v>0</v>
      </c>
      <c r="AS158" s="36">
        <f t="shared" si="91"/>
        <v>0</v>
      </c>
      <c r="AT158" s="58">
        <f t="shared" si="92"/>
        <v>0</v>
      </c>
      <c r="AU158" s="25"/>
      <c r="AV158" s="36">
        <f t="shared" si="93"/>
        <v>0</v>
      </c>
      <c r="AW158" s="36"/>
      <c r="AX158" s="15">
        <f t="shared" si="94"/>
        <v>0</v>
      </c>
      <c r="AY158" s="46">
        <v>166</v>
      </c>
      <c r="AZ158" s="36" t="str">
        <f t="shared" si="95"/>
        <v>-</v>
      </c>
      <c r="BA158" s="36" t="str">
        <f t="shared" si="96"/>
        <v>-</v>
      </c>
      <c r="BB158" s="51" t="str">
        <f t="shared" si="97"/>
        <v>-</v>
      </c>
      <c r="BC158" s="34" t="str">
        <f t="shared" si="98"/>
        <v>-</v>
      </c>
    </row>
    <row r="159" spans="1:55" ht="15" hidden="1" x14ac:dyDescent="0.25">
      <c r="A159" s="13"/>
      <c r="B159" s="16"/>
      <c r="C159" s="16"/>
      <c r="D159" s="30"/>
      <c r="E159" s="17"/>
      <c r="F159" s="53"/>
      <c r="G159" s="53"/>
      <c r="H159" s="53"/>
      <c r="J159" s="25"/>
      <c r="K159" s="15">
        <f t="shared" si="67"/>
        <v>0</v>
      </c>
      <c r="L159" s="15">
        <f t="shared" si="68"/>
        <v>0</v>
      </c>
      <c r="M159" s="25"/>
      <c r="N159" s="15">
        <f t="shared" si="69"/>
        <v>0</v>
      </c>
      <c r="O159" s="15">
        <f t="shared" si="70"/>
        <v>0</v>
      </c>
      <c r="P159" s="25"/>
      <c r="Q159" s="15">
        <f t="shared" si="71"/>
        <v>0</v>
      </c>
      <c r="R159" s="15">
        <f t="shared" si="72"/>
        <v>0</v>
      </c>
      <c r="S159" s="25"/>
      <c r="T159" s="15">
        <f t="shared" si="73"/>
        <v>0</v>
      </c>
      <c r="U159" s="15">
        <f t="shared" si="74"/>
        <v>0</v>
      </c>
      <c r="V159" s="25"/>
      <c r="W159" s="15">
        <f t="shared" si="75"/>
        <v>0</v>
      </c>
      <c r="X159" s="15">
        <f t="shared" si="76"/>
        <v>0</v>
      </c>
      <c r="Y159" s="25"/>
      <c r="Z159" s="15">
        <f t="shared" si="77"/>
        <v>0</v>
      </c>
      <c r="AA159" s="15">
        <f t="shared" si="78"/>
        <v>0</v>
      </c>
      <c r="AB159" s="25"/>
      <c r="AC159" s="15">
        <f t="shared" si="79"/>
        <v>0</v>
      </c>
      <c r="AD159" s="15">
        <f t="shared" si="80"/>
        <v>0</v>
      </c>
      <c r="AE159" s="25"/>
      <c r="AF159" s="15">
        <f t="shared" si="81"/>
        <v>0</v>
      </c>
      <c r="AG159" s="15">
        <f t="shared" si="82"/>
        <v>0</v>
      </c>
      <c r="AH159" s="25"/>
      <c r="AI159" s="15">
        <f t="shared" si="83"/>
        <v>0</v>
      </c>
      <c r="AJ159" s="15">
        <f t="shared" si="84"/>
        <v>0</v>
      </c>
      <c r="AK159" s="25"/>
      <c r="AL159" s="15">
        <f t="shared" si="85"/>
        <v>0</v>
      </c>
      <c r="AM159" s="15">
        <f t="shared" si="86"/>
        <v>0</v>
      </c>
      <c r="AO159" s="25">
        <f t="shared" si="87"/>
        <v>0</v>
      </c>
      <c r="AP159" s="15">
        <f t="shared" si="88"/>
        <v>0</v>
      </c>
      <c r="AQ159" s="36">
        <f t="shared" si="89"/>
        <v>0</v>
      </c>
      <c r="AR159" s="41">
        <f t="shared" si="99"/>
        <v>0</v>
      </c>
      <c r="AS159" s="36">
        <f t="shared" si="91"/>
        <v>0</v>
      </c>
      <c r="AT159" s="58">
        <f t="shared" si="92"/>
        <v>0</v>
      </c>
      <c r="AU159" s="25"/>
      <c r="AV159" s="36">
        <f t="shared" si="93"/>
        <v>0</v>
      </c>
      <c r="AW159" s="36"/>
      <c r="AX159" s="15">
        <f t="shared" si="94"/>
        <v>0</v>
      </c>
      <c r="AY159" s="46">
        <v>167</v>
      </c>
      <c r="AZ159" s="36" t="str">
        <f t="shared" si="95"/>
        <v>-</v>
      </c>
      <c r="BA159" s="36" t="str">
        <f t="shared" si="96"/>
        <v>-</v>
      </c>
      <c r="BB159" s="51" t="str">
        <f t="shared" si="97"/>
        <v>-</v>
      </c>
      <c r="BC159" s="34" t="str">
        <f t="shared" si="98"/>
        <v>-</v>
      </c>
    </row>
    <row r="160" spans="1:55" ht="15" hidden="1" x14ac:dyDescent="0.25">
      <c r="A160" s="13"/>
      <c r="B160" s="16"/>
      <c r="C160" s="16"/>
      <c r="D160" s="30"/>
      <c r="E160" s="17"/>
      <c r="F160" s="53"/>
      <c r="G160" s="53"/>
      <c r="H160" s="53"/>
      <c r="J160" s="25"/>
      <c r="K160" s="15">
        <f t="shared" si="67"/>
        <v>0</v>
      </c>
      <c r="L160" s="15">
        <f t="shared" si="68"/>
        <v>0</v>
      </c>
      <c r="M160" s="25"/>
      <c r="N160" s="15">
        <f t="shared" si="69"/>
        <v>0</v>
      </c>
      <c r="O160" s="15">
        <f t="shared" si="70"/>
        <v>0</v>
      </c>
      <c r="P160" s="25"/>
      <c r="Q160" s="15">
        <f t="shared" si="71"/>
        <v>0</v>
      </c>
      <c r="R160" s="15">
        <f t="shared" si="72"/>
        <v>0</v>
      </c>
      <c r="S160" s="25"/>
      <c r="T160" s="15">
        <f t="shared" si="73"/>
        <v>0</v>
      </c>
      <c r="U160" s="15">
        <f t="shared" si="74"/>
        <v>0</v>
      </c>
      <c r="V160" s="25"/>
      <c r="W160" s="15">
        <f t="shared" si="75"/>
        <v>0</v>
      </c>
      <c r="X160" s="15">
        <f t="shared" si="76"/>
        <v>0</v>
      </c>
      <c r="Y160" s="25"/>
      <c r="Z160" s="15">
        <f t="shared" si="77"/>
        <v>0</v>
      </c>
      <c r="AA160" s="15">
        <f t="shared" si="78"/>
        <v>0</v>
      </c>
      <c r="AB160" s="25"/>
      <c r="AC160" s="15">
        <f t="shared" si="79"/>
        <v>0</v>
      </c>
      <c r="AD160" s="15">
        <f t="shared" si="80"/>
        <v>0</v>
      </c>
      <c r="AE160" s="25"/>
      <c r="AF160" s="15">
        <f t="shared" si="81"/>
        <v>0</v>
      </c>
      <c r="AG160" s="15">
        <f t="shared" si="82"/>
        <v>0</v>
      </c>
      <c r="AH160" s="25"/>
      <c r="AI160" s="15">
        <f t="shared" si="83"/>
        <v>0</v>
      </c>
      <c r="AJ160" s="15">
        <f t="shared" si="84"/>
        <v>0</v>
      </c>
      <c r="AK160" s="25"/>
      <c r="AL160" s="15">
        <f t="shared" si="85"/>
        <v>0</v>
      </c>
      <c r="AM160" s="15">
        <f t="shared" si="86"/>
        <v>0</v>
      </c>
      <c r="AO160" s="25">
        <f t="shared" si="87"/>
        <v>0</v>
      </c>
      <c r="AP160" s="15">
        <f t="shared" si="88"/>
        <v>0</v>
      </c>
      <c r="AQ160" s="36">
        <f t="shared" si="89"/>
        <v>0</v>
      </c>
      <c r="AR160" s="41">
        <f t="shared" si="99"/>
        <v>0</v>
      </c>
      <c r="AS160" s="36">
        <f t="shared" si="91"/>
        <v>0</v>
      </c>
      <c r="AT160" s="58">
        <f t="shared" si="92"/>
        <v>0</v>
      </c>
      <c r="AU160" s="25"/>
      <c r="AV160" s="36">
        <f t="shared" si="93"/>
        <v>0</v>
      </c>
      <c r="AW160" s="36"/>
      <c r="AX160" s="15">
        <f t="shared" si="94"/>
        <v>0</v>
      </c>
      <c r="AY160" s="46">
        <v>168</v>
      </c>
      <c r="AZ160" s="36" t="str">
        <f t="shared" si="95"/>
        <v>-</v>
      </c>
      <c r="BA160" s="36" t="str">
        <f t="shared" si="96"/>
        <v>-</v>
      </c>
      <c r="BB160" s="51" t="str">
        <f t="shared" si="97"/>
        <v>-</v>
      </c>
      <c r="BC160" s="34" t="str">
        <f t="shared" si="98"/>
        <v>-</v>
      </c>
    </row>
    <row r="161" spans="1:62" ht="15" hidden="1" x14ac:dyDescent="0.25">
      <c r="A161" s="13"/>
      <c r="B161" s="16"/>
      <c r="C161" s="16"/>
      <c r="D161" s="30"/>
      <c r="E161" s="17"/>
      <c r="F161" s="53"/>
      <c r="G161" s="53"/>
      <c r="H161" s="53"/>
      <c r="J161" s="25"/>
      <c r="K161" s="60">
        <f t="shared" si="67"/>
        <v>0</v>
      </c>
      <c r="L161" s="60">
        <f t="shared" si="68"/>
        <v>0</v>
      </c>
      <c r="M161" s="25"/>
      <c r="N161" s="60">
        <f t="shared" si="69"/>
        <v>0</v>
      </c>
      <c r="O161" s="60">
        <f t="shared" si="70"/>
        <v>0</v>
      </c>
      <c r="P161" s="25"/>
      <c r="Q161" s="60">
        <f t="shared" si="71"/>
        <v>0</v>
      </c>
      <c r="R161" s="60">
        <f t="shared" si="72"/>
        <v>0</v>
      </c>
      <c r="S161" s="25"/>
      <c r="T161" s="60">
        <f t="shared" si="73"/>
        <v>0</v>
      </c>
      <c r="U161" s="60">
        <f t="shared" si="74"/>
        <v>0</v>
      </c>
      <c r="V161" s="25"/>
      <c r="W161" s="60">
        <f t="shared" si="75"/>
        <v>0</v>
      </c>
      <c r="X161" s="60">
        <f t="shared" si="76"/>
        <v>0</v>
      </c>
      <c r="Y161" s="25"/>
      <c r="Z161" s="15">
        <f t="shared" si="77"/>
        <v>0</v>
      </c>
      <c r="AA161" s="60">
        <f t="shared" si="78"/>
        <v>0</v>
      </c>
      <c r="AB161" s="25"/>
      <c r="AC161" s="15">
        <f t="shared" si="79"/>
        <v>0</v>
      </c>
      <c r="AD161" s="60">
        <f t="shared" si="80"/>
        <v>0</v>
      </c>
      <c r="AE161" s="25"/>
      <c r="AF161" s="15">
        <f t="shared" si="81"/>
        <v>0</v>
      </c>
      <c r="AG161" s="60">
        <f t="shared" si="82"/>
        <v>0</v>
      </c>
      <c r="AH161" s="25"/>
      <c r="AI161" s="15">
        <f t="shared" si="83"/>
        <v>0</v>
      </c>
      <c r="AJ161" s="60">
        <f t="shared" si="84"/>
        <v>0</v>
      </c>
      <c r="AK161" s="25"/>
      <c r="AL161" s="15">
        <f t="shared" si="85"/>
        <v>0</v>
      </c>
      <c r="AM161" s="60">
        <f t="shared" si="86"/>
        <v>0</v>
      </c>
      <c r="AO161" s="25">
        <f t="shared" si="87"/>
        <v>0</v>
      </c>
      <c r="AP161" s="15">
        <f t="shared" si="88"/>
        <v>0</v>
      </c>
      <c r="AQ161" s="36">
        <f t="shared" si="89"/>
        <v>0</v>
      </c>
      <c r="AR161" s="63">
        <f t="shared" si="99"/>
        <v>0</v>
      </c>
      <c r="AS161" s="62">
        <f t="shared" si="91"/>
        <v>0</v>
      </c>
      <c r="AT161" s="58">
        <f t="shared" si="92"/>
        <v>0</v>
      </c>
      <c r="AU161" s="25"/>
      <c r="AV161" s="62">
        <f t="shared" si="93"/>
        <v>0</v>
      </c>
      <c r="AW161" s="62"/>
      <c r="AX161" s="15">
        <f t="shared" si="94"/>
        <v>0</v>
      </c>
      <c r="AY161" s="64">
        <v>169</v>
      </c>
      <c r="AZ161" s="62" t="str">
        <f t="shared" si="95"/>
        <v>-</v>
      </c>
      <c r="BA161" s="62" t="str">
        <f t="shared" si="96"/>
        <v>-</v>
      </c>
      <c r="BB161" s="61" t="str">
        <f t="shared" si="97"/>
        <v>-</v>
      </c>
      <c r="BC161" s="65" t="str">
        <f t="shared" si="98"/>
        <v>-</v>
      </c>
    </row>
    <row r="162" spans="1:62" ht="15" hidden="1" x14ac:dyDescent="0.25">
      <c r="A162" s="13"/>
      <c r="B162" s="16"/>
      <c r="C162" s="16"/>
      <c r="D162" s="30"/>
      <c r="E162" s="17"/>
      <c r="F162" s="53"/>
      <c r="G162" s="53"/>
      <c r="H162" s="53"/>
      <c r="J162" s="25"/>
      <c r="K162" s="15">
        <f t="shared" si="67"/>
        <v>0</v>
      </c>
      <c r="L162" s="15">
        <f t="shared" si="68"/>
        <v>0</v>
      </c>
      <c r="M162" s="25"/>
      <c r="N162" s="15">
        <f t="shared" si="69"/>
        <v>0</v>
      </c>
      <c r="O162" s="15">
        <f t="shared" si="70"/>
        <v>0</v>
      </c>
      <c r="P162" s="25"/>
      <c r="Q162" s="15">
        <f t="shared" si="71"/>
        <v>0</v>
      </c>
      <c r="R162" s="15">
        <f t="shared" si="72"/>
        <v>0</v>
      </c>
      <c r="S162" s="25"/>
      <c r="T162" s="15">
        <f t="shared" si="73"/>
        <v>0</v>
      </c>
      <c r="U162" s="15">
        <f t="shared" si="74"/>
        <v>0</v>
      </c>
      <c r="V162" s="25"/>
      <c r="W162" s="15">
        <f t="shared" si="75"/>
        <v>0</v>
      </c>
      <c r="X162" s="15">
        <f t="shared" si="76"/>
        <v>0</v>
      </c>
      <c r="Y162" s="25"/>
      <c r="Z162" s="15">
        <f t="shared" si="77"/>
        <v>0</v>
      </c>
      <c r="AA162" s="15">
        <f t="shared" si="78"/>
        <v>0</v>
      </c>
      <c r="AB162" s="25"/>
      <c r="AC162" s="15">
        <f t="shared" si="79"/>
        <v>0</v>
      </c>
      <c r="AD162" s="15">
        <f t="shared" si="80"/>
        <v>0</v>
      </c>
      <c r="AE162" s="25"/>
      <c r="AF162" s="15">
        <f t="shared" si="81"/>
        <v>0</v>
      </c>
      <c r="AG162" s="15">
        <f t="shared" si="82"/>
        <v>0</v>
      </c>
      <c r="AH162" s="25"/>
      <c r="AI162" s="15">
        <f t="shared" si="83"/>
        <v>0</v>
      </c>
      <c r="AJ162" s="15">
        <f t="shared" si="84"/>
        <v>0</v>
      </c>
      <c r="AK162" s="25"/>
      <c r="AL162" s="15">
        <f t="shared" si="85"/>
        <v>0</v>
      </c>
      <c r="AM162" s="15">
        <f t="shared" si="86"/>
        <v>0</v>
      </c>
      <c r="AN162" s="50"/>
      <c r="AO162" s="25">
        <f t="shared" si="87"/>
        <v>0</v>
      </c>
      <c r="AP162" s="15">
        <f t="shared" si="88"/>
        <v>0</v>
      </c>
      <c r="AQ162" s="36">
        <f t="shared" si="89"/>
        <v>0</v>
      </c>
      <c r="AR162" s="41">
        <f t="shared" si="99"/>
        <v>0</v>
      </c>
      <c r="AS162" s="36">
        <f t="shared" si="91"/>
        <v>0</v>
      </c>
      <c r="AT162" s="58">
        <f t="shared" si="92"/>
        <v>0</v>
      </c>
      <c r="AU162" s="25"/>
      <c r="AV162" s="36">
        <f t="shared" si="93"/>
        <v>0</v>
      </c>
      <c r="AW162" s="36"/>
      <c r="AX162" s="15">
        <f t="shared" si="94"/>
        <v>0</v>
      </c>
      <c r="AY162" s="46">
        <v>170</v>
      </c>
      <c r="AZ162" s="36" t="str">
        <f t="shared" si="95"/>
        <v>-</v>
      </c>
      <c r="BA162" s="36" t="str">
        <f t="shared" si="96"/>
        <v>-</v>
      </c>
      <c r="BB162" s="51" t="str">
        <f t="shared" si="97"/>
        <v>-</v>
      </c>
      <c r="BC162" s="34" t="str">
        <f t="shared" si="98"/>
        <v>-</v>
      </c>
    </row>
    <row r="163" spans="1:62" ht="2.25" customHeight="1" x14ac:dyDescent="0.2">
      <c r="AY163" s="1">
        <v>172</v>
      </c>
    </row>
    <row r="164" spans="1:62" ht="16.5" customHeight="1" x14ac:dyDescent="0.2">
      <c r="B164" s="7"/>
      <c r="C164" s="7"/>
      <c r="D164" s="8"/>
      <c r="E164" s="12" t="s">
        <v>4</v>
      </c>
      <c r="F164" s="9"/>
      <c r="G164" s="9"/>
      <c r="H164" s="9"/>
      <c r="J164" s="24">
        <f>SUM(J14:J162)</f>
        <v>0</v>
      </c>
      <c r="K164" s="24">
        <f t="shared" ref="K164:AX164" si="100">SUM(K14:K162)</f>
        <v>0</v>
      </c>
      <c r="L164" s="24">
        <f t="shared" si="100"/>
        <v>0</v>
      </c>
      <c r="M164" s="24">
        <f t="shared" si="100"/>
        <v>84</v>
      </c>
      <c r="N164" s="24">
        <f t="shared" si="100"/>
        <v>1438.2569580851005</v>
      </c>
      <c r="O164" s="24">
        <f t="shared" si="100"/>
        <v>3473</v>
      </c>
      <c r="P164" s="24">
        <f t="shared" si="100"/>
        <v>72</v>
      </c>
      <c r="Q164" s="24">
        <f t="shared" si="100"/>
        <v>1432.5892760196236</v>
      </c>
      <c r="R164" s="24">
        <f t="shared" si="100"/>
        <v>3199</v>
      </c>
      <c r="S164" s="24">
        <f t="shared" si="100"/>
        <v>73</v>
      </c>
      <c r="T164" s="24">
        <f t="shared" si="100"/>
        <v>1017.9035732140399</v>
      </c>
      <c r="U164" s="24">
        <f t="shared" si="100"/>
        <v>2493.5</v>
      </c>
      <c r="V164" s="24">
        <f t="shared" si="100"/>
        <v>15</v>
      </c>
      <c r="W164" s="24">
        <f t="shared" si="100"/>
        <v>209.64673242910004</v>
      </c>
      <c r="X164" s="24">
        <f t="shared" si="100"/>
        <v>527.5</v>
      </c>
      <c r="Y164" s="24">
        <f t="shared" si="100"/>
        <v>0</v>
      </c>
      <c r="Z164" s="24">
        <f t="shared" si="100"/>
        <v>0</v>
      </c>
      <c r="AA164" s="24">
        <f t="shared" si="100"/>
        <v>0</v>
      </c>
      <c r="AB164" s="24">
        <f t="shared" si="100"/>
        <v>0</v>
      </c>
      <c r="AC164" s="24">
        <f t="shared" si="100"/>
        <v>0</v>
      </c>
      <c r="AD164" s="24">
        <f t="shared" si="100"/>
        <v>0</v>
      </c>
      <c r="AE164" s="24">
        <f t="shared" si="100"/>
        <v>0</v>
      </c>
      <c r="AF164" s="24">
        <f t="shared" si="100"/>
        <v>0</v>
      </c>
      <c r="AG164" s="24">
        <f t="shared" si="100"/>
        <v>0</v>
      </c>
      <c r="AH164" s="24">
        <f t="shared" si="100"/>
        <v>0</v>
      </c>
      <c r="AI164" s="24">
        <f t="shared" si="100"/>
        <v>0</v>
      </c>
      <c r="AJ164" s="24">
        <f t="shared" si="100"/>
        <v>0</v>
      </c>
      <c r="AK164" s="24">
        <f t="shared" si="100"/>
        <v>0</v>
      </c>
      <c r="AL164" s="24">
        <f t="shared" si="100"/>
        <v>0</v>
      </c>
      <c r="AM164" s="24">
        <f t="shared" si="100"/>
        <v>0</v>
      </c>
      <c r="AN164" s="24">
        <f t="shared" si="100"/>
        <v>0</v>
      </c>
      <c r="AO164" s="24">
        <f t="shared" si="100"/>
        <v>244</v>
      </c>
      <c r="AP164" s="24">
        <f t="shared" si="100"/>
        <v>4098.3965397478642</v>
      </c>
      <c r="AQ164" s="24">
        <f t="shared" si="100"/>
        <v>9693</v>
      </c>
      <c r="AR164" s="24">
        <f t="shared" si="100"/>
        <v>1.9212598425196845</v>
      </c>
      <c r="AS164" s="24">
        <f t="shared" si="100"/>
        <v>57.637795275590548</v>
      </c>
      <c r="AT164" s="24">
        <f t="shared" si="100"/>
        <v>2289.6850393700784</v>
      </c>
      <c r="AU164" s="24">
        <f t="shared" si="100"/>
        <v>119</v>
      </c>
      <c r="AV164" s="24">
        <f t="shared" si="100"/>
        <v>5725.5</v>
      </c>
      <c r="AW164" s="24">
        <f t="shared" si="100"/>
        <v>0</v>
      </c>
      <c r="AX164" s="24">
        <f t="shared" si="100"/>
        <v>0</v>
      </c>
      <c r="AY164" s="24" t="e">
        <f>#REF!+#REF!+#REF!+#REF!+#REF!+#REF!+#REF!+#REF!+#REF!+#REF!+#REF!+#REF!+#REF!+#REF!+#REF!</f>
        <v>#REF!</v>
      </c>
    </row>
    <row r="165" spans="1:62" ht="5.25" customHeight="1" x14ac:dyDescent="0.2">
      <c r="AT165" s="1"/>
    </row>
    <row r="166" spans="1:62" s="66" customFormat="1" x14ac:dyDescent="0.2">
      <c r="E166" s="69" t="s">
        <v>21</v>
      </c>
      <c r="F166" s="70"/>
      <c r="G166" s="70"/>
      <c r="H166" s="70"/>
      <c r="I166" s="71"/>
      <c r="J166" s="71"/>
      <c r="K166" s="71"/>
      <c r="L166" s="71">
        <f>K164</f>
        <v>0</v>
      </c>
      <c r="M166" s="71"/>
      <c r="N166" s="71"/>
      <c r="O166" s="71">
        <f>N164</f>
        <v>1438.2569580851005</v>
      </c>
      <c r="P166" s="71"/>
      <c r="Q166" s="71"/>
      <c r="R166" s="71">
        <f>Q164</f>
        <v>1432.5892760196236</v>
      </c>
      <c r="S166" s="71"/>
      <c r="T166" s="71"/>
      <c r="U166" s="71">
        <f>T164</f>
        <v>1017.9035732140399</v>
      </c>
      <c r="V166" s="71"/>
      <c r="W166" s="71"/>
      <c r="X166" s="71">
        <f>W164</f>
        <v>209.64673242910004</v>
      </c>
      <c r="Y166" s="71"/>
      <c r="Z166" s="71"/>
      <c r="AA166" s="71">
        <f>Z164</f>
        <v>0</v>
      </c>
      <c r="AB166" s="71"/>
      <c r="AC166" s="71"/>
      <c r="AD166" s="71">
        <f>AC164</f>
        <v>0</v>
      </c>
      <c r="AE166" s="71"/>
      <c r="AF166" s="71"/>
      <c r="AG166" s="71">
        <f>AF164</f>
        <v>0</v>
      </c>
      <c r="AH166" s="71"/>
      <c r="AI166" s="71"/>
      <c r="AJ166" s="71">
        <f>AI164</f>
        <v>0</v>
      </c>
      <c r="AK166" s="71"/>
      <c r="AL166" s="71"/>
      <c r="AM166" s="71">
        <f>AL164</f>
        <v>0</v>
      </c>
      <c r="AN166" s="71"/>
      <c r="AO166" s="71"/>
      <c r="AP166" s="71"/>
      <c r="AQ166" s="71">
        <f>AP164</f>
        <v>4098.3965397478642</v>
      </c>
      <c r="AR166" s="72"/>
      <c r="AS166" s="1"/>
      <c r="AT166" s="1"/>
      <c r="AU166" s="1"/>
      <c r="AV166" s="1"/>
      <c r="AW166" s="1"/>
      <c r="AX166" s="1"/>
      <c r="AY166" s="1"/>
      <c r="AZ166" s="1"/>
      <c r="BA166" s="1"/>
      <c r="BB166" s="1"/>
      <c r="BC166" s="1"/>
      <c r="BD166" s="1"/>
      <c r="BE166" s="1"/>
      <c r="BF166" s="1"/>
      <c r="BG166" s="1"/>
      <c r="BH166" s="1"/>
      <c r="BI166" s="1"/>
      <c r="BJ166" s="1"/>
    </row>
    <row r="167" spans="1:62" s="42" customFormat="1" x14ac:dyDescent="0.2">
      <c r="E167" s="69" t="s">
        <v>22</v>
      </c>
      <c r="F167" s="73"/>
      <c r="G167" s="73"/>
      <c r="H167" s="73"/>
      <c r="I167" s="74"/>
      <c r="J167" s="74"/>
      <c r="K167" s="74"/>
      <c r="L167" s="71">
        <f>L164/100*L10</f>
        <v>0</v>
      </c>
      <c r="M167" s="74"/>
      <c r="N167" s="74"/>
      <c r="O167" s="71">
        <v>0</v>
      </c>
      <c r="P167" s="74"/>
      <c r="Q167" s="74"/>
      <c r="R167" s="71">
        <v>0</v>
      </c>
      <c r="S167" s="74"/>
      <c r="T167" s="74"/>
      <c r="U167" s="71">
        <v>0</v>
      </c>
      <c r="V167" s="74"/>
      <c r="W167" s="74"/>
      <c r="X167" s="71">
        <v>0</v>
      </c>
      <c r="Y167" s="74"/>
      <c r="Z167" s="74"/>
      <c r="AA167" s="71">
        <f>AA164/100*AA10</f>
        <v>0</v>
      </c>
      <c r="AB167" s="74"/>
      <c r="AC167" s="74"/>
      <c r="AD167" s="71">
        <f>AD164/100*AD10</f>
        <v>0</v>
      </c>
      <c r="AE167" s="74"/>
      <c r="AF167" s="74"/>
      <c r="AG167" s="71">
        <f>AG164/100*AG10</f>
        <v>0</v>
      </c>
      <c r="AH167" s="74"/>
      <c r="AI167" s="74"/>
      <c r="AJ167" s="71">
        <f>AJ164/100*AJ10</f>
        <v>0</v>
      </c>
      <c r="AK167" s="74"/>
      <c r="AL167" s="74"/>
      <c r="AM167" s="71">
        <f>AM164/100*AM10</f>
        <v>0</v>
      </c>
      <c r="AN167" s="74"/>
      <c r="AO167" s="74"/>
      <c r="AP167" s="74"/>
      <c r="AQ167" s="71">
        <f>L167+O167+R167+U167+X167+AA167</f>
        <v>0</v>
      </c>
      <c r="AR167" s="74"/>
      <c r="AS167" s="1"/>
      <c r="AT167" s="1"/>
      <c r="AU167" s="1"/>
      <c r="AV167" s="1"/>
      <c r="AW167" s="1"/>
      <c r="AX167" s="1"/>
      <c r="AY167" s="1"/>
      <c r="AZ167" s="1"/>
      <c r="BA167" s="1"/>
      <c r="BB167" s="1"/>
      <c r="BC167" s="1"/>
      <c r="BD167" s="1"/>
      <c r="BE167" s="1"/>
      <c r="BF167" s="1"/>
      <c r="BG167" s="1"/>
      <c r="BH167" s="1"/>
      <c r="BI167" s="1"/>
      <c r="BJ167" s="1"/>
    </row>
    <row r="168" spans="1:62" s="42" customFormat="1" x14ac:dyDescent="0.2">
      <c r="E168" s="69" t="s">
        <v>26</v>
      </c>
      <c r="F168" s="73"/>
      <c r="G168" s="73"/>
      <c r="H168" s="73"/>
      <c r="I168" s="74"/>
      <c r="J168" s="79"/>
      <c r="K168" s="74"/>
      <c r="L168" s="85" t="str">
        <f>IFERROR(L167/L164,"%")</f>
        <v>%</v>
      </c>
      <c r="M168" s="79"/>
      <c r="N168" s="79"/>
      <c r="O168" s="85">
        <f>IFERROR(O167/O164,"%")</f>
        <v>0</v>
      </c>
      <c r="P168" s="79"/>
      <c r="Q168" s="79"/>
      <c r="R168" s="85">
        <f>IFERROR(R167/R164,"%")</f>
        <v>0</v>
      </c>
      <c r="S168" s="79"/>
      <c r="T168" s="79"/>
      <c r="U168" s="85">
        <f>IFERROR(U167/U164,"%")</f>
        <v>0</v>
      </c>
      <c r="V168" s="79"/>
      <c r="W168" s="79"/>
      <c r="X168" s="85">
        <f>IFERROR(X167/X164,"%")</f>
        <v>0</v>
      </c>
      <c r="Y168" s="79"/>
      <c r="Z168" s="79"/>
      <c r="AA168" s="85" t="str">
        <f>IFERROR(AA167/AA164,"%")</f>
        <v>%</v>
      </c>
      <c r="AB168" s="79"/>
      <c r="AC168" s="79"/>
      <c r="AD168" s="85" t="str">
        <f>IFERROR(AD167/AD164,"%")</f>
        <v>%</v>
      </c>
      <c r="AE168" s="79"/>
      <c r="AF168" s="79"/>
      <c r="AG168" s="85" t="str">
        <f>IFERROR(AG167/AG164,"%")</f>
        <v>%</v>
      </c>
      <c r="AH168" s="79"/>
      <c r="AI168" s="79"/>
      <c r="AJ168" s="85" t="str">
        <f>IFERROR(AJ167/AJ164,"%")</f>
        <v>%</v>
      </c>
      <c r="AK168" s="79"/>
      <c r="AL168" s="79"/>
      <c r="AM168" s="85" t="str">
        <f>IFERROR(AM167/AM164,"%")</f>
        <v>%</v>
      </c>
      <c r="AN168" s="74"/>
      <c r="AO168" s="79"/>
      <c r="AP168" s="74"/>
      <c r="AQ168" s="85">
        <f>IFERROR(AQ167/AQ164,"%")</f>
        <v>0</v>
      </c>
      <c r="AR168" s="75"/>
      <c r="AS168" s="1"/>
      <c r="AT168" s="1"/>
      <c r="AU168" s="1"/>
      <c r="AV168" s="1"/>
      <c r="AW168" s="1"/>
      <c r="AX168" s="1"/>
      <c r="AY168" s="1"/>
      <c r="AZ168" s="1"/>
      <c r="BA168" s="1"/>
      <c r="BB168" s="1"/>
      <c r="BC168" s="1"/>
      <c r="BD168" s="1"/>
      <c r="BE168" s="1"/>
      <c r="BF168" s="1"/>
      <c r="BG168" s="1"/>
      <c r="BH168" s="1"/>
      <c r="BI168" s="1"/>
      <c r="BJ168" s="1"/>
    </row>
    <row r="169" spans="1:62" s="42" customFormat="1" x14ac:dyDescent="0.2">
      <c r="E169" s="69" t="s">
        <v>23</v>
      </c>
      <c r="F169" s="73"/>
      <c r="G169" s="73"/>
      <c r="H169" s="73"/>
      <c r="I169" s="74"/>
      <c r="J169" s="74"/>
      <c r="K169" s="74"/>
      <c r="L169" s="74"/>
      <c r="M169" s="74"/>
      <c r="N169" s="74"/>
      <c r="O169" s="74"/>
      <c r="P169" s="74"/>
      <c r="Q169" s="74"/>
      <c r="R169" s="74"/>
      <c r="S169" s="74"/>
      <c r="T169" s="74"/>
      <c r="U169" s="74"/>
      <c r="V169" s="74"/>
      <c r="W169" s="74"/>
      <c r="X169" s="74"/>
      <c r="Y169" s="74"/>
      <c r="Z169" s="74"/>
      <c r="AA169" s="74"/>
      <c r="AB169" s="74"/>
      <c r="AC169" s="74"/>
      <c r="AD169" s="74"/>
      <c r="AE169" s="74"/>
      <c r="AF169" s="74"/>
      <c r="AG169" s="74"/>
      <c r="AH169" s="74"/>
      <c r="AI169" s="74"/>
      <c r="AJ169" s="74"/>
      <c r="AK169" s="74"/>
      <c r="AL169" s="74"/>
      <c r="AM169" s="74"/>
      <c r="AN169" s="74"/>
      <c r="AO169" s="74"/>
      <c r="AP169" s="74"/>
      <c r="AQ169" s="74"/>
      <c r="AR169" s="75"/>
      <c r="AS169" s="1"/>
      <c r="AT169" s="1"/>
      <c r="AU169" s="1"/>
      <c r="AV169" s="1"/>
      <c r="AW169" s="1"/>
      <c r="AX169" s="1"/>
      <c r="AY169" s="1"/>
      <c r="AZ169" s="1"/>
      <c r="BA169" s="1"/>
      <c r="BB169" s="1"/>
      <c r="BC169" s="1"/>
      <c r="BD169" s="1"/>
      <c r="BE169" s="1"/>
      <c r="BF169" s="1"/>
      <c r="BG169" s="1"/>
      <c r="BH169" s="1"/>
      <c r="BI169" s="1"/>
      <c r="BJ169" s="1"/>
    </row>
    <row r="170" spans="1:62" s="66" customFormat="1" x14ac:dyDescent="0.2">
      <c r="E170" s="69" t="s">
        <v>24</v>
      </c>
      <c r="F170" s="70"/>
      <c r="G170" s="70"/>
      <c r="H170" s="70"/>
      <c r="I170" s="71"/>
      <c r="J170" s="71"/>
      <c r="K170" s="71"/>
      <c r="L170" s="71">
        <f>L164-L166-L167-L169</f>
        <v>0</v>
      </c>
      <c r="M170" s="71"/>
      <c r="N170" s="71"/>
      <c r="O170" s="71">
        <f>O164-O166-O167-O169</f>
        <v>2034.7430419148995</v>
      </c>
      <c r="P170" s="71"/>
      <c r="Q170" s="71"/>
      <c r="R170" s="71">
        <f>R164-R166-R167-R169</f>
        <v>1766.4107239803764</v>
      </c>
      <c r="S170" s="71"/>
      <c r="T170" s="71"/>
      <c r="U170" s="71">
        <f>U164-U166-U167-U169</f>
        <v>1475.5964267859601</v>
      </c>
      <c r="V170" s="71"/>
      <c r="W170" s="71"/>
      <c r="X170" s="71">
        <f>X164-X166-X167-X169</f>
        <v>317.85326757089996</v>
      </c>
      <c r="Y170" s="71"/>
      <c r="Z170" s="71"/>
      <c r="AA170" s="71">
        <f>AA164-AA166-AA167-AA169</f>
        <v>0</v>
      </c>
      <c r="AB170" s="71"/>
      <c r="AC170" s="71"/>
      <c r="AD170" s="71">
        <f>AD164-AD166-AD167-AD169</f>
        <v>0</v>
      </c>
      <c r="AE170" s="71"/>
      <c r="AF170" s="71"/>
      <c r="AG170" s="71">
        <f>AG164-AG166-AG167-AG169</f>
        <v>0</v>
      </c>
      <c r="AH170" s="71"/>
      <c r="AI170" s="71"/>
      <c r="AJ170" s="71">
        <f>AJ164-AJ166-AJ167-AJ169</f>
        <v>0</v>
      </c>
      <c r="AK170" s="71"/>
      <c r="AL170" s="71"/>
      <c r="AM170" s="71">
        <f>AM164-AM166-AM167-AM169</f>
        <v>0</v>
      </c>
      <c r="AN170" s="71"/>
      <c r="AO170" s="71"/>
      <c r="AP170" s="71"/>
      <c r="AQ170" s="71">
        <f>AQ164-AQ166-AQ167-AQ169</f>
        <v>5594.6034602521358</v>
      </c>
      <c r="AR170" s="72"/>
      <c r="AS170" s="1"/>
      <c r="AT170" s="1"/>
      <c r="AU170" s="1"/>
      <c r="AV170" s="1"/>
      <c r="AW170" s="1"/>
      <c r="AX170" s="1"/>
      <c r="AY170" s="1"/>
      <c r="AZ170" s="1"/>
      <c r="BA170" s="1"/>
      <c r="BB170" s="1"/>
      <c r="BC170" s="1"/>
      <c r="BD170" s="1"/>
      <c r="BE170" s="1"/>
      <c r="BF170" s="1"/>
      <c r="BG170" s="1"/>
      <c r="BH170" s="1"/>
      <c r="BI170" s="1"/>
      <c r="BJ170" s="1"/>
    </row>
    <row r="171" spans="1:62" s="42" customFormat="1" x14ac:dyDescent="0.2">
      <c r="E171" s="69" t="s">
        <v>25</v>
      </c>
      <c r="F171" s="76"/>
      <c r="G171" s="76"/>
      <c r="H171" s="76"/>
      <c r="I171" s="75"/>
      <c r="J171" s="75"/>
      <c r="K171" s="75"/>
      <c r="L171" s="86" t="str">
        <f>IFERROR(L170/L164,"%")</f>
        <v>%</v>
      </c>
      <c r="M171" s="75"/>
      <c r="N171" s="75"/>
      <c r="O171" s="86">
        <f>IFERROR(O170/O164,"%")</f>
        <v>0.58587476012522299</v>
      </c>
      <c r="P171" s="75"/>
      <c r="Q171" s="75"/>
      <c r="R171" s="86">
        <f>IFERROR(R170/R164,"%")</f>
        <v>0.5521759062145597</v>
      </c>
      <c r="S171" s="75"/>
      <c r="T171" s="75"/>
      <c r="U171" s="86">
        <f>IFERROR(U170/U164,"%")</f>
        <v>0.59177719141205543</v>
      </c>
      <c r="V171" s="75"/>
      <c r="W171" s="75"/>
      <c r="X171" s="86">
        <f>IFERROR(X170/X164,"%")</f>
        <v>0.60256543615336489</v>
      </c>
      <c r="Y171" s="75"/>
      <c r="Z171" s="75"/>
      <c r="AA171" s="86" t="str">
        <f>IFERROR(AA170/AA164,"%")</f>
        <v>%</v>
      </c>
      <c r="AB171" s="75"/>
      <c r="AC171" s="75"/>
      <c r="AD171" s="86" t="str">
        <f>IFERROR(AD170/AD164,"%")</f>
        <v>%</v>
      </c>
      <c r="AE171" s="75"/>
      <c r="AF171" s="75"/>
      <c r="AG171" s="86" t="str">
        <f>IFERROR(AG170/AG164,"%")</f>
        <v>%</v>
      </c>
      <c r="AH171" s="75"/>
      <c r="AI171" s="75"/>
      <c r="AJ171" s="86" t="str">
        <f>IFERROR(AJ170/AJ164,"%")</f>
        <v>%</v>
      </c>
      <c r="AK171" s="75"/>
      <c r="AL171" s="75"/>
      <c r="AM171" s="86" t="str">
        <f>IFERROR(AM170/AM164,"%")</f>
        <v>%</v>
      </c>
      <c r="AN171" s="75"/>
      <c r="AO171" s="75"/>
      <c r="AP171" s="75"/>
      <c r="AQ171" s="86">
        <f>IFERROR(AQ170/AQ164,"%")</f>
        <v>0.57717976480471844</v>
      </c>
      <c r="AR171" s="75"/>
      <c r="AS171" s="1"/>
      <c r="AT171" s="1"/>
      <c r="AU171" s="1"/>
      <c r="AV171" s="1"/>
      <c r="AW171" s="1"/>
      <c r="AX171" s="1"/>
      <c r="AY171" s="1"/>
      <c r="AZ171" s="1"/>
      <c r="BA171" s="1"/>
      <c r="BB171" s="1"/>
      <c r="BC171" s="1"/>
      <c r="BD171" s="1"/>
      <c r="BE171" s="1"/>
      <c r="BF171" s="1"/>
      <c r="BG171" s="1"/>
      <c r="BH171" s="1"/>
      <c r="BI171" s="1"/>
      <c r="BJ171" s="1"/>
    </row>
    <row r="172" spans="1:62" x14ac:dyDescent="0.2">
      <c r="AT172" s="1"/>
    </row>
    <row r="173" spans="1:62" x14ac:dyDescent="0.2">
      <c r="AT173" s="1"/>
    </row>
    <row r="174" spans="1:62" x14ac:dyDescent="0.2">
      <c r="AT174" s="1"/>
    </row>
    <row r="175" spans="1:62" x14ac:dyDescent="0.2">
      <c r="AT175" s="1"/>
    </row>
    <row r="176" spans="1:62" x14ac:dyDescent="0.2">
      <c r="AT176" s="1"/>
    </row>
    <row r="177" spans="28:46" x14ac:dyDescent="0.2">
      <c r="AB177" s="1">
        <v>273</v>
      </c>
      <c r="AC177" s="1">
        <v>19007.032359749996</v>
      </c>
      <c r="AD177" s="1">
        <v>27639.974999999999</v>
      </c>
      <c r="AE177" s="1">
        <v>193</v>
      </c>
      <c r="AF177" s="1">
        <v>10412.157938375</v>
      </c>
      <c r="AG177" s="1">
        <v>16810.53</v>
      </c>
      <c r="AH177" s="1">
        <v>84</v>
      </c>
      <c r="AI177" s="1">
        <v>4893.9496911249989</v>
      </c>
      <c r="AJ177" s="1">
        <v>9090.73</v>
      </c>
      <c r="AK177" s="1">
        <v>64</v>
      </c>
      <c r="AL177" s="1">
        <v>3508.1496492500005</v>
      </c>
      <c r="AM177" s="1">
        <v>6706.1500000000005</v>
      </c>
      <c r="AT177" s="1"/>
    </row>
    <row r="178" spans="28:46" x14ac:dyDescent="0.2">
      <c r="AT178" s="1"/>
    </row>
  </sheetData>
  <autoFilter ref="A12:BI12">
    <sortState ref="A13:BI177">
      <sortCondition ref="AY12"/>
    </sortState>
  </autoFilter>
  <mergeCells count="1">
    <mergeCell ref="B10:D10"/>
  </mergeCells>
  <conditionalFormatting sqref="D17">
    <cfRule type="duplicateValues" dxfId="93" priority="52"/>
  </conditionalFormatting>
  <conditionalFormatting sqref="B17">
    <cfRule type="duplicateValues" dxfId="92" priority="51"/>
  </conditionalFormatting>
  <conditionalFormatting sqref="D37:D40">
    <cfRule type="duplicateValues" dxfId="91" priority="50"/>
  </conditionalFormatting>
  <conditionalFormatting sqref="B37:B40">
    <cfRule type="duplicateValues" dxfId="90" priority="49"/>
  </conditionalFormatting>
  <conditionalFormatting sqref="D42">
    <cfRule type="duplicateValues" dxfId="89" priority="48"/>
  </conditionalFormatting>
  <conditionalFormatting sqref="B42">
    <cfRule type="duplicateValues" dxfId="88" priority="47"/>
  </conditionalFormatting>
  <conditionalFormatting sqref="D44">
    <cfRule type="duplicateValues" dxfId="87" priority="46"/>
  </conditionalFormatting>
  <conditionalFormatting sqref="B44">
    <cfRule type="duplicateValues" dxfId="86" priority="45"/>
  </conditionalFormatting>
  <conditionalFormatting sqref="D48">
    <cfRule type="duplicateValues" dxfId="85" priority="44"/>
  </conditionalFormatting>
  <conditionalFormatting sqref="B48">
    <cfRule type="duplicateValues" dxfId="84" priority="43"/>
  </conditionalFormatting>
  <conditionalFormatting sqref="D49:D51">
    <cfRule type="duplicateValues" dxfId="83" priority="42"/>
  </conditionalFormatting>
  <conditionalFormatting sqref="B49:B51">
    <cfRule type="duplicateValues" dxfId="82" priority="41"/>
  </conditionalFormatting>
  <conditionalFormatting sqref="D53:D63">
    <cfRule type="duplicateValues" dxfId="81" priority="40"/>
  </conditionalFormatting>
  <conditionalFormatting sqref="B53:B63">
    <cfRule type="duplicateValues" dxfId="80" priority="39"/>
  </conditionalFormatting>
  <conditionalFormatting sqref="D66:D74">
    <cfRule type="duplicateValues" dxfId="79" priority="38"/>
  </conditionalFormatting>
  <conditionalFormatting sqref="B66:B74">
    <cfRule type="duplicateValues" dxfId="78" priority="37"/>
  </conditionalFormatting>
  <conditionalFormatting sqref="D65">
    <cfRule type="duplicateValues" dxfId="77" priority="36"/>
  </conditionalFormatting>
  <conditionalFormatting sqref="B65">
    <cfRule type="duplicateValues" dxfId="76" priority="35"/>
  </conditionalFormatting>
  <conditionalFormatting sqref="D76">
    <cfRule type="duplicateValues" dxfId="75" priority="34"/>
  </conditionalFormatting>
  <conditionalFormatting sqref="B76">
    <cfRule type="duplicateValues" dxfId="74" priority="33"/>
  </conditionalFormatting>
  <conditionalFormatting sqref="D78:D79">
    <cfRule type="duplicateValues" dxfId="73" priority="32"/>
  </conditionalFormatting>
  <conditionalFormatting sqref="B78:B79">
    <cfRule type="duplicateValues" dxfId="72" priority="31"/>
  </conditionalFormatting>
  <conditionalFormatting sqref="D83:D87">
    <cfRule type="duplicateValues" dxfId="71" priority="30"/>
  </conditionalFormatting>
  <conditionalFormatting sqref="B83:B87">
    <cfRule type="duplicateValues" dxfId="70" priority="29"/>
  </conditionalFormatting>
  <conditionalFormatting sqref="D88:D92">
    <cfRule type="duplicateValues" dxfId="69" priority="28"/>
  </conditionalFormatting>
  <conditionalFormatting sqref="B88:B92">
    <cfRule type="duplicateValues" dxfId="68" priority="27"/>
  </conditionalFormatting>
  <conditionalFormatting sqref="D65:D74">
    <cfRule type="duplicateValues" dxfId="67" priority="26"/>
  </conditionalFormatting>
  <conditionalFormatting sqref="B65:B74">
    <cfRule type="duplicateValues" dxfId="66" priority="25"/>
  </conditionalFormatting>
  <conditionalFormatting sqref="B1:B1048576">
    <cfRule type="duplicateValues" dxfId="65" priority="24"/>
  </conditionalFormatting>
  <conditionalFormatting sqref="B20">
    <cfRule type="duplicateValues" dxfId="64" priority="23"/>
  </conditionalFormatting>
  <conditionalFormatting sqref="D43:D51">
    <cfRule type="duplicateValues" dxfId="63" priority="22"/>
  </conditionalFormatting>
  <conditionalFormatting sqref="B43:B51">
    <cfRule type="duplicateValues" dxfId="62" priority="21"/>
  </conditionalFormatting>
  <conditionalFormatting sqref="D60 D69 D78 D87">
    <cfRule type="duplicateValues" dxfId="61" priority="20"/>
  </conditionalFormatting>
  <conditionalFormatting sqref="B60 B69 B78 B87">
    <cfRule type="duplicateValues" dxfId="60" priority="19"/>
  </conditionalFormatting>
  <conditionalFormatting sqref="D64 D73 D82">
    <cfRule type="duplicateValues" dxfId="59" priority="18"/>
  </conditionalFormatting>
  <conditionalFormatting sqref="B64 B73 B82">
    <cfRule type="duplicateValues" dxfId="58" priority="17"/>
  </conditionalFormatting>
  <conditionalFormatting sqref="D65:D67 D74:D76 D83:D85">
    <cfRule type="duplicateValues" dxfId="57" priority="16"/>
  </conditionalFormatting>
  <conditionalFormatting sqref="B65:B67 B74:B76 B83:B85">
    <cfRule type="duplicateValues" dxfId="56" priority="15"/>
  </conditionalFormatting>
  <conditionalFormatting sqref="D59:D87">
    <cfRule type="duplicateValues" dxfId="55" priority="14"/>
  </conditionalFormatting>
  <conditionalFormatting sqref="B59:B87">
    <cfRule type="duplicateValues" dxfId="54" priority="13"/>
  </conditionalFormatting>
  <conditionalFormatting sqref="D89:D93">
    <cfRule type="duplicateValues" dxfId="53" priority="12"/>
  </conditionalFormatting>
  <conditionalFormatting sqref="B89:B93">
    <cfRule type="duplicateValues" dxfId="52" priority="11"/>
  </conditionalFormatting>
  <conditionalFormatting sqref="D90">
    <cfRule type="duplicateValues" dxfId="51" priority="10"/>
  </conditionalFormatting>
  <conditionalFormatting sqref="B90">
    <cfRule type="duplicateValues" dxfId="50" priority="9"/>
  </conditionalFormatting>
  <conditionalFormatting sqref="D145:D146">
    <cfRule type="duplicateValues" dxfId="49" priority="8"/>
  </conditionalFormatting>
  <conditionalFormatting sqref="D21">
    <cfRule type="duplicateValues" dxfId="48" priority="7"/>
  </conditionalFormatting>
  <conditionalFormatting sqref="B21">
    <cfRule type="duplicateValues" dxfId="47" priority="6"/>
  </conditionalFormatting>
  <conditionalFormatting sqref="D32">
    <cfRule type="duplicateValues" dxfId="46" priority="5"/>
  </conditionalFormatting>
  <conditionalFormatting sqref="B32">
    <cfRule type="duplicateValues" dxfId="45" priority="4"/>
  </conditionalFormatting>
  <conditionalFormatting sqref="D157:D158 D161:D172 D9:D154">
    <cfRule type="duplicateValues" dxfId="44" priority="3"/>
  </conditionalFormatting>
  <conditionalFormatting sqref="D1:D172">
    <cfRule type="duplicateValues" dxfId="43" priority="2"/>
  </conditionalFormatting>
  <conditionalFormatting sqref="B1:B172">
    <cfRule type="duplicateValues" dxfId="42" priority="1"/>
  </conditionalFormatting>
  <printOptions horizontalCentered="1"/>
  <pageMargins left="0" right="0" top="0.25" bottom="0.5" header="0.3" footer="0.21"/>
  <pageSetup paperSize="8" scale="55" fitToHeight="2" orientation="landscape"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90"/>
  <sheetViews>
    <sheetView workbookViewId="0">
      <selection activeCell="J1" sqref="J1:L1048576"/>
    </sheetView>
  </sheetViews>
  <sheetFormatPr defaultRowHeight="15" x14ac:dyDescent="0.25"/>
  <sheetData>
    <row r="1" spans="1:50" x14ac:dyDescent="0.25">
      <c r="A1" s="30">
        <v>734835</v>
      </c>
      <c r="B1" s="53">
        <v>34.569999999999986</v>
      </c>
    </row>
    <row r="2" spans="1:50" x14ac:dyDescent="0.25">
      <c r="A2" s="30">
        <v>734836</v>
      </c>
      <c r="B2" s="53">
        <v>51.990000000000009</v>
      </c>
    </row>
    <row r="3" spans="1:50" x14ac:dyDescent="0.25">
      <c r="A3" s="30">
        <v>734837</v>
      </c>
      <c r="B3" s="53">
        <v>5.2600000000000016</v>
      </c>
    </row>
    <row r="4" spans="1:50" s="1" customFormat="1" x14ac:dyDescent="0.25">
      <c r="A4" s="93">
        <v>734838</v>
      </c>
      <c r="B4" s="95">
        <v>5.3899999999999917</v>
      </c>
      <c r="F4" s="47"/>
      <c r="G4" s="47"/>
      <c r="H4" s="47"/>
      <c r="AT4" s="54"/>
      <c r="AX4" s="43"/>
    </row>
    <row r="5" spans="1:50" s="1" customFormat="1" x14ac:dyDescent="0.25">
      <c r="A5" s="93">
        <v>734839</v>
      </c>
      <c r="B5" s="95">
        <v>67.549999999999912</v>
      </c>
      <c r="D5" s="87"/>
      <c r="F5" s="47"/>
      <c r="G5" s="47"/>
      <c r="H5" s="47"/>
      <c r="AT5" s="54"/>
      <c r="AX5" s="43"/>
    </row>
    <row r="6" spans="1:50" s="1" customFormat="1" x14ac:dyDescent="0.25">
      <c r="A6" s="93">
        <v>734840</v>
      </c>
      <c r="B6" s="95"/>
      <c r="F6" s="47"/>
      <c r="G6" s="47"/>
      <c r="H6" s="47"/>
      <c r="AT6" s="54"/>
      <c r="AX6" s="43"/>
    </row>
    <row r="7" spans="1:50" s="1" customFormat="1" x14ac:dyDescent="0.25">
      <c r="A7" s="93">
        <v>734841</v>
      </c>
      <c r="B7" s="95">
        <v>0</v>
      </c>
      <c r="F7" s="47"/>
      <c r="G7" s="47"/>
      <c r="H7" s="47"/>
      <c r="AT7" s="54"/>
      <c r="AX7" s="43"/>
    </row>
    <row r="8" spans="1:50" x14ac:dyDescent="0.25">
      <c r="A8" s="93">
        <v>734843</v>
      </c>
      <c r="B8" s="95">
        <v>0</v>
      </c>
    </row>
    <row r="9" spans="1:50" x14ac:dyDescent="0.25">
      <c r="A9" s="93">
        <v>734845</v>
      </c>
      <c r="B9" s="95">
        <v>0</v>
      </c>
    </row>
    <row r="10" spans="1:50" x14ac:dyDescent="0.25">
      <c r="A10" s="93">
        <v>734848</v>
      </c>
      <c r="B10" s="95">
        <v>0</v>
      </c>
    </row>
    <row r="11" spans="1:50" x14ac:dyDescent="0.25">
      <c r="A11" s="93">
        <v>734864</v>
      </c>
      <c r="B11" s="95">
        <v>9.3699999999999992</v>
      </c>
    </row>
    <row r="12" spans="1:50" x14ac:dyDescent="0.25">
      <c r="A12" s="93">
        <v>734865</v>
      </c>
      <c r="B12" s="95">
        <v>9.3699999999999974</v>
      </c>
    </row>
    <row r="13" spans="1:50" x14ac:dyDescent="0.25">
      <c r="A13" s="93">
        <v>734866</v>
      </c>
      <c r="B13" s="95">
        <v>9.3699999999999974</v>
      </c>
    </row>
    <row r="14" spans="1:50" x14ac:dyDescent="0.25">
      <c r="A14" s="93">
        <v>734867</v>
      </c>
      <c r="B14" s="95">
        <v>57.060000000000038</v>
      </c>
      <c r="AE14" s="1"/>
      <c r="AF14" s="1"/>
      <c r="AG14" s="1"/>
      <c r="AH14" s="1"/>
      <c r="AI14" s="1"/>
      <c r="AJ14" s="1"/>
      <c r="AK14" s="1"/>
      <c r="AL14" s="1"/>
      <c r="AM14" s="1"/>
    </row>
    <row r="15" spans="1:50" x14ac:dyDescent="0.25">
      <c r="A15" s="93">
        <v>734868</v>
      </c>
      <c r="B15" s="95">
        <v>53.97</v>
      </c>
      <c r="AB15" s="1"/>
      <c r="AC15" s="1"/>
      <c r="AD15" s="1"/>
      <c r="AE15" s="1"/>
      <c r="AF15" s="1"/>
      <c r="AG15" s="1"/>
      <c r="AH15" s="1"/>
      <c r="AI15" s="1"/>
      <c r="AJ15" s="1"/>
      <c r="AK15" s="1"/>
      <c r="AL15" s="1"/>
      <c r="AM15" s="1"/>
    </row>
    <row r="16" spans="1:50" x14ac:dyDescent="0.25">
      <c r="A16" s="93">
        <v>734869</v>
      </c>
      <c r="B16" s="95">
        <v>46.64</v>
      </c>
      <c r="AB16" s="1"/>
      <c r="AC16" s="1"/>
      <c r="AD16" s="1"/>
    </row>
    <row r="17" spans="1:2" x14ac:dyDescent="0.25">
      <c r="A17" s="93">
        <v>734870</v>
      </c>
      <c r="B17" s="95">
        <v>46.370000000000033</v>
      </c>
    </row>
    <row r="18" spans="1:2" x14ac:dyDescent="0.25">
      <c r="A18" s="93">
        <v>734871</v>
      </c>
      <c r="B18" s="95">
        <v>31.09</v>
      </c>
    </row>
    <row r="19" spans="1:2" x14ac:dyDescent="0.25">
      <c r="A19" s="93">
        <v>734872</v>
      </c>
      <c r="B19" s="95">
        <v>31.03</v>
      </c>
    </row>
    <row r="20" spans="1:2" x14ac:dyDescent="0.25">
      <c r="A20" s="93">
        <v>734873</v>
      </c>
      <c r="B20" s="95">
        <v>20.21</v>
      </c>
    </row>
    <row r="21" spans="1:2" x14ac:dyDescent="0.25">
      <c r="A21" s="93">
        <v>734874</v>
      </c>
      <c r="B21" s="95">
        <v>20.25</v>
      </c>
    </row>
    <row r="22" spans="1:2" x14ac:dyDescent="0.25">
      <c r="A22" s="93">
        <v>734875</v>
      </c>
      <c r="B22" s="95">
        <v>0</v>
      </c>
    </row>
    <row r="23" spans="1:2" x14ac:dyDescent="0.25">
      <c r="A23" s="93">
        <v>734876</v>
      </c>
      <c r="B23" s="95">
        <v>25.97</v>
      </c>
    </row>
    <row r="24" spans="1:2" x14ac:dyDescent="0.25">
      <c r="A24" s="93">
        <v>734877</v>
      </c>
      <c r="B24" s="95">
        <v>25.65</v>
      </c>
    </row>
    <row r="25" spans="1:2" x14ac:dyDescent="0.25">
      <c r="A25" s="93">
        <v>734878</v>
      </c>
      <c r="B25" s="95">
        <v>24.62</v>
      </c>
    </row>
    <row r="26" spans="1:2" x14ac:dyDescent="0.25">
      <c r="A26" s="93">
        <v>734879</v>
      </c>
      <c r="B26" s="95">
        <v>77.209999999999994</v>
      </c>
    </row>
    <row r="27" spans="1:2" x14ac:dyDescent="0.25">
      <c r="A27" s="93">
        <v>734880</v>
      </c>
      <c r="B27" s="95">
        <v>76.08</v>
      </c>
    </row>
    <row r="28" spans="1:2" x14ac:dyDescent="0.25">
      <c r="A28" s="93">
        <v>734881</v>
      </c>
      <c r="B28" s="95">
        <v>41.149999999999771</v>
      </c>
    </row>
    <row r="29" spans="1:2" x14ac:dyDescent="0.25">
      <c r="A29" s="93">
        <v>734882</v>
      </c>
      <c r="B29" s="95">
        <v>37.618672566371679</v>
      </c>
    </row>
    <row r="30" spans="1:2" x14ac:dyDescent="0.25">
      <c r="A30" s="93">
        <v>734883</v>
      </c>
      <c r="B30" s="95">
        <v>31.070000000000004</v>
      </c>
    </row>
    <row r="31" spans="1:2" x14ac:dyDescent="0.25">
      <c r="A31" s="93">
        <v>734884</v>
      </c>
      <c r="B31" s="95">
        <v>43.38</v>
      </c>
    </row>
    <row r="32" spans="1:2" x14ac:dyDescent="0.25">
      <c r="A32" s="93">
        <v>734885</v>
      </c>
      <c r="B32" s="95">
        <v>43.134477611940298</v>
      </c>
    </row>
    <row r="33" spans="1:2" x14ac:dyDescent="0.25">
      <c r="A33" s="93">
        <v>734886</v>
      </c>
      <c r="B33" s="95">
        <v>26.900000000000013</v>
      </c>
    </row>
    <row r="34" spans="1:2" x14ac:dyDescent="0.25">
      <c r="A34" s="93">
        <v>734887</v>
      </c>
      <c r="B34" s="95">
        <v>26.9</v>
      </c>
    </row>
    <row r="35" spans="1:2" x14ac:dyDescent="0.25">
      <c r="A35" s="93">
        <v>734888</v>
      </c>
      <c r="B35" s="95">
        <v>26.960000000000004</v>
      </c>
    </row>
    <row r="36" spans="1:2" x14ac:dyDescent="0.25">
      <c r="A36" s="93">
        <v>734889</v>
      </c>
      <c r="B36" s="95">
        <v>61.89</v>
      </c>
    </row>
    <row r="37" spans="1:2" x14ac:dyDescent="0.25">
      <c r="A37" s="93">
        <v>734890</v>
      </c>
      <c r="B37" s="95">
        <v>63.400000000000006</v>
      </c>
    </row>
    <row r="38" spans="1:2" x14ac:dyDescent="0.25">
      <c r="A38" s="93">
        <v>734891</v>
      </c>
      <c r="B38" s="95">
        <v>63.400000000000006</v>
      </c>
    </row>
    <row r="39" spans="1:2" x14ac:dyDescent="0.25">
      <c r="A39" s="93">
        <v>734892</v>
      </c>
      <c r="B39" s="95">
        <v>50.97</v>
      </c>
    </row>
    <row r="40" spans="1:2" x14ac:dyDescent="0.25">
      <c r="A40" s="93">
        <v>734893</v>
      </c>
      <c r="B40" s="95">
        <v>49.81</v>
      </c>
    </row>
    <row r="41" spans="1:2" x14ac:dyDescent="0.25">
      <c r="A41" s="93">
        <v>734894</v>
      </c>
      <c r="B41" s="95">
        <v>49.81</v>
      </c>
    </row>
    <row r="42" spans="1:2" x14ac:dyDescent="0.25">
      <c r="A42" s="93">
        <v>734895</v>
      </c>
      <c r="B42" s="95">
        <v>24.729999999999976</v>
      </c>
    </row>
    <row r="43" spans="1:2" x14ac:dyDescent="0.25">
      <c r="A43" s="93">
        <v>734896</v>
      </c>
      <c r="B43" s="95">
        <v>24.02</v>
      </c>
    </row>
    <row r="44" spans="1:2" x14ac:dyDescent="0.25">
      <c r="A44" s="93">
        <v>734897</v>
      </c>
      <c r="B44" s="95">
        <v>23.39</v>
      </c>
    </row>
    <row r="45" spans="1:2" x14ac:dyDescent="0.25">
      <c r="A45" s="93">
        <v>734898</v>
      </c>
      <c r="B45" s="95">
        <v>22.859999999999964</v>
      </c>
    </row>
    <row r="46" spans="1:2" x14ac:dyDescent="0.25">
      <c r="A46" s="93">
        <v>734899</v>
      </c>
      <c r="B46" s="95">
        <v>25.360000000000003</v>
      </c>
    </row>
    <row r="47" spans="1:2" x14ac:dyDescent="0.25">
      <c r="A47" s="93">
        <v>734900</v>
      </c>
      <c r="B47" s="95">
        <v>17.549999999999994</v>
      </c>
    </row>
    <row r="48" spans="1:2" x14ac:dyDescent="0.25">
      <c r="A48" s="93">
        <v>734901</v>
      </c>
      <c r="B48" s="95">
        <v>17.55</v>
      </c>
    </row>
    <row r="49" spans="1:2" x14ac:dyDescent="0.25">
      <c r="A49" s="93">
        <v>734902</v>
      </c>
      <c r="B49" s="95">
        <v>47.3</v>
      </c>
    </row>
    <row r="50" spans="1:2" x14ac:dyDescent="0.25">
      <c r="A50" s="93">
        <v>734903</v>
      </c>
      <c r="B50" s="95">
        <v>79.89</v>
      </c>
    </row>
    <row r="51" spans="1:2" x14ac:dyDescent="0.25">
      <c r="A51" s="93">
        <v>734904</v>
      </c>
      <c r="B51" s="95">
        <v>27</v>
      </c>
    </row>
    <row r="52" spans="1:2" x14ac:dyDescent="0.25">
      <c r="A52" s="93">
        <v>734905</v>
      </c>
      <c r="B52" s="95">
        <v>55.699999999999989</v>
      </c>
    </row>
    <row r="53" spans="1:2" x14ac:dyDescent="0.25">
      <c r="A53" s="93">
        <v>734906</v>
      </c>
      <c r="B53" s="95">
        <v>11.770000000000003</v>
      </c>
    </row>
    <row r="54" spans="1:2" x14ac:dyDescent="0.25">
      <c r="A54" s="93">
        <v>734907</v>
      </c>
      <c r="B54" s="95">
        <v>11</v>
      </c>
    </row>
    <row r="55" spans="1:2" x14ac:dyDescent="0.25">
      <c r="A55" s="93">
        <v>734909</v>
      </c>
      <c r="B55" s="95">
        <v>11.76</v>
      </c>
    </row>
    <row r="56" spans="1:2" x14ac:dyDescent="0.25">
      <c r="A56" s="93">
        <v>734910</v>
      </c>
      <c r="B56" s="95">
        <v>11.109999999999998</v>
      </c>
    </row>
    <row r="57" spans="1:2" x14ac:dyDescent="0.25">
      <c r="A57" s="93">
        <v>734911</v>
      </c>
      <c r="B57" s="95">
        <v>12.049999999999997</v>
      </c>
    </row>
    <row r="58" spans="1:2" x14ac:dyDescent="0.25">
      <c r="A58" s="93">
        <v>734912</v>
      </c>
      <c r="B58" s="95">
        <v>11.109999999999989</v>
      </c>
    </row>
    <row r="59" spans="1:2" x14ac:dyDescent="0.25">
      <c r="A59" s="93">
        <v>734913</v>
      </c>
      <c r="B59" s="95">
        <v>11.109999999999996</v>
      </c>
    </row>
    <row r="60" spans="1:2" x14ac:dyDescent="0.25">
      <c r="A60" s="93">
        <v>734914</v>
      </c>
      <c r="B60" s="95">
        <v>10.259999999999996</v>
      </c>
    </row>
    <row r="61" spans="1:2" x14ac:dyDescent="0.25">
      <c r="A61" s="93">
        <v>734915</v>
      </c>
      <c r="B61" s="95">
        <v>10.199999999999999</v>
      </c>
    </row>
    <row r="62" spans="1:2" x14ac:dyDescent="0.25">
      <c r="A62" s="93">
        <v>734916</v>
      </c>
      <c r="B62" s="95">
        <v>13.479999999999993</v>
      </c>
    </row>
    <row r="63" spans="1:2" x14ac:dyDescent="0.25">
      <c r="A63" s="93">
        <v>734917</v>
      </c>
      <c r="B63" s="95">
        <v>13.51</v>
      </c>
    </row>
    <row r="64" spans="1:2" x14ac:dyDescent="0.25">
      <c r="A64" s="93">
        <v>734918</v>
      </c>
      <c r="B64" s="95">
        <v>22</v>
      </c>
    </row>
    <row r="65" spans="1:2" x14ac:dyDescent="0.25">
      <c r="A65" s="93">
        <v>734920</v>
      </c>
      <c r="B65" s="95">
        <v>13.620000000000053</v>
      </c>
    </row>
    <row r="66" spans="1:2" x14ac:dyDescent="0.25">
      <c r="A66" s="93">
        <v>734921</v>
      </c>
      <c r="B66" s="95">
        <v>13.949999999999998</v>
      </c>
    </row>
    <row r="67" spans="1:2" x14ac:dyDescent="0.25">
      <c r="A67" s="93">
        <v>734922</v>
      </c>
      <c r="B67" s="95">
        <v>13.950000000000014</v>
      </c>
    </row>
    <row r="68" spans="1:2" x14ac:dyDescent="0.25">
      <c r="A68" s="93">
        <v>734923</v>
      </c>
      <c r="B68" s="95">
        <v>12.04999999999999</v>
      </c>
    </row>
    <row r="69" spans="1:2" x14ac:dyDescent="0.25">
      <c r="A69" s="93">
        <v>734924</v>
      </c>
      <c r="B69" s="95">
        <v>11.760000000000034</v>
      </c>
    </row>
    <row r="70" spans="1:2" x14ac:dyDescent="0.25">
      <c r="A70" s="93">
        <v>734925</v>
      </c>
      <c r="B70" s="95">
        <v>11.65</v>
      </c>
    </row>
    <row r="71" spans="1:2" x14ac:dyDescent="0.25">
      <c r="A71" s="93">
        <v>734926</v>
      </c>
      <c r="B71" s="95">
        <v>11.699999999999987</v>
      </c>
    </row>
    <row r="72" spans="1:2" x14ac:dyDescent="0.25">
      <c r="A72" s="93">
        <v>734927</v>
      </c>
      <c r="B72" s="95">
        <v>11.760000000000007</v>
      </c>
    </row>
    <row r="73" spans="1:2" x14ac:dyDescent="0.25">
      <c r="A73" s="93">
        <v>734928</v>
      </c>
      <c r="B73" s="95">
        <v>11.76</v>
      </c>
    </row>
    <row r="74" spans="1:2" x14ac:dyDescent="0.25">
      <c r="A74" s="93">
        <v>734929</v>
      </c>
      <c r="B74" s="95">
        <v>11.76</v>
      </c>
    </row>
    <row r="75" spans="1:2" x14ac:dyDescent="0.25">
      <c r="A75" s="93">
        <v>734930</v>
      </c>
      <c r="B75" s="95">
        <v>12.049999999999988</v>
      </c>
    </row>
    <row r="76" spans="1:2" x14ac:dyDescent="0.25">
      <c r="A76" s="93">
        <v>734931</v>
      </c>
      <c r="B76" s="95">
        <v>7.8399999999999883</v>
      </c>
    </row>
    <row r="77" spans="1:2" x14ac:dyDescent="0.25">
      <c r="A77" s="93">
        <v>734933</v>
      </c>
      <c r="B77" s="95">
        <v>7.84</v>
      </c>
    </row>
    <row r="78" spans="1:2" x14ac:dyDescent="0.25">
      <c r="A78" s="93">
        <v>734934</v>
      </c>
      <c r="B78" s="95">
        <v>7.8400000000000007</v>
      </c>
    </row>
    <row r="79" spans="1:2" x14ac:dyDescent="0.25">
      <c r="A79" s="93">
        <v>734935</v>
      </c>
      <c r="B79" s="95">
        <v>15.690000000000003</v>
      </c>
    </row>
    <row r="80" spans="1:2" x14ac:dyDescent="0.25">
      <c r="A80" s="93">
        <v>734936</v>
      </c>
      <c r="B80" s="95">
        <v>15.599999999999998</v>
      </c>
    </row>
    <row r="81" spans="1:2" x14ac:dyDescent="0.25">
      <c r="A81" s="93">
        <v>734937</v>
      </c>
      <c r="B81" s="95">
        <v>34.520000000000017</v>
      </c>
    </row>
    <row r="82" spans="1:2" x14ac:dyDescent="0.25">
      <c r="A82" s="93">
        <v>734938</v>
      </c>
      <c r="B82" s="95">
        <v>34.520000000000003</v>
      </c>
    </row>
    <row r="83" spans="1:2" x14ac:dyDescent="0.25">
      <c r="A83" s="93">
        <v>734939</v>
      </c>
      <c r="B83" s="95">
        <v>54.330000000000013</v>
      </c>
    </row>
    <row r="84" spans="1:2" x14ac:dyDescent="0.25">
      <c r="A84" s="93">
        <v>734940</v>
      </c>
      <c r="B84" s="95">
        <v>20.910000000000014</v>
      </c>
    </row>
    <row r="85" spans="1:2" x14ac:dyDescent="0.25">
      <c r="A85" s="93">
        <v>734941</v>
      </c>
      <c r="B85" s="95">
        <v>22.190000000000005</v>
      </c>
    </row>
    <row r="86" spans="1:2" x14ac:dyDescent="0.25">
      <c r="A86" s="93">
        <v>734942</v>
      </c>
      <c r="B86" s="95">
        <v>7.4611494252873589</v>
      </c>
    </row>
    <row r="87" spans="1:2" x14ac:dyDescent="0.25">
      <c r="A87" s="93">
        <v>734943</v>
      </c>
      <c r="B87" s="95">
        <v>7.6100000000000083</v>
      </c>
    </row>
    <row r="88" spans="1:2" x14ac:dyDescent="0.25">
      <c r="A88" s="93">
        <v>734944</v>
      </c>
      <c r="B88" s="95">
        <v>7.6100000000000083</v>
      </c>
    </row>
    <row r="89" spans="1:2" x14ac:dyDescent="0.25">
      <c r="A89" s="93">
        <v>734945</v>
      </c>
      <c r="B89" s="95">
        <v>11.14</v>
      </c>
    </row>
    <row r="90" spans="1:2" x14ac:dyDescent="0.25">
      <c r="A90" s="93">
        <v>734947</v>
      </c>
      <c r="B90" s="95">
        <v>11.140000000000002</v>
      </c>
    </row>
    <row r="91" spans="1:2" x14ac:dyDescent="0.25">
      <c r="A91" s="93">
        <v>734948</v>
      </c>
      <c r="B91" s="95">
        <v>24.140000000000008</v>
      </c>
    </row>
    <row r="92" spans="1:2" x14ac:dyDescent="0.25">
      <c r="A92" s="93">
        <v>734966</v>
      </c>
      <c r="B92" s="95">
        <v>7.8400000000000007</v>
      </c>
    </row>
    <row r="93" spans="1:2" x14ac:dyDescent="0.25">
      <c r="A93" s="93">
        <v>734968</v>
      </c>
      <c r="B93" s="95">
        <v>7.839999999999999</v>
      </c>
    </row>
    <row r="94" spans="1:2" x14ac:dyDescent="0.25">
      <c r="A94" s="93">
        <v>734970</v>
      </c>
      <c r="B94" s="95">
        <v>7.84</v>
      </c>
    </row>
    <row r="95" spans="1:2" x14ac:dyDescent="0.25">
      <c r="A95" s="93">
        <v>734971</v>
      </c>
      <c r="B95" s="95">
        <v>7.6199999999999992</v>
      </c>
    </row>
    <row r="96" spans="1:2" x14ac:dyDescent="0.25">
      <c r="A96" s="93">
        <v>734973</v>
      </c>
      <c r="B96" s="95">
        <v>7.62</v>
      </c>
    </row>
    <row r="97" spans="1:2" x14ac:dyDescent="0.25">
      <c r="A97" s="93">
        <v>734975</v>
      </c>
      <c r="B97" s="95">
        <v>7.7100000000000009</v>
      </c>
    </row>
    <row r="98" spans="1:2" x14ac:dyDescent="0.25">
      <c r="A98" s="93">
        <v>734976</v>
      </c>
      <c r="B98" s="95">
        <v>14.32</v>
      </c>
    </row>
    <row r="99" spans="1:2" x14ac:dyDescent="0.25">
      <c r="A99" s="93">
        <v>734981</v>
      </c>
      <c r="B99" s="95">
        <v>14.320000000000004</v>
      </c>
    </row>
    <row r="100" spans="1:2" x14ac:dyDescent="0.25">
      <c r="A100" s="93">
        <v>735669</v>
      </c>
      <c r="B100" s="95">
        <v>11.760000000000002</v>
      </c>
    </row>
    <row r="101" spans="1:2" x14ac:dyDescent="0.25">
      <c r="A101" s="93">
        <v>735670</v>
      </c>
      <c r="B101" s="95">
        <v>7.44</v>
      </c>
    </row>
    <row r="102" spans="1:2" x14ac:dyDescent="0.25">
      <c r="A102" s="93">
        <v>738068</v>
      </c>
      <c r="B102" s="95">
        <v>28.72</v>
      </c>
    </row>
    <row r="103" spans="1:2" x14ac:dyDescent="0.25">
      <c r="A103" s="93">
        <v>738069</v>
      </c>
      <c r="B103" s="95">
        <v>28.719999999999995</v>
      </c>
    </row>
    <row r="104" spans="1:2" x14ac:dyDescent="0.25">
      <c r="A104" s="93">
        <v>738071</v>
      </c>
      <c r="B104" s="95">
        <v>12.619999999999996</v>
      </c>
    </row>
    <row r="105" spans="1:2" x14ac:dyDescent="0.25">
      <c r="A105" s="93">
        <v>738072</v>
      </c>
      <c r="B105" s="95">
        <v>12.62</v>
      </c>
    </row>
    <row r="106" spans="1:2" x14ac:dyDescent="0.25">
      <c r="A106" s="93">
        <v>738073</v>
      </c>
      <c r="B106" s="95">
        <v>12.63</v>
      </c>
    </row>
    <row r="107" spans="1:2" x14ac:dyDescent="0.25">
      <c r="A107" s="93">
        <v>738074</v>
      </c>
      <c r="B107" s="95">
        <v>161.90999999999917</v>
      </c>
    </row>
    <row r="108" spans="1:2" x14ac:dyDescent="0.25">
      <c r="A108" s="93">
        <v>738075</v>
      </c>
      <c r="B108" s="95">
        <v>65</v>
      </c>
    </row>
    <row r="109" spans="1:2" x14ac:dyDescent="0.25">
      <c r="A109" s="93">
        <v>738076</v>
      </c>
      <c r="B109" s="95">
        <v>61</v>
      </c>
    </row>
    <row r="110" spans="1:2" x14ac:dyDescent="0.25">
      <c r="A110" s="93">
        <v>738077</v>
      </c>
      <c r="B110" s="95">
        <v>40.99</v>
      </c>
    </row>
    <row r="111" spans="1:2" x14ac:dyDescent="0.25">
      <c r="A111" s="93">
        <v>738078</v>
      </c>
      <c r="B111" s="95">
        <v>9.509999999999998</v>
      </c>
    </row>
    <row r="112" spans="1:2" x14ac:dyDescent="0.25">
      <c r="A112" s="93">
        <v>738079</v>
      </c>
      <c r="B112" s="95">
        <v>23.460000000000004</v>
      </c>
    </row>
    <row r="113" spans="1:2" x14ac:dyDescent="0.25">
      <c r="A113" s="93">
        <v>738080</v>
      </c>
      <c r="B113" s="95">
        <v>23.46</v>
      </c>
    </row>
    <row r="114" spans="1:2" x14ac:dyDescent="0.25">
      <c r="A114" s="30">
        <v>738081</v>
      </c>
      <c r="B114" s="53">
        <v>36.140000000000015</v>
      </c>
    </row>
    <row r="115" spans="1:2" x14ac:dyDescent="0.25">
      <c r="A115" s="30">
        <v>739727</v>
      </c>
      <c r="B115" s="53">
        <v>17.329999999999998</v>
      </c>
    </row>
    <row r="116" spans="1:2" x14ac:dyDescent="0.25">
      <c r="A116" s="31">
        <v>739728</v>
      </c>
      <c r="B116" s="53">
        <v>17.329999999999998</v>
      </c>
    </row>
    <row r="117" spans="1:2" x14ac:dyDescent="0.25">
      <c r="A117" s="30">
        <v>742244</v>
      </c>
      <c r="B117" s="53">
        <v>12.71</v>
      </c>
    </row>
    <row r="118" spans="1:2" x14ac:dyDescent="0.25">
      <c r="A118" s="30">
        <v>742245</v>
      </c>
      <c r="B118" s="53">
        <v>12.309999999999997</v>
      </c>
    </row>
    <row r="119" spans="1:2" x14ac:dyDescent="0.25">
      <c r="A119" s="30">
        <v>742247</v>
      </c>
      <c r="B119" s="53">
        <v>12.71</v>
      </c>
    </row>
    <row r="120" spans="1:2" x14ac:dyDescent="0.25">
      <c r="A120" s="30">
        <v>742248</v>
      </c>
      <c r="B120" s="53">
        <v>9.3133662145499425</v>
      </c>
    </row>
    <row r="121" spans="1:2" x14ac:dyDescent="0.25">
      <c r="A121" s="30">
        <v>742249</v>
      </c>
      <c r="B121" s="53">
        <v>21.039999999999992</v>
      </c>
    </row>
    <row r="122" spans="1:2" x14ac:dyDescent="0.25">
      <c r="A122" s="30">
        <v>742292</v>
      </c>
      <c r="B122" s="53">
        <v>14.434906542056074</v>
      </c>
    </row>
    <row r="123" spans="1:2" x14ac:dyDescent="0.25">
      <c r="A123" s="30">
        <v>742293</v>
      </c>
      <c r="B123" s="53">
        <v>16.32</v>
      </c>
    </row>
    <row r="124" spans="1:2" x14ac:dyDescent="0.25">
      <c r="A124" s="30">
        <v>742294</v>
      </c>
      <c r="B124" s="53">
        <v>38.140000000000015</v>
      </c>
    </row>
    <row r="125" spans="1:2" x14ac:dyDescent="0.25">
      <c r="A125" s="30">
        <v>742295</v>
      </c>
      <c r="B125" s="53">
        <v>17.77999999999999</v>
      </c>
    </row>
    <row r="126" spans="1:2" x14ac:dyDescent="0.25">
      <c r="A126" s="30">
        <v>742296</v>
      </c>
      <c r="B126" s="53">
        <v>17.770731707317079</v>
      </c>
    </row>
    <row r="127" spans="1:2" x14ac:dyDescent="0.25">
      <c r="A127" s="30">
        <v>742297</v>
      </c>
      <c r="B127" s="53">
        <v>63.54</v>
      </c>
    </row>
    <row r="128" spans="1:2" x14ac:dyDescent="0.25">
      <c r="A128" s="30">
        <v>742298</v>
      </c>
      <c r="B128" s="53">
        <v>46.776027397260265</v>
      </c>
    </row>
    <row r="129" spans="1:2" x14ac:dyDescent="0.25">
      <c r="A129" s="30">
        <v>742300</v>
      </c>
      <c r="B129" s="53">
        <v>14.474971098265899</v>
      </c>
    </row>
    <row r="130" spans="1:2" x14ac:dyDescent="0.25">
      <c r="A130" s="30">
        <v>742301</v>
      </c>
      <c r="B130" s="53">
        <v>45</v>
      </c>
    </row>
    <row r="131" spans="1:2" x14ac:dyDescent="0.25">
      <c r="A131" s="30">
        <v>743939</v>
      </c>
      <c r="B131" s="53">
        <v>76</v>
      </c>
    </row>
    <row r="132" spans="1:2" x14ac:dyDescent="0.25">
      <c r="A132" s="30">
        <v>743940</v>
      </c>
      <c r="B132" s="53">
        <v>76</v>
      </c>
    </row>
    <row r="133" spans="1:2" x14ac:dyDescent="0.25">
      <c r="A133" s="30">
        <v>743943</v>
      </c>
      <c r="B133" s="53">
        <v>27.24</v>
      </c>
    </row>
    <row r="134" spans="1:2" x14ac:dyDescent="0.25">
      <c r="A134" s="30">
        <v>743945</v>
      </c>
      <c r="B134" s="53">
        <v>26.99</v>
      </c>
    </row>
    <row r="135" spans="1:2" x14ac:dyDescent="0.25">
      <c r="A135" s="30">
        <v>743947</v>
      </c>
      <c r="B135" s="53">
        <v>27.24</v>
      </c>
    </row>
    <row r="136" spans="1:2" x14ac:dyDescent="0.25">
      <c r="A136" s="30">
        <v>743948</v>
      </c>
      <c r="B136" s="53">
        <v>0</v>
      </c>
    </row>
    <row r="137" spans="1:2" x14ac:dyDescent="0.25">
      <c r="A137" s="30">
        <v>743953</v>
      </c>
      <c r="B137" s="53">
        <v>11.700000000000045</v>
      </c>
    </row>
    <row r="138" spans="1:2" x14ac:dyDescent="0.25">
      <c r="A138" s="30">
        <v>743955</v>
      </c>
      <c r="B138" s="53">
        <v>12.379999999999997</v>
      </c>
    </row>
    <row r="139" spans="1:2" x14ac:dyDescent="0.25">
      <c r="A139" s="30">
        <v>743956</v>
      </c>
      <c r="B139" s="53">
        <v>12.679999999999998</v>
      </c>
    </row>
    <row r="140" spans="1:2" x14ac:dyDescent="0.25">
      <c r="A140" s="30">
        <v>743958</v>
      </c>
      <c r="B140" s="53">
        <v>12.38</v>
      </c>
    </row>
    <row r="141" spans="1:2" x14ac:dyDescent="0.25">
      <c r="A141" s="30">
        <v>743960</v>
      </c>
      <c r="B141" s="53">
        <v>11.99000000000002</v>
      </c>
    </row>
    <row r="142" spans="1:2" x14ac:dyDescent="0.25">
      <c r="A142" s="30">
        <v>743961</v>
      </c>
      <c r="B142" s="53">
        <v>11.99</v>
      </c>
    </row>
    <row r="143" spans="1:2" x14ac:dyDescent="0.25">
      <c r="A143" s="30">
        <v>743963</v>
      </c>
      <c r="B143" s="53">
        <v>11.99</v>
      </c>
    </row>
    <row r="144" spans="1:2" x14ac:dyDescent="0.25">
      <c r="A144" s="30">
        <v>743965</v>
      </c>
      <c r="B144" s="53">
        <v>11.99</v>
      </c>
    </row>
    <row r="145" spans="1:2" x14ac:dyDescent="0.25">
      <c r="A145" s="30">
        <v>743966</v>
      </c>
      <c r="B145" s="53">
        <v>7.27</v>
      </c>
    </row>
    <row r="146" spans="1:2" x14ac:dyDescent="0.25">
      <c r="A146" s="31">
        <v>743968</v>
      </c>
      <c r="B146" s="53">
        <v>5.2599999999999989</v>
      </c>
    </row>
    <row r="147" spans="1:2" x14ac:dyDescent="0.25">
      <c r="A147" s="30">
        <v>743975</v>
      </c>
      <c r="B147" s="53">
        <v>5.259999999999998</v>
      </c>
    </row>
    <row r="148" spans="1:2" x14ac:dyDescent="0.25">
      <c r="A148" s="30">
        <v>744168</v>
      </c>
      <c r="B148" s="53">
        <v>7.27</v>
      </c>
    </row>
    <row r="149" spans="1:2" x14ac:dyDescent="0.25">
      <c r="A149" s="30">
        <v>746545</v>
      </c>
      <c r="B149" s="53">
        <v>0</v>
      </c>
    </row>
    <row r="150" spans="1:2" x14ac:dyDescent="0.25">
      <c r="A150" s="30">
        <v>746546</v>
      </c>
      <c r="B150" s="53">
        <v>21.8</v>
      </c>
    </row>
    <row r="151" spans="1:2" x14ac:dyDescent="0.25">
      <c r="A151" s="30">
        <v>746547</v>
      </c>
      <c r="B151" s="53">
        <v>38.392475247524757</v>
      </c>
    </row>
    <row r="152" spans="1:2" x14ac:dyDescent="0.25">
      <c r="A152" s="30">
        <v>746548</v>
      </c>
      <c r="B152" s="53">
        <v>44.200000000000024</v>
      </c>
    </row>
    <row r="153" spans="1:2" x14ac:dyDescent="0.25">
      <c r="A153" s="30">
        <v>746549</v>
      </c>
      <c r="B153" s="53">
        <v>44.337062937062946</v>
      </c>
    </row>
    <row r="154" spans="1:2" x14ac:dyDescent="0.25">
      <c r="A154" s="30">
        <v>746699</v>
      </c>
      <c r="B154" s="53">
        <v>12.99</v>
      </c>
    </row>
    <row r="155" spans="1:2" x14ac:dyDescent="0.25">
      <c r="A155" s="30">
        <v>746700</v>
      </c>
      <c r="B155" s="53">
        <v>12.81</v>
      </c>
    </row>
    <row r="156" spans="1:2" x14ac:dyDescent="0.25">
      <c r="A156" s="30">
        <v>748116</v>
      </c>
      <c r="B156" s="53">
        <v>197.68</v>
      </c>
    </row>
    <row r="157" spans="1:2" x14ac:dyDescent="0.25">
      <c r="A157" s="31">
        <v>748118</v>
      </c>
      <c r="B157" s="53">
        <v>197.68</v>
      </c>
    </row>
    <row r="158" spans="1:2" x14ac:dyDescent="0.25">
      <c r="A158" s="30">
        <v>748119</v>
      </c>
      <c r="B158" s="53">
        <v>197.68</v>
      </c>
    </row>
    <row r="159" spans="1:2" x14ac:dyDescent="0.25">
      <c r="A159" s="30">
        <v>748120</v>
      </c>
      <c r="B159" s="53">
        <v>197.68</v>
      </c>
    </row>
    <row r="160" spans="1:2" x14ac:dyDescent="0.25">
      <c r="A160" s="30">
        <v>748121</v>
      </c>
      <c r="B160" s="53">
        <v>197.68</v>
      </c>
    </row>
    <row r="161" spans="1:2" x14ac:dyDescent="0.25">
      <c r="A161" s="30">
        <v>748127</v>
      </c>
      <c r="B161" s="53">
        <v>28.950000000000003</v>
      </c>
    </row>
    <row r="162" spans="1:2" x14ac:dyDescent="0.25">
      <c r="A162" s="30">
        <v>748128</v>
      </c>
      <c r="B162" s="53">
        <v>28.950000000000067</v>
      </c>
    </row>
    <row r="163" spans="1:2" x14ac:dyDescent="0.25">
      <c r="A163" s="30">
        <v>748129</v>
      </c>
      <c r="B163" s="53">
        <v>38.220000000000006</v>
      </c>
    </row>
    <row r="164" spans="1:2" x14ac:dyDescent="0.25">
      <c r="A164" s="30">
        <v>748131</v>
      </c>
      <c r="B164" s="53">
        <v>38.220000000000006</v>
      </c>
    </row>
    <row r="165" spans="1:2" x14ac:dyDescent="0.25">
      <c r="A165" s="30">
        <v>748133</v>
      </c>
      <c r="B165" s="53">
        <v>25.089999999999989</v>
      </c>
    </row>
    <row r="166" spans="1:2" x14ac:dyDescent="0.25">
      <c r="A166" s="30">
        <v>751056</v>
      </c>
      <c r="B166" s="53">
        <v>9.509999999999982</v>
      </c>
    </row>
    <row r="167" spans="1:2" x14ac:dyDescent="0.25">
      <c r="A167" s="30">
        <v>751059</v>
      </c>
      <c r="B167" s="53">
        <v>9.5099999999999891</v>
      </c>
    </row>
    <row r="168" spans="1:2" x14ac:dyDescent="0.25">
      <c r="A168" s="30">
        <v>751060</v>
      </c>
      <c r="B168" s="53">
        <v>13.189999999999635</v>
      </c>
    </row>
    <row r="169" spans="1:2" x14ac:dyDescent="0.25">
      <c r="A169" s="30">
        <v>751063</v>
      </c>
      <c r="B169" s="53">
        <v>13.95</v>
      </c>
    </row>
    <row r="170" spans="1:2" x14ac:dyDescent="0.25">
      <c r="A170" s="31">
        <v>758117</v>
      </c>
      <c r="B170" s="53">
        <v>23</v>
      </c>
    </row>
    <row r="171" spans="1:2" x14ac:dyDescent="0.25">
      <c r="A171" s="30">
        <v>758119</v>
      </c>
      <c r="B171" s="53">
        <v>22</v>
      </c>
    </row>
    <row r="172" spans="1:2" x14ac:dyDescent="0.25">
      <c r="A172" s="30">
        <v>758121</v>
      </c>
      <c r="B172" s="53">
        <v>7.61</v>
      </c>
    </row>
    <row r="173" spans="1:2" x14ac:dyDescent="0.25">
      <c r="A173" s="30">
        <v>758124</v>
      </c>
      <c r="B173" s="53">
        <v>7.61</v>
      </c>
    </row>
    <row r="174" spans="1:2" x14ac:dyDescent="0.25">
      <c r="A174" s="30">
        <v>758125</v>
      </c>
      <c r="B174" s="53">
        <v>37.130000000000003</v>
      </c>
    </row>
    <row r="175" spans="1:2" x14ac:dyDescent="0.25">
      <c r="A175" s="31">
        <v>758126</v>
      </c>
      <c r="B175" s="53">
        <v>9.66</v>
      </c>
    </row>
    <row r="176" spans="1:2" x14ac:dyDescent="0.25">
      <c r="A176" s="30">
        <v>758127</v>
      </c>
      <c r="B176" s="53">
        <v>9.9</v>
      </c>
    </row>
    <row r="177" spans="1:2" x14ac:dyDescent="0.25">
      <c r="A177" s="30">
        <v>758128</v>
      </c>
      <c r="B177" s="53">
        <v>52.61</v>
      </c>
    </row>
    <row r="178" spans="1:2" x14ac:dyDescent="0.25">
      <c r="A178" s="30">
        <v>758226</v>
      </c>
      <c r="B178" s="53">
        <v>26</v>
      </c>
    </row>
    <row r="179" spans="1:2" x14ac:dyDescent="0.25">
      <c r="A179" s="31">
        <v>758227</v>
      </c>
      <c r="B179" s="53">
        <v>26</v>
      </c>
    </row>
    <row r="180" spans="1:2" x14ac:dyDescent="0.25">
      <c r="A180" s="30">
        <v>758228</v>
      </c>
      <c r="B180" s="53">
        <v>14</v>
      </c>
    </row>
    <row r="181" spans="1:2" x14ac:dyDescent="0.25">
      <c r="A181" s="30">
        <v>758229</v>
      </c>
      <c r="B181" s="53">
        <v>14</v>
      </c>
    </row>
    <row r="182" spans="1:2" x14ac:dyDescent="0.25">
      <c r="A182" s="30">
        <v>758230</v>
      </c>
      <c r="B182" s="53">
        <v>18</v>
      </c>
    </row>
    <row r="183" spans="1:2" x14ac:dyDescent="0.25">
      <c r="A183" s="30">
        <v>758231</v>
      </c>
      <c r="B183" s="53">
        <v>12</v>
      </c>
    </row>
    <row r="184" spans="1:2" x14ac:dyDescent="0.25">
      <c r="A184" s="31">
        <v>758233</v>
      </c>
      <c r="B184" s="53">
        <v>9.66</v>
      </c>
    </row>
    <row r="185" spans="1:2" x14ac:dyDescent="0.25">
      <c r="A185" s="30">
        <v>758234</v>
      </c>
      <c r="B185" s="53">
        <v>10.26</v>
      </c>
    </row>
    <row r="186" spans="1:2" x14ac:dyDescent="0.25">
      <c r="A186" s="30">
        <v>758235</v>
      </c>
      <c r="B186" s="53">
        <v>15.69</v>
      </c>
    </row>
    <row r="187" spans="1:2" x14ac:dyDescent="0.25">
      <c r="A187" s="30">
        <v>758236</v>
      </c>
      <c r="B187" s="53">
        <v>16</v>
      </c>
    </row>
    <row r="188" spans="1:2" x14ac:dyDescent="0.25">
      <c r="A188" s="30">
        <v>758241</v>
      </c>
      <c r="B188" s="53">
        <v>55.18</v>
      </c>
    </row>
    <row r="189" spans="1:2" x14ac:dyDescent="0.25">
      <c r="A189" s="31">
        <v>758244</v>
      </c>
      <c r="B189" s="53">
        <v>18.32</v>
      </c>
    </row>
    <row r="190" spans="1:2" x14ac:dyDescent="0.25">
      <c r="A190" s="30">
        <v>758245</v>
      </c>
      <c r="B190" s="53">
        <v>18.32</v>
      </c>
    </row>
  </sheetData>
  <conditionalFormatting sqref="A4">
    <cfRule type="duplicateValues" dxfId="41" priority="42"/>
  </conditionalFormatting>
  <conditionalFormatting sqref="A26:A29">
    <cfRule type="duplicateValues" dxfId="40" priority="41"/>
  </conditionalFormatting>
  <conditionalFormatting sqref="A31">
    <cfRule type="duplicateValues" dxfId="39" priority="40"/>
  </conditionalFormatting>
  <conditionalFormatting sqref="A33">
    <cfRule type="duplicateValues" dxfId="38" priority="39"/>
  </conditionalFormatting>
  <conditionalFormatting sqref="A37">
    <cfRule type="duplicateValues" dxfId="37" priority="38"/>
  </conditionalFormatting>
  <conditionalFormatting sqref="A38:A40">
    <cfRule type="duplicateValues" dxfId="36" priority="37"/>
  </conditionalFormatting>
  <conditionalFormatting sqref="A42:A52">
    <cfRule type="duplicateValues" dxfId="35" priority="36"/>
  </conditionalFormatting>
  <conditionalFormatting sqref="A55:A63">
    <cfRule type="duplicateValues" dxfId="34" priority="35"/>
  </conditionalFormatting>
  <conditionalFormatting sqref="A54">
    <cfRule type="duplicateValues" dxfId="33" priority="34"/>
  </conditionalFormatting>
  <conditionalFormatting sqref="A65">
    <cfRule type="duplicateValues" dxfId="32" priority="33"/>
  </conditionalFormatting>
  <conditionalFormatting sqref="A67:A68">
    <cfRule type="duplicateValues" dxfId="31" priority="32"/>
  </conditionalFormatting>
  <conditionalFormatting sqref="A72:A76">
    <cfRule type="duplicateValues" dxfId="30" priority="31"/>
  </conditionalFormatting>
  <conditionalFormatting sqref="A77:A81">
    <cfRule type="duplicateValues" dxfId="29" priority="30"/>
  </conditionalFormatting>
  <conditionalFormatting sqref="A54:A63">
    <cfRule type="duplicateValues" dxfId="28" priority="29"/>
  </conditionalFormatting>
  <conditionalFormatting sqref="A32:A40">
    <cfRule type="duplicateValues" dxfId="27" priority="28"/>
  </conditionalFormatting>
  <conditionalFormatting sqref="A48:A76">
    <cfRule type="duplicateValues" dxfId="26" priority="27"/>
  </conditionalFormatting>
  <conditionalFormatting sqref="A78:A82">
    <cfRule type="duplicateValues" dxfId="25" priority="26"/>
  </conditionalFormatting>
  <conditionalFormatting sqref="A187:A188 A1:A184">
    <cfRule type="duplicateValues" dxfId="24" priority="25"/>
  </conditionalFormatting>
  <conditionalFormatting sqref="A1:A190">
    <cfRule type="duplicateValues" dxfId="23" priority="24"/>
  </conditionalFormatting>
  <conditionalFormatting sqref="A4">
    <cfRule type="duplicateValues" dxfId="22" priority="23"/>
  </conditionalFormatting>
  <conditionalFormatting sqref="A26:A29">
    <cfRule type="duplicateValues" dxfId="21" priority="22"/>
  </conditionalFormatting>
  <conditionalFormatting sqref="A31">
    <cfRule type="duplicateValues" dxfId="20" priority="21"/>
  </conditionalFormatting>
  <conditionalFormatting sqref="A33">
    <cfRule type="duplicateValues" dxfId="19" priority="20"/>
  </conditionalFormatting>
  <conditionalFormatting sqref="A37">
    <cfRule type="duplicateValues" dxfId="18" priority="19"/>
  </conditionalFormatting>
  <conditionalFormatting sqref="A38:A40">
    <cfRule type="duplicateValues" dxfId="17" priority="18"/>
  </conditionalFormatting>
  <conditionalFormatting sqref="A42:A52">
    <cfRule type="duplicateValues" dxfId="16" priority="17"/>
  </conditionalFormatting>
  <conditionalFormatting sqref="A55:A63">
    <cfRule type="duplicateValues" dxfId="15" priority="16"/>
  </conditionalFormatting>
  <conditionalFormatting sqref="A54">
    <cfRule type="duplicateValues" dxfId="14" priority="15"/>
  </conditionalFormatting>
  <conditionalFormatting sqref="A65">
    <cfRule type="duplicateValues" dxfId="13" priority="14"/>
  </conditionalFormatting>
  <conditionalFormatting sqref="A67:A68">
    <cfRule type="duplicateValues" dxfId="12" priority="13"/>
  </conditionalFormatting>
  <conditionalFormatting sqref="A72:A76">
    <cfRule type="duplicateValues" dxfId="11" priority="12"/>
  </conditionalFormatting>
  <conditionalFormatting sqref="A77:A81">
    <cfRule type="duplicateValues" dxfId="10" priority="11"/>
  </conditionalFormatting>
  <conditionalFormatting sqref="A54:A63">
    <cfRule type="duplicateValues" dxfId="9" priority="10"/>
  </conditionalFormatting>
  <conditionalFormatting sqref="A32:A40">
    <cfRule type="duplicateValues" dxfId="8" priority="9"/>
  </conditionalFormatting>
  <conditionalFormatting sqref="A48:A76">
    <cfRule type="duplicateValues" dxfId="7" priority="8"/>
  </conditionalFormatting>
  <conditionalFormatting sqref="A78:A82">
    <cfRule type="duplicateValues" dxfId="6" priority="7"/>
  </conditionalFormatting>
  <conditionalFormatting sqref="A188 A179:A185">
    <cfRule type="duplicateValues" dxfId="5" priority="6"/>
  </conditionalFormatting>
  <conditionalFormatting sqref="A175:A176">
    <cfRule type="duplicateValues" dxfId="4" priority="5"/>
  </conditionalFormatting>
  <conditionalFormatting sqref="A170:A171 A174">
    <cfRule type="duplicateValues" dxfId="3" priority="4"/>
  </conditionalFormatting>
  <conditionalFormatting sqref="A184:A185">
    <cfRule type="duplicateValues" dxfId="2" priority="3"/>
  </conditionalFormatting>
  <conditionalFormatting sqref="A189:A190 A1:A167">
    <cfRule type="duplicateValues" dxfId="1" priority="2"/>
  </conditionalFormatting>
  <conditionalFormatting sqref="A1:A190">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Virgin Megastore QATAR (2019)</vt:lpstr>
      <vt:lpstr>Quarterly report QAT</vt:lpstr>
      <vt:lpstr>Villagio-301</vt:lpstr>
      <vt:lpstr>LMK-302</vt:lpstr>
      <vt:lpstr>MOQ-306</vt:lpstr>
      <vt:lpstr>DFC-307</vt:lpstr>
      <vt:lpstr>Sheet1</vt:lpstr>
      <vt:lpstr>'DFC-307'!Print_Area</vt:lpstr>
      <vt:lpstr>'LMK-302'!Print_Area</vt:lpstr>
      <vt:lpstr>'MOQ-306'!Print_Area</vt:lpstr>
      <vt:lpstr>'Villagio-301'!Print_Area</vt:lpstr>
      <vt:lpstr>'DFC-307'!Print_Titles</vt:lpstr>
      <vt:lpstr>'LMK-302'!Print_Titles</vt:lpstr>
      <vt:lpstr>'MOQ-306'!Print_Titles</vt:lpstr>
      <vt:lpstr>'Villagio-301'!Print_Titles</vt:lpstr>
      <vt:lpstr>'Virgin Megastore QATAR (2019)'!Print_Titles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2019-06-17T09:29:23Z</dcterms:modified>
</cp:coreProperties>
</file>