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795" yWindow="480" windowWidth="15885" windowHeight="1134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Sheet3!$A$1:$B$43</definedName>
  </definedNames>
  <calcPr calcId="124519"/>
</workbook>
</file>

<file path=xl/calcChain.xml><?xml version="1.0" encoding="utf-8"?>
<calcChain xmlns="http://schemas.openxmlformats.org/spreadsheetml/2006/main">
  <c r="C115" i="1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4"/>
  <c r="Z108"/>
  <c r="Y108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4"/>
  <c r="W108"/>
  <c r="V108"/>
  <c r="U108"/>
  <c r="T108"/>
  <c r="AA108" l="1"/>
  <c r="AD108"/>
  <c r="B112" s="1"/>
  <c r="AF108"/>
  <c r="D112" s="1"/>
  <c r="D113" s="1"/>
  <c r="X108"/>
  <c r="S108"/>
  <c r="R108"/>
  <c r="B113" l="1"/>
  <c r="Q108"/>
  <c r="P108"/>
  <c r="D11" i="2"/>
  <c r="M108" i="1"/>
  <c r="K5" l="1"/>
  <c r="L5" s="1"/>
  <c r="N5" s="1"/>
  <c r="K6"/>
  <c r="L6" s="1"/>
  <c r="N6" s="1"/>
  <c r="K7"/>
  <c r="L7" s="1"/>
  <c r="N7" s="1"/>
  <c r="K8"/>
  <c r="L8" s="1"/>
  <c r="N8" s="1"/>
  <c r="K9"/>
  <c r="L9" s="1"/>
  <c r="N9" s="1"/>
  <c r="K10"/>
  <c r="L10" s="1"/>
  <c r="N10" s="1"/>
  <c r="K11"/>
  <c r="L11" s="1"/>
  <c r="N11" s="1"/>
  <c r="K12"/>
  <c r="L12" s="1"/>
  <c r="N12" s="1"/>
  <c r="K13"/>
  <c r="L13" s="1"/>
  <c r="N13" s="1"/>
  <c r="K14"/>
  <c r="L14" s="1"/>
  <c r="N14" s="1"/>
  <c r="K15"/>
  <c r="L15" s="1"/>
  <c r="N15" s="1"/>
  <c r="K16"/>
  <c r="L16" s="1"/>
  <c r="N16" s="1"/>
  <c r="K17"/>
  <c r="L17" s="1"/>
  <c r="N17" s="1"/>
  <c r="K18"/>
  <c r="L18" s="1"/>
  <c r="N18" s="1"/>
  <c r="K19"/>
  <c r="L19" s="1"/>
  <c r="N19" s="1"/>
  <c r="K20"/>
  <c r="L20" s="1"/>
  <c r="N20" s="1"/>
  <c r="K21"/>
  <c r="L21" s="1"/>
  <c r="N21" s="1"/>
  <c r="K22"/>
  <c r="L22" s="1"/>
  <c r="N22" s="1"/>
  <c r="K23"/>
  <c r="L23" s="1"/>
  <c r="N23" s="1"/>
  <c r="K24"/>
  <c r="L24" s="1"/>
  <c r="N24" s="1"/>
  <c r="K25"/>
  <c r="L25" s="1"/>
  <c r="N25" s="1"/>
  <c r="K26"/>
  <c r="L26" s="1"/>
  <c r="N26" s="1"/>
  <c r="K27"/>
  <c r="L27" s="1"/>
  <c r="N27" s="1"/>
  <c r="K28"/>
  <c r="L28" s="1"/>
  <c r="N28" s="1"/>
  <c r="K29"/>
  <c r="L29" s="1"/>
  <c r="N29" s="1"/>
  <c r="K30"/>
  <c r="L30" s="1"/>
  <c r="N30" s="1"/>
  <c r="K31"/>
  <c r="L31" s="1"/>
  <c r="N31" s="1"/>
  <c r="K32"/>
  <c r="L32" s="1"/>
  <c r="N32" s="1"/>
  <c r="K33"/>
  <c r="L33" s="1"/>
  <c r="N33" s="1"/>
  <c r="K34"/>
  <c r="L34" s="1"/>
  <c r="N34" s="1"/>
  <c r="K35"/>
  <c r="L35" s="1"/>
  <c r="N35" s="1"/>
  <c r="K36"/>
  <c r="L36" s="1"/>
  <c r="N36" s="1"/>
  <c r="K37"/>
  <c r="L37" s="1"/>
  <c r="N37" s="1"/>
  <c r="K38"/>
  <c r="L38" s="1"/>
  <c r="N38" s="1"/>
  <c r="K39"/>
  <c r="L39" s="1"/>
  <c r="N39" s="1"/>
  <c r="K40"/>
  <c r="L40" s="1"/>
  <c r="N40" s="1"/>
  <c r="K41"/>
  <c r="L41" s="1"/>
  <c r="N41" s="1"/>
  <c r="K42"/>
  <c r="L42" s="1"/>
  <c r="N42" s="1"/>
  <c r="K43"/>
  <c r="L43" s="1"/>
  <c r="N43" s="1"/>
  <c r="K44"/>
  <c r="L44" s="1"/>
  <c r="N44" s="1"/>
  <c r="K45"/>
  <c r="L45" s="1"/>
  <c r="N45" s="1"/>
  <c r="K46"/>
  <c r="L46" s="1"/>
  <c r="N46" s="1"/>
  <c r="K47"/>
  <c r="L47" s="1"/>
  <c r="N47" s="1"/>
  <c r="K48"/>
  <c r="L48" s="1"/>
  <c r="N48" s="1"/>
  <c r="K49"/>
  <c r="L49" s="1"/>
  <c r="N49" s="1"/>
  <c r="K50"/>
  <c r="L50" s="1"/>
  <c r="N50" s="1"/>
  <c r="K51"/>
  <c r="L51" s="1"/>
  <c r="N51" s="1"/>
  <c r="K52"/>
  <c r="L52" s="1"/>
  <c r="N52" s="1"/>
  <c r="K53"/>
  <c r="L53" s="1"/>
  <c r="N53" s="1"/>
  <c r="K54"/>
  <c r="L54" s="1"/>
  <c r="N54" s="1"/>
  <c r="K55"/>
  <c r="L55" s="1"/>
  <c r="N55" s="1"/>
  <c r="K56"/>
  <c r="L56" s="1"/>
  <c r="N56" s="1"/>
  <c r="K57"/>
  <c r="L57" s="1"/>
  <c r="N57" s="1"/>
  <c r="K58"/>
  <c r="L58" s="1"/>
  <c r="N58" s="1"/>
  <c r="K59"/>
  <c r="L59" s="1"/>
  <c r="N59" s="1"/>
  <c r="K60"/>
  <c r="L60" s="1"/>
  <c r="N60" s="1"/>
  <c r="K61"/>
  <c r="L61" s="1"/>
  <c r="N61" s="1"/>
  <c r="K62"/>
  <c r="L62" s="1"/>
  <c r="N62" s="1"/>
  <c r="K63"/>
  <c r="L63" s="1"/>
  <c r="N63" s="1"/>
  <c r="K64"/>
  <c r="L64" s="1"/>
  <c r="N64" s="1"/>
  <c r="K65"/>
  <c r="L65" s="1"/>
  <c r="N65" s="1"/>
  <c r="K66"/>
  <c r="L66" s="1"/>
  <c r="N66" s="1"/>
  <c r="K67"/>
  <c r="L67" s="1"/>
  <c r="N67" s="1"/>
  <c r="K68"/>
  <c r="L68" s="1"/>
  <c r="N68" s="1"/>
  <c r="K69"/>
  <c r="L69" s="1"/>
  <c r="N69" s="1"/>
  <c r="K70"/>
  <c r="L70" s="1"/>
  <c r="N70" s="1"/>
  <c r="K71"/>
  <c r="L71" s="1"/>
  <c r="N71" s="1"/>
  <c r="K72"/>
  <c r="L72" s="1"/>
  <c r="N72" s="1"/>
  <c r="K73"/>
  <c r="L73" s="1"/>
  <c r="N73" s="1"/>
  <c r="K74"/>
  <c r="L74" s="1"/>
  <c r="N74" s="1"/>
  <c r="K75"/>
  <c r="L75" s="1"/>
  <c r="N75" s="1"/>
  <c r="K76"/>
  <c r="L76" s="1"/>
  <c r="N76" s="1"/>
  <c r="K77"/>
  <c r="L77" s="1"/>
  <c r="N77" s="1"/>
  <c r="K78"/>
  <c r="L78" s="1"/>
  <c r="N78" s="1"/>
  <c r="K79"/>
  <c r="L79" s="1"/>
  <c r="N79" s="1"/>
  <c r="K80"/>
  <c r="L80" s="1"/>
  <c r="N80" s="1"/>
  <c r="K81"/>
  <c r="L81" s="1"/>
  <c r="N81" s="1"/>
  <c r="K82"/>
  <c r="K83"/>
  <c r="L83" s="1"/>
  <c r="N83" s="1"/>
  <c r="K84"/>
  <c r="L84" s="1"/>
  <c r="N84" s="1"/>
  <c r="K85"/>
  <c r="L85" s="1"/>
  <c r="N85" s="1"/>
  <c r="K86"/>
  <c r="L86" s="1"/>
  <c r="N86" s="1"/>
  <c r="K87"/>
  <c r="L87" s="1"/>
  <c r="N87" s="1"/>
  <c r="K88"/>
  <c r="L88" s="1"/>
  <c r="N88" s="1"/>
  <c r="K89"/>
  <c r="L89" s="1"/>
  <c r="N89" s="1"/>
  <c r="K90"/>
  <c r="L90" s="1"/>
  <c r="N90" s="1"/>
  <c r="K91"/>
  <c r="L91" s="1"/>
  <c r="N91" s="1"/>
  <c r="K92"/>
  <c r="L92" s="1"/>
  <c r="N92" s="1"/>
  <c r="K93"/>
  <c r="L93" s="1"/>
  <c r="N93" s="1"/>
  <c r="K94"/>
  <c r="L94" s="1"/>
  <c r="N94" s="1"/>
  <c r="K95"/>
  <c r="L95" s="1"/>
  <c r="N95" s="1"/>
  <c r="K96"/>
  <c r="L96" s="1"/>
  <c r="N96" s="1"/>
  <c r="K97"/>
  <c r="L97" s="1"/>
  <c r="N97" s="1"/>
  <c r="K98"/>
  <c r="L98" s="1"/>
  <c r="N98" s="1"/>
  <c r="K99"/>
  <c r="L99" s="1"/>
  <c r="N99" s="1"/>
  <c r="K100"/>
  <c r="L100" s="1"/>
  <c r="N100" s="1"/>
  <c r="K101"/>
  <c r="L101" s="1"/>
  <c r="N101" s="1"/>
  <c r="K102"/>
  <c r="L102" s="1"/>
  <c r="N102" s="1"/>
  <c r="K103"/>
  <c r="L103" s="1"/>
  <c r="N103" s="1"/>
  <c r="K104"/>
  <c r="L104" s="1"/>
  <c r="N104" s="1"/>
  <c r="K105"/>
  <c r="L105" s="1"/>
  <c r="N105" s="1"/>
  <c r="K106"/>
  <c r="L106" s="1"/>
  <c r="N106" s="1"/>
  <c r="K107"/>
  <c r="L107" s="1"/>
  <c r="N107" s="1"/>
  <c r="K4"/>
  <c r="L4" s="1"/>
  <c r="N4" s="1"/>
  <c r="K108" l="1"/>
  <c r="L82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5"/>
  <c r="E108"/>
  <c r="G107"/>
  <c r="H107" s="1"/>
  <c r="G106"/>
  <c r="G105"/>
  <c r="H105" s="1"/>
  <c r="I105" s="1"/>
  <c r="G104"/>
  <c r="H104" s="1"/>
  <c r="G103"/>
  <c r="H103" s="1"/>
  <c r="G102"/>
  <c r="H102" s="1"/>
  <c r="I102" s="1"/>
  <c r="G101"/>
  <c r="H101" s="1"/>
  <c r="I101" s="1"/>
  <c r="G100"/>
  <c r="H100" s="1"/>
  <c r="G99"/>
  <c r="H99" s="1"/>
  <c r="G98"/>
  <c r="H98" s="1"/>
  <c r="I98" s="1"/>
  <c r="G97"/>
  <c r="H97" s="1"/>
  <c r="I97" s="1"/>
  <c r="G96"/>
  <c r="H96" s="1"/>
  <c r="G95"/>
  <c r="H95" s="1"/>
  <c r="G94"/>
  <c r="H94" s="1"/>
  <c r="I94" s="1"/>
  <c r="G93"/>
  <c r="H93" s="1"/>
  <c r="I93" s="1"/>
  <c r="G92"/>
  <c r="H92" s="1"/>
  <c r="G91"/>
  <c r="H91" s="1"/>
  <c r="G90"/>
  <c r="H90" s="1"/>
  <c r="I90" s="1"/>
  <c r="G89"/>
  <c r="H89" s="1"/>
  <c r="I89" s="1"/>
  <c r="G88"/>
  <c r="H88" s="1"/>
  <c r="G87"/>
  <c r="H87" s="1"/>
  <c r="G86"/>
  <c r="H86" s="1"/>
  <c r="I86" s="1"/>
  <c r="G85"/>
  <c r="H85" s="1"/>
  <c r="I85" s="1"/>
  <c r="G84"/>
  <c r="H84" s="1"/>
  <c r="G83"/>
  <c r="H83" s="1"/>
  <c r="G82"/>
  <c r="H82" s="1"/>
  <c r="I82" s="1"/>
  <c r="G81"/>
  <c r="H81" s="1"/>
  <c r="I81" s="1"/>
  <c r="G80"/>
  <c r="H80" s="1"/>
  <c r="G79"/>
  <c r="H79" s="1"/>
  <c r="G78"/>
  <c r="H78" s="1"/>
  <c r="I78" s="1"/>
  <c r="G77"/>
  <c r="H77" s="1"/>
  <c r="I77" s="1"/>
  <c r="G76"/>
  <c r="H76" s="1"/>
  <c r="G75"/>
  <c r="H75" s="1"/>
  <c r="G74"/>
  <c r="H74" s="1"/>
  <c r="I74" s="1"/>
  <c r="G73"/>
  <c r="H73" s="1"/>
  <c r="I73" s="1"/>
  <c r="G72"/>
  <c r="H72" s="1"/>
  <c r="G71"/>
  <c r="H71" s="1"/>
  <c r="G70"/>
  <c r="H70" s="1"/>
  <c r="I70" s="1"/>
  <c r="H69"/>
  <c r="I69" s="1"/>
  <c r="G69"/>
  <c r="G68"/>
  <c r="H68" s="1"/>
  <c r="G67"/>
  <c r="H67" s="1"/>
  <c r="G66"/>
  <c r="H66" s="1"/>
  <c r="I66" s="1"/>
  <c r="G65"/>
  <c r="H65" s="1"/>
  <c r="I65" s="1"/>
  <c r="G64"/>
  <c r="H64" s="1"/>
  <c r="G63"/>
  <c r="H63" s="1"/>
  <c r="G62"/>
  <c r="H62" s="1"/>
  <c r="I62" s="1"/>
  <c r="G61"/>
  <c r="H61" s="1"/>
  <c r="I61" s="1"/>
  <c r="G60"/>
  <c r="H60" s="1"/>
  <c r="G59"/>
  <c r="H59" s="1"/>
  <c r="G58"/>
  <c r="H58" s="1"/>
  <c r="I58" s="1"/>
  <c r="G57"/>
  <c r="H57" s="1"/>
  <c r="I57" s="1"/>
  <c r="G56"/>
  <c r="H56" s="1"/>
  <c r="G55"/>
  <c r="H55" s="1"/>
  <c r="G54"/>
  <c r="H54" s="1"/>
  <c r="I54" s="1"/>
  <c r="G53"/>
  <c r="H53" s="1"/>
  <c r="I53" s="1"/>
  <c r="G52"/>
  <c r="H52" s="1"/>
  <c r="G51"/>
  <c r="H51" s="1"/>
  <c r="G50"/>
  <c r="H50" s="1"/>
  <c r="I50" s="1"/>
  <c r="G49"/>
  <c r="H49" s="1"/>
  <c r="I49" s="1"/>
  <c r="G48"/>
  <c r="H48" s="1"/>
  <c r="G47"/>
  <c r="H47" s="1"/>
  <c r="G46"/>
  <c r="H46" s="1"/>
  <c r="I46" s="1"/>
  <c r="H45"/>
  <c r="I45" s="1"/>
  <c r="G45"/>
  <c r="G44"/>
  <c r="H44" s="1"/>
  <c r="G43"/>
  <c r="H43" s="1"/>
  <c r="G42"/>
  <c r="H42" s="1"/>
  <c r="I42" s="1"/>
  <c r="G41"/>
  <c r="H41" s="1"/>
  <c r="I41" s="1"/>
  <c r="G40"/>
  <c r="H40" s="1"/>
  <c r="G39"/>
  <c r="H39" s="1"/>
  <c r="G38"/>
  <c r="H38" s="1"/>
  <c r="I38" s="1"/>
  <c r="G37"/>
  <c r="H37" s="1"/>
  <c r="I37" s="1"/>
  <c r="G36"/>
  <c r="H36" s="1"/>
  <c r="G35"/>
  <c r="H35" s="1"/>
  <c r="G34"/>
  <c r="H34" s="1"/>
  <c r="I34" s="1"/>
  <c r="G33"/>
  <c r="H33" s="1"/>
  <c r="I33" s="1"/>
  <c r="G32"/>
  <c r="H32" s="1"/>
  <c r="G31"/>
  <c r="H31" s="1"/>
  <c r="G30"/>
  <c r="H30" s="1"/>
  <c r="I30" s="1"/>
  <c r="G29"/>
  <c r="H29" s="1"/>
  <c r="I29" s="1"/>
  <c r="G28"/>
  <c r="H28" s="1"/>
  <c r="G27"/>
  <c r="H27" s="1"/>
  <c r="G26"/>
  <c r="H26" s="1"/>
  <c r="I26" s="1"/>
  <c r="G25"/>
  <c r="H25" s="1"/>
  <c r="I25" s="1"/>
  <c r="G24"/>
  <c r="H24" s="1"/>
  <c r="G23"/>
  <c r="H23" s="1"/>
  <c r="G22"/>
  <c r="H22" s="1"/>
  <c r="I22" s="1"/>
  <c r="G21"/>
  <c r="H21" s="1"/>
  <c r="I21" s="1"/>
  <c r="G20"/>
  <c r="H20" s="1"/>
  <c r="G19"/>
  <c r="H19" s="1"/>
  <c r="G18"/>
  <c r="H18" s="1"/>
  <c r="I18" s="1"/>
  <c r="G17"/>
  <c r="H17" s="1"/>
  <c r="I17" s="1"/>
  <c r="G16"/>
  <c r="H16" s="1"/>
  <c r="G15"/>
  <c r="H15" s="1"/>
  <c r="G14"/>
  <c r="H14" s="1"/>
  <c r="I14" s="1"/>
  <c r="G13"/>
  <c r="H13" s="1"/>
  <c r="I13" s="1"/>
  <c r="G12"/>
  <c r="H12" s="1"/>
  <c r="G11"/>
  <c r="H11" s="1"/>
  <c r="G10"/>
  <c r="H10" s="1"/>
  <c r="I10" s="1"/>
  <c r="G9"/>
  <c r="H9" s="1"/>
  <c r="I9" s="1"/>
  <c r="G8"/>
  <c r="H8" s="1"/>
  <c r="G7"/>
  <c r="H7" s="1"/>
  <c r="G6"/>
  <c r="H6" s="1"/>
  <c r="I6" s="1"/>
  <c r="G5"/>
  <c r="H5" s="1"/>
  <c r="I5" s="1"/>
  <c r="G4"/>
  <c r="L108" l="1"/>
  <c r="N82"/>
  <c r="N108" s="1"/>
  <c r="G108"/>
  <c r="I7"/>
  <c r="I15"/>
  <c r="I23"/>
  <c r="I31"/>
  <c r="I39"/>
  <c r="I47"/>
  <c r="I55"/>
  <c r="I63"/>
  <c r="I71"/>
  <c r="I79"/>
  <c r="I87"/>
  <c r="I95"/>
  <c r="I103"/>
  <c r="I11"/>
  <c r="I19"/>
  <c r="I27"/>
  <c r="I35"/>
  <c r="I43"/>
  <c r="I51"/>
  <c r="I59"/>
  <c r="I67"/>
  <c r="I75"/>
  <c r="I83"/>
  <c r="I91"/>
  <c r="I99"/>
  <c r="I107"/>
  <c r="H106"/>
  <c r="I106" s="1"/>
  <c r="I20"/>
  <c r="I28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8"/>
  <c r="I12"/>
  <c r="I16"/>
  <c r="I24"/>
  <c r="I32"/>
  <c r="H4"/>
  <c r="I4" s="1"/>
  <c r="H108" l="1"/>
  <c r="I108"/>
</calcChain>
</file>

<file path=xl/comments1.xml><?xml version="1.0" encoding="utf-8"?>
<comments xmlns="http://schemas.openxmlformats.org/spreadsheetml/2006/main">
  <authors>
    <author>Jimmy Narce</author>
  </authors>
  <commentList>
    <comment ref="L82" authorId="0">
      <text>
        <r>
          <rPr>
            <b/>
            <sz val="9"/>
            <color indexed="81"/>
            <rFont val="Tahoma"/>
            <family val="2"/>
          </rPr>
          <t>Jimmy Narce:</t>
        </r>
        <r>
          <rPr>
            <sz val="9"/>
            <color indexed="81"/>
            <rFont val="Tahoma"/>
            <family val="2"/>
          </rPr>
          <t xml:space="preserve">
Ref Inv#33807, as per Mario, sold item</t>
        </r>
      </text>
    </comment>
  </commentList>
</comments>
</file>

<file path=xl/sharedStrings.xml><?xml version="1.0" encoding="utf-8"?>
<sst xmlns="http://schemas.openxmlformats.org/spreadsheetml/2006/main" count="379" uniqueCount="239">
  <si>
    <t>PRO TECHNOLOGY supplied goods list</t>
  </si>
  <si>
    <t>Item Code</t>
  </si>
  <si>
    <t>Barcode</t>
  </si>
  <si>
    <t>Description</t>
  </si>
  <si>
    <t>Qty</t>
  </si>
  <si>
    <t>Unit Price</t>
  </si>
  <si>
    <t>Total</t>
  </si>
  <si>
    <t>5% VAT</t>
  </si>
  <si>
    <t>Total with VAT</t>
  </si>
  <si>
    <t>ACCHZ-01</t>
  </si>
  <si>
    <t>BASEUS ROTATION TYPE UNIVERSAL TRAVEL CHARGER</t>
  </si>
  <si>
    <t>ACGS-A0G</t>
  </si>
  <si>
    <t xml:space="preserve">Baseus Earphone Strap for Airpods-Gray </t>
  </si>
  <si>
    <t>ACZ1-B19</t>
  </si>
  <si>
    <t>Baseus Red Obsidian 21 IP to Micro 2 in 1 U-Disk 64GB Black/Red</t>
  </si>
  <si>
    <t>ARAPIPH58-MD01</t>
  </si>
  <si>
    <t>Baseus Shining Case For iPXs 5.8(2018) Black</t>
  </si>
  <si>
    <t>ARAPIPH58-MD03</t>
  </si>
  <si>
    <t>Baseus Shining Case For iPXs 5.8(2018) Blue</t>
  </si>
  <si>
    <t>ARAPIPH58-MD09</t>
  </si>
  <si>
    <t>Baseus Shining Case For iPXs 5.8(2018) Red</t>
  </si>
  <si>
    <t>ARAPIPH58-MD0V</t>
  </si>
  <si>
    <t>Baseus Shining Case For iPXs 5.8(2018) Gold</t>
  </si>
  <si>
    <t>ARAPIPH61-MD01</t>
  </si>
  <si>
    <t>Baseus Shining Case For IPXr 6.1(2018) Black</t>
  </si>
  <si>
    <t>ARAPIPH61-MD03</t>
  </si>
  <si>
    <t>Baseus Shining Case For IPXr 6.1(2018) Blue</t>
  </si>
  <si>
    <t>ARAPIPH61-MD09</t>
  </si>
  <si>
    <t>Baseus Shining Case For IPXr 6.1(2018) Red</t>
  </si>
  <si>
    <t>ARAPIPH61-MD0S</t>
  </si>
  <si>
    <t>Baseus Shining Case For IPXr 6.1(2018) Silver</t>
  </si>
  <si>
    <t>ARAPIPH61-MD0V</t>
  </si>
  <si>
    <t>Baseus Shining Case For IPXr 6.1(2018) Gold</t>
  </si>
  <si>
    <t>ARAPIPH65-A02</t>
  </si>
  <si>
    <t>Baseus Simplicity Series(dust-free)For iPXSm 6.5(2018) Transparent</t>
  </si>
  <si>
    <t>ARAPIPH65-MD09</t>
  </si>
  <si>
    <t>Baseus Shining Case For iPXSm 6.5(2018) Red</t>
  </si>
  <si>
    <t>ARAPIPH65-MD0S</t>
  </si>
  <si>
    <t>Baseus Shining Case For iPXSm 6.5(2018) Silver</t>
  </si>
  <si>
    <t>ARAPIPH65-MD0V</t>
  </si>
  <si>
    <t>Baseus Shining Case For iPXSm 6.5(2018) Gold</t>
  </si>
  <si>
    <t>CAHUB-A0G</t>
  </si>
  <si>
    <t>Baseus Enjoyment series USB to 3 x USB 3.0  HUB Adapter Dark gray</t>
  </si>
  <si>
    <t>CAHUB-F01</t>
  </si>
  <si>
    <t>Baseus round box HUB adapter （USB 3.0 to USB3.0*1+USB2.0*3）Black</t>
  </si>
  <si>
    <t>CAHUB-G02</t>
  </si>
  <si>
    <t>Baseus round box HUB adapter （Type-C to USB3.0*1+USB2.0*3）White</t>
  </si>
  <si>
    <t>CALCD-01</t>
  </si>
  <si>
    <t>Baseus C-shaped Light Intelligent power-off Cable Black</t>
  </si>
  <si>
    <t>CALCD-03</t>
  </si>
  <si>
    <t>Baseus C-shaped Light Intelligent power-off Cable Blue</t>
  </si>
  <si>
    <t>CALCD-05</t>
  </si>
  <si>
    <t>Baseus C-shaped Light Intelligent power-off Cable Purple</t>
  </si>
  <si>
    <t>CALCD-09</t>
  </si>
  <si>
    <t>Baseus C-shaped Light Intelligent power-off Cable Red</t>
  </si>
  <si>
    <t>CALLG-09</t>
  </si>
  <si>
    <t>Baseus Glowing Data cable USB For Lightning Red</t>
  </si>
  <si>
    <t>CALYW-M01</t>
  </si>
  <si>
    <t>Baseus Artistic striped iP cable 5mtr Black</t>
  </si>
  <si>
    <t>CAMLT-ASY01</t>
  </si>
  <si>
    <t>Baseus Three Primary Colors 3in1 Cable 30cm Black</t>
  </si>
  <si>
    <t>Baseus Three Primary Colors 3-in-1 Cable USB For M+L+T 3.5A 30CM Black</t>
  </si>
  <si>
    <t>CATKLF-B91</t>
  </si>
  <si>
    <t>Baseus cafule  Cable USB Type-C 3A 1M Red+Black</t>
  </si>
  <si>
    <t>CATKLF-BG1</t>
  </si>
  <si>
    <t>Baseus cafule  Cable USB For Type-C 3A 1M Gray+Black</t>
  </si>
  <si>
    <t>CATSX-F0G</t>
  </si>
  <si>
    <t>Baseus Enjoyment Series Type-C Notebook HUB Adapter Gray</t>
  </si>
  <si>
    <t>CCALL-AFZ01</t>
  </si>
  <si>
    <t>Baseus Funzi Dual USB UQC3.0 Charger（UK)Black</t>
  </si>
  <si>
    <t xml:space="preserve">CCALL-GC01 </t>
  </si>
  <si>
    <t>Baseus Gentry series Dual-U Quick charge Car Charger Black</t>
  </si>
  <si>
    <t>CCALL-GJ01</t>
  </si>
  <si>
    <t>Baseus Duke Universal Travel Charger （EU+UK+US）Black</t>
  </si>
  <si>
    <t>CCALL-RH01</t>
  </si>
  <si>
    <t>Baseus Locomotive Bluetooth MP3 Vehicle Charger Black</t>
  </si>
  <si>
    <t>CCALL-TM01</t>
  </si>
  <si>
    <t>Baseus T typed Bluetooth MP3 charger with car holder Black</t>
  </si>
  <si>
    <t>LTAPIPD-ASM01</t>
  </si>
  <si>
    <t>Baseus Simplism  Y-Type Leather Case For Pad Pro 11 Black</t>
  </si>
  <si>
    <t>LTAPIPD-BSM01</t>
  </si>
  <si>
    <t>Baseus Simplism  Y-Type Leather Case For Pad Pro 12.9 Black</t>
  </si>
  <si>
    <t>LTAPIPD-BSM03</t>
  </si>
  <si>
    <t>Baseus Simplism  Y-Type Leather Case For Pad Pro 12.9 Blue</t>
  </si>
  <si>
    <t>NGD01-09</t>
  </si>
  <si>
    <t>Baseus Encok Wireless Headphone D01 red</t>
  </si>
  <si>
    <t>NGD01-0A</t>
  </si>
  <si>
    <t>Baseus Encok Wireless Headphone D01 Tarnish</t>
  </si>
  <si>
    <t>NGD01-17</t>
  </si>
  <si>
    <t>Baseus Encok Wireless Headphone D01 Blush gold</t>
  </si>
  <si>
    <t>NGS10-02</t>
  </si>
  <si>
    <t>Baseus Encok S10 Dual Dynamic Bluetooth Headset White</t>
  </si>
  <si>
    <t>NGW02-01</t>
  </si>
  <si>
    <t>Baseus Encok W02 TWS Truly Wireless headset Black</t>
  </si>
  <si>
    <t>PPALL-BXQ01</t>
  </si>
  <si>
    <t>Baseus Mini Q power bank 10000mAh M+T input/output 50cm micro cable) black</t>
  </si>
  <si>
    <t>PPALL-EX09</t>
  </si>
  <si>
    <t>Baseus full screen bracket wireless charge Power Bank 8000mAh red</t>
  </si>
  <si>
    <t>PPALL-PX01</t>
  </si>
  <si>
    <t>Baseus Parallel line portable version Power Bank 10000mAh Black</t>
  </si>
  <si>
    <t>PPALL-PX03</t>
  </si>
  <si>
    <t>Baseus Parallel line portable version Power Bank 10000mAh Blue</t>
  </si>
  <si>
    <t>PPALL-QY02</t>
  </si>
  <si>
    <t>Baseus Thin Version Wireless Charge Power Bank 10000 mAh White</t>
  </si>
  <si>
    <t>PPALL-QY04</t>
  </si>
  <si>
    <t xml:space="preserve">Baseus Thin Version Wireless Charge Power Bank 10000 mAh Pink </t>
  </si>
  <si>
    <t>PPKC-A01</t>
  </si>
  <si>
    <t>Baseus Powerful Type-C PD+QC3.0 Quick Charge Power Bank（20000 mAh Black</t>
  </si>
  <si>
    <t>PPKC-A02</t>
  </si>
  <si>
    <t>Baseus Powerful Type-C PD+QC3.0 Quick Charge Power Bank（20000 mAhWhite</t>
  </si>
  <si>
    <t>PPKC-A09</t>
  </si>
  <si>
    <t>Baseus Powerful Type-C PD+QC3.0 Quick Charge Power Bank（20000 mAhRed</t>
  </si>
  <si>
    <t>SGAPIPD-BX02</t>
  </si>
  <si>
    <t>Baseus 0.3mm Anti-blue Light iPad Pro 12.9 Transparent</t>
  </si>
  <si>
    <t>SGAPIPH65-AJG01</t>
  </si>
  <si>
    <t>Baseus 0.3mmRigid-edge curved-screen tempered glass iPXS 6.5 Black</t>
  </si>
  <si>
    <t>SGAPIPH65-ATG01</t>
  </si>
  <si>
    <t>Baseus 0.3mm Rigid-edge anti-spy curved-screen tempered glass iPXS 6.5 Black</t>
  </si>
  <si>
    <t>SGAPIPHX-TG01</t>
  </si>
  <si>
    <t>Baseus 0.23mm Soft edge Anti-peeping Glass Film For iPX Black</t>
  </si>
  <si>
    <t>SUDB01-01</t>
  </si>
  <si>
    <t>Baseus Encok Headphone Holder DB01</t>
  </si>
  <si>
    <t>SUER-B01</t>
  </si>
  <si>
    <t>Baseus Small Ears Series Magnetic Bracket（Vertical type）Black</t>
  </si>
  <si>
    <t>SUMQ-01</t>
  </si>
  <si>
    <t>Baseus Privity Ring Bracket Black</t>
  </si>
  <si>
    <t>SUMQ-0V</t>
  </si>
  <si>
    <t>Baseus Privity Ring Bracket Gold</t>
  </si>
  <si>
    <t>SUMR-01</t>
  </si>
  <si>
    <t>Baseus Multifunctional Ring Bracket Black</t>
  </si>
  <si>
    <t>SUMR-0V</t>
  </si>
  <si>
    <t>Baseus Multifunctional Ring Bracket Gold</t>
  </si>
  <si>
    <t>TZARGS-01</t>
  </si>
  <si>
    <t>Baseus Baseus case for Airpods Black</t>
  </si>
  <si>
    <t>TZARGS-G2</t>
  </si>
  <si>
    <t>Baseus Baseus case for Airpods Gray</t>
  </si>
  <si>
    <t>TZXLD-A01</t>
  </si>
  <si>
    <t>Baseus Small Screw 3.4A Dual-USB iP Car Charger Black</t>
  </si>
  <si>
    <t>WIAPIPH58-ASL01</t>
  </si>
  <si>
    <t>Baseus Original LSR Case For iP XS 5.8inch Black</t>
  </si>
  <si>
    <t>WIAPIPH58-ASL03</t>
  </si>
  <si>
    <t>Baseus Original LSR Case For iP XS 5.8inch Light Aquamarine</t>
  </si>
  <si>
    <t>WIAPIPH58-ASL04</t>
  </si>
  <si>
    <t>Baseus Original LSR Case For iP XS 5.8inch Pink</t>
  </si>
  <si>
    <t>WIAPIPH58-ASL09</t>
  </si>
  <si>
    <t>Baseus Original LSR Case For iP XS 5.8inch Red</t>
  </si>
  <si>
    <t>WIAPIPH58-BE01</t>
  </si>
  <si>
    <t>Baseus Bear Silicone Case For iPXs 5.8(2018)Black</t>
  </si>
  <si>
    <t>WIAPIPH58-BE08</t>
  </si>
  <si>
    <t>Baseus Bear Silicone Case For iPXs 5.8(2018)Brown</t>
  </si>
  <si>
    <t>WIAPIPH58-E02</t>
  </si>
  <si>
    <t>Baseus wing case For iPXs 5.8(2018) White</t>
  </si>
  <si>
    <t>WIAPIPH58-EA1</t>
  </si>
  <si>
    <t>Baseus wing case For iPXs 5.8(2018) Solid</t>
  </si>
  <si>
    <t>WIAPIPH58-SS01</t>
  </si>
  <si>
    <t>Baseus Comfortable Case For iP 5.8(2018) Black</t>
  </si>
  <si>
    <t>WIAPIPH58-SS02</t>
  </si>
  <si>
    <t>Baseus Comfortable Case For iP 5.8(2018) White</t>
  </si>
  <si>
    <t>WIAPIPH58-YD01</t>
  </si>
  <si>
    <t>Baseus Dot bracket Case For iP 5.8(2018) Black</t>
  </si>
  <si>
    <t>WIAPIPH58-YD03</t>
  </si>
  <si>
    <t>Baseus Dot bracket Case For iP 5.8(2018) Blue</t>
  </si>
  <si>
    <t>WIAPIPH58-YD04</t>
  </si>
  <si>
    <t>Baseus Dot bracket Case For iP 5.8(2018) Pink</t>
  </si>
  <si>
    <t>WIAPIPH65-ASL01</t>
  </si>
  <si>
    <t>Baseus Original LSR Case For iP XS Max 6.5inch Black</t>
  </si>
  <si>
    <t>WIAPIPH65-ASL03</t>
  </si>
  <si>
    <t>Baseus Original LSR Case For iP XS Max 6.5inch Light Aquamarine</t>
  </si>
  <si>
    <t>WIAPIPH65-ASL04</t>
  </si>
  <si>
    <t>Baseus Original LSR Case For iP XS Max 6.5inch Pink</t>
  </si>
  <si>
    <t>WIAPIPH65-ASL09</t>
  </si>
  <si>
    <t>Baseus Original LSR Case For iP XS Max 6.5inch Red</t>
  </si>
  <si>
    <t>WIAPIPH65-BE01</t>
  </si>
  <si>
    <t>Baseus Bear Silicone Case For iPXSm 6.5(2018)Black</t>
  </si>
  <si>
    <t>WIAPIPH65-BE08</t>
  </si>
  <si>
    <t>Baseus Bear Silicone Case For iPXSm 6.5(2018)Brown</t>
  </si>
  <si>
    <t>WIAPIPH65-SS01</t>
  </si>
  <si>
    <t>Baseus Comfortable Case For iP 6.5(2018) Black</t>
  </si>
  <si>
    <t>WIAPIPH65-SS02</t>
  </si>
  <si>
    <t>Baseus Comfortable Case For iP 6.5(2018) White</t>
  </si>
  <si>
    <t>WIAPIPH65-YD03</t>
  </si>
  <si>
    <t>Baseus Dot bracket Case For iP 6.5(2018) Blue</t>
  </si>
  <si>
    <t>WIAPIPH65-YD04</t>
  </si>
  <si>
    <t>Baseus Dot bracket Case For iP 6.5(2018) Pink</t>
  </si>
  <si>
    <t>WIAPIPHX-CS01</t>
  </si>
  <si>
    <t>Baseus Magnetic Hardware Case for iPhone X Black</t>
  </si>
  <si>
    <t>WIAPIPHX-CS0S</t>
  </si>
  <si>
    <t>Baseus Magnetic Hardware Case for iPhone X Silver</t>
  </si>
  <si>
    <t>WIAPPOD-01</t>
  </si>
  <si>
    <t>Baseus wireless charger for Airpods Black</t>
  </si>
  <si>
    <t>WIAPPOD-09</t>
  </si>
  <si>
    <t>Baseus wireless charger for Airpods Red</t>
  </si>
  <si>
    <t>WXXHJ-B01</t>
  </si>
  <si>
    <t>Baseus Dual Wireless Charger Black</t>
  </si>
  <si>
    <t>WXXHJ-B0S</t>
  </si>
  <si>
    <t>Baseus Dual Wireless Charger Silver</t>
  </si>
  <si>
    <t>Baseus Dual Wireless Charger White</t>
  </si>
  <si>
    <t>WXYL-B09</t>
  </si>
  <si>
    <t>Baseus Metal Wireless Charger Gravity Car Mount (Air Outlet Version) Red</t>
  </si>
  <si>
    <t>WXYL-B0A</t>
  </si>
  <si>
    <t>Baseus Metal Wireless Charger Gravity Car Mount (Air Outlet Version) Tarnish</t>
  </si>
  <si>
    <t>WXYL-B0S</t>
  </si>
  <si>
    <t>Baseus Metal Wireless Charger Gravity Car Mount (Air Outlet Version) Silver</t>
  </si>
  <si>
    <t>WXZN-01</t>
  </si>
  <si>
    <t>Baseus Car Wireless Charger Smart Vehicle Bracket Wireless Charger Black</t>
  </si>
  <si>
    <t>NB113DIPXR</t>
  </si>
  <si>
    <t>BlueO Anti-peep 3D Anti-Broken iPhone XR Black</t>
  </si>
  <si>
    <t>7B83DI7P/8PA</t>
  </si>
  <si>
    <t>BlueO Anti-peep 3D Nano  iPhone i7P/i8P Black</t>
  </si>
  <si>
    <t>7B83DI7/8A</t>
  </si>
  <si>
    <t>BlueO Anti-peep 3D Nano 7/8 Black</t>
  </si>
  <si>
    <t>B3DI7/8A</t>
  </si>
  <si>
    <t>BlueO Anti-peep 3D Nano iPhone 7/8 Matte Black</t>
  </si>
  <si>
    <t>B3DI7P/8PA</t>
  </si>
  <si>
    <t>BlueO Anti-peep 3D Nano iPhone 7P/8P Matte Black</t>
  </si>
  <si>
    <t>Sl No.</t>
  </si>
  <si>
    <t>TOTAL</t>
  </si>
  <si>
    <t>Diff</t>
  </si>
  <si>
    <t>Sales Report</t>
  </si>
  <si>
    <t>Value</t>
  </si>
  <si>
    <t>TTL with VAT</t>
  </si>
  <si>
    <t>RTV Qty Recvd</t>
  </si>
  <si>
    <t>5% Tax</t>
  </si>
  <si>
    <t>Sold Qty</t>
  </si>
  <si>
    <t>CCALL-GC01</t>
  </si>
  <si>
    <t>MC7BAGTA</t>
  </si>
  <si>
    <t>SALES REPORT</t>
  </si>
  <si>
    <t>Qty Supplied</t>
  </si>
  <si>
    <t>sold</t>
  </si>
  <si>
    <t>did not received</t>
  </si>
  <si>
    <t>Variance</t>
  </si>
  <si>
    <t>As per Diff &amp; Qty Supplied</t>
  </si>
  <si>
    <t>As per Sales Report TTL Sold Qty</t>
  </si>
  <si>
    <t>Remarks</t>
  </si>
  <si>
    <t>1 pc excess in Sales Report</t>
  </si>
  <si>
    <t>Report 1 pc sold but RTV 5 pcs</t>
  </si>
  <si>
    <t>Report 1 pc sold but RTV 3 pcs</t>
  </si>
  <si>
    <t>Missing/Not Recvd</t>
  </si>
  <si>
    <t>Missing Items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</si>
</sst>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sz val="9"/>
      <name val="Arial"/>
      <family val="2"/>
    </font>
    <font>
      <b/>
      <sz val="10"/>
      <name val="Calibri"/>
      <family val="2"/>
      <scheme val="minor"/>
    </font>
    <font>
      <b/>
      <sz val="10.5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49" fontId="3" fillId="0" borderId="2" xfId="0" applyNumberFormat="1" applyFont="1" applyFill="1" applyBorder="1" applyAlignment="1">
      <alignment vertical="center"/>
    </xf>
    <xf numFmtId="3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0" fillId="0" borderId="0" xfId="0" applyNumberFormat="1"/>
    <xf numFmtId="0" fontId="2" fillId="0" borderId="1" xfId="0" applyFont="1" applyFill="1" applyBorder="1" applyAlignment="1">
      <alignment vertical="center"/>
    </xf>
    <xf numFmtId="0" fontId="0" fillId="0" borderId="1" xfId="0" applyBorder="1"/>
    <xf numFmtId="43" fontId="0" fillId="0" borderId="1" xfId="0" applyNumberFormat="1" applyBorder="1"/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17" fontId="0" fillId="0" borderId="1" xfId="0" applyNumberFormat="1" applyBorder="1"/>
    <xf numFmtId="43" fontId="0" fillId="0" borderId="1" xfId="0" applyNumberForma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43" fontId="0" fillId="2" borderId="1" xfId="0" applyNumberFormat="1" applyFill="1" applyBorder="1"/>
    <xf numFmtId="0" fontId="2" fillId="3" borderId="1" xfId="0" applyFont="1" applyFill="1" applyBorder="1" applyAlignment="1">
      <alignment horizontal="center" vertical="center"/>
    </xf>
    <xf numFmtId="3" fontId="0" fillId="3" borderId="1" xfId="0" applyNumberFormat="1" applyFill="1" applyBorder="1"/>
    <xf numFmtId="43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 applyFill="1"/>
    <xf numFmtId="0" fontId="0" fillId="0" borderId="1" xfId="0" applyFill="1" applyBorder="1"/>
    <xf numFmtId="0" fontId="11" fillId="2" borderId="1" xfId="0" applyFont="1" applyFill="1" applyBorder="1"/>
    <xf numFmtId="0" fontId="11" fillId="2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11" fillId="2" borderId="1" xfId="0" applyNumberFormat="1" applyFont="1" applyFill="1" applyBorder="1"/>
    <xf numFmtId="0" fontId="12" fillId="0" borderId="1" xfId="0" applyFont="1" applyBorder="1" applyAlignment="1">
      <alignment horizontal="center" vertical="center"/>
    </xf>
    <xf numFmtId="3" fontId="12" fillId="0" borderId="1" xfId="0" applyNumberFormat="1" applyFont="1" applyBorder="1"/>
    <xf numFmtId="0" fontId="10" fillId="0" borderId="1" xfId="0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3" fontId="11" fillId="0" borderId="1" xfId="0" applyNumberFormat="1" applyFont="1" applyBorder="1"/>
    <xf numFmtId="43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4" fillId="0" borderId="0" xfId="0" applyNumberFormat="1" applyFont="1" applyBorder="1" applyAlignment="1">
      <alignment vertical="center"/>
    </xf>
    <xf numFmtId="43" fontId="0" fillId="3" borderId="0" xfId="0" applyNumberFormat="1" applyFill="1" applyBorder="1"/>
    <xf numFmtId="43" fontId="0" fillId="0" borderId="0" xfId="0" applyNumberFormat="1" applyBorder="1"/>
    <xf numFmtId="43" fontId="0" fillId="0" borderId="0" xfId="0" applyNumberFormat="1" applyFill="1" applyBorder="1"/>
    <xf numFmtId="43" fontId="0" fillId="2" borderId="0" xfId="0" applyNumberFormat="1" applyFill="1" applyBorder="1"/>
    <xf numFmtId="0" fontId="0" fillId="0" borderId="0" xfId="0" applyBorder="1"/>
    <xf numFmtId="0" fontId="11" fillId="2" borderId="0" xfId="0" applyFont="1" applyFill="1" applyBorder="1"/>
    <xf numFmtId="3" fontId="11" fillId="2" borderId="0" xfId="0" applyNumberFormat="1" applyFont="1" applyFill="1" applyBorder="1"/>
    <xf numFmtId="0" fontId="0" fillId="0" borderId="0" xfId="0" applyBorder="1" applyAlignment="1">
      <alignment horizontal="center"/>
    </xf>
    <xf numFmtId="43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3" fontId="0" fillId="0" borderId="7" xfId="0" applyNumberFormat="1" applyBorder="1" applyAlignment="1">
      <alignment horizontal="center"/>
    </xf>
    <xf numFmtId="0" fontId="11" fillId="3" borderId="1" xfId="0" applyFont="1" applyFill="1" applyBorder="1"/>
    <xf numFmtId="43" fontId="1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115"/>
  <sheetViews>
    <sheetView tabSelected="1" workbookViewId="0">
      <pane xSplit="5" topLeftCell="I1" activePane="topRight" state="frozen"/>
      <selection pane="topRight" activeCell="D119" sqref="D119"/>
    </sheetView>
  </sheetViews>
  <sheetFormatPr defaultColWidth="16.42578125" defaultRowHeight="15"/>
  <cols>
    <col min="1" max="1" width="5.42578125" bestFit="1" customWidth="1"/>
    <col min="2" max="2" width="17" customWidth="1"/>
    <col min="3" max="3" width="14.140625" bestFit="1" customWidth="1"/>
    <col min="4" max="4" width="45.28515625" customWidth="1"/>
    <col min="5" max="5" width="4" bestFit="1" customWidth="1"/>
    <col min="6" max="6" width="8.5703125" hidden="1" customWidth="1"/>
    <col min="7" max="7" width="9.28515625" hidden="1" customWidth="1"/>
    <col min="8" max="8" width="8.140625" hidden="1" customWidth="1"/>
    <col min="9" max="9" width="9.28515625" bestFit="1" customWidth="1"/>
    <col min="10" max="10" width="2.140625" customWidth="1"/>
    <col min="11" max="11" width="8" hidden="1" customWidth="1"/>
    <col min="12" max="12" width="10.5703125" hidden="1" customWidth="1"/>
    <col min="13" max="13" width="8" hidden="1" customWidth="1"/>
    <col min="14" max="14" width="11.140625" hidden="1" customWidth="1"/>
    <col min="15" max="15" width="2.140625" customWidth="1"/>
    <col min="16" max="16" width="7.28515625" hidden="1" customWidth="1"/>
    <col min="17" max="17" width="7" hidden="1" customWidth="1"/>
    <col min="18" max="18" width="6.5703125" hidden="1" customWidth="1"/>
    <col min="19" max="19" width="7" hidden="1" customWidth="1"/>
    <col min="20" max="20" width="7.140625" hidden="1" customWidth="1"/>
    <col min="21" max="21" width="6.85546875" hidden="1" customWidth="1"/>
    <col min="22" max="22" width="7.42578125" hidden="1" customWidth="1"/>
    <col min="23" max="23" width="6.7109375" hidden="1" customWidth="1"/>
    <col min="24" max="24" width="11.5703125" bestFit="1" customWidth="1"/>
    <col min="25" max="25" width="8.42578125" style="46" hidden="1" customWidth="1"/>
    <col min="26" max="27" width="8" bestFit="1" customWidth="1"/>
    <col min="28" max="28" width="7.5703125" customWidth="1"/>
    <col min="29" max="29" width="4.7109375" bestFit="1" customWidth="1"/>
    <col min="30" max="30" width="10.5703125" bestFit="1" customWidth="1"/>
    <col min="31" max="31" width="8.7109375" bestFit="1" customWidth="1"/>
    <col min="32" max="32" width="8.7109375" customWidth="1"/>
    <col min="33" max="33" width="27.5703125" bestFit="1" customWidth="1"/>
  </cols>
  <sheetData>
    <row r="2" spans="1:33" ht="15.75">
      <c r="B2" s="1" t="s">
        <v>0</v>
      </c>
      <c r="M2" s="62" t="s">
        <v>223</v>
      </c>
      <c r="N2" s="62"/>
      <c r="P2" s="63" t="s">
        <v>226</v>
      </c>
      <c r="Q2" s="63"/>
      <c r="R2" s="63"/>
      <c r="S2" s="63"/>
      <c r="T2" s="63"/>
      <c r="U2" s="63"/>
      <c r="V2" s="63"/>
      <c r="W2" s="63"/>
    </row>
    <row r="3" spans="1:33" ht="54" customHeight="1">
      <c r="A3" s="2" t="s">
        <v>215</v>
      </c>
      <c r="B3" s="2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3" t="s">
        <v>6</v>
      </c>
      <c r="H3" s="3" t="s">
        <v>7</v>
      </c>
      <c r="I3" s="66" t="s">
        <v>8</v>
      </c>
      <c r="J3" s="3"/>
      <c r="K3" s="38" t="s">
        <v>217</v>
      </c>
      <c r="L3" s="29" t="s">
        <v>219</v>
      </c>
      <c r="M3" s="28" t="s">
        <v>7</v>
      </c>
      <c r="N3" s="36" t="s">
        <v>220</v>
      </c>
      <c r="P3" s="33">
        <v>43405</v>
      </c>
      <c r="Q3" s="33">
        <v>43435</v>
      </c>
      <c r="R3" s="33">
        <v>43466</v>
      </c>
      <c r="S3" s="33">
        <v>43497</v>
      </c>
      <c r="T3" s="33">
        <v>43525</v>
      </c>
      <c r="U3" s="33">
        <v>43556</v>
      </c>
      <c r="V3" s="33">
        <v>43586</v>
      </c>
      <c r="W3" s="33">
        <v>43617</v>
      </c>
      <c r="X3" s="49" t="s">
        <v>232</v>
      </c>
      <c r="Y3" s="50" t="s">
        <v>227</v>
      </c>
      <c r="Z3" s="35" t="s">
        <v>221</v>
      </c>
      <c r="AA3" s="54" t="s">
        <v>217</v>
      </c>
      <c r="AB3" s="64" t="s">
        <v>231</v>
      </c>
      <c r="AC3" s="65"/>
      <c r="AD3" s="29" t="s">
        <v>219</v>
      </c>
      <c r="AE3" s="29" t="s">
        <v>230</v>
      </c>
      <c r="AF3" s="29" t="s">
        <v>219</v>
      </c>
      <c r="AG3" s="29" t="s">
        <v>233</v>
      </c>
    </row>
    <row r="4" spans="1:33" ht="20.100000000000001" customHeight="1">
      <c r="A4" s="25">
        <v>1</v>
      </c>
      <c r="B4" s="43" t="s">
        <v>9</v>
      </c>
      <c r="C4" s="5"/>
      <c r="D4" s="6" t="s">
        <v>10</v>
      </c>
      <c r="E4" s="7">
        <v>3</v>
      </c>
      <c r="F4" s="8">
        <v>64.349999999999994</v>
      </c>
      <c r="G4" s="9">
        <f>E4*F4</f>
        <v>193.04999999999998</v>
      </c>
      <c r="H4" s="9">
        <f>G4*5%</f>
        <v>9.6524999999999999</v>
      </c>
      <c r="I4" s="9">
        <f>G4+H4</f>
        <v>202.70249999999999</v>
      </c>
      <c r="J4" s="10"/>
      <c r="K4" s="39">
        <f t="shared" ref="K4:K35" si="0">E4-Z4</f>
        <v>0</v>
      </c>
      <c r="L4" s="30">
        <f t="shared" ref="L4:L35" si="1">K4*F4</f>
        <v>0</v>
      </c>
      <c r="M4" s="29">
        <v>0</v>
      </c>
      <c r="N4" s="37">
        <f>M4+L4</f>
        <v>0</v>
      </c>
      <c r="O4" s="27"/>
      <c r="P4" s="47"/>
      <c r="Q4" s="29"/>
      <c r="R4" s="29"/>
      <c r="S4" s="29"/>
      <c r="T4" s="29"/>
      <c r="U4" s="29"/>
      <c r="V4" s="29"/>
      <c r="W4" s="29"/>
      <c r="X4" s="48">
        <f>SUM(P4:W4)</f>
        <v>0</v>
      </c>
      <c r="Y4" s="51">
        <v>3</v>
      </c>
      <c r="Z4" s="29">
        <v>3</v>
      </c>
      <c r="AA4" s="55">
        <f>Y4-Z4</f>
        <v>0</v>
      </c>
      <c r="AB4" s="41"/>
      <c r="AC4" s="41"/>
      <c r="AD4" s="57">
        <f t="shared" ref="AD4:AD35" si="2">AB4*F4</f>
        <v>0</v>
      </c>
      <c r="AE4" s="41"/>
      <c r="AF4" s="57">
        <f t="shared" ref="AF4:AF35" si="3">AE4*F4</f>
        <v>0</v>
      </c>
      <c r="AG4" s="41"/>
    </row>
    <row r="5" spans="1:33" ht="20.100000000000001" customHeight="1">
      <c r="A5" s="13">
        <f>A4+1</f>
        <v>2</v>
      </c>
      <c r="B5" s="44" t="s">
        <v>11</v>
      </c>
      <c r="C5" s="11">
        <v>6953156256217</v>
      </c>
      <c r="D5" s="12" t="s">
        <v>12</v>
      </c>
      <c r="E5" s="13">
        <v>5</v>
      </c>
      <c r="F5" s="12">
        <v>18.850000000000001</v>
      </c>
      <c r="G5" s="14">
        <f t="shared" ref="G5:G68" si="4">E5*F5</f>
        <v>94.25</v>
      </c>
      <c r="H5" s="14">
        <f t="shared" ref="H5:H68" si="5">G5*5%</f>
        <v>4.7125000000000004</v>
      </c>
      <c r="I5" s="14">
        <f t="shared" ref="I5:I68" si="6">G5+H5</f>
        <v>98.962500000000006</v>
      </c>
      <c r="J5" s="15"/>
      <c r="K5" s="39">
        <f t="shared" si="0"/>
        <v>1</v>
      </c>
      <c r="L5" s="30">
        <f t="shared" si="1"/>
        <v>18.850000000000001</v>
      </c>
      <c r="M5" s="29">
        <v>0.94250000000000012</v>
      </c>
      <c r="N5" s="37">
        <f t="shared" ref="N5:N68" si="7">M5+L5</f>
        <v>19.7925</v>
      </c>
      <c r="O5" s="27"/>
      <c r="P5" s="47"/>
      <c r="Q5" s="29"/>
      <c r="R5" s="29">
        <v>1</v>
      </c>
      <c r="S5" s="29"/>
      <c r="T5" s="29"/>
      <c r="U5" s="29"/>
      <c r="V5" s="29"/>
      <c r="W5" s="29"/>
      <c r="X5" s="48">
        <f t="shared" ref="X5:X68" si="8">SUM(P5:W5)</f>
        <v>1</v>
      </c>
      <c r="Y5" s="52">
        <v>5</v>
      </c>
      <c r="Z5" s="29">
        <v>4</v>
      </c>
      <c r="AA5" s="55">
        <f t="shared" ref="AA5:AA68" si="9">Y5-Z5</f>
        <v>1</v>
      </c>
      <c r="AB5" s="41">
        <v>1</v>
      </c>
      <c r="AC5" s="41" t="s">
        <v>228</v>
      </c>
      <c r="AD5" s="57">
        <f t="shared" si="2"/>
        <v>18.850000000000001</v>
      </c>
      <c r="AE5" s="41"/>
      <c r="AF5" s="57">
        <f t="shared" si="3"/>
        <v>0</v>
      </c>
      <c r="AG5" s="41"/>
    </row>
    <row r="6" spans="1:33" ht="20.100000000000001" customHeight="1">
      <c r="A6" s="13">
        <f t="shared" ref="A6:A69" si="10">A5+1</f>
        <v>3</v>
      </c>
      <c r="B6" s="44" t="s">
        <v>13</v>
      </c>
      <c r="C6" s="11">
        <v>6953156265257</v>
      </c>
      <c r="D6" s="12" t="s">
        <v>14</v>
      </c>
      <c r="E6" s="13">
        <v>2</v>
      </c>
      <c r="F6" s="12">
        <v>343.85</v>
      </c>
      <c r="G6" s="14">
        <f t="shared" si="4"/>
        <v>687.7</v>
      </c>
      <c r="H6" s="14">
        <f t="shared" si="5"/>
        <v>34.385000000000005</v>
      </c>
      <c r="I6" s="14">
        <f t="shared" si="6"/>
        <v>722.08500000000004</v>
      </c>
      <c r="J6" s="15"/>
      <c r="K6" s="39">
        <f t="shared" si="0"/>
        <v>0</v>
      </c>
      <c r="L6" s="30">
        <f t="shared" si="1"/>
        <v>0</v>
      </c>
      <c r="M6" s="29">
        <v>0</v>
      </c>
      <c r="N6" s="37">
        <f t="shared" si="7"/>
        <v>0</v>
      </c>
      <c r="O6" s="27"/>
      <c r="P6" s="47"/>
      <c r="Q6" s="29"/>
      <c r="R6" s="29"/>
      <c r="S6" s="29"/>
      <c r="T6" s="29"/>
      <c r="U6" s="29"/>
      <c r="V6" s="29"/>
      <c r="W6" s="29"/>
      <c r="X6" s="48">
        <f t="shared" si="8"/>
        <v>0</v>
      </c>
      <c r="Y6" s="52">
        <v>2</v>
      </c>
      <c r="Z6" s="29">
        <v>2</v>
      </c>
      <c r="AA6" s="55">
        <f t="shared" si="9"/>
        <v>0</v>
      </c>
      <c r="AB6" s="41"/>
      <c r="AC6" s="41"/>
      <c r="AD6" s="57">
        <f t="shared" si="2"/>
        <v>0</v>
      </c>
      <c r="AE6" s="41"/>
      <c r="AF6" s="57">
        <f t="shared" si="3"/>
        <v>0</v>
      </c>
      <c r="AG6" s="41"/>
    </row>
    <row r="7" spans="1:33" ht="20.100000000000001" customHeight="1">
      <c r="A7" s="13">
        <f t="shared" si="10"/>
        <v>4</v>
      </c>
      <c r="B7" s="44" t="s">
        <v>15</v>
      </c>
      <c r="C7" s="11">
        <v>6953156280045</v>
      </c>
      <c r="D7" s="12" t="s">
        <v>16</v>
      </c>
      <c r="E7" s="13">
        <v>3</v>
      </c>
      <c r="F7" s="12">
        <v>31.85</v>
      </c>
      <c r="G7" s="14">
        <f t="shared" si="4"/>
        <v>95.550000000000011</v>
      </c>
      <c r="H7" s="14">
        <f t="shared" si="5"/>
        <v>4.7775000000000007</v>
      </c>
      <c r="I7" s="14">
        <f t="shared" si="6"/>
        <v>100.32750000000001</v>
      </c>
      <c r="J7" s="15"/>
      <c r="K7" s="39">
        <f t="shared" si="0"/>
        <v>1</v>
      </c>
      <c r="L7" s="30">
        <f t="shared" si="1"/>
        <v>31.85</v>
      </c>
      <c r="M7" s="29">
        <v>1.5925000000000002</v>
      </c>
      <c r="N7" s="37">
        <f t="shared" si="7"/>
        <v>33.442500000000003</v>
      </c>
      <c r="O7" s="27"/>
      <c r="P7" s="47"/>
      <c r="Q7" s="29">
        <v>1</v>
      </c>
      <c r="R7" s="29"/>
      <c r="S7" s="29"/>
      <c r="T7" s="29"/>
      <c r="U7" s="29"/>
      <c r="V7" s="29"/>
      <c r="W7" s="29"/>
      <c r="X7" s="48">
        <f t="shared" si="8"/>
        <v>1</v>
      </c>
      <c r="Y7" s="52">
        <v>3</v>
      </c>
      <c r="Z7" s="29">
        <v>2</v>
      </c>
      <c r="AA7" s="55">
        <f t="shared" si="9"/>
        <v>1</v>
      </c>
      <c r="AB7" s="41">
        <v>1</v>
      </c>
      <c r="AC7" s="41" t="s">
        <v>228</v>
      </c>
      <c r="AD7" s="57">
        <f t="shared" si="2"/>
        <v>31.85</v>
      </c>
      <c r="AE7" s="41"/>
      <c r="AF7" s="57">
        <f t="shared" si="3"/>
        <v>0</v>
      </c>
      <c r="AG7" s="41"/>
    </row>
    <row r="8" spans="1:33" ht="20.100000000000001" customHeight="1">
      <c r="A8" s="13">
        <f t="shared" si="10"/>
        <v>5</v>
      </c>
      <c r="B8" s="44" t="s">
        <v>17</v>
      </c>
      <c r="C8" s="11">
        <v>6953156280069</v>
      </c>
      <c r="D8" s="12" t="s">
        <v>18</v>
      </c>
      <c r="E8" s="13">
        <v>6</v>
      </c>
      <c r="F8" s="12">
        <v>31.85</v>
      </c>
      <c r="G8" s="14">
        <f t="shared" si="4"/>
        <v>191.10000000000002</v>
      </c>
      <c r="H8" s="14">
        <f t="shared" si="5"/>
        <v>9.5550000000000015</v>
      </c>
      <c r="I8" s="14">
        <f t="shared" si="6"/>
        <v>200.65500000000003</v>
      </c>
      <c r="J8" s="15"/>
      <c r="K8" s="39">
        <f t="shared" si="0"/>
        <v>2</v>
      </c>
      <c r="L8" s="30">
        <f t="shared" si="1"/>
        <v>63.7</v>
      </c>
      <c r="M8" s="29">
        <v>3.1850000000000005</v>
      </c>
      <c r="N8" s="37">
        <f t="shared" si="7"/>
        <v>66.885000000000005</v>
      </c>
      <c r="O8" s="27"/>
      <c r="P8" s="47">
        <v>1</v>
      </c>
      <c r="Q8" s="29">
        <v>1</v>
      </c>
      <c r="R8" s="29"/>
      <c r="S8" s="29"/>
      <c r="T8" s="29"/>
      <c r="U8" s="29"/>
      <c r="V8" s="29"/>
      <c r="W8" s="29"/>
      <c r="X8" s="48">
        <f t="shared" si="8"/>
        <v>2</v>
      </c>
      <c r="Y8" s="52">
        <v>6</v>
      </c>
      <c r="Z8" s="29">
        <v>4</v>
      </c>
      <c r="AA8" s="55">
        <f t="shared" si="9"/>
        <v>2</v>
      </c>
      <c r="AB8" s="41">
        <v>2</v>
      </c>
      <c r="AC8" s="41" t="s">
        <v>228</v>
      </c>
      <c r="AD8" s="57">
        <f t="shared" si="2"/>
        <v>63.7</v>
      </c>
      <c r="AE8" s="41"/>
      <c r="AF8" s="57">
        <f t="shared" si="3"/>
        <v>0</v>
      </c>
      <c r="AG8" s="41"/>
    </row>
    <row r="9" spans="1:33" ht="20.100000000000001" customHeight="1">
      <c r="A9" s="13">
        <f t="shared" si="10"/>
        <v>6</v>
      </c>
      <c r="B9" s="44" t="s">
        <v>19</v>
      </c>
      <c r="C9" s="11">
        <v>6953156280076</v>
      </c>
      <c r="D9" s="12" t="s">
        <v>20</v>
      </c>
      <c r="E9" s="13">
        <v>3</v>
      </c>
      <c r="F9" s="12">
        <v>31.85</v>
      </c>
      <c r="G9" s="14">
        <f t="shared" si="4"/>
        <v>95.550000000000011</v>
      </c>
      <c r="H9" s="14">
        <f t="shared" si="5"/>
        <v>4.7775000000000007</v>
      </c>
      <c r="I9" s="14">
        <f t="shared" si="6"/>
        <v>100.32750000000001</v>
      </c>
      <c r="J9" s="15"/>
      <c r="K9" s="39">
        <f t="shared" si="0"/>
        <v>0</v>
      </c>
      <c r="L9" s="30">
        <f t="shared" si="1"/>
        <v>0</v>
      </c>
      <c r="M9" s="29">
        <v>0</v>
      </c>
      <c r="N9" s="37">
        <f t="shared" si="7"/>
        <v>0</v>
      </c>
      <c r="O9" s="27"/>
      <c r="P9" s="47"/>
      <c r="Q9" s="29"/>
      <c r="R9" s="29"/>
      <c r="S9" s="29"/>
      <c r="T9" s="29"/>
      <c r="U9" s="29"/>
      <c r="V9" s="29"/>
      <c r="W9" s="29"/>
      <c r="X9" s="48">
        <f t="shared" si="8"/>
        <v>0</v>
      </c>
      <c r="Y9" s="52">
        <v>3</v>
      </c>
      <c r="Z9" s="29">
        <v>3</v>
      </c>
      <c r="AA9" s="55">
        <f t="shared" si="9"/>
        <v>0</v>
      </c>
      <c r="AB9" s="41"/>
      <c r="AC9" s="41"/>
      <c r="AD9" s="57">
        <f t="shared" si="2"/>
        <v>0</v>
      </c>
      <c r="AE9" s="41"/>
      <c r="AF9" s="57">
        <f t="shared" si="3"/>
        <v>0</v>
      </c>
      <c r="AG9" s="41"/>
    </row>
    <row r="10" spans="1:33" ht="20.100000000000001" customHeight="1">
      <c r="A10" s="13">
        <f t="shared" si="10"/>
        <v>7</v>
      </c>
      <c r="B10" s="44" t="s">
        <v>21</v>
      </c>
      <c r="C10" s="11">
        <v>6953156280083</v>
      </c>
      <c r="D10" s="12" t="s">
        <v>22</v>
      </c>
      <c r="E10" s="13">
        <v>3</v>
      </c>
      <c r="F10" s="12">
        <v>31.85</v>
      </c>
      <c r="G10" s="14">
        <f t="shared" si="4"/>
        <v>95.550000000000011</v>
      </c>
      <c r="H10" s="14">
        <f t="shared" si="5"/>
        <v>4.7775000000000007</v>
      </c>
      <c r="I10" s="14">
        <f t="shared" si="6"/>
        <v>100.32750000000001</v>
      </c>
      <c r="J10" s="15"/>
      <c r="K10" s="39">
        <f t="shared" si="0"/>
        <v>3</v>
      </c>
      <c r="L10" s="30">
        <f t="shared" si="1"/>
        <v>95.550000000000011</v>
      </c>
      <c r="M10" s="29">
        <v>4.7775000000000007</v>
      </c>
      <c r="N10" s="37">
        <f t="shared" si="7"/>
        <v>100.32750000000001</v>
      </c>
      <c r="O10" s="27"/>
      <c r="P10" s="47">
        <v>1</v>
      </c>
      <c r="Q10" s="29">
        <v>2</v>
      </c>
      <c r="R10" s="29"/>
      <c r="S10" s="29"/>
      <c r="T10" s="29"/>
      <c r="U10" s="29"/>
      <c r="V10" s="29"/>
      <c r="W10" s="29"/>
      <c r="X10" s="48">
        <f t="shared" si="8"/>
        <v>3</v>
      </c>
      <c r="Y10" s="52">
        <v>3</v>
      </c>
      <c r="Z10" s="29">
        <v>0</v>
      </c>
      <c r="AA10" s="55">
        <f t="shared" si="9"/>
        <v>3</v>
      </c>
      <c r="AB10" s="41">
        <v>3</v>
      </c>
      <c r="AC10" s="41" t="s">
        <v>228</v>
      </c>
      <c r="AD10" s="57">
        <f t="shared" si="2"/>
        <v>95.550000000000011</v>
      </c>
      <c r="AE10" s="41"/>
      <c r="AF10" s="57">
        <f t="shared" si="3"/>
        <v>0</v>
      </c>
      <c r="AG10" s="41"/>
    </row>
    <row r="11" spans="1:33" ht="20.100000000000001" customHeight="1">
      <c r="A11" s="13">
        <f t="shared" si="10"/>
        <v>8</v>
      </c>
      <c r="B11" s="44" t="s">
        <v>23</v>
      </c>
      <c r="C11" s="13"/>
      <c r="D11" s="12" t="s">
        <v>24</v>
      </c>
      <c r="E11" s="13">
        <v>5</v>
      </c>
      <c r="F11" s="12">
        <v>31.85</v>
      </c>
      <c r="G11" s="14">
        <f t="shared" si="4"/>
        <v>159.25</v>
      </c>
      <c r="H11" s="14">
        <f t="shared" si="5"/>
        <v>7.9625000000000004</v>
      </c>
      <c r="I11" s="14">
        <f t="shared" si="6"/>
        <v>167.21250000000001</v>
      </c>
      <c r="J11" s="15"/>
      <c r="K11" s="39">
        <f t="shared" si="0"/>
        <v>2</v>
      </c>
      <c r="L11" s="30">
        <f t="shared" si="1"/>
        <v>63.7</v>
      </c>
      <c r="M11" s="29">
        <v>3.1850000000000005</v>
      </c>
      <c r="N11" s="37">
        <f t="shared" si="7"/>
        <v>66.885000000000005</v>
      </c>
      <c r="O11" s="27"/>
      <c r="P11" s="47"/>
      <c r="Q11" s="29"/>
      <c r="R11" s="29">
        <v>2</v>
      </c>
      <c r="S11" s="29"/>
      <c r="T11" s="29"/>
      <c r="U11" s="29"/>
      <c r="V11" s="29"/>
      <c r="W11" s="29"/>
      <c r="X11" s="48">
        <f t="shared" si="8"/>
        <v>2</v>
      </c>
      <c r="Y11" s="52">
        <v>5</v>
      </c>
      <c r="Z11" s="29">
        <v>3</v>
      </c>
      <c r="AA11" s="55">
        <f t="shared" si="9"/>
        <v>2</v>
      </c>
      <c r="AB11" s="41">
        <v>2</v>
      </c>
      <c r="AC11" s="41" t="s">
        <v>228</v>
      </c>
      <c r="AD11" s="57">
        <f t="shared" si="2"/>
        <v>63.7</v>
      </c>
      <c r="AE11" s="41"/>
      <c r="AF11" s="57">
        <f t="shared" si="3"/>
        <v>0</v>
      </c>
      <c r="AG11" s="41"/>
    </row>
    <row r="12" spans="1:33" ht="20.100000000000001" customHeight="1">
      <c r="A12" s="13">
        <f t="shared" si="10"/>
        <v>9</v>
      </c>
      <c r="B12" s="44" t="s">
        <v>25</v>
      </c>
      <c r="C12" s="13"/>
      <c r="D12" s="12" t="s">
        <v>26</v>
      </c>
      <c r="E12" s="13">
        <v>3</v>
      </c>
      <c r="F12" s="12">
        <v>31.85</v>
      </c>
      <c r="G12" s="14">
        <f t="shared" si="4"/>
        <v>95.550000000000011</v>
      </c>
      <c r="H12" s="14">
        <f t="shared" si="5"/>
        <v>4.7775000000000007</v>
      </c>
      <c r="I12" s="14">
        <f t="shared" si="6"/>
        <v>100.32750000000001</v>
      </c>
      <c r="J12" s="15"/>
      <c r="K12" s="39">
        <f t="shared" si="0"/>
        <v>1</v>
      </c>
      <c r="L12" s="30">
        <f t="shared" si="1"/>
        <v>31.85</v>
      </c>
      <c r="M12" s="29">
        <v>1.5925000000000002</v>
      </c>
      <c r="N12" s="37">
        <f t="shared" si="7"/>
        <v>33.442500000000003</v>
      </c>
      <c r="O12" s="27"/>
      <c r="P12" s="47"/>
      <c r="Q12" s="29"/>
      <c r="R12" s="29"/>
      <c r="S12" s="29">
        <v>1</v>
      </c>
      <c r="T12" s="29"/>
      <c r="U12" s="29"/>
      <c r="V12" s="29"/>
      <c r="W12" s="29"/>
      <c r="X12" s="48">
        <f t="shared" si="8"/>
        <v>1</v>
      </c>
      <c r="Y12" s="52">
        <v>3</v>
      </c>
      <c r="Z12" s="29">
        <v>2</v>
      </c>
      <c r="AA12" s="55">
        <f t="shared" si="9"/>
        <v>1</v>
      </c>
      <c r="AB12" s="41">
        <v>1</v>
      </c>
      <c r="AC12" s="41" t="s">
        <v>228</v>
      </c>
      <c r="AD12" s="57">
        <f t="shared" si="2"/>
        <v>31.85</v>
      </c>
      <c r="AE12" s="41"/>
      <c r="AF12" s="57">
        <f t="shared" si="3"/>
        <v>0</v>
      </c>
      <c r="AG12" s="41"/>
    </row>
    <row r="13" spans="1:33" ht="20.100000000000001" customHeight="1">
      <c r="A13" s="13">
        <f t="shared" si="10"/>
        <v>10</v>
      </c>
      <c r="B13" s="44" t="s">
        <v>27</v>
      </c>
      <c r="C13" s="13"/>
      <c r="D13" s="12" t="s">
        <v>28</v>
      </c>
      <c r="E13" s="13">
        <v>5</v>
      </c>
      <c r="F13" s="12">
        <v>31.85</v>
      </c>
      <c r="G13" s="14">
        <f t="shared" si="4"/>
        <v>159.25</v>
      </c>
      <c r="H13" s="14">
        <f t="shared" si="5"/>
        <v>7.9625000000000004</v>
      </c>
      <c r="I13" s="14">
        <f t="shared" si="6"/>
        <v>167.21250000000001</v>
      </c>
      <c r="J13" s="15"/>
      <c r="K13" s="39">
        <f t="shared" si="0"/>
        <v>0</v>
      </c>
      <c r="L13" s="30">
        <f t="shared" si="1"/>
        <v>0</v>
      </c>
      <c r="M13" s="29">
        <v>0</v>
      </c>
      <c r="N13" s="37">
        <f t="shared" si="7"/>
        <v>0</v>
      </c>
      <c r="O13" s="27"/>
      <c r="P13" s="47"/>
      <c r="Q13" s="29">
        <v>1</v>
      </c>
      <c r="R13" s="29"/>
      <c r="S13" s="29"/>
      <c r="T13" s="29"/>
      <c r="U13" s="29"/>
      <c r="V13" s="29"/>
      <c r="W13" s="29"/>
      <c r="X13" s="48">
        <f t="shared" si="8"/>
        <v>1</v>
      </c>
      <c r="Y13" s="52">
        <v>5</v>
      </c>
      <c r="Z13" s="29">
        <v>5</v>
      </c>
      <c r="AA13" s="55">
        <f t="shared" si="9"/>
        <v>0</v>
      </c>
      <c r="AB13" s="41"/>
      <c r="AC13" s="41"/>
      <c r="AD13" s="57">
        <f t="shared" si="2"/>
        <v>0</v>
      </c>
      <c r="AE13" s="41"/>
      <c r="AF13" s="57">
        <f t="shared" si="3"/>
        <v>0</v>
      </c>
      <c r="AG13" s="42" t="s">
        <v>235</v>
      </c>
    </row>
    <row r="14" spans="1:33" ht="20.100000000000001" customHeight="1">
      <c r="A14" s="13">
        <f t="shared" si="10"/>
        <v>11</v>
      </c>
      <c r="B14" s="44" t="s">
        <v>29</v>
      </c>
      <c r="C14" s="13"/>
      <c r="D14" s="12" t="s">
        <v>30</v>
      </c>
      <c r="E14" s="13">
        <v>3</v>
      </c>
      <c r="F14" s="12">
        <v>31.85</v>
      </c>
      <c r="G14" s="14">
        <f t="shared" si="4"/>
        <v>95.550000000000011</v>
      </c>
      <c r="H14" s="14">
        <f t="shared" si="5"/>
        <v>4.7775000000000007</v>
      </c>
      <c r="I14" s="14">
        <f t="shared" si="6"/>
        <v>100.32750000000001</v>
      </c>
      <c r="J14" s="15"/>
      <c r="K14" s="39">
        <f t="shared" si="0"/>
        <v>0</v>
      </c>
      <c r="L14" s="30">
        <f t="shared" si="1"/>
        <v>0</v>
      </c>
      <c r="M14" s="29">
        <v>0</v>
      </c>
      <c r="N14" s="37">
        <f t="shared" si="7"/>
        <v>0</v>
      </c>
      <c r="O14" s="27"/>
      <c r="P14" s="47"/>
      <c r="Q14" s="29"/>
      <c r="R14" s="29">
        <v>1</v>
      </c>
      <c r="S14" s="29"/>
      <c r="T14" s="29"/>
      <c r="U14" s="29"/>
      <c r="V14" s="29"/>
      <c r="W14" s="29"/>
      <c r="X14" s="48">
        <f t="shared" si="8"/>
        <v>1</v>
      </c>
      <c r="Y14" s="52">
        <v>3</v>
      </c>
      <c r="Z14" s="29">
        <v>3</v>
      </c>
      <c r="AA14" s="55">
        <f t="shared" si="9"/>
        <v>0</v>
      </c>
      <c r="AB14" s="41"/>
      <c r="AC14" s="41"/>
      <c r="AD14" s="57">
        <f t="shared" si="2"/>
        <v>0</v>
      </c>
      <c r="AE14" s="41"/>
      <c r="AF14" s="57">
        <f t="shared" si="3"/>
        <v>0</v>
      </c>
      <c r="AG14" s="42" t="s">
        <v>236</v>
      </c>
    </row>
    <row r="15" spans="1:33" ht="20.100000000000001" customHeight="1">
      <c r="A15" s="13">
        <f t="shared" si="10"/>
        <v>12</v>
      </c>
      <c r="B15" s="44" t="s">
        <v>31</v>
      </c>
      <c r="C15" s="13"/>
      <c r="D15" s="12" t="s">
        <v>32</v>
      </c>
      <c r="E15" s="13">
        <v>3</v>
      </c>
      <c r="F15" s="12">
        <v>31.85</v>
      </c>
      <c r="G15" s="14">
        <f t="shared" si="4"/>
        <v>95.550000000000011</v>
      </c>
      <c r="H15" s="14">
        <f t="shared" si="5"/>
        <v>4.7775000000000007</v>
      </c>
      <c r="I15" s="14">
        <f t="shared" si="6"/>
        <v>100.32750000000001</v>
      </c>
      <c r="J15" s="15"/>
      <c r="K15" s="39">
        <f t="shared" si="0"/>
        <v>0</v>
      </c>
      <c r="L15" s="30">
        <f t="shared" si="1"/>
        <v>0</v>
      </c>
      <c r="M15" s="29">
        <v>0</v>
      </c>
      <c r="N15" s="37">
        <f t="shared" si="7"/>
        <v>0</v>
      </c>
      <c r="O15" s="27"/>
      <c r="P15" s="47"/>
      <c r="Q15" s="29"/>
      <c r="R15" s="29"/>
      <c r="S15" s="29"/>
      <c r="T15" s="29"/>
      <c r="U15" s="29"/>
      <c r="V15" s="29"/>
      <c r="W15" s="29"/>
      <c r="X15" s="48">
        <f t="shared" si="8"/>
        <v>0</v>
      </c>
      <c r="Y15" s="52">
        <v>3</v>
      </c>
      <c r="Z15" s="29">
        <v>3</v>
      </c>
      <c r="AA15" s="55">
        <f t="shared" si="9"/>
        <v>0</v>
      </c>
      <c r="AB15" s="41"/>
      <c r="AC15" s="41"/>
      <c r="AD15" s="57">
        <f t="shared" si="2"/>
        <v>0</v>
      </c>
      <c r="AE15" s="41"/>
      <c r="AF15" s="57">
        <f t="shared" si="3"/>
        <v>0</v>
      </c>
      <c r="AG15" s="41"/>
    </row>
    <row r="16" spans="1:33" ht="20.100000000000001" customHeight="1">
      <c r="A16" s="13">
        <f t="shared" si="10"/>
        <v>13</v>
      </c>
      <c r="B16" s="44" t="s">
        <v>33</v>
      </c>
      <c r="C16" s="11">
        <v>6953156279926</v>
      </c>
      <c r="D16" s="12" t="s">
        <v>34</v>
      </c>
      <c r="E16" s="13">
        <v>3</v>
      </c>
      <c r="F16" s="12">
        <v>25.35</v>
      </c>
      <c r="G16" s="14">
        <f t="shared" si="4"/>
        <v>76.050000000000011</v>
      </c>
      <c r="H16" s="14">
        <f t="shared" si="5"/>
        <v>3.8025000000000007</v>
      </c>
      <c r="I16" s="14">
        <f t="shared" si="6"/>
        <v>79.852500000000006</v>
      </c>
      <c r="J16" s="15"/>
      <c r="K16" s="39">
        <f t="shared" si="0"/>
        <v>0</v>
      </c>
      <c r="L16" s="30">
        <f t="shared" si="1"/>
        <v>0</v>
      </c>
      <c r="M16" s="29">
        <v>0</v>
      </c>
      <c r="N16" s="37">
        <f t="shared" si="7"/>
        <v>0</v>
      </c>
      <c r="O16" s="27"/>
      <c r="P16" s="47"/>
      <c r="Q16" s="29"/>
      <c r="R16" s="29"/>
      <c r="S16" s="29">
        <v>1</v>
      </c>
      <c r="T16" s="29"/>
      <c r="U16" s="29"/>
      <c r="V16" s="29"/>
      <c r="W16" s="29"/>
      <c r="X16" s="48">
        <f t="shared" si="8"/>
        <v>1</v>
      </c>
      <c r="Y16" s="52">
        <v>3</v>
      </c>
      <c r="Z16" s="29">
        <v>3</v>
      </c>
      <c r="AA16" s="55">
        <f t="shared" si="9"/>
        <v>0</v>
      </c>
      <c r="AB16" s="41"/>
      <c r="AC16" s="41"/>
      <c r="AD16" s="57">
        <f t="shared" si="2"/>
        <v>0</v>
      </c>
      <c r="AE16" s="41"/>
      <c r="AF16" s="57">
        <f t="shared" si="3"/>
        <v>0</v>
      </c>
      <c r="AG16" s="42" t="s">
        <v>236</v>
      </c>
    </row>
    <row r="17" spans="1:33" ht="20.100000000000001" customHeight="1">
      <c r="A17" s="13">
        <f t="shared" si="10"/>
        <v>14</v>
      </c>
      <c r="B17" s="44" t="s">
        <v>35</v>
      </c>
      <c r="C17" s="11">
        <v>6953156280021</v>
      </c>
      <c r="D17" s="12" t="s">
        <v>36</v>
      </c>
      <c r="E17" s="13">
        <v>8</v>
      </c>
      <c r="F17" s="12">
        <v>31.85</v>
      </c>
      <c r="G17" s="14">
        <f t="shared" si="4"/>
        <v>254.8</v>
      </c>
      <c r="H17" s="14">
        <f t="shared" si="5"/>
        <v>12.740000000000002</v>
      </c>
      <c r="I17" s="14">
        <f t="shared" si="6"/>
        <v>267.54000000000002</v>
      </c>
      <c r="J17" s="15"/>
      <c r="K17" s="39">
        <f t="shared" si="0"/>
        <v>0</v>
      </c>
      <c r="L17" s="30">
        <f t="shared" si="1"/>
        <v>0</v>
      </c>
      <c r="M17" s="29">
        <v>0</v>
      </c>
      <c r="N17" s="37">
        <f t="shared" si="7"/>
        <v>0</v>
      </c>
      <c r="O17" s="27"/>
      <c r="P17" s="47"/>
      <c r="Q17" s="29"/>
      <c r="R17" s="29"/>
      <c r="S17" s="29"/>
      <c r="T17" s="29"/>
      <c r="U17" s="29"/>
      <c r="V17" s="29"/>
      <c r="W17" s="29"/>
      <c r="X17" s="48">
        <f t="shared" si="8"/>
        <v>0</v>
      </c>
      <c r="Y17" s="52">
        <v>8</v>
      </c>
      <c r="Z17" s="29">
        <v>8</v>
      </c>
      <c r="AA17" s="55">
        <f t="shared" si="9"/>
        <v>0</v>
      </c>
      <c r="AB17" s="41"/>
      <c r="AC17" s="41"/>
      <c r="AD17" s="57">
        <f t="shared" si="2"/>
        <v>0</v>
      </c>
      <c r="AE17" s="41"/>
      <c r="AF17" s="57">
        <f t="shared" si="3"/>
        <v>0</v>
      </c>
      <c r="AG17" s="41"/>
    </row>
    <row r="18" spans="1:33" ht="20.100000000000001" customHeight="1">
      <c r="A18" s="13">
        <f t="shared" si="10"/>
        <v>15</v>
      </c>
      <c r="B18" s="44" t="s">
        <v>37</v>
      </c>
      <c r="C18" s="11">
        <v>6953156280007</v>
      </c>
      <c r="D18" s="12" t="s">
        <v>38</v>
      </c>
      <c r="E18" s="13">
        <v>3</v>
      </c>
      <c r="F18" s="12">
        <v>31.85</v>
      </c>
      <c r="G18" s="14">
        <f t="shared" si="4"/>
        <v>95.550000000000011</v>
      </c>
      <c r="H18" s="14">
        <f t="shared" si="5"/>
        <v>4.7775000000000007</v>
      </c>
      <c r="I18" s="14">
        <f t="shared" si="6"/>
        <v>100.32750000000001</v>
      </c>
      <c r="J18" s="15"/>
      <c r="K18" s="39">
        <f t="shared" si="0"/>
        <v>2</v>
      </c>
      <c r="L18" s="30">
        <f t="shared" si="1"/>
        <v>63.7</v>
      </c>
      <c r="M18" s="29">
        <v>3.1850000000000005</v>
      </c>
      <c r="N18" s="37">
        <f t="shared" si="7"/>
        <v>66.885000000000005</v>
      </c>
      <c r="O18" s="27"/>
      <c r="P18" s="47"/>
      <c r="Q18" s="29">
        <v>1</v>
      </c>
      <c r="R18" s="29">
        <v>1</v>
      </c>
      <c r="S18" s="29"/>
      <c r="T18" s="29"/>
      <c r="U18" s="29"/>
      <c r="V18" s="29"/>
      <c r="W18" s="29"/>
      <c r="X18" s="48">
        <f t="shared" si="8"/>
        <v>2</v>
      </c>
      <c r="Y18" s="52">
        <v>3</v>
      </c>
      <c r="Z18" s="29">
        <v>1</v>
      </c>
      <c r="AA18" s="55">
        <f t="shared" si="9"/>
        <v>2</v>
      </c>
      <c r="AB18" s="41">
        <v>2</v>
      </c>
      <c r="AC18" s="41" t="s">
        <v>228</v>
      </c>
      <c r="AD18" s="57">
        <f t="shared" si="2"/>
        <v>63.7</v>
      </c>
      <c r="AE18" s="41"/>
      <c r="AF18" s="57">
        <f t="shared" si="3"/>
        <v>0</v>
      </c>
      <c r="AG18" s="41"/>
    </row>
    <row r="19" spans="1:33" ht="20.100000000000001" customHeight="1">
      <c r="A19" s="13">
        <f t="shared" si="10"/>
        <v>16</v>
      </c>
      <c r="B19" s="44" t="s">
        <v>39</v>
      </c>
      <c r="C19" s="11">
        <v>6953156280038</v>
      </c>
      <c r="D19" s="12" t="s">
        <v>40</v>
      </c>
      <c r="E19" s="13">
        <v>3</v>
      </c>
      <c r="F19" s="12">
        <v>31.85</v>
      </c>
      <c r="G19" s="14">
        <f t="shared" si="4"/>
        <v>95.550000000000011</v>
      </c>
      <c r="H19" s="14">
        <f t="shared" si="5"/>
        <v>4.7775000000000007</v>
      </c>
      <c r="I19" s="14">
        <f t="shared" si="6"/>
        <v>100.32750000000001</v>
      </c>
      <c r="J19" s="15"/>
      <c r="K19" s="39">
        <f t="shared" si="0"/>
        <v>2</v>
      </c>
      <c r="L19" s="30">
        <f t="shared" si="1"/>
        <v>63.7</v>
      </c>
      <c r="M19" s="29">
        <v>3.1850000000000005</v>
      </c>
      <c r="N19" s="37">
        <f t="shared" si="7"/>
        <v>66.885000000000005</v>
      </c>
      <c r="O19" s="27"/>
      <c r="P19" s="47">
        <v>1</v>
      </c>
      <c r="Q19" s="29"/>
      <c r="R19" s="29"/>
      <c r="S19" s="29"/>
      <c r="T19" s="29"/>
      <c r="U19" s="29"/>
      <c r="V19" s="29"/>
      <c r="W19" s="29"/>
      <c r="X19" s="48">
        <f t="shared" si="8"/>
        <v>1</v>
      </c>
      <c r="Y19" s="52">
        <v>3</v>
      </c>
      <c r="Z19" s="29">
        <v>1</v>
      </c>
      <c r="AA19" s="55">
        <f t="shared" si="9"/>
        <v>2</v>
      </c>
      <c r="AB19" s="41">
        <v>1</v>
      </c>
      <c r="AC19" s="41" t="s">
        <v>228</v>
      </c>
      <c r="AD19" s="57">
        <f t="shared" si="2"/>
        <v>31.85</v>
      </c>
      <c r="AE19" s="56">
        <v>1</v>
      </c>
      <c r="AF19" s="57">
        <f t="shared" si="3"/>
        <v>31.85</v>
      </c>
      <c r="AG19" s="56" t="s">
        <v>237</v>
      </c>
    </row>
    <row r="20" spans="1:33" ht="20.100000000000001" customHeight="1">
      <c r="A20" s="13">
        <f t="shared" si="10"/>
        <v>17</v>
      </c>
      <c r="B20" s="44" t="s">
        <v>41</v>
      </c>
      <c r="C20" s="11">
        <v>6953156262751</v>
      </c>
      <c r="D20" s="12" t="s">
        <v>42</v>
      </c>
      <c r="E20" s="13">
        <v>2</v>
      </c>
      <c r="F20" s="12">
        <v>51.35</v>
      </c>
      <c r="G20" s="14">
        <f t="shared" si="4"/>
        <v>102.7</v>
      </c>
      <c r="H20" s="14">
        <f t="shared" si="5"/>
        <v>5.1350000000000007</v>
      </c>
      <c r="I20" s="14">
        <f t="shared" si="6"/>
        <v>107.83500000000001</v>
      </c>
      <c r="J20" s="15"/>
      <c r="K20" s="39">
        <f t="shared" si="0"/>
        <v>1</v>
      </c>
      <c r="L20" s="30">
        <f t="shared" si="1"/>
        <v>51.35</v>
      </c>
      <c r="M20" s="29">
        <v>2.5675000000000003</v>
      </c>
      <c r="N20" s="37">
        <f t="shared" si="7"/>
        <v>53.917500000000004</v>
      </c>
      <c r="O20" s="27"/>
      <c r="P20" s="47"/>
      <c r="Q20" s="29"/>
      <c r="R20" s="29">
        <v>1</v>
      </c>
      <c r="S20" s="29"/>
      <c r="T20" s="29"/>
      <c r="U20" s="29"/>
      <c r="V20" s="29"/>
      <c r="W20" s="29"/>
      <c r="X20" s="48">
        <f t="shared" si="8"/>
        <v>1</v>
      </c>
      <c r="Y20" s="52">
        <v>2</v>
      </c>
      <c r="Z20" s="29">
        <v>1</v>
      </c>
      <c r="AA20" s="55">
        <f t="shared" si="9"/>
        <v>1</v>
      </c>
      <c r="AB20" s="41">
        <v>1</v>
      </c>
      <c r="AC20" s="41" t="s">
        <v>228</v>
      </c>
      <c r="AD20" s="57">
        <f t="shared" si="2"/>
        <v>51.35</v>
      </c>
      <c r="AE20" s="41"/>
      <c r="AF20" s="57">
        <f t="shared" si="3"/>
        <v>0</v>
      </c>
      <c r="AG20" s="41"/>
    </row>
    <row r="21" spans="1:33" ht="20.100000000000001" customHeight="1">
      <c r="A21" s="13">
        <f t="shared" si="10"/>
        <v>18</v>
      </c>
      <c r="B21" s="44" t="s">
        <v>43</v>
      </c>
      <c r="C21" s="11">
        <v>6953156284234</v>
      </c>
      <c r="D21" s="12" t="s">
        <v>44</v>
      </c>
      <c r="E21" s="13">
        <v>2</v>
      </c>
      <c r="F21" s="12">
        <v>44.85</v>
      </c>
      <c r="G21" s="14">
        <f t="shared" si="4"/>
        <v>89.7</v>
      </c>
      <c r="H21" s="14">
        <f t="shared" si="5"/>
        <v>4.4850000000000003</v>
      </c>
      <c r="I21" s="14">
        <f t="shared" si="6"/>
        <v>94.185000000000002</v>
      </c>
      <c r="J21" s="15"/>
      <c r="K21" s="39">
        <f t="shared" si="0"/>
        <v>1</v>
      </c>
      <c r="L21" s="30">
        <f t="shared" si="1"/>
        <v>44.85</v>
      </c>
      <c r="M21" s="29">
        <v>2.2425000000000002</v>
      </c>
      <c r="N21" s="37">
        <f t="shared" si="7"/>
        <v>47.092500000000001</v>
      </c>
      <c r="O21" s="27"/>
      <c r="P21" s="47"/>
      <c r="Q21" s="29"/>
      <c r="R21" s="29">
        <v>1</v>
      </c>
      <c r="S21" s="29"/>
      <c r="T21" s="29"/>
      <c r="U21" s="29"/>
      <c r="V21" s="29"/>
      <c r="W21" s="29"/>
      <c r="X21" s="48">
        <f t="shared" si="8"/>
        <v>1</v>
      </c>
      <c r="Y21" s="52">
        <v>2</v>
      </c>
      <c r="Z21" s="29">
        <v>1</v>
      </c>
      <c r="AA21" s="55">
        <f t="shared" si="9"/>
        <v>1</v>
      </c>
      <c r="AB21" s="41">
        <v>1</v>
      </c>
      <c r="AC21" s="41" t="s">
        <v>228</v>
      </c>
      <c r="AD21" s="57">
        <f t="shared" si="2"/>
        <v>44.85</v>
      </c>
      <c r="AE21" s="41"/>
      <c r="AF21" s="57">
        <f t="shared" si="3"/>
        <v>0</v>
      </c>
      <c r="AG21" s="41"/>
    </row>
    <row r="22" spans="1:33" ht="20.100000000000001" customHeight="1">
      <c r="A22" s="13">
        <f t="shared" si="10"/>
        <v>19</v>
      </c>
      <c r="B22" s="44" t="s">
        <v>45</v>
      </c>
      <c r="C22" s="11">
        <v>6953156284265</v>
      </c>
      <c r="D22" s="12" t="s">
        <v>46</v>
      </c>
      <c r="E22" s="13">
        <v>2</v>
      </c>
      <c r="F22" s="12">
        <v>44.85</v>
      </c>
      <c r="G22" s="14">
        <f t="shared" si="4"/>
        <v>89.7</v>
      </c>
      <c r="H22" s="14">
        <f t="shared" si="5"/>
        <v>4.4850000000000003</v>
      </c>
      <c r="I22" s="14">
        <f t="shared" si="6"/>
        <v>94.185000000000002</v>
      </c>
      <c r="J22" s="15"/>
      <c r="K22" s="39">
        <f t="shared" si="0"/>
        <v>0</v>
      </c>
      <c r="L22" s="30">
        <f t="shared" si="1"/>
        <v>0</v>
      </c>
      <c r="M22" s="29">
        <v>0</v>
      </c>
      <c r="N22" s="37">
        <f t="shared" si="7"/>
        <v>0</v>
      </c>
      <c r="O22" s="27"/>
      <c r="P22" s="47"/>
      <c r="Q22" s="29"/>
      <c r="R22" s="29"/>
      <c r="S22" s="29"/>
      <c r="T22" s="29"/>
      <c r="U22" s="29"/>
      <c r="V22" s="29"/>
      <c r="W22" s="29"/>
      <c r="X22" s="48">
        <f t="shared" si="8"/>
        <v>0</v>
      </c>
      <c r="Y22" s="52">
        <v>2</v>
      </c>
      <c r="Z22" s="29">
        <v>2</v>
      </c>
      <c r="AA22" s="55">
        <f t="shared" si="9"/>
        <v>0</v>
      </c>
      <c r="AB22" s="41"/>
      <c r="AC22" s="41"/>
      <c r="AD22" s="57">
        <f t="shared" si="2"/>
        <v>0</v>
      </c>
      <c r="AE22" s="41"/>
      <c r="AF22" s="57">
        <f t="shared" si="3"/>
        <v>0</v>
      </c>
      <c r="AG22" s="41"/>
    </row>
    <row r="23" spans="1:33" ht="20.100000000000001" customHeight="1">
      <c r="A23" s="13">
        <f t="shared" si="10"/>
        <v>20</v>
      </c>
      <c r="B23" s="44" t="s">
        <v>47</v>
      </c>
      <c r="C23" s="11">
        <v>6953156275652</v>
      </c>
      <c r="D23" s="12" t="s">
        <v>48</v>
      </c>
      <c r="E23" s="13">
        <v>3</v>
      </c>
      <c r="F23" s="12">
        <v>38.35</v>
      </c>
      <c r="G23" s="14">
        <f t="shared" si="4"/>
        <v>115.05000000000001</v>
      </c>
      <c r="H23" s="14">
        <f t="shared" si="5"/>
        <v>5.7525000000000013</v>
      </c>
      <c r="I23" s="14">
        <f t="shared" si="6"/>
        <v>120.80250000000001</v>
      </c>
      <c r="J23" s="15"/>
      <c r="K23" s="39">
        <f t="shared" si="0"/>
        <v>3</v>
      </c>
      <c r="L23" s="30">
        <f t="shared" si="1"/>
        <v>115.05000000000001</v>
      </c>
      <c r="M23" s="29">
        <v>5.7525000000000013</v>
      </c>
      <c r="N23" s="37">
        <f t="shared" si="7"/>
        <v>120.80250000000001</v>
      </c>
      <c r="O23" s="27"/>
      <c r="P23" s="47">
        <v>1</v>
      </c>
      <c r="Q23" s="29">
        <v>1</v>
      </c>
      <c r="R23" s="29">
        <v>1</v>
      </c>
      <c r="S23" s="29"/>
      <c r="T23" s="29"/>
      <c r="U23" s="29"/>
      <c r="V23" s="29"/>
      <c r="W23" s="29"/>
      <c r="X23" s="48">
        <f t="shared" si="8"/>
        <v>3</v>
      </c>
      <c r="Y23" s="52">
        <v>3</v>
      </c>
      <c r="Z23" s="29">
        <v>0</v>
      </c>
      <c r="AA23" s="55">
        <f t="shared" si="9"/>
        <v>3</v>
      </c>
      <c r="AB23" s="41">
        <v>3</v>
      </c>
      <c r="AC23" s="41" t="s">
        <v>228</v>
      </c>
      <c r="AD23" s="57">
        <f t="shared" si="2"/>
        <v>115.05000000000001</v>
      </c>
      <c r="AE23" s="41"/>
      <c r="AF23" s="57">
        <f t="shared" si="3"/>
        <v>0</v>
      </c>
      <c r="AG23" s="41"/>
    </row>
    <row r="24" spans="1:33" ht="20.100000000000001" customHeight="1">
      <c r="A24" s="13">
        <f t="shared" si="10"/>
        <v>21</v>
      </c>
      <c r="B24" s="44" t="s">
        <v>49</v>
      </c>
      <c r="C24" s="11">
        <v>6953156275669</v>
      </c>
      <c r="D24" s="12" t="s">
        <v>50</v>
      </c>
      <c r="E24" s="13">
        <v>3</v>
      </c>
      <c r="F24" s="12">
        <v>38.35</v>
      </c>
      <c r="G24" s="14">
        <f t="shared" si="4"/>
        <v>115.05000000000001</v>
      </c>
      <c r="H24" s="14">
        <f t="shared" si="5"/>
        <v>5.7525000000000013</v>
      </c>
      <c r="I24" s="14">
        <f t="shared" si="6"/>
        <v>120.80250000000001</v>
      </c>
      <c r="J24" s="15"/>
      <c r="K24" s="39">
        <f t="shared" si="0"/>
        <v>3</v>
      </c>
      <c r="L24" s="30">
        <f t="shared" si="1"/>
        <v>115.05000000000001</v>
      </c>
      <c r="M24" s="29">
        <v>5.7525000000000013</v>
      </c>
      <c r="N24" s="37">
        <f t="shared" si="7"/>
        <v>120.80250000000001</v>
      </c>
      <c r="O24" s="27"/>
      <c r="P24" s="47"/>
      <c r="Q24" s="29"/>
      <c r="R24" s="29"/>
      <c r="S24" s="29">
        <v>2</v>
      </c>
      <c r="T24" s="29"/>
      <c r="U24" s="29"/>
      <c r="V24" s="29"/>
      <c r="W24" s="29"/>
      <c r="X24" s="48">
        <f t="shared" si="8"/>
        <v>2</v>
      </c>
      <c r="Y24" s="52">
        <v>3</v>
      </c>
      <c r="Z24" s="29">
        <v>0</v>
      </c>
      <c r="AA24" s="55">
        <f t="shared" si="9"/>
        <v>3</v>
      </c>
      <c r="AB24" s="41">
        <v>2</v>
      </c>
      <c r="AC24" s="42" t="s">
        <v>228</v>
      </c>
      <c r="AD24" s="57">
        <f t="shared" si="2"/>
        <v>76.7</v>
      </c>
      <c r="AE24" s="56">
        <v>1</v>
      </c>
      <c r="AF24" s="57">
        <f t="shared" si="3"/>
        <v>38.35</v>
      </c>
      <c r="AG24" s="56" t="s">
        <v>237</v>
      </c>
    </row>
    <row r="25" spans="1:33" ht="20.100000000000001" customHeight="1">
      <c r="A25" s="13">
        <f t="shared" si="10"/>
        <v>22</v>
      </c>
      <c r="B25" s="44" t="s">
        <v>51</v>
      </c>
      <c r="C25" s="11">
        <v>6953156275676</v>
      </c>
      <c r="D25" s="12" t="s">
        <v>52</v>
      </c>
      <c r="E25" s="13">
        <v>3</v>
      </c>
      <c r="F25" s="12">
        <v>38.35</v>
      </c>
      <c r="G25" s="14">
        <f t="shared" si="4"/>
        <v>115.05000000000001</v>
      </c>
      <c r="H25" s="14">
        <f t="shared" si="5"/>
        <v>5.7525000000000013</v>
      </c>
      <c r="I25" s="14">
        <f t="shared" si="6"/>
        <v>120.80250000000001</v>
      </c>
      <c r="J25" s="15"/>
      <c r="K25" s="39">
        <f t="shared" si="0"/>
        <v>3</v>
      </c>
      <c r="L25" s="30">
        <f t="shared" si="1"/>
        <v>115.05000000000001</v>
      </c>
      <c r="M25" s="29">
        <v>5.7525000000000013</v>
      </c>
      <c r="N25" s="37">
        <f t="shared" si="7"/>
        <v>120.80250000000001</v>
      </c>
      <c r="O25" s="27"/>
      <c r="P25" s="47"/>
      <c r="Q25" s="29"/>
      <c r="R25" s="29">
        <v>1</v>
      </c>
      <c r="S25" s="29">
        <v>1</v>
      </c>
      <c r="T25" s="29"/>
      <c r="U25" s="29">
        <v>1</v>
      </c>
      <c r="V25" s="29"/>
      <c r="W25" s="29"/>
      <c r="X25" s="48">
        <f t="shared" si="8"/>
        <v>3</v>
      </c>
      <c r="Y25" s="52">
        <v>3</v>
      </c>
      <c r="Z25" s="29">
        <v>0</v>
      </c>
      <c r="AA25" s="55">
        <f t="shared" si="9"/>
        <v>3</v>
      </c>
      <c r="AB25" s="41">
        <v>3</v>
      </c>
      <c r="AC25" s="41" t="s">
        <v>228</v>
      </c>
      <c r="AD25" s="57">
        <f t="shared" si="2"/>
        <v>115.05000000000001</v>
      </c>
      <c r="AE25" s="41"/>
      <c r="AF25" s="57">
        <f t="shared" si="3"/>
        <v>0</v>
      </c>
      <c r="AG25" s="41"/>
    </row>
    <row r="26" spans="1:33" ht="20.100000000000001" customHeight="1">
      <c r="A26" s="13">
        <f t="shared" si="10"/>
        <v>23</v>
      </c>
      <c r="B26" s="44" t="s">
        <v>53</v>
      </c>
      <c r="C26" s="11">
        <v>6953156275683</v>
      </c>
      <c r="D26" s="12" t="s">
        <v>54</v>
      </c>
      <c r="E26" s="13">
        <v>3</v>
      </c>
      <c r="F26" s="12">
        <v>38.35</v>
      </c>
      <c r="G26" s="14">
        <f t="shared" si="4"/>
        <v>115.05000000000001</v>
      </c>
      <c r="H26" s="14">
        <f t="shared" si="5"/>
        <v>5.7525000000000013</v>
      </c>
      <c r="I26" s="14">
        <f t="shared" si="6"/>
        <v>120.80250000000001</v>
      </c>
      <c r="J26" s="15"/>
      <c r="K26" s="39">
        <f t="shared" si="0"/>
        <v>3</v>
      </c>
      <c r="L26" s="30">
        <f t="shared" si="1"/>
        <v>115.05000000000001</v>
      </c>
      <c r="M26" s="29">
        <v>5.7525000000000013</v>
      </c>
      <c r="N26" s="37">
        <f t="shared" si="7"/>
        <v>120.80250000000001</v>
      </c>
      <c r="O26" s="27"/>
      <c r="P26" s="47"/>
      <c r="Q26" s="29"/>
      <c r="R26" s="29">
        <v>1</v>
      </c>
      <c r="S26" s="29"/>
      <c r="T26" s="29">
        <v>1</v>
      </c>
      <c r="U26" s="29">
        <v>1</v>
      </c>
      <c r="V26" s="29"/>
      <c r="W26" s="29"/>
      <c r="X26" s="48">
        <f t="shared" si="8"/>
        <v>3</v>
      </c>
      <c r="Y26" s="52">
        <v>3</v>
      </c>
      <c r="Z26" s="29">
        <v>0</v>
      </c>
      <c r="AA26" s="55">
        <f t="shared" si="9"/>
        <v>3</v>
      </c>
      <c r="AB26" s="41">
        <v>3</v>
      </c>
      <c r="AC26" s="41" t="s">
        <v>228</v>
      </c>
      <c r="AD26" s="57">
        <f t="shared" si="2"/>
        <v>115.05000000000001</v>
      </c>
      <c r="AE26" s="41"/>
      <c r="AF26" s="57">
        <f t="shared" si="3"/>
        <v>0</v>
      </c>
      <c r="AG26" s="41"/>
    </row>
    <row r="27" spans="1:33" ht="20.100000000000001" customHeight="1">
      <c r="A27" s="13">
        <f t="shared" si="10"/>
        <v>24</v>
      </c>
      <c r="B27" s="44" t="s">
        <v>55</v>
      </c>
      <c r="C27" s="11">
        <v>6953156280984</v>
      </c>
      <c r="D27" s="12" t="s">
        <v>56</v>
      </c>
      <c r="E27" s="13">
        <v>3</v>
      </c>
      <c r="F27" s="12">
        <v>38.35</v>
      </c>
      <c r="G27" s="14">
        <f t="shared" si="4"/>
        <v>115.05000000000001</v>
      </c>
      <c r="H27" s="14">
        <f t="shared" si="5"/>
        <v>5.7525000000000013</v>
      </c>
      <c r="I27" s="14">
        <f t="shared" si="6"/>
        <v>120.80250000000001</v>
      </c>
      <c r="J27" s="15"/>
      <c r="K27" s="39">
        <f t="shared" si="0"/>
        <v>3</v>
      </c>
      <c r="L27" s="30">
        <f t="shared" si="1"/>
        <v>115.05000000000001</v>
      </c>
      <c r="M27" s="29">
        <v>5.7525000000000013</v>
      </c>
      <c r="N27" s="37">
        <f t="shared" si="7"/>
        <v>120.80250000000001</v>
      </c>
      <c r="O27" s="27"/>
      <c r="P27" s="47"/>
      <c r="Q27" s="29">
        <v>1</v>
      </c>
      <c r="R27" s="29"/>
      <c r="S27" s="29"/>
      <c r="T27" s="29"/>
      <c r="U27" s="29">
        <v>2</v>
      </c>
      <c r="V27" s="29"/>
      <c r="W27" s="29"/>
      <c r="X27" s="48">
        <f t="shared" si="8"/>
        <v>3</v>
      </c>
      <c r="Y27" s="52">
        <v>3</v>
      </c>
      <c r="Z27" s="29">
        <v>0</v>
      </c>
      <c r="AA27" s="55">
        <f t="shared" si="9"/>
        <v>3</v>
      </c>
      <c r="AB27" s="41">
        <v>3</v>
      </c>
      <c r="AC27" s="41" t="s">
        <v>228</v>
      </c>
      <c r="AD27" s="57">
        <f t="shared" si="2"/>
        <v>115.05000000000001</v>
      </c>
      <c r="AE27" s="41"/>
      <c r="AF27" s="57">
        <f t="shared" si="3"/>
        <v>0</v>
      </c>
      <c r="AG27" s="41"/>
    </row>
    <row r="28" spans="1:33" ht="20.100000000000001" customHeight="1">
      <c r="A28" s="13">
        <f t="shared" si="10"/>
        <v>25</v>
      </c>
      <c r="B28" s="44" t="s">
        <v>57</v>
      </c>
      <c r="C28" s="11">
        <v>6953156281011</v>
      </c>
      <c r="D28" s="12" t="s">
        <v>58</v>
      </c>
      <c r="E28" s="13">
        <v>8</v>
      </c>
      <c r="F28" s="12">
        <v>44.85</v>
      </c>
      <c r="G28" s="14">
        <f t="shared" si="4"/>
        <v>358.8</v>
      </c>
      <c r="H28" s="14">
        <f t="shared" si="5"/>
        <v>17.940000000000001</v>
      </c>
      <c r="I28" s="14">
        <f t="shared" si="6"/>
        <v>376.74</v>
      </c>
      <c r="J28" s="15"/>
      <c r="K28" s="39">
        <f t="shared" si="0"/>
        <v>8</v>
      </c>
      <c r="L28" s="30">
        <f t="shared" si="1"/>
        <v>358.8</v>
      </c>
      <c r="M28" s="29">
        <v>17.940000000000001</v>
      </c>
      <c r="N28" s="37">
        <f t="shared" si="7"/>
        <v>376.74</v>
      </c>
      <c r="O28" s="27"/>
      <c r="P28" s="47">
        <v>3</v>
      </c>
      <c r="Q28" s="29"/>
      <c r="R28" s="29"/>
      <c r="S28" s="29"/>
      <c r="T28" s="29"/>
      <c r="U28" s="29">
        <v>5</v>
      </c>
      <c r="V28" s="29"/>
      <c r="W28" s="29"/>
      <c r="X28" s="48">
        <f t="shared" si="8"/>
        <v>8</v>
      </c>
      <c r="Y28" s="52">
        <v>8</v>
      </c>
      <c r="Z28" s="29">
        <v>0</v>
      </c>
      <c r="AA28" s="55">
        <f t="shared" si="9"/>
        <v>8</v>
      </c>
      <c r="AB28" s="41">
        <v>8</v>
      </c>
      <c r="AC28" s="41" t="s">
        <v>228</v>
      </c>
      <c r="AD28" s="57">
        <f t="shared" si="2"/>
        <v>358.8</v>
      </c>
      <c r="AE28" s="41"/>
      <c r="AF28" s="57">
        <f t="shared" si="3"/>
        <v>0</v>
      </c>
      <c r="AG28" s="41"/>
    </row>
    <row r="29" spans="1:33" ht="20.100000000000001" customHeight="1">
      <c r="A29" s="13">
        <f t="shared" si="10"/>
        <v>26</v>
      </c>
      <c r="B29" s="44" t="s">
        <v>59</v>
      </c>
      <c r="C29" s="13"/>
      <c r="D29" s="12" t="s">
        <v>60</v>
      </c>
      <c r="E29" s="13">
        <v>5</v>
      </c>
      <c r="F29" s="12">
        <v>25.35</v>
      </c>
      <c r="G29" s="14">
        <f t="shared" si="4"/>
        <v>126.75</v>
      </c>
      <c r="H29" s="14">
        <f t="shared" si="5"/>
        <v>6.3375000000000004</v>
      </c>
      <c r="I29" s="14">
        <f t="shared" si="6"/>
        <v>133.08750000000001</v>
      </c>
      <c r="J29" s="15"/>
      <c r="K29" s="39">
        <f t="shared" si="0"/>
        <v>5</v>
      </c>
      <c r="L29" s="30">
        <f t="shared" si="1"/>
        <v>126.75</v>
      </c>
      <c r="M29" s="29">
        <v>6.3375000000000004</v>
      </c>
      <c r="N29" s="37">
        <f t="shared" si="7"/>
        <v>133.08750000000001</v>
      </c>
      <c r="O29" s="27"/>
      <c r="P29" s="47">
        <v>2</v>
      </c>
      <c r="Q29" s="29">
        <v>3</v>
      </c>
      <c r="R29" s="29">
        <v>2</v>
      </c>
      <c r="S29" s="29">
        <v>1</v>
      </c>
      <c r="T29" s="29"/>
      <c r="U29" s="29"/>
      <c r="V29" s="29"/>
      <c r="W29" s="29"/>
      <c r="X29" s="48">
        <f t="shared" si="8"/>
        <v>8</v>
      </c>
      <c r="Y29" s="52">
        <v>5</v>
      </c>
      <c r="Z29" s="29">
        <v>0</v>
      </c>
      <c r="AA29" s="55">
        <f t="shared" si="9"/>
        <v>5</v>
      </c>
      <c r="AB29" s="41">
        <v>5</v>
      </c>
      <c r="AC29" s="41" t="s">
        <v>228</v>
      </c>
      <c r="AD29" s="57">
        <f t="shared" si="2"/>
        <v>126.75</v>
      </c>
      <c r="AE29" s="41"/>
      <c r="AF29" s="57">
        <f t="shared" si="3"/>
        <v>0</v>
      </c>
      <c r="AG29" s="41"/>
    </row>
    <row r="30" spans="1:33" ht="20.100000000000001" customHeight="1">
      <c r="A30" s="13">
        <f t="shared" si="10"/>
        <v>27</v>
      </c>
      <c r="B30" s="44" t="s">
        <v>59</v>
      </c>
      <c r="C30" s="11">
        <v>6953156273931</v>
      </c>
      <c r="D30" s="12" t="s">
        <v>61</v>
      </c>
      <c r="E30" s="13">
        <v>5</v>
      </c>
      <c r="F30" s="12">
        <v>25.35</v>
      </c>
      <c r="G30" s="14">
        <f t="shared" si="4"/>
        <v>126.75</v>
      </c>
      <c r="H30" s="14">
        <f t="shared" si="5"/>
        <v>6.3375000000000004</v>
      </c>
      <c r="I30" s="14">
        <f t="shared" si="6"/>
        <v>133.08750000000001</v>
      </c>
      <c r="J30" s="15"/>
      <c r="K30" s="39">
        <f t="shared" si="0"/>
        <v>5</v>
      </c>
      <c r="L30" s="30">
        <f t="shared" si="1"/>
        <v>126.75</v>
      </c>
      <c r="M30" s="29">
        <v>6.3375000000000004</v>
      </c>
      <c r="N30" s="37">
        <f t="shared" si="7"/>
        <v>133.08750000000001</v>
      </c>
      <c r="O30" s="27"/>
      <c r="P30" s="47">
        <v>2</v>
      </c>
      <c r="Q30" s="29"/>
      <c r="R30" s="29"/>
      <c r="S30" s="29"/>
      <c r="T30" s="29"/>
      <c r="U30" s="29"/>
      <c r="V30" s="29"/>
      <c r="W30" s="29"/>
      <c r="X30" s="48">
        <f t="shared" si="8"/>
        <v>2</v>
      </c>
      <c r="Y30" s="52">
        <v>5</v>
      </c>
      <c r="Z30" s="29">
        <v>0</v>
      </c>
      <c r="AA30" s="55">
        <f t="shared" si="9"/>
        <v>5</v>
      </c>
      <c r="AB30" s="41">
        <v>5</v>
      </c>
      <c r="AC30" s="41" t="s">
        <v>228</v>
      </c>
      <c r="AD30" s="57">
        <f t="shared" si="2"/>
        <v>126.75</v>
      </c>
      <c r="AE30" s="41"/>
      <c r="AF30" s="57">
        <f t="shared" si="3"/>
        <v>0</v>
      </c>
      <c r="AG30" s="41"/>
    </row>
    <row r="31" spans="1:33" ht="20.100000000000001" customHeight="1">
      <c r="A31" s="13">
        <f t="shared" si="10"/>
        <v>28</v>
      </c>
      <c r="B31" s="44" t="s">
        <v>62</v>
      </c>
      <c r="C31" s="11">
        <v>6953156278219</v>
      </c>
      <c r="D31" s="12" t="s">
        <v>63</v>
      </c>
      <c r="E31" s="13">
        <v>8</v>
      </c>
      <c r="F31" s="12">
        <v>31.85</v>
      </c>
      <c r="G31" s="14">
        <f t="shared" si="4"/>
        <v>254.8</v>
      </c>
      <c r="H31" s="14">
        <f t="shared" si="5"/>
        <v>12.740000000000002</v>
      </c>
      <c r="I31" s="14">
        <f t="shared" si="6"/>
        <v>267.54000000000002</v>
      </c>
      <c r="J31" s="15"/>
      <c r="K31" s="39">
        <f t="shared" si="0"/>
        <v>8</v>
      </c>
      <c r="L31" s="30">
        <f t="shared" si="1"/>
        <v>254.8</v>
      </c>
      <c r="M31" s="29">
        <v>12.740000000000002</v>
      </c>
      <c r="N31" s="37">
        <f t="shared" si="7"/>
        <v>267.54000000000002</v>
      </c>
      <c r="O31" s="27"/>
      <c r="P31" s="47">
        <v>1</v>
      </c>
      <c r="Q31" s="29">
        <v>5</v>
      </c>
      <c r="R31" s="29">
        <v>2</v>
      </c>
      <c r="S31" s="29"/>
      <c r="T31" s="29"/>
      <c r="U31" s="29"/>
      <c r="V31" s="29"/>
      <c r="W31" s="29"/>
      <c r="X31" s="48">
        <f t="shared" si="8"/>
        <v>8</v>
      </c>
      <c r="Y31" s="52">
        <v>8</v>
      </c>
      <c r="Z31" s="29">
        <v>0</v>
      </c>
      <c r="AA31" s="55">
        <f t="shared" si="9"/>
        <v>8</v>
      </c>
      <c r="AB31" s="41">
        <v>8</v>
      </c>
      <c r="AC31" s="41" t="s">
        <v>228</v>
      </c>
      <c r="AD31" s="57">
        <f t="shared" si="2"/>
        <v>254.8</v>
      </c>
      <c r="AE31" s="41"/>
      <c r="AF31" s="57">
        <f t="shared" si="3"/>
        <v>0</v>
      </c>
      <c r="AG31" s="41"/>
    </row>
    <row r="32" spans="1:33" ht="20.100000000000001" customHeight="1">
      <c r="A32" s="13">
        <f t="shared" si="10"/>
        <v>29</v>
      </c>
      <c r="B32" s="44" t="s">
        <v>64</v>
      </c>
      <c r="C32" s="11">
        <v>6953156278202</v>
      </c>
      <c r="D32" s="12" t="s">
        <v>65</v>
      </c>
      <c r="E32" s="13">
        <v>11</v>
      </c>
      <c r="F32" s="12">
        <v>31.85</v>
      </c>
      <c r="G32" s="14">
        <f t="shared" si="4"/>
        <v>350.35</v>
      </c>
      <c r="H32" s="14">
        <f t="shared" si="5"/>
        <v>17.517500000000002</v>
      </c>
      <c r="I32" s="14">
        <f t="shared" si="6"/>
        <v>367.86750000000001</v>
      </c>
      <c r="J32" s="15"/>
      <c r="K32" s="39">
        <f t="shared" si="0"/>
        <v>11</v>
      </c>
      <c r="L32" s="30">
        <f t="shared" si="1"/>
        <v>350.35</v>
      </c>
      <c r="M32" s="29">
        <v>17.517500000000002</v>
      </c>
      <c r="N32" s="37">
        <f t="shared" si="7"/>
        <v>367.86750000000001</v>
      </c>
      <c r="O32" s="27"/>
      <c r="P32" s="47">
        <v>1</v>
      </c>
      <c r="Q32" s="29"/>
      <c r="R32" s="29">
        <v>1</v>
      </c>
      <c r="S32" s="29">
        <v>2</v>
      </c>
      <c r="T32" s="29">
        <v>2</v>
      </c>
      <c r="U32" s="29">
        <v>4</v>
      </c>
      <c r="V32" s="29"/>
      <c r="W32" s="29"/>
      <c r="X32" s="48">
        <f t="shared" si="8"/>
        <v>10</v>
      </c>
      <c r="Y32" s="52">
        <v>11</v>
      </c>
      <c r="Z32" s="29">
        <v>0</v>
      </c>
      <c r="AA32" s="55">
        <f t="shared" si="9"/>
        <v>11</v>
      </c>
      <c r="AB32" s="41">
        <v>10</v>
      </c>
      <c r="AC32" s="41" t="s">
        <v>228</v>
      </c>
      <c r="AD32" s="57">
        <f t="shared" si="2"/>
        <v>318.5</v>
      </c>
      <c r="AE32" s="56">
        <v>1</v>
      </c>
      <c r="AF32" s="57">
        <f t="shared" si="3"/>
        <v>31.85</v>
      </c>
      <c r="AG32" s="56" t="s">
        <v>237</v>
      </c>
    </row>
    <row r="33" spans="1:33" ht="20.100000000000001" customHeight="1">
      <c r="A33" s="13">
        <f t="shared" si="10"/>
        <v>30</v>
      </c>
      <c r="B33" s="44" t="s">
        <v>66</v>
      </c>
      <c r="C33" s="11">
        <v>6953156270961</v>
      </c>
      <c r="D33" s="12" t="s">
        <v>67</v>
      </c>
      <c r="E33" s="13">
        <v>4</v>
      </c>
      <c r="F33" s="12">
        <v>447.85</v>
      </c>
      <c r="G33" s="14">
        <f t="shared" si="4"/>
        <v>1791.4</v>
      </c>
      <c r="H33" s="14">
        <f t="shared" si="5"/>
        <v>89.570000000000007</v>
      </c>
      <c r="I33" s="14">
        <f t="shared" si="6"/>
        <v>1880.97</v>
      </c>
      <c r="J33" s="15"/>
      <c r="K33" s="39">
        <f t="shared" si="0"/>
        <v>3</v>
      </c>
      <c r="L33" s="30">
        <f t="shared" si="1"/>
        <v>1343.5500000000002</v>
      </c>
      <c r="M33" s="29">
        <v>67.177500000000009</v>
      </c>
      <c r="N33" s="37">
        <f t="shared" si="7"/>
        <v>1410.7275000000002</v>
      </c>
      <c r="O33" s="27"/>
      <c r="P33" s="47"/>
      <c r="Q33" s="29">
        <v>1</v>
      </c>
      <c r="R33" s="29">
        <v>1</v>
      </c>
      <c r="S33" s="29"/>
      <c r="T33" s="29"/>
      <c r="U33" s="29">
        <v>1</v>
      </c>
      <c r="V33" s="29"/>
      <c r="W33" s="29"/>
      <c r="X33" s="48">
        <f t="shared" si="8"/>
        <v>3</v>
      </c>
      <c r="Y33" s="52">
        <v>4</v>
      </c>
      <c r="Z33" s="29">
        <v>1</v>
      </c>
      <c r="AA33" s="55">
        <f t="shared" si="9"/>
        <v>3</v>
      </c>
      <c r="AB33" s="41">
        <v>3</v>
      </c>
      <c r="AC33" s="41" t="s">
        <v>228</v>
      </c>
      <c r="AD33" s="57">
        <f t="shared" si="2"/>
        <v>1343.5500000000002</v>
      </c>
      <c r="AE33" s="41"/>
      <c r="AF33" s="57">
        <f t="shared" si="3"/>
        <v>0</v>
      </c>
      <c r="AG33" s="41"/>
    </row>
    <row r="34" spans="1:33" ht="20.100000000000001" customHeight="1">
      <c r="A34" s="13">
        <f t="shared" si="10"/>
        <v>31</v>
      </c>
      <c r="B34" s="44" t="s">
        <v>68</v>
      </c>
      <c r="C34" s="11">
        <v>6953156263093</v>
      </c>
      <c r="D34" s="12" t="s">
        <v>69</v>
      </c>
      <c r="E34" s="13">
        <v>3</v>
      </c>
      <c r="F34" s="12">
        <v>64.349999999999994</v>
      </c>
      <c r="G34" s="14">
        <f t="shared" si="4"/>
        <v>193.04999999999998</v>
      </c>
      <c r="H34" s="14">
        <f t="shared" si="5"/>
        <v>9.6524999999999999</v>
      </c>
      <c r="I34" s="14">
        <f t="shared" si="6"/>
        <v>202.70249999999999</v>
      </c>
      <c r="J34" s="15"/>
      <c r="K34" s="39">
        <f t="shared" si="0"/>
        <v>3</v>
      </c>
      <c r="L34" s="30">
        <f t="shared" si="1"/>
        <v>193.04999999999998</v>
      </c>
      <c r="M34" s="29">
        <v>9.6524999999999999</v>
      </c>
      <c r="N34" s="37">
        <f t="shared" si="7"/>
        <v>202.70249999999999</v>
      </c>
      <c r="O34" s="27"/>
      <c r="P34" s="47"/>
      <c r="Q34" s="29">
        <v>2</v>
      </c>
      <c r="R34" s="29">
        <v>1</v>
      </c>
      <c r="S34" s="29"/>
      <c r="T34" s="29"/>
      <c r="U34" s="29"/>
      <c r="V34" s="29"/>
      <c r="W34" s="29"/>
      <c r="X34" s="48">
        <f t="shared" si="8"/>
        <v>3</v>
      </c>
      <c r="Y34" s="52">
        <v>3</v>
      </c>
      <c r="Z34" s="29">
        <v>0</v>
      </c>
      <c r="AA34" s="55">
        <f t="shared" si="9"/>
        <v>3</v>
      </c>
      <c r="AB34" s="41">
        <v>3</v>
      </c>
      <c r="AC34" s="41" t="s">
        <v>228</v>
      </c>
      <c r="AD34" s="57">
        <f t="shared" si="2"/>
        <v>193.04999999999998</v>
      </c>
      <c r="AE34" s="41"/>
      <c r="AF34" s="57">
        <f t="shared" si="3"/>
        <v>0</v>
      </c>
      <c r="AG34" s="41"/>
    </row>
    <row r="35" spans="1:33" ht="20.100000000000001" customHeight="1">
      <c r="A35" s="13">
        <f t="shared" si="10"/>
        <v>32</v>
      </c>
      <c r="B35" s="44" t="s">
        <v>70</v>
      </c>
      <c r="C35" s="13"/>
      <c r="D35" s="12" t="s">
        <v>71</v>
      </c>
      <c r="E35" s="13">
        <v>2</v>
      </c>
      <c r="F35" s="12">
        <v>44.85</v>
      </c>
      <c r="G35" s="14">
        <f t="shared" si="4"/>
        <v>89.7</v>
      </c>
      <c r="H35" s="14">
        <f t="shared" si="5"/>
        <v>4.4850000000000003</v>
      </c>
      <c r="I35" s="14">
        <f t="shared" si="6"/>
        <v>94.185000000000002</v>
      </c>
      <c r="J35" s="15"/>
      <c r="K35" s="39">
        <f t="shared" si="0"/>
        <v>2</v>
      </c>
      <c r="L35" s="30">
        <f t="shared" si="1"/>
        <v>89.7</v>
      </c>
      <c r="M35" s="29">
        <v>4.4850000000000003</v>
      </c>
      <c r="N35" s="37">
        <f t="shared" si="7"/>
        <v>94.185000000000002</v>
      </c>
      <c r="O35" s="27"/>
      <c r="P35" s="47"/>
      <c r="Q35" s="29">
        <v>1</v>
      </c>
      <c r="R35" s="29"/>
      <c r="S35" s="29">
        <v>1</v>
      </c>
      <c r="T35" s="29"/>
      <c r="U35" s="29"/>
      <c r="V35" s="29"/>
      <c r="W35" s="29"/>
      <c r="X35" s="48">
        <f t="shared" si="8"/>
        <v>2</v>
      </c>
      <c r="Y35" s="52">
        <v>2</v>
      </c>
      <c r="Z35" s="29">
        <v>0</v>
      </c>
      <c r="AA35" s="55">
        <f t="shared" si="9"/>
        <v>2</v>
      </c>
      <c r="AB35" s="41">
        <v>2</v>
      </c>
      <c r="AC35" s="41" t="s">
        <v>228</v>
      </c>
      <c r="AD35" s="57">
        <f t="shared" si="2"/>
        <v>89.7</v>
      </c>
      <c r="AE35" s="41"/>
      <c r="AF35" s="57">
        <f t="shared" si="3"/>
        <v>0</v>
      </c>
      <c r="AG35" s="41"/>
    </row>
    <row r="36" spans="1:33" ht="20.100000000000001" customHeight="1">
      <c r="A36" s="13">
        <f t="shared" si="10"/>
        <v>33</v>
      </c>
      <c r="B36" s="44" t="s">
        <v>72</v>
      </c>
      <c r="C36" s="11">
        <v>6953156267572</v>
      </c>
      <c r="D36" s="12" t="s">
        <v>73</v>
      </c>
      <c r="E36" s="13">
        <v>6</v>
      </c>
      <c r="F36" s="12">
        <v>44.85</v>
      </c>
      <c r="G36" s="14">
        <f t="shared" si="4"/>
        <v>269.10000000000002</v>
      </c>
      <c r="H36" s="14">
        <f t="shared" si="5"/>
        <v>13.455000000000002</v>
      </c>
      <c r="I36" s="14">
        <f t="shared" si="6"/>
        <v>282.55500000000001</v>
      </c>
      <c r="J36" s="15"/>
      <c r="K36" s="39">
        <f t="shared" ref="K36:K67" si="11">E36-Z36</f>
        <v>3</v>
      </c>
      <c r="L36" s="30">
        <f t="shared" ref="L36:L67" si="12">K36*F36</f>
        <v>134.55000000000001</v>
      </c>
      <c r="M36" s="29">
        <v>6.7275000000000009</v>
      </c>
      <c r="N36" s="37">
        <f t="shared" si="7"/>
        <v>141.2775</v>
      </c>
      <c r="O36" s="27"/>
      <c r="P36" s="47">
        <v>1</v>
      </c>
      <c r="Q36" s="29"/>
      <c r="R36" s="29"/>
      <c r="S36" s="29">
        <v>2</v>
      </c>
      <c r="T36" s="29"/>
      <c r="U36" s="29"/>
      <c r="V36" s="29"/>
      <c r="W36" s="29"/>
      <c r="X36" s="48">
        <f t="shared" si="8"/>
        <v>3</v>
      </c>
      <c r="Y36" s="52">
        <v>6</v>
      </c>
      <c r="Z36" s="29">
        <v>3</v>
      </c>
      <c r="AA36" s="55">
        <f t="shared" si="9"/>
        <v>3</v>
      </c>
      <c r="AB36" s="41">
        <v>3</v>
      </c>
      <c r="AC36" s="41" t="s">
        <v>228</v>
      </c>
      <c r="AD36" s="57">
        <f t="shared" ref="AD36:AD67" si="13">AB36*F36</f>
        <v>134.55000000000001</v>
      </c>
      <c r="AE36" s="41"/>
      <c r="AF36" s="57">
        <f t="shared" ref="AF36:AF67" si="14">AE36*F36</f>
        <v>0</v>
      </c>
      <c r="AG36" s="41"/>
    </row>
    <row r="37" spans="1:33" ht="20.100000000000001" customHeight="1">
      <c r="A37" s="13">
        <f t="shared" si="10"/>
        <v>34</v>
      </c>
      <c r="B37" s="44" t="s">
        <v>74</v>
      </c>
      <c r="C37" s="11">
        <v>6953156276413</v>
      </c>
      <c r="D37" s="12" t="s">
        <v>75</v>
      </c>
      <c r="E37" s="13">
        <v>3</v>
      </c>
      <c r="F37" s="12">
        <v>57.85</v>
      </c>
      <c r="G37" s="14">
        <f t="shared" si="4"/>
        <v>173.55</v>
      </c>
      <c r="H37" s="14">
        <f t="shared" si="5"/>
        <v>8.6775000000000002</v>
      </c>
      <c r="I37" s="14">
        <f t="shared" si="6"/>
        <v>182.22750000000002</v>
      </c>
      <c r="J37" s="15"/>
      <c r="K37" s="39">
        <f t="shared" si="11"/>
        <v>2</v>
      </c>
      <c r="L37" s="30">
        <f t="shared" si="12"/>
        <v>115.7</v>
      </c>
      <c r="M37" s="29">
        <v>5.7850000000000001</v>
      </c>
      <c r="N37" s="37">
        <f t="shared" si="7"/>
        <v>121.485</v>
      </c>
      <c r="O37" s="27"/>
      <c r="P37" s="47"/>
      <c r="Q37" s="29">
        <v>1</v>
      </c>
      <c r="R37" s="29"/>
      <c r="S37" s="29">
        <v>1</v>
      </c>
      <c r="T37" s="29"/>
      <c r="U37" s="29"/>
      <c r="V37" s="29"/>
      <c r="W37" s="29"/>
      <c r="X37" s="48">
        <f t="shared" si="8"/>
        <v>2</v>
      </c>
      <c r="Y37" s="52">
        <v>3</v>
      </c>
      <c r="Z37" s="29">
        <v>1</v>
      </c>
      <c r="AA37" s="55">
        <f t="shared" si="9"/>
        <v>2</v>
      </c>
      <c r="AB37" s="41">
        <v>2</v>
      </c>
      <c r="AC37" s="41" t="s">
        <v>228</v>
      </c>
      <c r="AD37" s="57">
        <f t="shared" si="13"/>
        <v>115.7</v>
      </c>
      <c r="AE37" s="41"/>
      <c r="AF37" s="57">
        <f t="shared" si="14"/>
        <v>0</v>
      </c>
      <c r="AG37" s="41"/>
    </row>
    <row r="38" spans="1:33" ht="20.100000000000001" customHeight="1">
      <c r="A38" s="13">
        <f t="shared" si="10"/>
        <v>35</v>
      </c>
      <c r="B38" s="44" t="s">
        <v>76</v>
      </c>
      <c r="C38" s="11">
        <v>6953156278721</v>
      </c>
      <c r="D38" s="12" t="s">
        <v>77</v>
      </c>
      <c r="E38" s="13">
        <v>3</v>
      </c>
      <c r="F38" s="12">
        <v>64.349999999999994</v>
      </c>
      <c r="G38" s="14">
        <f t="shared" si="4"/>
        <v>193.04999999999998</v>
      </c>
      <c r="H38" s="14">
        <f t="shared" si="5"/>
        <v>9.6524999999999999</v>
      </c>
      <c r="I38" s="14">
        <f t="shared" si="6"/>
        <v>202.70249999999999</v>
      </c>
      <c r="J38" s="15"/>
      <c r="K38" s="39">
        <f t="shared" si="11"/>
        <v>0</v>
      </c>
      <c r="L38" s="30">
        <f t="shared" si="12"/>
        <v>0</v>
      </c>
      <c r="M38" s="29">
        <v>0</v>
      </c>
      <c r="N38" s="37">
        <f t="shared" si="7"/>
        <v>0</v>
      </c>
      <c r="O38" s="27"/>
      <c r="P38" s="47"/>
      <c r="Q38" s="29"/>
      <c r="R38" s="29"/>
      <c r="S38" s="29"/>
      <c r="T38" s="29"/>
      <c r="U38" s="29"/>
      <c r="V38" s="29"/>
      <c r="W38" s="29"/>
      <c r="X38" s="48">
        <f t="shared" si="8"/>
        <v>0</v>
      </c>
      <c r="Y38" s="52">
        <v>3</v>
      </c>
      <c r="Z38" s="29">
        <v>3</v>
      </c>
      <c r="AA38" s="55">
        <f t="shared" si="9"/>
        <v>0</v>
      </c>
      <c r="AB38" s="41"/>
      <c r="AC38" s="41"/>
      <c r="AD38" s="57">
        <f t="shared" si="13"/>
        <v>0</v>
      </c>
      <c r="AE38" s="41"/>
      <c r="AF38" s="57">
        <f t="shared" si="14"/>
        <v>0</v>
      </c>
      <c r="AG38" s="41"/>
    </row>
    <row r="39" spans="1:33" ht="20.100000000000001" customHeight="1">
      <c r="A39" s="13">
        <f t="shared" si="10"/>
        <v>36</v>
      </c>
      <c r="B39" s="44" t="s">
        <v>78</v>
      </c>
      <c r="C39" s="13"/>
      <c r="D39" s="12" t="s">
        <v>79</v>
      </c>
      <c r="E39" s="13">
        <v>3</v>
      </c>
      <c r="F39" s="12">
        <v>96.85</v>
      </c>
      <c r="G39" s="14">
        <f t="shared" si="4"/>
        <v>290.54999999999995</v>
      </c>
      <c r="H39" s="14">
        <f t="shared" si="5"/>
        <v>14.527499999999998</v>
      </c>
      <c r="I39" s="14">
        <f t="shared" si="6"/>
        <v>305.07749999999993</v>
      </c>
      <c r="J39" s="15"/>
      <c r="K39" s="39">
        <f t="shared" si="11"/>
        <v>1</v>
      </c>
      <c r="L39" s="30">
        <f t="shared" si="12"/>
        <v>96.85</v>
      </c>
      <c r="M39" s="29">
        <v>4.8425000000000002</v>
      </c>
      <c r="N39" s="37">
        <f t="shared" si="7"/>
        <v>101.6925</v>
      </c>
      <c r="O39" s="27"/>
      <c r="P39" s="47"/>
      <c r="Q39" s="29"/>
      <c r="R39" s="29"/>
      <c r="S39" s="29">
        <v>1</v>
      </c>
      <c r="T39" s="29"/>
      <c r="U39" s="29"/>
      <c r="V39" s="29"/>
      <c r="W39" s="29"/>
      <c r="X39" s="48">
        <f t="shared" si="8"/>
        <v>1</v>
      </c>
      <c r="Y39" s="52">
        <v>3</v>
      </c>
      <c r="Z39" s="29">
        <v>2</v>
      </c>
      <c r="AA39" s="55">
        <f t="shared" si="9"/>
        <v>1</v>
      </c>
      <c r="AB39" s="41">
        <v>1</v>
      </c>
      <c r="AC39" s="41" t="s">
        <v>228</v>
      </c>
      <c r="AD39" s="57">
        <f t="shared" si="13"/>
        <v>96.85</v>
      </c>
      <c r="AE39" s="41"/>
      <c r="AF39" s="57">
        <f t="shared" si="14"/>
        <v>0</v>
      </c>
      <c r="AG39" s="41"/>
    </row>
    <row r="40" spans="1:33" ht="20.100000000000001" customHeight="1">
      <c r="A40" s="13">
        <f t="shared" si="10"/>
        <v>37</v>
      </c>
      <c r="B40" s="44" t="s">
        <v>80</v>
      </c>
      <c r="C40" s="13"/>
      <c r="D40" s="12" t="s">
        <v>81</v>
      </c>
      <c r="E40" s="13">
        <v>3</v>
      </c>
      <c r="F40" s="12">
        <v>116.35</v>
      </c>
      <c r="G40" s="14">
        <f t="shared" si="4"/>
        <v>349.04999999999995</v>
      </c>
      <c r="H40" s="14">
        <f t="shared" si="5"/>
        <v>17.452499999999997</v>
      </c>
      <c r="I40" s="14">
        <f t="shared" si="6"/>
        <v>366.50249999999994</v>
      </c>
      <c r="J40" s="15"/>
      <c r="K40" s="39">
        <f t="shared" si="11"/>
        <v>0</v>
      </c>
      <c r="L40" s="30">
        <f t="shared" si="12"/>
        <v>0</v>
      </c>
      <c r="M40" s="29">
        <v>0</v>
      </c>
      <c r="N40" s="37">
        <f t="shared" si="7"/>
        <v>0</v>
      </c>
      <c r="O40" s="27"/>
      <c r="P40" s="47"/>
      <c r="Q40" s="29"/>
      <c r="R40" s="29"/>
      <c r="S40" s="29"/>
      <c r="T40" s="29"/>
      <c r="U40" s="29"/>
      <c r="V40" s="29"/>
      <c r="W40" s="29"/>
      <c r="X40" s="48">
        <f t="shared" si="8"/>
        <v>0</v>
      </c>
      <c r="Y40" s="52">
        <v>3</v>
      </c>
      <c r="Z40" s="29">
        <v>3</v>
      </c>
      <c r="AA40" s="55">
        <f t="shared" si="9"/>
        <v>0</v>
      </c>
      <c r="AB40" s="41"/>
      <c r="AC40" s="41"/>
      <c r="AD40" s="57">
        <f t="shared" si="13"/>
        <v>0</v>
      </c>
      <c r="AE40" s="41"/>
      <c r="AF40" s="57">
        <f t="shared" si="14"/>
        <v>0</v>
      </c>
      <c r="AG40" s="41"/>
    </row>
    <row r="41" spans="1:33" ht="20.100000000000001" customHeight="1">
      <c r="A41" s="13">
        <f t="shared" si="10"/>
        <v>38</v>
      </c>
      <c r="B41" s="44" t="s">
        <v>82</v>
      </c>
      <c r="C41" s="13"/>
      <c r="D41" s="12" t="s">
        <v>83</v>
      </c>
      <c r="E41" s="13">
        <v>3</v>
      </c>
      <c r="F41" s="12">
        <v>116.35</v>
      </c>
      <c r="G41" s="14">
        <f t="shared" si="4"/>
        <v>349.04999999999995</v>
      </c>
      <c r="H41" s="14">
        <f t="shared" si="5"/>
        <v>17.452499999999997</v>
      </c>
      <c r="I41" s="14">
        <f t="shared" si="6"/>
        <v>366.50249999999994</v>
      </c>
      <c r="J41" s="15"/>
      <c r="K41" s="39">
        <f t="shared" si="11"/>
        <v>1</v>
      </c>
      <c r="L41" s="30">
        <f t="shared" si="12"/>
        <v>116.35</v>
      </c>
      <c r="M41" s="29">
        <v>5.8174999999999999</v>
      </c>
      <c r="N41" s="37">
        <f t="shared" si="7"/>
        <v>122.16749999999999</v>
      </c>
      <c r="O41" s="27"/>
      <c r="P41" s="47"/>
      <c r="Q41" s="29"/>
      <c r="R41" s="29"/>
      <c r="S41" s="29"/>
      <c r="T41" s="29">
        <v>1</v>
      </c>
      <c r="U41" s="29"/>
      <c r="V41" s="29"/>
      <c r="W41" s="29"/>
      <c r="X41" s="48">
        <f t="shared" si="8"/>
        <v>1</v>
      </c>
      <c r="Y41" s="52">
        <v>3</v>
      </c>
      <c r="Z41" s="29">
        <v>2</v>
      </c>
      <c r="AA41" s="55">
        <f t="shared" si="9"/>
        <v>1</v>
      </c>
      <c r="AB41" s="41">
        <v>1</v>
      </c>
      <c r="AC41" s="41" t="s">
        <v>228</v>
      </c>
      <c r="AD41" s="57">
        <f t="shared" si="13"/>
        <v>116.35</v>
      </c>
      <c r="AE41" s="41"/>
      <c r="AF41" s="57">
        <f t="shared" si="14"/>
        <v>0</v>
      </c>
      <c r="AG41" s="41"/>
    </row>
    <row r="42" spans="1:33" ht="20.100000000000001" customHeight="1">
      <c r="A42" s="13">
        <f t="shared" si="10"/>
        <v>39</v>
      </c>
      <c r="B42" s="44" t="s">
        <v>84</v>
      </c>
      <c r="C42" s="11">
        <v>6953156269873</v>
      </c>
      <c r="D42" s="12" t="s">
        <v>85</v>
      </c>
      <c r="E42" s="13">
        <v>3</v>
      </c>
      <c r="F42" s="12">
        <v>129.35</v>
      </c>
      <c r="G42" s="14">
        <f t="shared" si="4"/>
        <v>388.04999999999995</v>
      </c>
      <c r="H42" s="14">
        <f t="shared" si="5"/>
        <v>19.4025</v>
      </c>
      <c r="I42" s="14">
        <f t="shared" si="6"/>
        <v>407.45249999999993</v>
      </c>
      <c r="J42" s="15"/>
      <c r="K42" s="39">
        <f t="shared" si="11"/>
        <v>2</v>
      </c>
      <c r="L42" s="30">
        <f t="shared" si="12"/>
        <v>258.7</v>
      </c>
      <c r="M42" s="29">
        <v>12.935</v>
      </c>
      <c r="N42" s="37">
        <f t="shared" si="7"/>
        <v>271.63499999999999</v>
      </c>
      <c r="O42" s="27"/>
      <c r="P42" s="47"/>
      <c r="Q42" s="29">
        <v>1</v>
      </c>
      <c r="R42" s="29"/>
      <c r="S42" s="29"/>
      <c r="T42" s="29"/>
      <c r="U42" s="29"/>
      <c r="V42" s="29">
        <v>1</v>
      </c>
      <c r="W42" s="29"/>
      <c r="X42" s="48">
        <f t="shared" si="8"/>
        <v>2</v>
      </c>
      <c r="Y42" s="52">
        <v>3</v>
      </c>
      <c r="Z42" s="29">
        <v>1</v>
      </c>
      <c r="AA42" s="55">
        <f t="shared" si="9"/>
        <v>2</v>
      </c>
      <c r="AB42" s="41">
        <v>2</v>
      </c>
      <c r="AC42" s="41" t="s">
        <v>228</v>
      </c>
      <c r="AD42" s="57">
        <f t="shared" si="13"/>
        <v>258.7</v>
      </c>
      <c r="AE42" s="41"/>
      <c r="AF42" s="57">
        <f t="shared" si="14"/>
        <v>0</v>
      </c>
      <c r="AG42" s="41"/>
    </row>
    <row r="43" spans="1:33" ht="20.100000000000001" customHeight="1">
      <c r="A43" s="13">
        <f t="shared" si="10"/>
        <v>40</v>
      </c>
      <c r="B43" s="44" t="s">
        <v>86</v>
      </c>
      <c r="C43" s="11">
        <v>6953156269897</v>
      </c>
      <c r="D43" s="12" t="s">
        <v>87</v>
      </c>
      <c r="E43" s="13">
        <v>6</v>
      </c>
      <c r="F43" s="12">
        <v>129.35</v>
      </c>
      <c r="G43" s="14">
        <f t="shared" si="4"/>
        <v>776.09999999999991</v>
      </c>
      <c r="H43" s="14">
        <f t="shared" si="5"/>
        <v>38.805</v>
      </c>
      <c r="I43" s="14">
        <f t="shared" si="6"/>
        <v>814.90499999999986</v>
      </c>
      <c r="J43" s="15"/>
      <c r="K43" s="39">
        <f t="shared" si="11"/>
        <v>6</v>
      </c>
      <c r="L43" s="30">
        <f t="shared" si="12"/>
        <v>776.09999999999991</v>
      </c>
      <c r="M43" s="29">
        <v>38.805</v>
      </c>
      <c r="N43" s="37">
        <f t="shared" si="7"/>
        <v>814.90499999999986</v>
      </c>
      <c r="O43" s="27"/>
      <c r="P43" s="47"/>
      <c r="Q43" s="29">
        <v>3</v>
      </c>
      <c r="R43" s="29"/>
      <c r="S43" s="29">
        <v>1</v>
      </c>
      <c r="T43" s="29">
        <v>2</v>
      </c>
      <c r="U43" s="29"/>
      <c r="V43" s="29"/>
      <c r="W43" s="29"/>
      <c r="X43" s="48">
        <f t="shared" si="8"/>
        <v>6</v>
      </c>
      <c r="Y43" s="52">
        <v>6</v>
      </c>
      <c r="Z43" s="29">
        <v>0</v>
      </c>
      <c r="AA43" s="55">
        <f t="shared" si="9"/>
        <v>6</v>
      </c>
      <c r="AB43" s="41">
        <v>6</v>
      </c>
      <c r="AC43" s="41" t="s">
        <v>228</v>
      </c>
      <c r="AD43" s="57">
        <f t="shared" si="13"/>
        <v>776.09999999999991</v>
      </c>
      <c r="AE43" s="41"/>
      <c r="AF43" s="57">
        <f t="shared" si="14"/>
        <v>0</v>
      </c>
      <c r="AG43" s="41"/>
    </row>
    <row r="44" spans="1:33" ht="20.100000000000001" customHeight="1">
      <c r="A44" s="13">
        <f t="shared" si="10"/>
        <v>41</v>
      </c>
      <c r="B44" s="44" t="s">
        <v>88</v>
      </c>
      <c r="C44" s="11">
        <v>6953156269880</v>
      </c>
      <c r="D44" s="12" t="s">
        <v>89</v>
      </c>
      <c r="E44" s="13">
        <v>4</v>
      </c>
      <c r="F44" s="12">
        <v>129.35</v>
      </c>
      <c r="G44" s="14">
        <f t="shared" si="4"/>
        <v>517.4</v>
      </c>
      <c r="H44" s="14">
        <f t="shared" si="5"/>
        <v>25.87</v>
      </c>
      <c r="I44" s="14">
        <f t="shared" si="6"/>
        <v>543.27</v>
      </c>
      <c r="J44" s="15"/>
      <c r="K44" s="39">
        <f t="shared" si="11"/>
        <v>4</v>
      </c>
      <c r="L44" s="30">
        <f t="shared" si="12"/>
        <v>517.4</v>
      </c>
      <c r="M44" s="29">
        <v>25.87</v>
      </c>
      <c r="N44" s="37">
        <f t="shared" si="7"/>
        <v>543.27</v>
      </c>
      <c r="O44" s="27"/>
      <c r="P44" s="47"/>
      <c r="Q44" s="29">
        <v>1</v>
      </c>
      <c r="R44" s="29"/>
      <c r="S44" s="29"/>
      <c r="T44" s="29">
        <v>2</v>
      </c>
      <c r="U44" s="29"/>
      <c r="V44" s="29"/>
      <c r="W44" s="29"/>
      <c r="X44" s="48">
        <f t="shared" si="8"/>
        <v>3</v>
      </c>
      <c r="Y44" s="52">
        <v>4</v>
      </c>
      <c r="Z44" s="29">
        <v>0</v>
      </c>
      <c r="AA44" s="55">
        <f t="shared" si="9"/>
        <v>4</v>
      </c>
      <c r="AB44" s="41">
        <v>3</v>
      </c>
      <c r="AC44" s="41" t="s">
        <v>228</v>
      </c>
      <c r="AD44" s="57">
        <f t="shared" si="13"/>
        <v>388.04999999999995</v>
      </c>
      <c r="AE44" s="56">
        <v>1</v>
      </c>
      <c r="AF44" s="57">
        <f t="shared" si="14"/>
        <v>129.35</v>
      </c>
      <c r="AG44" s="56" t="s">
        <v>237</v>
      </c>
    </row>
    <row r="45" spans="1:33" ht="20.100000000000001" customHeight="1">
      <c r="A45" s="13">
        <f t="shared" si="10"/>
        <v>42</v>
      </c>
      <c r="B45" s="44" t="s">
        <v>90</v>
      </c>
      <c r="C45" s="11">
        <v>6953156275614</v>
      </c>
      <c r="D45" s="12" t="s">
        <v>91</v>
      </c>
      <c r="E45" s="13">
        <v>3</v>
      </c>
      <c r="F45" s="12">
        <v>142.35</v>
      </c>
      <c r="G45" s="14">
        <f t="shared" si="4"/>
        <v>427.04999999999995</v>
      </c>
      <c r="H45" s="14">
        <f t="shared" si="5"/>
        <v>21.352499999999999</v>
      </c>
      <c r="I45" s="14">
        <f t="shared" si="6"/>
        <v>448.40249999999997</v>
      </c>
      <c r="J45" s="15"/>
      <c r="K45" s="39">
        <f t="shared" si="11"/>
        <v>2</v>
      </c>
      <c r="L45" s="30">
        <f t="shared" si="12"/>
        <v>284.7</v>
      </c>
      <c r="M45" s="29">
        <v>14.234999999999999</v>
      </c>
      <c r="N45" s="37">
        <f t="shared" si="7"/>
        <v>298.935</v>
      </c>
      <c r="O45" s="27"/>
      <c r="P45" s="47"/>
      <c r="Q45" s="29"/>
      <c r="R45" s="29">
        <v>2</v>
      </c>
      <c r="S45" s="29"/>
      <c r="T45" s="29"/>
      <c r="U45" s="29">
        <v>1</v>
      </c>
      <c r="V45" s="29"/>
      <c r="W45" s="29"/>
      <c r="X45" s="48">
        <f t="shared" si="8"/>
        <v>3</v>
      </c>
      <c r="Y45" s="52">
        <v>3</v>
      </c>
      <c r="Z45" s="29">
        <v>1</v>
      </c>
      <c r="AA45" s="55">
        <f t="shared" si="9"/>
        <v>2</v>
      </c>
      <c r="AB45" s="41">
        <v>2</v>
      </c>
      <c r="AC45" s="41" t="s">
        <v>228</v>
      </c>
      <c r="AD45" s="57">
        <f t="shared" si="13"/>
        <v>284.7</v>
      </c>
      <c r="AE45" s="41"/>
      <c r="AF45" s="57">
        <f t="shared" si="14"/>
        <v>0</v>
      </c>
      <c r="AG45" s="41"/>
    </row>
    <row r="46" spans="1:33" ht="20.100000000000001" customHeight="1">
      <c r="A46" s="13">
        <f t="shared" si="10"/>
        <v>43</v>
      </c>
      <c r="B46" s="44" t="s">
        <v>92</v>
      </c>
      <c r="C46" s="11">
        <v>6953156273887</v>
      </c>
      <c r="D46" s="12" t="s">
        <v>93</v>
      </c>
      <c r="E46" s="13">
        <v>3</v>
      </c>
      <c r="F46" s="12">
        <v>135.85</v>
      </c>
      <c r="G46" s="14">
        <f t="shared" si="4"/>
        <v>407.54999999999995</v>
      </c>
      <c r="H46" s="14">
        <f t="shared" si="5"/>
        <v>20.377499999999998</v>
      </c>
      <c r="I46" s="14">
        <f t="shared" si="6"/>
        <v>427.92749999999995</v>
      </c>
      <c r="J46" s="15"/>
      <c r="K46" s="39">
        <f t="shared" si="11"/>
        <v>3</v>
      </c>
      <c r="L46" s="30">
        <f t="shared" si="12"/>
        <v>407.54999999999995</v>
      </c>
      <c r="M46" s="29">
        <v>20.377499999999998</v>
      </c>
      <c r="N46" s="37">
        <f t="shared" si="7"/>
        <v>427.92749999999995</v>
      </c>
      <c r="O46" s="27"/>
      <c r="P46" s="47"/>
      <c r="Q46" s="29"/>
      <c r="R46" s="29">
        <v>1</v>
      </c>
      <c r="S46" s="29"/>
      <c r="T46" s="29"/>
      <c r="U46" s="29">
        <v>2</v>
      </c>
      <c r="V46" s="29"/>
      <c r="W46" s="29"/>
      <c r="X46" s="48">
        <f t="shared" si="8"/>
        <v>3</v>
      </c>
      <c r="Y46" s="52">
        <v>3</v>
      </c>
      <c r="Z46" s="29">
        <v>0</v>
      </c>
      <c r="AA46" s="55">
        <f t="shared" si="9"/>
        <v>3</v>
      </c>
      <c r="AB46" s="41">
        <v>3</v>
      </c>
      <c r="AC46" s="41" t="s">
        <v>228</v>
      </c>
      <c r="AD46" s="57">
        <f t="shared" si="13"/>
        <v>407.54999999999995</v>
      </c>
      <c r="AE46" s="41"/>
      <c r="AF46" s="57">
        <f t="shared" si="14"/>
        <v>0</v>
      </c>
      <c r="AG46" s="41"/>
    </row>
    <row r="47" spans="1:33" ht="20.100000000000001" customHeight="1">
      <c r="A47" s="13">
        <f t="shared" si="10"/>
        <v>44</v>
      </c>
      <c r="B47" s="44" t="s">
        <v>94</v>
      </c>
      <c r="C47" s="13"/>
      <c r="D47" s="12" t="s">
        <v>95</v>
      </c>
      <c r="E47" s="13">
        <v>3</v>
      </c>
      <c r="F47" s="12">
        <v>77.349999999999994</v>
      </c>
      <c r="G47" s="14">
        <f t="shared" si="4"/>
        <v>232.04999999999998</v>
      </c>
      <c r="H47" s="14">
        <f t="shared" si="5"/>
        <v>11.602499999999999</v>
      </c>
      <c r="I47" s="14">
        <f t="shared" si="6"/>
        <v>243.65249999999997</v>
      </c>
      <c r="J47" s="15"/>
      <c r="K47" s="39">
        <f t="shared" si="11"/>
        <v>3</v>
      </c>
      <c r="L47" s="30">
        <f t="shared" si="12"/>
        <v>232.04999999999998</v>
      </c>
      <c r="M47" s="29">
        <v>11.602499999999999</v>
      </c>
      <c r="N47" s="37">
        <f t="shared" si="7"/>
        <v>243.65249999999997</v>
      </c>
      <c r="O47" s="27"/>
      <c r="P47" s="47"/>
      <c r="Q47" s="29"/>
      <c r="R47" s="29">
        <v>3</v>
      </c>
      <c r="S47" s="29"/>
      <c r="T47" s="29"/>
      <c r="U47" s="29"/>
      <c r="V47" s="29"/>
      <c r="W47" s="29"/>
      <c r="X47" s="48">
        <f t="shared" si="8"/>
        <v>3</v>
      </c>
      <c r="Y47" s="52">
        <v>3</v>
      </c>
      <c r="Z47" s="29">
        <v>0</v>
      </c>
      <c r="AA47" s="55">
        <f t="shared" si="9"/>
        <v>3</v>
      </c>
      <c r="AB47" s="41">
        <v>3</v>
      </c>
      <c r="AC47" s="41" t="s">
        <v>228</v>
      </c>
      <c r="AD47" s="57">
        <f t="shared" si="13"/>
        <v>232.04999999999998</v>
      </c>
      <c r="AE47" s="41"/>
      <c r="AF47" s="57">
        <f t="shared" si="14"/>
        <v>0</v>
      </c>
      <c r="AG47" s="41"/>
    </row>
    <row r="48" spans="1:33" ht="20.100000000000001" customHeight="1">
      <c r="A48" s="13">
        <f t="shared" si="10"/>
        <v>45</v>
      </c>
      <c r="B48" s="44" t="s">
        <v>96</v>
      </c>
      <c r="C48" s="11">
        <v>6953156273023</v>
      </c>
      <c r="D48" s="12" t="s">
        <v>97</v>
      </c>
      <c r="E48" s="13">
        <v>5</v>
      </c>
      <c r="F48" s="12">
        <v>103.35</v>
      </c>
      <c r="G48" s="14">
        <f t="shared" si="4"/>
        <v>516.75</v>
      </c>
      <c r="H48" s="14">
        <f t="shared" si="5"/>
        <v>25.837500000000002</v>
      </c>
      <c r="I48" s="14">
        <f t="shared" si="6"/>
        <v>542.58749999999998</v>
      </c>
      <c r="J48" s="15"/>
      <c r="K48" s="39">
        <f t="shared" si="11"/>
        <v>3</v>
      </c>
      <c r="L48" s="30">
        <f t="shared" si="12"/>
        <v>310.04999999999995</v>
      </c>
      <c r="M48" s="29">
        <v>15.502499999999998</v>
      </c>
      <c r="N48" s="37">
        <f t="shared" si="7"/>
        <v>325.55249999999995</v>
      </c>
      <c r="O48" s="27"/>
      <c r="P48" s="47"/>
      <c r="Q48" s="29">
        <v>3</v>
      </c>
      <c r="R48" s="29"/>
      <c r="S48" s="29"/>
      <c r="T48" s="29"/>
      <c r="U48" s="29"/>
      <c r="V48" s="29"/>
      <c r="W48" s="29"/>
      <c r="X48" s="48">
        <f t="shared" si="8"/>
        <v>3</v>
      </c>
      <c r="Y48" s="52">
        <v>5</v>
      </c>
      <c r="Z48" s="29">
        <v>2</v>
      </c>
      <c r="AA48" s="55">
        <f t="shared" si="9"/>
        <v>3</v>
      </c>
      <c r="AB48" s="41">
        <v>3</v>
      </c>
      <c r="AC48" s="41" t="s">
        <v>228</v>
      </c>
      <c r="AD48" s="57">
        <f t="shared" si="13"/>
        <v>310.04999999999995</v>
      </c>
      <c r="AE48" s="41"/>
      <c r="AF48" s="57">
        <f t="shared" si="14"/>
        <v>0</v>
      </c>
      <c r="AG48" s="41"/>
    </row>
    <row r="49" spans="1:33" ht="20.100000000000001" customHeight="1">
      <c r="A49" s="13">
        <f t="shared" si="10"/>
        <v>46</v>
      </c>
      <c r="B49" s="44" t="s">
        <v>98</v>
      </c>
      <c r="C49" s="11">
        <v>6953156273665</v>
      </c>
      <c r="D49" s="12" t="s">
        <v>99</v>
      </c>
      <c r="E49" s="13">
        <v>4</v>
      </c>
      <c r="F49" s="12">
        <v>77.349999999999994</v>
      </c>
      <c r="G49" s="14">
        <f t="shared" si="4"/>
        <v>309.39999999999998</v>
      </c>
      <c r="H49" s="14">
        <f t="shared" si="5"/>
        <v>15.469999999999999</v>
      </c>
      <c r="I49" s="14">
        <f t="shared" si="6"/>
        <v>324.87</v>
      </c>
      <c r="J49" s="15"/>
      <c r="K49" s="39">
        <f t="shared" si="11"/>
        <v>4</v>
      </c>
      <c r="L49" s="30">
        <f t="shared" si="12"/>
        <v>309.39999999999998</v>
      </c>
      <c r="M49" s="29">
        <v>15.469999999999999</v>
      </c>
      <c r="N49" s="37">
        <f t="shared" si="7"/>
        <v>324.87</v>
      </c>
      <c r="O49" s="27"/>
      <c r="P49" s="47">
        <v>2</v>
      </c>
      <c r="Q49" s="29">
        <v>1</v>
      </c>
      <c r="R49" s="29">
        <v>1</v>
      </c>
      <c r="S49" s="29"/>
      <c r="T49" s="29"/>
      <c r="U49" s="29"/>
      <c r="V49" s="29"/>
      <c r="W49" s="29"/>
      <c r="X49" s="48">
        <f t="shared" si="8"/>
        <v>4</v>
      </c>
      <c r="Y49" s="52">
        <v>4</v>
      </c>
      <c r="Z49" s="29">
        <v>0</v>
      </c>
      <c r="AA49" s="55">
        <f t="shared" si="9"/>
        <v>4</v>
      </c>
      <c r="AB49" s="41">
        <v>4</v>
      </c>
      <c r="AC49" s="41" t="s">
        <v>228</v>
      </c>
      <c r="AD49" s="57">
        <f t="shared" si="13"/>
        <v>309.39999999999998</v>
      </c>
      <c r="AE49" s="41"/>
      <c r="AF49" s="57">
        <f t="shared" si="14"/>
        <v>0</v>
      </c>
      <c r="AG49" s="41"/>
    </row>
    <row r="50" spans="1:33" ht="20.100000000000001" customHeight="1">
      <c r="A50" s="13">
        <f t="shared" si="10"/>
        <v>47</v>
      </c>
      <c r="B50" s="44" t="s">
        <v>100</v>
      </c>
      <c r="C50" s="11">
        <v>6953156273689</v>
      </c>
      <c r="D50" s="12" t="s">
        <v>101</v>
      </c>
      <c r="E50" s="13">
        <v>2</v>
      </c>
      <c r="F50" s="12">
        <v>77.349999999999994</v>
      </c>
      <c r="G50" s="14">
        <f t="shared" si="4"/>
        <v>154.69999999999999</v>
      </c>
      <c r="H50" s="14">
        <f t="shared" si="5"/>
        <v>7.7349999999999994</v>
      </c>
      <c r="I50" s="14">
        <f t="shared" si="6"/>
        <v>162.435</v>
      </c>
      <c r="J50" s="15"/>
      <c r="K50" s="39">
        <f t="shared" si="11"/>
        <v>2</v>
      </c>
      <c r="L50" s="30">
        <f t="shared" si="12"/>
        <v>154.69999999999999</v>
      </c>
      <c r="M50" s="29">
        <v>7.7349999999999994</v>
      </c>
      <c r="N50" s="37">
        <f t="shared" si="7"/>
        <v>162.435</v>
      </c>
      <c r="O50" s="27"/>
      <c r="P50" s="47">
        <v>1</v>
      </c>
      <c r="Q50" s="29"/>
      <c r="R50" s="29">
        <v>1</v>
      </c>
      <c r="S50" s="29"/>
      <c r="T50" s="29"/>
      <c r="U50" s="29"/>
      <c r="V50" s="29"/>
      <c r="W50" s="29"/>
      <c r="X50" s="48">
        <f t="shared" si="8"/>
        <v>2</v>
      </c>
      <c r="Y50" s="52">
        <v>2</v>
      </c>
      <c r="Z50" s="29">
        <v>0</v>
      </c>
      <c r="AA50" s="55">
        <f t="shared" si="9"/>
        <v>2</v>
      </c>
      <c r="AB50" s="41">
        <v>2</v>
      </c>
      <c r="AC50" s="41" t="s">
        <v>228</v>
      </c>
      <c r="AD50" s="57">
        <f t="shared" si="13"/>
        <v>154.69999999999999</v>
      </c>
      <c r="AE50" s="41"/>
      <c r="AF50" s="57">
        <f t="shared" si="14"/>
        <v>0</v>
      </c>
      <c r="AG50" s="41"/>
    </row>
    <row r="51" spans="1:33" ht="20.100000000000001" customHeight="1">
      <c r="A51" s="13">
        <f t="shared" si="10"/>
        <v>48</v>
      </c>
      <c r="B51" s="44" t="s">
        <v>102</v>
      </c>
      <c r="C51" s="13"/>
      <c r="D51" s="12" t="s">
        <v>103</v>
      </c>
      <c r="E51" s="13">
        <v>2</v>
      </c>
      <c r="F51" s="12">
        <v>142.35</v>
      </c>
      <c r="G51" s="14">
        <f t="shared" si="4"/>
        <v>284.7</v>
      </c>
      <c r="H51" s="14">
        <f t="shared" si="5"/>
        <v>14.234999999999999</v>
      </c>
      <c r="I51" s="14">
        <f t="shared" si="6"/>
        <v>298.935</v>
      </c>
      <c r="J51" s="15"/>
      <c r="K51" s="39">
        <f t="shared" si="11"/>
        <v>1</v>
      </c>
      <c r="L51" s="30">
        <f t="shared" si="12"/>
        <v>142.35</v>
      </c>
      <c r="M51" s="29">
        <v>7.1174999999999997</v>
      </c>
      <c r="N51" s="37">
        <f t="shared" si="7"/>
        <v>149.4675</v>
      </c>
      <c r="O51" s="27"/>
      <c r="P51" s="47"/>
      <c r="Q51" s="29"/>
      <c r="R51" s="29"/>
      <c r="S51" s="29">
        <v>1</v>
      </c>
      <c r="T51" s="29"/>
      <c r="U51" s="29"/>
      <c r="V51" s="29"/>
      <c r="W51" s="29"/>
      <c r="X51" s="48">
        <f t="shared" si="8"/>
        <v>1</v>
      </c>
      <c r="Y51" s="52">
        <v>2</v>
      </c>
      <c r="Z51" s="29">
        <v>1</v>
      </c>
      <c r="AA51" s="55">
        <f t="shared" si="9"/>
        <v>1</v>
      </c>
      <c r="AB51" s="41">
        <v>1</v>
      </c>
      <c r="AC51" s="41" t="s">
        <v>228</v>
      </c>
      <c r="AD51" s="57">
        <f t="shared" si="13"/>
        <v>142.35</v>
      </c>
      <c r="AE51" s="41"/>
      <c r="AF51" s="57">
        <f t="shared" si="14"/>
        <v>0</v>
      </c>
      <c r="AG51" s="41"/>
    </row>
    <row r="52" spans="1:33" ht="20.100000000000001" customHeight="1">
      <c r="A52" s="13">
        <f t="shared" si="10"/>
        <v>49</v>
      </c>
      <c r="B52" s="44" t="s">
        <v>104</v>
      </c>
      <c r="C52" s="13"/>
      <c r="D52" s="12" t="s">
        <v>105</v>
      </c>
      <c r="E52" s="13">
        <v>2</v>
      </c>
      <c r="F52" s="12">
        <v>142.35</v>
      </c>
      <c r="G52" s="14">
        <f t="shared" si="4"/>
        <v>284.7</v>
      </c>
      <c r="H52" s="14">
        <f t="shared" si="5"/>
        <v>14.234999999999999</v>
      </c>
      <c r="I52" s="14">
        <f t="shared" si="6"/>
        <v>298.935</v>
      </c>
      <c r="J52" s="15"/>
      <c r="K52" s="39">
        <f t="shared" si="11"/>
        <v>0</v>
      </c>
      <c r="L52" s="30">
        <f t="shared" si="12"/>
        <v>0</v>
      </c>
      <c r="M52" s="29">
        <v>0</v>
      </c>
      <c r="N52" s="37">
        <f t="shared" si="7"/>
        <v>0</v>
      </c>
      <c r="O52" s="27"/>
      <c r="P52" s="47"/>
      <c r="Q52" s="29"/>
      <c r="R52" s="29"/>
      <c r="S52" s="29"/>
      <c r="T52" s="29"/>
      <c r="U52" s="29"/>
      <c r="V52" s="29"/>
      <c r="W52" s="29"/>
      <c r="X52" s="48">
        <f t="shared" si="8"/>
        <v>0</v>
      </c>
      <c r="Y52" s="52">
        <v>2</v>
      </c>
      <c r="Z52" s="29">
        <v>2</v>
      </c>
      <c r="AA52" s="55">
        <f t="shared" si="9"/>
        <v>0</v>
      </c>
      <c r="AB52" s="41"/>
      <c r="AC52" s="41"/>
      <c r="AD52" s="57">
        <f t="shared" si="13"/>
        <v>0</v>
      </c>
      <c r="AE52" s="41"/>
      <c r="AF52" s="57">
        <f t="shared" si="14"/>
        <v>0</v>
      </c>
      <c r="AG52" s="41"/>
    </row>
    <row r="53" spans="1:33" ht="20.100000000000001" customHeight="1">
      <c r="A53" s="13">
        <f t="shared" si="10"/>
        <v>50</v>
      </c>
      <c r="B53" s="44" t="s">
        <v>106</v>
      </c>
      <c r="C53" s="11">
        <v>6953156271197</v>
      </c>
      <c r="D53" s="12" t="s">
        <v>107</v>
      </c>
      <c r="E53" s="13">
        <v>2</v>
      </c>
      <c r="F53" s="12">
        <v>155.35</v>
      </c>
      <c r="G53" s="14">
        <f t="shared" si="4"/>
        <v>310.7</v>
      </c>
      <c r="H53" s="14">
        <f t="shared" si="5"/>
        <v>15.535</v>
      </c>
      <c r="I53" s="14">
        <f t="shared" si="6"/>
        <v>326.23500000000001</v>
      </c>
      <c r="J53" s="15"/>
      <c r="K53" s="39">
        <f t="shared" si="11"/>
        <v>1</v>
      </c>
      <c r="L53" s="30">
        <f t="shared" si="12"/>
        <v>155.35</v>
      </c>
      <c r="M53" s="29">
        <v>7.7675000000000001</v>
      </c>
      <c r="N53" s="37">
        <f t="shared" si="7"/>
        <v>163.11750000000001</v>
      </c>
      <c r="O53" s="27"/>
      <c r="P53" s="47"/>
      <c r="Q53" s="29"/>
      <c r="R53" s="29"/>
      <c r="S53" s="29">
        <v>1</v>
      </c>
      <c r="T53" s="29"/>
      <c r="U53" s="29"/>
      <c r="V53" s="29"/>
      <c r="W53" s="29"/>
      <c r="X53" s="48">
        <f t="shared" si="8"/>
        <v>1</v>
      </c>
      <c r="Y53" s="52">
        <v>2</v>
      </c>
      <c r="Z53" s="29">
        <v>1</v>
      </c>
      <c r="AA53" s="55">
        <f t="shared" si="9"/>
        <v>1</v>
      </c>
      <c r="AB53" s="41">
        <v>1</v>
      </c>
      <c r="AC53" s="41" t="s">
        <v>228</v>
      </c>
      <c r="AD53" s="57">
        <f t="shared" si="13"/>
        <v>155.35</v>
      </c>
      <c r="AE53" s="41"/>
      <c r="AF53" s="57">
        <f t="shared" si="14"/>
        <v>0</v>
      </c>
      <c r="AG53" s="41"/>
    </row>
    <row r="54" spans="1:33" ht="20.100000000000001" customHeight="1">
      <c r="A54" s="13">
        <f t="shared" si="10"/>
        <v>51</v>
      </c>
      <c r="B54" s="44" t="s">
        <v>108</v>
      </c>
      <c r="C54" s="11">
        <v>6953156271203</v>
      </c>
      <c r="D54" s="12" t="s">
        <v>109</v>
      </c>
      <c r="E54" s="13">
        <v>4</v>
      </c>
      <c r="F54" s="12">
        <v>155.35000000000002</v>
      </c>
      <c r="G54" s="14">
        <f t="shared" si="4"/>
        <v>621.40000000000009</v>
      </c>
      <c r="H54" s="14">
        <f t="shared" si="5"/>
        <v>31.070000000000007</v>
      </c>
      <c r="I54" s="14">
        <f t="shared" si="6"/>
        <v>652.47000000000014</v>
      </c>
      <c r="J54" s="15"/>
      <c r="K54" s="39">
        <f t="shared" si="11"/>
        <v>2</v>
      </c>
      <c r="L54" s="30">
        <f t="shared" si="12"/>
        <v>310.70000000000005</v>
      </c>
      <c r="M54" s="29">
        <v>15.535000000000004</v>
      </c>
      <c r="N54" s="37">
        <f t="shared" si="7"/>
        <v>326.23500000000007</v>
      </c>
      <c r="O54" s="27"/>
      <c r="P54" s="47"/>
      <c r="Q54" s="29"/>
      <c r="R54" s="29">
        <v>2</v>
      </c>
      <c r="S54" s="29"/>
      <c r="T54" s="29"/>
      <c r="U54" s="29"/>
      <c r="V54" s="29"/>
      <c r="W54" s="29"/>
      <c r="X54" s="48">
        <f t="shared" si="8"/>
        <v>2</v>
      </c>
      <c r="Y54" s="52">
        <v>4</v>
      </c>
      <c r="Z54" s="29">
        <v>2</v>
      </c>
      <c r="AA54" s="55">
        <f t="shared" si="9"/>
        <v>2</v>
      </c>
      <c r="AB54" s="41">
        <v>2</v>
      </c>
      <c r="AC54" s="41" t="s">
        <v>228</v>
      </c>
      <c r="AD54" s="57">
        <f t="shared" si="13"/>
        <v>310.70000000000005</v>
      </c>
      <c r="AE54" s="41"/>
      <c r="AF54" s="57">
        <f t="shared" si="14"/>
        <v>0</v>
      </c>
      <c r="AG54" s="41"/>
    </row>
    <row r="55" spans="1:33" ht="20.100000000000001" customHeight="1">
      <c r="A55" s="13">
        <f t="shared" si="10"/>
        <v>52</v>
      </c>
      <c r="B55" s="44" t="s">
        <v>110</v>
      </c>
      <c r="C55" s="11">
        <v>6953156271210</v>
      </c>
      <c r="D55" s="12" t="s">
        <v>111</v>
      </c>
      <c r="E55" s="13">
        <v>4</v>
      </c>
      <c r="F55" s="12">
        <v>155.35000000000002</v>
      </c>
      <c r="G55" s="14">
        <f t="shared" si="4"/>
        <v>621.40000000000009</v>
      </c>
      <c r="H55" s="14">
        <f t="shared" si="5"/>
        <v>31.070000000000007</v>
      </c>
      <c r="I55" s="14">
        <f t="shared" si="6"/>
        <v>652.47000000000014</v>
      </c>
      <c r="J55" s="15"/>
      <c r="K55" s="39">
        <f t="shared" si="11"/>
        <v>2</v>
      </c>
      <c r="L55" s="30">
        <f t="shared" si="12"/>
        <v>310.70000000000005</v>
      </c>
      <c r="M55" s="29">
        <v>15.535000000000004</v>
      </c>
      <c r="N55" s="37">
        <f t="shared" si="7"/>
        <v>326.23500000000007</v>
      </c>
      <c r="O55" s="27"/>
      <c r="P55" s="47">
        <v>1</v>
      </c>
      <c r="Q55" s="29"/>
      <c r="R55" s="29">
        <v>1</v>
      </c>
      <c r="S55" s="29"/>
      <c r="T55" s="29"/>
      <c r="U55" s="29"/>
      <c r="V55" s="29"/>
      <c r="W55" s="29"/>
      <c r="X55" s="48">
        <f t="shared" si="8"/>
        <v>2</v>
      </c>
      <c r="Y55" s="52">
        <v>4</v>
      </c>
      <c r="Z55" s="29">
        <v>2</v>
      </c>
      <c r="AA55" s="55">
        <f t="shared" si="9"/>
        <v>2</v>
      </c>
      <c r="AB55" s="41">
        <v>2</v>
      </c>
      <c r="AC55" s="41" t="s">
        <v>228</v>
      </c>
      <c r="AD55" s="57">
        <f t="shared" si="13"/>
        <v>310.70000000000005</v>
      </c>
      <c r="AE55" s="41"/>
      <c r="AF55" s="57">
        <f t="shared" si="14"/>
        <v>0</v>
      </c>
      <c r="AG55" s="41"/>
    </row>
    <row r="56" spans="1:33" ht="20.100000000000001" customHeight="1">
      <c r="A56" s="13">
        <f t="shared" si="10"/>
        <v>53</v>
      </c>
      <c r="B56" s="44" t="s">
        <v>112</v>
      </c>
      <c r="C56" s="13"/>
      <c r="D56" s="12" t="s">
        <v>113</v>
      </c>
      <c r="E56" s="13">
        <v>3</v>
      </c>
      <c r="F56" s="12">
        <v>57.85</v>
      </c>
      <c r="G56" s="14">
        <f t="shared" si="4"/>
        <v>173.55</v>
      </c>
      <c r="H56" s="14">
        <f t="shared" si="5"/>
        <v>8.6775000000000002</v>
      </c>
      <c r="I56" s="14">
        <f t="shared" si="6"/>
        <v>182.22750000000002</v>
      </c>
      <c r="J56" s="15"/>
      <c r="K56" s="39">
        <f t="shared" si="11"/>
        <v>0</v>
      </c>
      <c r="L56" s="30">
        <f t="shared" si="12"/>
        <v>0</v>
      </c>
      <c r="M56" s="29">
        <v>0</v>
      </c>
      <c r="N56" s="37">
        <f t="shared" si="7"/>
        <v>0</v>
      </c>
      <c r="O56" s="27"/>
      <c r="P56" s="47"/>
      <c r="Q56" s="29"/>
      <c r="R56" s="29"/>
      <c r="S56" s="29"/>
      <c r="T56" s="29"/>
      <c r="U56" s="29"/>
      <c r="V56" s="29"/>
      <c r="W56" s="29"/>
      <c r="X56" s="48">
        <f t="shared" si="8"/>
        <v>0</v>
      </c>
      <c r="Y56" s="52">
        <v>3</v>
      </c>
      <c r="Z56" s="29">
        <v>3</v>
      </c>
      <c r="AA56" s="55">
        <f t="shared" si="9"/>
        <v>0</v>
      </c>
      <c r="AB56" s="41"/>
      <c r="AC56" s="41"/>
      <c r="AD56" s="57">
        <f t="shared" si="13"/>
        <v>0</v>
      </c>
      <c r="AE56" s="41"/>
      <c r="AF56" s="57">
        <f t="shared" si="14"/>
        <v>0</v>
      </c>
      <c r="AG56" s="41"/>
    </row>
    <row r="57" spans="1:33" ht="20.100000000000001" customHeight="1">
      <c r="A57" s="13">
        <f t="shared" si="10"/>
        <v>54</v>
      </c>
      <c r="B57" s="44" t="s">
        <v>114</v>
      </c>
      <c r="C57" s="11">
        <v>6953156279315</v>
      </c>
      <c r="D57" s="12" t="s">
        <v>115</v>
      </c>
      <c r="E57" s="13">
        <v>5</v>
      </c>
      <c r="F57" s="12">
        <v>51.35</v>
      </c>
      <c r="G57" s="14">
        <f t="shared" si="4"/>
        <v>256.75</v>
      </c>
      <c r="H57" s="14">
        <f t="shared" si="5"/>
        <v>12.8375</v>
      </c>
      <c r="I57" s="14">
        <f t="shared" si="6"/>
        <v>269.58749999999998</v>
      </c>
      <c r="J57" s="15"/>
      <c r="K57" s="39">
        <f t="shared" si="11"/>
        <v>5</v>
      </c>
      <c r="L57" s="30">
        <f t="shared" si="12"/>
        <v>256.75</v>
      </c>
      <c r="M57" s="29">
        <v>12.8375</v>
      </c>
      <c r="N57" s="37">
        <f t="shared" si="7"/>
        <v>269.58749999999998</v>
      </c>
      <c r="O57" s="27"/>
      <c r="P57" s="47">
        <v>1</v>
      </c>
      <c r="Q57" s="29">
        <v>1</v>
      </c>
      <c r="R57" s="29">
        <v>1</v>
      </c>
      <c r="S57" s="29"/>
      <c r="T57" s="29"/>
      <c r="U57" s="29"/>
      <c r="V57" s="29"/>
      <c r="W57" s="29"/>
      <c r="X57" s="48">
        <f t="shared" si="8"/>
        <v>3</v>
      </c>
      <c r="Y57" s="52">
        <v>5</v>
      </c>
      <c r="Z57" s="29">
        <v>0</v>
      </c>
      <c r="AA57" s="55">
        <f t="shared" si="9"/>
        <v>5</v>
      </c>
      <c r="AB57" s="41">
        <v>3</v>
      </c>
      <c r="AC57" s="41" t="s">
        <v>228</v>
      </c>
      <c r="AD57" s="57">
        <f t="shared" si="13"/>
        <v>154.05000000000001</v>
      </c>
      <c r="AE57" s="56">
        <v>2</v>
      </c>
      <c r="AF57" s="57">
        <f t="shared" si="14"/>
        <v>102.7</v>
      </c>
      <c r="AG57" s="56" t="s">
        <v>237</v>
      </c>
    </row>
    <row r="58" spans="1:33" ht="20.100000000000001" customHeight="1">
      <c r="A58" s="13">
        <f t="shared" si="10"/>
        <v>55</v>
      </c>
      <c r="B58" s="44" t="s">
        <v>116</v>
      </c>
      <c r="C58" s="11">
        <v>6953156279360</v>
      </c>
      <c r="D58" s="12" t="s">
        <v>117</v>
      </c>
      <c r="E58" s="13">
        <v>35</v>
      </c>
      <c r="F58" s="12">
        <v>57.85</v>
      </c>
      <c r="G58" s="14">
        <f t="shared" si="4"/>
        <v>2024.75</v>
      </c>
      <c r="H58" s="14">
        <f t="shared" si="5"/>
        <v>101.23750000000001</v>
      </c>
      <c r="I58" s="14">
        <f t="shared" si="6"/>
        <v>2125.9875000000002</v>
      </c>
      <c r="J58" s="15"/>
      <c r="K58" s="39">
        <f t="shared" si="11"/>
        <v>15</v>
      </c>
      <c r="L58" s="30">
        <f t="shared" si="12"/>
        <v>867.75</v>
      </c>
      <c r="M58" s="29">
        <v>43.387500000000003</v>
      </c>
      <c r="N58" s="37">
        <f t="shared" si="7"/>
        <v>911.13750000000005</v>
      </c>
      <c r="O58" s="27"/>
      <c r="P58" s="47">
        <v>4</v>
      </c>
      <c r="Q58" s="29">
        <v>5</v>
      </c>
      <c r="R58" s="29">
        <v>3</v>
      </c>
      <c r="S58" s="29">
        <v>1</v>
      </c>
      <c r="T58" s="29"/>
      <c r="U58" s="29"/>
      <c r="V58" s="29">
        <v>3</v>
      </c>
      <c r="W58" s="29"/>
      <c r="X58" s="48">
        <f t="shared" si="8"/>
        <v>16</v>
      </c>
      <c r="Y58" s="52">
        <v>35</v>
      </c>
      <c r="Z58" s="29">
        <v>20</v>
      </c>
      <c r="AA58" s="55">
        <f t="shared" si="9"/>
        <v>15</v>
      </c>
      <c r="AB58" s="41">
        <v>15</v>
      </c>
      <c r="AC58" s="41" t="s">
        <v>228</v>
      </c>
      <c r="AD58" s="57">
        <f t="shared" si="13"/>
        <v>867.75</v>
      </c>
      <c r="AE58" s="41"/>
      <c r="AF58" s="57">
        <f t="shared" si="14"/>
        <v>0</v>
      </c>
      <c r="AG58" s="41" t="s">
        <v>234</v>
      </c>
    </row>
    <row r="59" spans="1:33" ht="20.100000000000001" customHeight="1">
      <c r="A59" s="13">
        <f t="shared" si="10"/>
        <v>56</v>
      </c>
      <c r="B59" s="44" t="s">
        <v>118</v>
      </c>
      <c r="C59" s="11">
        <v>6953156263994</v>
      </c>
      <c r="D59" s="12" t="s">
        <v>119</v>
      </c>
      <c r="E59" s="13">
        <v>25</v>
      </c>
      <c r="F59" s="12">
        <v>57.85</v>
      </c>
      <c r="G59" s="14">
        <f t="shared" si="4"/>
        <v>1446.25</v>
      </c>
      <c r="H59" s="14">
        <f t="shared" si="5"/>
        <v>72.3125</v>
      </c>
      <c r="I59" s="14">
        <f t="shared" si="6"/>
        <v>1518.5625</v>
      </c>
      <c r="J59" s="15"/>
      <c r="K59" s="39">
        <f t="shared" si="11"/>
        <v>23</v>
      </c>
      <c r="L59" s="30">
        <f t="shared" si="12"/>
        <v>1330.55</v>
      </c>
      <c r="M59" s="29">
        <v>66.527500000000003</v>
      </c>
      <c r="N59" s="37">
        <f t="shared" si="7"/>
        <v>1397.0774999999999</v>
      </c>
      <c r="O59" s="27"/>
      <c r="P59" s="47">
        <v>2</v>
      </c>
      <c r="Q59" s="29">
        <v>2</v>
      </c>
      <c r="R59" s="29">
        <v>13</v>
      </c>
      <c r="S59" s="29">
        <v>3</v>
      </c>
      <c r="T59" s="29"/>
      <c r="U59" s="29"/>
      <c r="V59" s="29"/>
      <c r="W59" s="29"/>
      <c r="X59" s="48">
        <f t="shared" si="8"/>
        <v>20</v>
      </c>
      <c r="Y59" s="52">
        <v>25</v>
      </c>
      <c r="Z59" s="29">
        <v>2</v>
      </c>
      <c r="AA59" s="55">
        <f t="shared" si="9"/>
        <v>23</v>
      </c>
      <c r="AB59" s="41">
        <v>20</v>
      </c>
      <c r="AC59" s="41" t="s">
        <v>228</v>
      </c>
      <c r="AD59" s="57">
        <f t="shared" si="13"/>
        <v>1157</v>
      </c>
      <c r="AE59" s="56">
        <v>3</v>
      </c>
      <c r="AF59" s="57">
        <f t="shared" si="14"/>
        <v>173.55</v>
      </c>
      <c r="AG59" s="56" t="s">
        <v>237</v>
      </c>
    </row>
    <row r="60" spans="1:33" ht="20.100000000000001" customHeight="1">
      <c r="A60" s="13">
        <f t="shared" si="10"/>
        <v>57</v>
      </c>
      <c r="B60" s="44" t="s">
        <v>120</v>
      </c>
      <c r="C60" s="11">
        <v>6953156271807</v>
      </c>
      <c r="D60" s="12" t="s">
        <v>121</v>
      </c>
      <c r="E60" s="13">
        <v>6</v>
      </c>
      <c r="F60" s="12">
        <v>57.85</v>
      </c>
      <c r="G60" s="14">
        <f t="shared" si="4"/>
        <v>347.1</v>
      </c>
      <c r="H60" s="14">
        <f t="shared" si="5"/>
        <v>17.355</v>
      </c>
      <c r="I60" s="14">
        <f t="shared" si="6"/>
        <v>364.45500000000004</v>
      </c>
      <c r="J60" s="15"/>
      <c r="K60" s="39">
        <f t="shared" si="11"/>
        <v>4</v>
      </c>
      <c r="L60" s="30">
        <f t="shared" si="12"/>
        <v>231.4</v>
      </c>
      <c r="M60" s="29">
        <v>11.57</v>
      </c>
      <c r="N60" s="37">
        <f t="shared" si="7"/>
        <v>242.97</v>
      </c>
      <c r="O60" s="27"/>
      <c r="P60" s="47"/>
      <c r="Q60" s="29">
        <v>3</v>
      </c>
      <c r="R60" s="29"/>
      <c r="S60" s="29"/>
      <c r="T60" s="29"/>
      <c r="U60" s="29"/>
      <c r="V60" s="29"/>
      <c r="W60" s="29"/>
      <c r="X60" s="48">
        <f t="shared" si="8"/>
        <v>3</v>
      </c>
      <c r="Y60" s="52">
        <v>6</v>
      </c>
      <c r="Z60" s="29">
        <v>2</v>
      </c>
      <c r="AA60" s="55">
        <f t="shared" si="9"/>
        <v>4</v>
      </c>
      <c r="AB60" s="41">
        <v>3</v>
      </c>
      <c r="AC60" s="41" t="s">
        <v>228</v>
      </c>
      <c r="AD60" s="57">
        <f t="shared" si="13"/>
        <v>173.55</v>
      </c>
      <c r="AE60" s="56">
        <v>1</v>
      </c>
      <c r="AF60" s="57">
        <f t="shared" si="14"/>
        <v>57.85</v>
      </c>
      <c r="AG60" s="56" t="s">
        <v>229</v>
      </c>
    </row>
    <row r="61" spans="1:33" ht="20.100000000000001" customHeight="1">
      <c r="A61" s="13">
        <f t="shared" si="10"/>
        <v>58</v>
      </c>
      <c r="B61" s="44" t="s">
        <v>122</v>
      </c>
      <c r="C61" s="11">
        <v>6953156253063</v>
      </c>
      <c r="D61" s="12" t="s">
        <v>123</v>
      </c>
      <c r="E61" s="13">
        <v>6</v>
      </c>
      <c r="F61" s="12">
        <v>31.85</v>
      </c>
      <c r="G61" s="14">
        <f t="shared" si="4"/>
        <v>191.10000000000002</v>
      </c>
      <c r="H61" s="14">
        <f t="shared" si="5"/>
        <v>9.5550000000000015</v>
      </c>
      <c r="I61" s="14">
        <f t="shared" si="6"/>
        <v>200.65500000000003</v>
      </c>
      <c r="J61" s="15"/>
      <c r="K61" s="39">
        <f t="shared" si="11"/>
        <v>3</v>
      </c>
      <c r="L61" s="30">
        <f t="shared" si="12"/>
        <v>95.550000000000011</v>
      </c>
      <c r="M61" s="29">
        <v>4.7775000000000007</v>
      </c>
      <c r="N61" s="37">
        <f t="shared" si="7"/>
        <v>100.32750000000001</v>
      </c>
      <c r="O61" s="27"/>
      <c r="P61" s="47"/>
      <c r="Q61" s="29">
        <v>2</v>
      </c>
      <c r="R61" s="29">
        <v>1</v>
      </c>
      <c r="S61" s="29"/>
      <c r="T61" s="29"/>
      <c r="U61" s="29"/>
      <c r="V61" s="29"/>
      <c r="W61" s="29"/>
      <c r="X61" s="48">
        <f t="shared" si="8"/>
        <v>3</v>
      </c>
      <c r="Y61" s="52">
        <v>6</v>
      </c>
      <c r="Z61" s="29">
        <v>3</v>
      </c>
      <c r="AA61" s="55">
        <f t="shared" si="9"/>
        <v>3</v>
      </c>
      <c r="AB61" s="41">
        <v>3</v>
      </c>
      <c r="AC61" s="41" t="s">
        <v>228</v>
      </c>
      <c r="AD61" s="57">
        <f t="shared" si="13"/>
        <v>95.550000000000011</v>
      </c>
      <c r="AE61" s="41"/>
      <c r="AF61" s="57">
        <f t="shared" si="14"/>
        <v>0</v>
      </c>
      <c r="AG61" s="41"/>
    </row>
    <row r="62" spans="1:33" ht="20.100000000000001" customHeight="1">
      <c r="A62" s="13">
        <f t="shared" si="10"/>
        <v>59</v>
      </c>
      <c r="B62" s="44" t="s">
        <v>124</v>
      </c>
      <c r="C62" s="13"/>
      <c r="D62" s="12" t="s">
        <v>125</v>
      </c>
      <c r="E62" s="13">
        <v>5</v>
      </c>
      <c r="F62" s="12">
        <v>25.35</v>
      </c>
      <c r="G62" s="14">
        <f t="shared" si="4"/>
        <v>126.75</v>
      </c>
      <c r="H62" s="14">
        <f t="shared" si="5"/>
        <v>6.3375000000000004</v>
      </c>
      <c r="I62" s="14">
        <f t="shared" si="6"/>
        <v>133.08750000000001</v>
      </c>
      <c r="J62" s="15"/>
      <c r="K62" s="39">
        <f t="shared" si="11"/>
        <v>2</v>
      </c>
      <c r="L62" s="30">
        <f t="shared" si="12"/>
        <v>50.7</v>
      </c>
      <c r="M62" s="29">
        <v>2.5350000000000001</v>
      </c>
      <c r="N62" s="37">
        <f t="shared" si="7"/>
        <v>53.234999999999999</v>
      </c>
      <c r="O62" s="27"/>
      <c r="P62" s="47"/>
      <c r="Q62" s="29"/>
      <c r="R62" s="29">
        <v>1</v>
      </c>
      <c r="S62" s="29">
        <v>1</v>
      </c>
      <c r="T62" s="29"/>
      <c r="U62" s="29"/>
      <c r="V62" s="29"/>
      <c r="W62" s="29"/>
      <c r="X62" s="48">
        <f t="shared" si="8"/>
        <v>2</v>
      </c>
      <c r="Y62" s="52">
        <v>5</v>
      </c>
      <c r="Z62" s="29">
        <v>3</v>
      </c>
      <c r="AA62" s="55">
        <f t="shared" si="9"/>
        <v>2</v>
      </c>
      <c r="AB62" s="41">
        <v>2</v>
      </c>
      <c r="AC62" s="41" t="s">
        <v>228</v>
      </c>
      <c r="AD62" s="57">
        <f t="shared" si="13"/>
        <v>50.7</v>
      </c>
      <c r="AE62" s="41"/>
      <c r="AF62" s="57">
        <f t="shared" si="14"/>
        <v>0</v>
      </c>
      <c r="AG62" s="41"/>
    </row>
    <row r="63" spans="1:33" ht="20.100000000000001" customHeight="1">
      <c r="A63" s="13">
        <f t="shared" si="10"/>
        <v>60</v>
      </c>
      <c r="B63" s="44" t="s">
        <v>126</v>
      </c>
      <c r="C63" s="13"/>
      <c r="D63" s="12" t="s">
        <v>127</v>
      </c>
      <c r="E63" s="13">
        <v>5</v>
      </c>
      <c r="F63" s="12">
        <v>25.35</v>
      </c>
      <c r="G63" s="14">
        <f t="shared" si="4"/>
        <v>126.75</v>
      </c>
      <c r="H63" s="14">
        <f t="shared" si="5"/>
        <v>6.3375000000000004</v>
      </c>
      <c r="I63" s="14">
        <f t="shared" si="6"/>
        <v>133.08750000000001</v>
      </c>
      <c r="J63" s="15"/>
      <c r="K63" s="39">
        <f t="shared" si="11"/>
        <v>1</v>
      </c>
      <c r="L63" s="30">
        <f t="shared" si="12"/>
        <v>25.35</v>
      </c>
      <c r="M63" s="29">
        <v>1.2675000000000001</v>
      </c>
      <c r="N63" s="37">
        <f t="shared" si="7"/>
        <v>26.6175</v>
      </c>
      <c r="O63" s="27"/>
      <c r="P63" s="47"/>
      <c r="Q63" s="29"/>
      <c r="R63" s="29"/>
      <c r="S63" s="29">
        <v>1</v>
      </c>
      <c r="T63" s="29"/>
      <c r="U63" s="29"/>
      <c r="V63" s="29"/>
      <c r="W63" s="29"/>
      <c r="X63" s="48">
        <f t="shared" si="8"/>
        <v>1</v>
      </c>
      <c r="Y63" s="52">
        <v>5</v>
      </c>
      <c r="Z63" s="29">
        <v>4</v>
      </c>
      <c r="AA63" s="55">
        <f t="shared" si="9"/>
        <v>1</v>
      </c>
      <c r="AB63" s="41">
        <v>1</v>
      </c>
      <c r="AC63" s="41" t="s">
        <v>228</v>
      </c>
      <c r="AD63" s="57">
        <f t="shared" si="13"/>
        <v>25.35</v>
      </c>
      <c r="AE63" s="41"/>
      <c r="AF63" s="57">
        <f t="shared" si="14"/>
        <v>0</v>
      </c>
      <c r="AG63" s="41"/>
    </row>
    <row r="64" spans="1:33" ht="20.100000000000001" customHeight="1">
      <c r="A64" s="13">
        <f t="shared" si="10"/>
        <v>61</v>
      </c>
      <c r="B64" s="44" t="s">
        <v>128</v>
      </c>
      <c r="C64" s="13"/>
      <c r="D64" s="12" t="s">
        <v>129</v>
      </c>
      <c r="E64" s="13">
        <v>5</v>
      </c>
      <c r="F64" s="12">
        <v>25.35</v>
      </c>
      <c r="G64" s="14">
        <f t="shared" si="4"/>
        <v>126.75</v>
      </c>
      <c r="H64" s="14">
        <f t="shared" si="5"/>
        <v>6.3375000000000004</v>
      </c>
      <c r="I64" s="14">
        <f t="shared" si="6"/>
        <v>133.08750000000001</v>
      </c>
      <c r="J64" s="15"/>
      <c r="K64" s="39">
        <f t="shared" si="11"/>
        <v>0</v>
      </c>
      <c r="L64" s="30">
        <f t="shared" si="12"/>
        <v>0</v>
      </c>
      <c r="M64" s="29">
        <v>0</v>
      </c>
      <c r="N64" s="37">
        <f t="shared" si="7"/>
        <v>0</v>
      </c>
      <c r="O64" s="27"/>
      <c r="P64" s="47"/>
      <c r="Q64" s="29"/>
      <c r="R64" s="29"/>
      <c r="S64" s="29"/>
      <c r="T64" s="29"/>
      <c r="U64" s="29"/>
      <c r="V64" s="29"/>
      <c r="W64" s="29"/>
      <c r="X64" s="48">
        <f t="shared" si="8"/>
        <v>0</v>
      </c>
      <c r="Y64" s="52">
        <v>5</v>
      </c>
      <c r="Z64" s="29">
        <v>5</v>
      </c>
      <c r="AA64" s="55">
        <f t="shared" si="9"/>
        <v>0</v>
      </c>
      <c r="AB64" s="41"/>
      <c r="AC64" s="41"/>
      <c r="AD64" s="57">
        <f t="shared" si="13"/>
        <v>0</v>
      </c>
      <c r="AE64" s="41"/>
      <c r="AF64" s="57">
        <f t="shared" si="14"/>
        <v>0</v>
      </c>
      <c r="AG64" s="41"/>
    </row>
    <row r="65" spans="1:33" ht="20.100000000000001" customHeight="1">
      <c r="A65" s="13">
        <f t="shared" si="10"/>
        <v>62</v>
      </c>
      <c r="B65" s="44" t="s">
        <v>130</v>
      </c>
      <c r="C65" s="13"/>
      <c r="D65" s="12" t="s">
        <v>131</v>
      </c>
      <c r="E65" s="13">
        <v>5</v>
      </c>
      <c r="F65" s="12">
        <v>25.35</v>
      </c>
      <c r="G65" s="14">
        <f t="shared" si="4"/>
        <v>126.75</v>
      </c>
      <c r="H65" s="14">
        <f t="shared" si="5"/>
        <v>6.3375000000000004</v>
      </c>
      <c r="I65" s="14">
        <f t="shared" si="6"/>
        <v>133.08750000000001</v>
      </c>
      <c r="J65" s="15"/>
      <c r="K65" s="39">
        <f t="shared" si="11"/>
        <v>0</v>
      </c>
      <c r="L65" s="30">
        <f t="shared" si="12"/>
        <v>0</v>
      </c>
      <c r="M65" s="29">
        <v>0</v>
      </c>
      <c r="N65" s="37">
        <f t="shared" si="7"/>
        <v>0</v>
      </c>
      <c r="O65" s="27"/>
      <c r="P65" s="47"/>
      <c r="Q65" s="29"/>
      <c r="R65" s="29"/>
      <c r="S65" s="29"/>
      <c r="T65" s="29"/>
      <c r="U65" s="29"/>
      <c r="V65" s="29"/>
      <c r="W65" s="29"/>
      <c r="X65" s="48">
        <f t="shared" si="8"/>
        <v>0</v>
      </c>
      <c r="Y65" s="52">
        <v>5</v>
      </c>
      <c r="Z65" s="29">
        <v>5</v>
      </c>
      <c r="AA65" s="55">
        <f t="shared" si="9"/>
        <v>0</v>
      </c>
      <c r="AB65" s="41"/>
      <c r="AC65" s="41"/>
      <c r="AD65" s="57">
        <f t="shared" si="13"/>
        <v>0</v>
      </c>
      <c r="AE65" s="41"/>
      <c r="AF65" s="57">
        <f t="shared" si="14"/>
        <v>0</v>
      </c>
      <c r="AG65" s="41"/>
    </row>
    <row r="66" spans="1:33" ht="20.100000000000001" customHeight="1">
      <c r="A66" s="13">
        <f t="shared" si="10"/>
        <v>63</v>
      </c>
      <c r="B66" s="44" t="s">
        <v>132</v>
      </c>
      <c r="C66" s="11">
        <v>6953156281363</v>
      </c>
      <c r="D66" s="12" t="s">
        <v>133</v>
      </c>
      <c r="E66" s="13">
        <v>3</v>
      </c>
      <c r="F66" s="12">
        <v>31.85</v>
      </c>
      <c r="G66" s="14">
        <f t="shared" si="4"/>
        <v>95.550000000000011</v>
      </c>
      <c r="H66" s="14">
        <f t="shared" si="5"/>
        <v>4.7775000000000007</v>
      </c>
      <c r="I66" s="14">
        <f t="shared" si="6"/>
        <v>100.32750000000001</v>
      </c>
      <c r="J66" s="15"/>
      <c r="K66" s="39">
        <f t="shared" si="11"/>
        <v>2</v>
      </c>
      <c r="L66" s="30">
        <f t="shared" si="12"/>
        <v>63.7</v>
      </c>
      <c r="M66" s="29">
        <v>3.1850000000000005</v>
      </c>
      <c r="N66" s="37">
        <f t="shared" si="7"/>
        <v>66.885000000000005</v>
      </c>
      <c r="O66" s="27"/>
      <c r="P66" s="47">
        <v>1</v>
      </c>
      <c r="Q66" s="29"/>
      <c r="R66" s="29"/>
      <c r="S66" s="29">
        <v>1</v>
      </c>
      <c r="T66" s="29"/>
      <c r="U66" s="29"/>
      <c r="V66" s="29"/>
      <c r="W66" s="29"/>
      <c r="X66" s="48">
        <f t="shared" si="8"/>
        <v>2</v>
      </c>
      <c r="Y66" s="52">
        <v>3</v>
      </c>
      <c r="Z66" s="29">
        <v>1</v>
      </c>
      <c r="AA66" s="55">
        <f t="shared" si="9"/>
        <v>2</v>
      </c>
      <c r="AB66" s="41">
        <v>2</v>
      </c>
      <c r="AC66" s="41" t="s">
        <v>228</v>
      </c>
      <c r="AD66" s="57">
        <f t="shared" si="13"/>
        <v>63.7</v>
      </c>
      <c r="AE66" s="41"/>
      <c r="AF66" s="57">
        <f t="shared" si="14"/>
        <v>0</v>
      </c>
      <c r="AG66" s="41"/>
    </row>
    <row r="67" spans="1:33" ht="20.100000000000001" customHeight="1">
      <c r="A67" s="13">
        <f t="shared" si="10"/>
        <v>64</v>
      </c>
      <c r="B67" s="44" t="s">
        <v>134</v>
      </c>
      <c r="C67" s="11">
        <v>6953156281387</v>
      </c>
      <c r="D67" s="12" t="s">
        <v>135</v>
      </c>
      <c r="E67" s="13">
        <v>3</v>
      </c>
      <c r="F67" s="12">
        <v>31.85</v>
      </c>
      <c r="G67" s="14">
        <f t="shared" si="4"/>
        <v>95.550000000000011</v>
      </c>
      <c r="H67" s="14">
        <f t="shared" si="5"/>
        <v>4.7775000000000007</v>
      </c>
      <c r="I67" s="14">
        <f t="shared" si="6"/>
        <v>100.32750000000001</v>
      </c>
      <c r="J67" s="15"/>
      <c r="K67" s="39">
        <f t="shared" si="11"/>
        <v>1</v>
      </c>
      <c r="L67" s="30">
        <f t="shared" si="12"/>
        <v>31.85</v>
      </c>
      <c r="M67" s="29">
        <v>1.5925000000000002</v>
      </c>
      <c r="N67" s="37">
        <f t="shared" si="7"/>
        <v>33.442500000000003</v>
      </c>
      <c r="O67" s="27"/>
      <c r="P67" s="47"/>
      <c r="Q67" s="29">
        <v>1</v>
      </c>
      <c r="R67" s="29"/>
      <c r="S67" s="29"/>
      <c r="T67" s="29"/>
      <c r="U67" s="29"/>
      <c r="V67" s="29"/>
      <c r="W67" s="29"/>
      <c r="X67" s="48">
        <f t="shared" si="8"/>
        <v>1</v>
      </c>
      <c r="Y67" s="52">
        <v>3</v>
      </c>
      <c r="Z67" s="29">
        <v>2</v>
      </c>
      <c r="AA67" s="55">
        <f t="shared" si="9"/>
        <v>1</v>
      </c>
      <c r="AB67" s="41">
        <v>1</v>
      </c>
      <c r="AC67" s="41" t="s">
        <v>228</v>
      </c>
      <c r="AD67" s="57">
        <f t="shared" si="13"/>
        <v>31.85</v>
      </c>
      <c r="AE67" s="41"/>
      <c r="AF67" s="57">
        <f t="shared" si="14"/>
        <v>0</v>
      </c>
      <c r="AG67" s="41"/>
    </row>
    <row r="68" spans="1:33" ht="20.100000000000001" customHeight="1">
      <c r="A68" s="13">
        <f t="shared" si="10"/>
        <v>65</v>
      </c>
      <c r="B68" s="44" t="s">
        <v>136</v>
      </c>
      <c r="C68" s="13"/>
      <c r="D68" s="12" t="s">
        <v>137</v>
      </c>
      <c r="E68" s="13">
        <v>2</v>
      </c>
      <c r="F68" s="12">
        <v>44.85</v>
      </c>
      <c r="G68" s="14">
        <f t="shared" si="4"/>
        <v>89.7</v>
      </c>
      <c r="H68" s="14">
        <f t="shared" si="5"/>
        <v>4.4850000000000003</v>
      </c>
      <c r="I68" s="14">
        <f t="shared" si="6"/>
        <v>94.185000000000002</v>
      </c>
      <c r="J68" s="15"/>
      <c r="K68" s="39">
        <f t="shared" ref="K68:K99" si="15">E68-Z68</f>
        <v>1</v>
      </c>
      <c r="L68" s="30">
        <f t="shared" ref="L68:L99" si="16">K68*F68</f>
        <v>44.85</v>
      </c>
      <c r="M68" s="29">
        <v>2.2425000000000002</v>
      </c>
      <c r="N68" s="37">
        <f t="shared" si="7"/>
        <v>47.092500000000001</v>
      </c>
      <c r="O68" s="27"/>
      <c r="P68" s="47"/>
      <c r="Q68" s="29"/>
      <c r="R68" s="29">
        <v>1</v>
      </c>
      <c r="S68" s="29"/>
      <c r="T68" s="29"/>
      <c r="U68" s="29"/>
      <c r="V68" s="29"/>
      <c r="W68" s="29"/>
      <c r="X68" s="48">
        <f t="shared" si="8"/>
        <v>1</v>
      </c>
      <c r="Y68" s="52">
        <v>2</v>
      </c>
      <c r="Z68" s="29">
        <v>1</v>
      </c>
      <c r="AA68" s="55">
        <f t="shared" si="9"/>
        <v>1</v>
      </c>
      <c r="AB68" s="41">
        <v>1</v>
      </c>
      <c r="AC68" s="41" t="s">
        <v>228</v>
      </c>
      <c r="AD68" s="57">
        <f t="shared" ref="AD68:AD99" si="17">AB68*F68</f>
        <v>44.85</v>
      </c>
      <c r="AE68" s="41"/>
      <c r="AF68" s="57">
        <f t="shared" ref="AF68:AF99" si="18">AE68*F68</f>
        <v>0</v>
      </c>
      <c r="AG68" s="41"/>
    </row>
    <row r="69" spans="1:33" ht="20.100000000000001" customHeight="1">
      <c r="A69" s="13">
        <f t="shared" si="10"/>
        <v>66</v>
      </c>
      <c r="B69" s="44" t="s">
        <v>138</v>
      </c>
      <c r="C69" s="11">
        <v>6953156284814</v>
      </c>
      <c r="D69" s="12" t="s">
        <v>139</v>
      </c>
      <c r="E69" s="13">
        <v>5</v>
      </c>
      <c r="F69" s="12">
        <v>38.35</v>
      </c>
      <c r="G69" s="14">
        <f t="shared" ref="G69:G107" si="19">E69*F69</f>
        <v>191.75</v>
      </c>
      <c r="H69" s="14">
        <f t="shared" ref="H69:H107" si="20">G69*5%</f>
        <v>9.5875000000000004</v>
      </c>
      <c r="I69" s="14">
        <f t="shared" ref="I69:I107" si="21">G69+H69</f>
        <v>201.33750000000001</v>
      </c>
      <c r="J69" s="15"/>
      <c r="K69" s="39">
        <f t="shared" si="15"/>
        <v>2</v>
      </c>
      <c r="L69" s="30">
        <f t="shared" si="16"/>
        <v>76.7</v>
      </c>
      <c r="M69" s="29">
        <v>3.8350000000000004</v>
      </c>
      <c r="N69" s="37">
        <f t="shared" ref="N69:N107" si="22">M69+L69</f>
        <v>80.534999999999997</v>
      </c>
      <c r="O69" s="27"/>
      <c r="P69" s="47"/>
      <c r="Q69" s="29"/>
      <c r="R69" s="29"/>
      <c r="S69" s="29">
        <v>1</v>
      </c>
      <c r="T69" s="29"/>
      <c r="U69" s="29"/>
      <c r="V69" s="29"/>
      <c r="W69" s="29"/>
      <c r="X69" s="48">
        <f t="shared" ref="X69:X107" si="23">SUM(P69:W69)</f>
        <v>1</v>
      </c>
      <c r="Y69" s="52">
        <v>5</v>
      </c>
      <c r="Z69" s="29">
        <v>3</v>
      </c>
      <c r="AA69" s="55">
        <f t="shared" ref="AA69:AA107" si="24">Y69-Z69</f>
        <v>2</v>
      </c>
      <c r="AB69" s="41">
        <v>1</v>
      </c>
      <c r="AC69" s="41" t="s">
        <v>228</v>
      </c>
      <c r="AD69" s="57">
        <f t="shared" si="17"/>
        <v>38.35</v>
      </c>
      <c r="AE69" s="56">
        <v>1</v>
      </c>
      <c r="AF69" s="57">
        <f t="shared" si="18"/>
        <v>38.35</v>
      </c>
      <c r="AG69" s="56" t="s">
        <v>237</v>
      </c>
    </row>
    <row r="70" spans="1:33" ht="20.100000000000001" customHeight="1">
      <c r="A70" s="13">
        <f t="shared" ref="A70:A107" si="25">A69+1</f>
        <v>67</v>
      </c>
      <c r="B70" s="44" t="s">
        <v>140</v>
      </c>
      <c r="C70" s="13"/>
      <c r="D70" s="12" t="s">
        <v>141</v>
      </c>
      <c r="E70" s="13">
        <v>2</v>
      </c>
      <c r="F70" s="12">
        <v>44.85</v>
      </c>
      <c r="G70" s="14">
        <f t="shared" si="19"/>
        <v>89.7</v>
      </c>
      <c r="H70" s="14">
        <f t="shared" si="20"/>
        <v>4.4850000000000003</v>
      </c>
      <c r="I70" s="14">
        <f t="shared" si="21"/>
        <v>94.185000000000002</v>
      </c>
      <c r="J70" s="15"/>
      <c r="K70" s="39">
        <f t="shared" si="15"/>
        <v>0</v>
      </c>
      <c r="L70" s="30">
        <f t="shared" si="16"/>
        <v>0</v>
      </c>
      <c r="M70" s="29">
        <v>0</v>
      </c>
      <c r="N70" s="37">
        <f t="shared" si="22"/>
        <v>0</v>
      </c>
      <c r="O70" s="27"/>
      <c r="P70" s="47"/>
      <c r="Q70" s="29"/>
      <c r="R70" s="29"/>
      <c r="S70" s="29"/>
      <c r="T70" s="29"/>
      <c r="U70" s="29"/>
      <c r="V70" s="29"/>
      <c r="W70" s="29"/>
      <c r="X70" s="48">
        <f t="shared" si="23"/>
        <v>0</v>
      </c>
      <c r="Y70" s="52">
        <v>2</v>
      </c>
      <c r="Z70" s="29">
        <v>2</v>
      </c>
      <c r="AA70" s="55">
        <f t="shared" si="24"/>
        <v>0</v>
      </c>
      <c r="AB70" s="41"/>
      <c r="AC70" s="41"/>
      <c r="AD70" s="57">
        <f t="shared" si="17"/>
        <v>0</v>
      </c>
      <c r="AE70" s="41"/>
      <c r="AF70" s="57">
        <f t="shared" si="18"/>
        <v>0</v>
      </c>
      <c r="AG70" s="41"/>
    </row>
    <row r="71" spans="1:33" ht="20.100000000000001" customHeight="1">
      <c r="A71" s="13">
        <f t="shared" si="25"/>
        <v>68</v>
      </c>
      <c r="B71" s="44" t="s">
        <v>142</v>
      </c>
      <c r="C71" s="13"/>
      <c r="D71" s="12" t="s">
        <v>143</v>
      </c>
      <c r="E71" s="13">
        <v>2</v>
      </c>
      <c r="F71" s="12">
        <v>44.85</v>
      </c>
      <c r="G71" s="14">
        <f t="shared" si="19"/>
        <v>89.7</v>
      </c>
      <c r="H71" s="14">
        <f t="shared" si="20"/>
        <v>4.4850000000000003</v>
      </c>
      <c r="I71" s="14">
        <f t="shared" si="21"/>
        <v>94.185000000000002</v>
      </c>
      <c r="J71" s="15"/>
      <c r="K71" s="39">
        <f t="shared" si="15"/>
        <v>1</v>
      </c>
      <c r="L71" s="30">
        <f t="shared" si="16"/>
        <v>44.85</v>
      </c>
      <c r="M71" s="29">
        <v>2.2425000000000002</v>
      </c>
      <c r="N71" s="37">
        <f t="shared" si="22"/>
        <v>47.092500000000001</v>
      </c>
      <c r="O71" s="27"/>
      <c r="P71" s="47"/>
      <c r="Q71" s="29"/>
      <c r="R71" s="29">
        <v>1</v>
      </c>
      <c r="S71" s="29"/>
      <c r="T71" s="29"/>
      <c r="U71" s="29"/>
      <c r="V71" s="29"/>
      <c r="W71" s="29"/>
      <c r="X71" s="48">
        <f t="shared" si="23"/>
        <v>1</v>
      </c>
      <c r="Y71" s="52">
        <v>2</v>
      </c>
      <c r="Z71" s="29">
        <v>1</v>
      </c>
      <c r="AA71" s="55">
        <f t="shared" si="24"/>
        <v>1</v>
      </c>
      <c r="AB71" s="41">
        <v>1</v>
      </c>
      <c r="AC71" s="41" t="s">
        <v>228</v>
      </c>
      <c r="AD71" s="57">
        <f t="shared" si="17"/>
        <v>44.85</v>
      </c>
      <c r="AE71" s="41"/>
      <c r="AF71" s="57">
        <f t="shared" si="18"/>
        <v>0</v>
      </c>
      <c r="AG71" s="41"/>
    </row>
    <row r="72" spans="1:33" ht="20.100000000000001" customHeight="1">
      <c r="A72" s="13">
        <f t="shared" si="25"/>
        <v>69</v>
      </c>
      <c r="B72" s="44" t="s">
        <v>144</v>
      </c>
      <c r="C72" s="13"/>
      <c r="D72" s="12" t="s">
        <v>145</v>
      </c>
      <c r="E72" s="13">
        <v>5</v>
      </c>
      <c r="F72" s="12">
        <v>44.85</v>
      </c>
      <c r="G72" s="14">
        <f t="shared" si="19"/>
        <v>224.25</v>
      </c>
      <c r="H72" s="14">
        <f t="shared" si="20"/>
        <v>11.2125</v>
      </c>
      <c r="I72" s="14">
        <f t="shared" si="21"/>
        <v>235.46250000000001</v>
      </c>
      <c r="J72" s="15"/>
      <c r="K72" s="39">
        <f t="shared" si="15"/>
        <v>0</v>
      </c>
      <c r="L72" s="30">
        <f t="shared" si="16"/>
        <v>0</v>
      </c>
      <c r="M72" s="29">
        <v>0</v>
      </c>
      <c r="N72" s="37">
        <f t="shared" si="22"/>
        <v>0</v>
      </c>
      <c r="O72" s="27"/>
      <c r="P72" s="47"/>
      <c r="Q72" s="29"/>
      <c r="R72" s="29"/>
      <c r="S72" s="29"/>
      <c r="T72" s="29"/>
      <c r="U72" s="29"/>
      <c r="V72" s="29"/>
      <c r="W72" s="29"/>
      <c r="X72" s="48">
        <f t="shared" si="23"/>
        <v>0</v>
      </c>
      <c r="Y72" s="52">
        <v>5</v>
      </c>
      <c r="Z72" s="29">
        <v>5</v>
      </c>
      <c r="AA72" s="55">
        <f t="shared" si="24"/>
        <v>0</v>
      </c>
      <c r="AB72" s="41"/>
      <c r="AC72" s="41"/>
      <c r="AD72" s="57">
        <f t="shared" si="17"/>
        <v>0</v>
      </c>
      <c r="AE72" s="41"/>
      <c r="AF72" s="57">
        <f t="shared" si="18"/>
        <v>0</v>
      </c>
      <c r="AG72" s="41"/>
    </row>
    <row r="73" spans="1:33" ht="20.100000000000001" customHeight="1">
      <c r="A73" s="13">
        <f t="shared" si="25"/>
        <v>70</v>
      </c>
      <c r="B73" s="44" t="s">
        <v>146</v>
      </c>
      <c r="C73" s="11">
        <v>6953156282001</v>
      </c>
      <c r="D73" s="12" t="s">
        <v>147</v>
      </c>
      <c r="E73" s="13">
        <v>3</v>
      </c>
      <c r="F73" s="12">
        <v>31.85</v>
      </c>
      <c r="G73" s="14">
        <f t="shared" si="19"/>
        <v>95.550000000000011</v>
      </c>
      <c r="H73" s="14">
        <f t="shared" si="20"/>
        <v>4.7775000000000007</v>
      </c>
      <c r="I73" s="14">
        <f t="shared" si="21"/>
        <v>100.32750000000001</v>
      </c>
      <c r="J73" s="15"/>
      <c r="K73" s="39">
        <f t="shared" si="15"/>
        <v>1</v>
      </c>
      <c r="L73" s="30">
        <f t="shared" si="16"/>
        <v>31.85</v>
      </c>
      <c r="M73" s="29">
        <v>1.5925000000000002</v>
      </c>
      <c r="N73" s="37">
        <f t="shared" si="22"/>
        <v>33.442500000000003</v>
      </c>
      <c r="O73" s="27"/>
      <c r="P73" s="47"/>
      <c r="Q73" s="29"/>
      <c r="R73" s="29">
        <v>1</v>
      </c>
      <c r="S73" s="29"/>
      <c r="T73" s="29"/>
      <c r="U73" s="29"/>
      <c r="V73" s="29"/>
      <c r="W73" s="29"/>
      <c r="X73" s="48">
        <f t="shared" si="23"/>
        <v>1</v>
      </c>
      <c r="Y73" s="52">
        <v>3</v>
      </c>
      <c r="Z73" s="29">
        <v>2</v>
      </c>
      <c r="AA73" s="55">
        <f t="shared" si="24"/>
        <v>1</v>
      </c>
      <c r="AB73" s="41">
        <v>1</v>
      </c>
      <c r="AC73" s="41" t="s">
        <v>228</v>
      </c>
      <c r="AD73" s="57">
        <f t="shared" si="17"/>
        <v>31.85</v>
      </c>
      <c r="AE73" s="41"/>
      <c r="AF73" s="57">
        <f t="shared" si="18"/>
        <v>0</v>
      </c>
      <c r="AG73" s="41"/>
    </row>
    <row r="74" spans="1:33" ht="20.100000000000001" customHeight="1">
      <c r="A74" s="13">
        <f t="shared" si="25"/>
        <v>71</v>
      </c>
      <c r="B74" s="44" t="s">
        <v>148</v>
      </c>
      <c r="C74" s="11">
        <v>6953156282025</v>
      </c>
      <c r="D74" s="12" t="s">
        <v>149</v>
      </c>
      <c r="E74" s="13">
        <v>3</v>
      </c>
      <c r="F74" s="12">
        <v>31.85</v>
      </c>
      <c r="G74" s="14">
        <f t="shared" si="19"/>
        <v>95.550000000000011</v>
      </c>
      <c r="H74" s="14">
        <f t="shared" si="20"/>
        <v>4.7775000000000007</v>
      </c>
      <c r="I74" s="14">
        <f t="shared" si="21"/>
        <v>100.32750000000001</v>
      </c>
      <c r="J74" s="15"/>
      <c r="K74" s="39">
        <f t="shared" si="15"/>
        <v>1</v>
      </c>
      <c r="L74" s="30">
        <f t="shared" si="16"/>
        <v>31.85</v>
      </c>
      <c r="M74" s="29">
        <v>1.5925000000000002</v>
      </c>
      <c r="N74" s="37">
        <f t="shared" si="22"/>
        <v>33.442500000000003</v>
      </c>
      <c r="O74" s="27"/>
      <c r="P74" s="47"/>
      <c r="Q74" s="29"/>
      <c r="R74" s="29">
        <v>1</v>
      </c>
      <c r="S74" s="29"/>
      <c r="T74" s="29"/>
      <c r="U74" s="29"/>
      <c r="V74" s="29"/>
      <c r="W74" s="29"/>
      <c r="X74" s="48">
        <f t="shared" si="23"/>
        <v>1</v>
      </c>
      <c r="Y74" s="52">
        <v>3</v>
      </c>
      <c r="Z74" s="29">
        <v>2</v>
      </c>
      <c r="AA74" s="55">
        <f t="shared" si="24"/>
        <v>1</v>
      </c>
      <c r="AB74" s="41">
        <v>1</v>
      </c>
      <c r="AC74" s="41" t="s">
        <v>228</v>
      </c>
      <c r="AD74" s="57">
        <f t="shared" si="17"/>
        <v>31.85</v>
      </c>
      <c r="AE74" s="41"/>
      <c r="AF74" s="57">
        <f t="shared" si="18"/>
        <v>0</v>
      </c>
      <c r="AG74" s="41"/>
    </row>
    <row r="75" spans="1:33" ht="20.100000000000001" customHeight="1">
      <c r="A75" s="13">
        <f t="shared" si="25"/>
        <v>72</v>
      </c>
      <c r="B75" s="44" t="s">
        <v>150</v>
      </c>
      <c r="C75" s="11">
        <v>6953156279742</v>
      </c>
      <c r="D75" s="12" t="s">
        <v>151</v>
      </c>
      <c r="E75" s="13">
        <v>5</v>
      </c>
      <c r="F75" s="12">
        <v>31.85</v>
      </c>
      <c r="G75" s="14">
        <f t="shared" si="19"/>
        <v>159.25</v>
      </c>
      <c r="H75" s="14">
        <f t="shared" si="20"/>
        <v>7.9625000000000004</v>
      </c>
      <c r="I75" s="14">
        <f t="shared" si="21"/>
        <v>167.21250000000001</v>
      </c>
      <c r="J75" s="15"/>
      <c r="K75" s="39">
        <f t="shared" si="15"/>
        <v>5</v>
      </c>
      <c r="L75" s="30">
        <f t="shared" si="16"/>
        <v>159.25</v>
      </c>
      <c r="M75" s="29">
        <v>7.9625000000000004</v>
      </c>
      <c r="N75" s="37">
        <f t="shared" si="22"/>
        <v>167.21250000000001</v>
      </c>
      <c r="O75" s="27"/>
      <c r="P75" s="47"/>
      <c r="Q75" s="29">
        <v>1</v>
      </c>
      <c r="R75" s="29">
        <v>2</v>
      </c>
      <c r="S75" s="29">
        <v>2</v>
      </c>
      <c r="T75" s="29"/>
      <c r="U75" s="29"/>
      <c r="V75" s="29"/>
      <c r="W75" s="29"/>
      <c r="X75" s="48">
        <f t="shared" si="23"/>
        <v>5</v>
      </c>
      <c r="Y75" s="52">
        <v>5</v>
      </c>
      <c r="Z75" s="29">
        <v>0</v>
      </c>
      <c r="AA75" s="55">
        <f t="shared" si="24"/>
        <v>5</v>
      </c>
      <c r="AB75" s="41">
        <v>5</v>
      </c>
      <c r="AC75" s="41" t="s">
        <v>228</v>
      </c>
      <c r="AD75" s="57">
        <f t="shared" si="17"/>
        <v>159.25</v>
      </c>
      <c r="AE75" s="41"/>
      <c r="AF75" s="57">
        <f t="shared" si="18"/>
        <v>0</v>
      </c>
      <c r="AG75" s="41"/>
    </row>
    <row r="76" spans="1:33" ht="20.100000000000001" customHeight="1">
      <c r="A76" s="13">
        <f t="shared" si="25"/>
        <v>73</v>
      </c>
      <c r="B76" s="44" t="s">
        <v>152</v>
      </c>
      <c r="C76" s="11">
        <v>6953156279759</v>
      </c>
      <c r="D76" s="12" t="s">
        <v>153</v>
      </c>
      <c r="E76" s="13">
        <v>3</v>
      </c>
      <c r="F76" s="12">
        <v>31.85</v>
      </c>
      <c r="G76" s="14">
        <f t="shared" si="19"/>
        <v>95.550000000000011</v>
      </c>
      <c r="H76" s="14">
        <f t="shared" si="20"/>
        <v>4.7775000000000007</v>
      </c>
      <c r="I76" s="14">
        <f t="shared" si="21"/>
        <v>100.32750000000001</v>
      </c>
      <c r="J76" s="15"/>
      <c r="K76" s="39">
        <f t="shared" si="15"/>
        <v>3</v>
      </c>
      <c r="L76" s="30">
        <f t="shared" si="16"/>
        <v>95.550000000000011</v>
      </c>
      <c r="M76" s="29">
        <v>4.7775000000000007</v>
      </c>
      <c r="N76" s="37">
        <f t="shared" si="22"/>
        <v>100.32750000000001</v>
      </c>
      <c r="O76" s="27"/>
      <c r="P76" s="47"/>
      <c r="Q76" s="29"/>
      <c r="R76" s="29">
        <v>2</v>
      </c>
      <c r="S76" s="29"/>
      <c r="T76" s="29"/>
      <c r="U76" s="29"/>
      <c r="V76" s="29"/>
      <c r="W76" s="29"/>
      <c r="X76" s="48">
        <f t="shared" si="23"/>
        <v>2</v>
      </c>
      <c r="Y76" s="52">
        <v>3</v>
      </c>
      <c r="Z76" s="29">
        <v>0</v>
      </c>
      <c r="AA76" s="55">
        <f t="shared" si="24"/>
        <v>3</v>
      </c>
      <c r="AB76" s="41">
        <v>2</v>
      </c>
      <c r="AC76" s="41" t="s">
        <v>228</v>
      </c>
      <c r="AD76" s="57">
        <f t="shared" si="17"/>
        <v>63.7</v>
      </c>
      <c r="AE76" s="56">
        <v>1</v>
      </c>
      <c r="AF76" s="57">
        <f t="shared" si="18"/>
        <v>31.85</v>
      </c>
      <c r="AG76" s="56" t="s">
        <v>237</v>
      </c>
    </row>
    <row r="77" spans="1:33" ht="20.100000000000001" customHeight="1">
      <c r="A77" s="13">
        <f t="shared" si="25"/>
        <v>74</v>
      </c>
      <c r="B77" s="44" t="s">
        <v>154</v>
      </c>
      <c r="C77" s="13"/>
      <c r="D77" s="12" t="s">
        <v>155</v>
      </c>
      <c r="E77" s="13">
        <v>5</v>
      </c>
      <c r="F77" s="12">
        <v>38.35</v>
      </c>
      <c r="G77" s="14">
        <f t="shared" si="19"/>
        <v>191.75</v>
      </c>
      <c r="H77" s="14">
        <f t="shared" si="20"/>
        <v>9.5875000000000004</v>
      </c>
      <c r="I77" s="14">
        <f t="shared" si="21"/>
        <v>201.33750000000001</v>
      </c>
      <c r="J77" s="15"/>
      <c r="K77" s="39">
        <f t="shared" si="15"/>
        <v>1</v>
      </c>
      <c r="L77" s="30">
        <f t="shared" si="16"/>
        <v>38.35</v>
      </c>
      <c r="M77" s="29">
        <v>1.9175000000000002</v>
      </c>
      <c r="N77" s="37">
        <f t="shared" si="22"/>
        <v>40.267499999999998</v>
      </c>
      <c r="O77" s="27"/>
      <c r="P77" s="47"/>
      <c r="Q77" s="29"/>
      <c r="R77" s="29"/>
      <c r="S77" s="29"/>
      <c r="T77" s="29"/>
      <c r="U77" s="29"/>
      <c r="V77" s="29"/>
      <c r="W77" s="29"/>
      <c r="X77" s="48">
        <f t="shared" si="23"/>
        <v>0</v>
      </c>
      <c r="Y77" s="52">
        <v>5</v>
      </c>
      <c r="Z77" s="29">
        <v>4</v>
      </c>
      <c r="AA77" s="55">
        <f t="shared" si="24"/>
        <v>1</v>
      </c>
      <c r="AB77" s="41"/>
      <c r="AC77" s="41"/>
      <c r="AD77" s="57">
        <f t="shared" si="17"/>
        <v>0</v>
      </c>
      <c r="AE77" s="56">
        <v>1</v>
      </c>
      <c r="AF77" s="57">
        <f t="shared" si="18"/>
        <v>38.35</v>
      </c>
      <c r="AG77" s="56" t="s">
        <v>237</v>
      </c>
    </row>
    <row r="78" spans="1:33" ht="20.100000000000001" customHeight="1">
      <c r="A78" s="13">
        <f t="shared" si="25"/>
        <v>75</v>
      </c>
      <c r="B78" s="44" t="s">
        <v>156</v>
      </c>
      <c r="C78" s="13"/>
      <c r="D78" s="12" t="s">
        <v>157</v>
      </c>
      <c r="E78" s="13">
        <v>5</v>
      </c>
      <c r="F78" s="12">
        <v>38.35</v>
      </c>
      <c r="G78" s="14">
        <f t="shared" si="19"/>
        <v>191.75</v>
      </c>
      <c r="H78" s="14">
        <f t="shared" si="20"/>
        <v>9.5875000000000004</v>
      </c>
      <c r="I78" s="14">
        <f t="shared" si="21"/>
        <v>201.33750000000001</v>
      </c>
      <c r="J78" s="15"/>
      <c r="K78" s="39">
        <f t="shared" si="15"/>
        <v>0</v>
      </c>
      <c r="L78" s="30">
        <f t="shared" si="16"/>
        <v>0</v>
      </c>
      <c r="M78" s="29">
        <v>0</v>
      </c>
      <c r="N78" s="37">
        <f t="shared" si="22"/>
        <v>0</v>
      </c>
      <c r="O78" s="27"/>
      <c r="P78" s="47"/>
      <c r="Q78" s="29"/>
      <c r="R78" s="29"/>
      <c r="S78" s="29"/>
      <c r="T78" s="29"/>
      <c r="U78" s="29"/>
      <c r="V78" s="29"/>
      <c r="W78" s="29"/>
      <c r="X78" s="48">
        <f t="shared" si="23"/>
        <v>0</v>
      </c>
      <c r="Y78" s="52">
        <v>5</v>
      </c>
      <c r="Z78" s="29">
        <v>5</v>
      </c>
      <c r="AA78" s="55">
        <f t="shared" si="24"/>
        <v>0</v>
      </c>
      <c r="AB78" s="41"/>
      <c r="AC78" s="41"/>
      <c r="AD78" s="57">
        <f t="shared" si="17"/>
        <v>0</v>
      </c>
      <c r="AE78" s="41"/>
      <c r="AF78" s="57">
        <f t="shared" si="18"/>
        <v>0</v>
      </c>
      <c r="AG78" s="41"/>
    </row>
    <row r="79" spans="1:33" ht="20.100000000000001" customHeight="1">
      <c r="A79" s="13">
        <f t="shared" si="25"/>
        <v>76</v>
      </c>
      <c r="B79" s="44" t="s">
        <v>158</v>
      </c>
      <c r="C79" s="11">
        <v>6953156282636</v>
      </c>
      <c r="D79" s="12" t="s">
        <v>159</v>
      </c>
      <c r="E79" s="13">
        <v>8</v>
      </c>
      <c r="F79" s="12">
        <v>38.35</v>
      </c>
      <c r="G79" s="14">
        <f t="shared" si="19"/>
        <v>306.8</v>
      </c>
      <c r="H79" s="14">
        <f t="shared" si="20"/>
        <v>15.340000000000002</v>
      </c>
      <c r="I79" s="14">
        <f t="shared" si="21"/>
        <v>322.14</v>
      </c>
      <c r="J79" s="15"/>
      <c r="K79" s="39">
        <f t="shared" si="15"/>
        <v>7</v>
      </c>
      <c r="L79" s="30">
        <f t="shared" si="16"/>
        <v>268.45</v>
      </c>
      <c r="M79" s="29">
        <v>13.422499999999999</v>
      </c>
      <c r="N79" s="37">
        <f t="shared" si="22"/>
        <v>281.8725</v>
      </c>
      <c r="O79" s="27"/>
      <c r="P79" s="47"/>
      <c r="Q79" s="29"/>
      <c r="R79" s="29">
        <v>4</v>
      </c>
      <c r="S79" s="29">
        <v>3</v>
      </c>
      <c r="T79" s="29"/>
      <c r="U79" s="29"/>
      <c r="V79" s="29"/>
      <c r="W79" s="29"/>
      <c r="X79" s="48">
        <f t="shared" si="23"/>
        <v>7</v>
      </c>
      <c r="Y79" s="52">
        <v>8</v>
      </c>
      <c r="Z79" s="29">
        <v>1</v>
      </c>
      <c r="AA79" s="55">
        <f t="shared" si="24"/>
        <v>7</v>
      </c>
      <c r="AB79" s="41">
        <v>7</v>
      </c>
      <c r="AC79" s="41" t="s">
        <v>228</v>
      </c>
      <c r="AD79" s="57">
        <f t="shared" si="17"/>
        <v>268.45</v>
      </c>
      <c r="AE79" s="41"/>
      <c r="AF79" s="57">
        <f t="shared" si="18"/>
        <v>0</v>
      </c>
      <c r="AG79" s="41"/>
    </row>
    <row r="80" spans="1:33" ht="20.100000000000001" customHeight="1">
      <c r="A80" s="13">
        <f t="shared" si="25"/>
        <v>77</v>
      </c>
      <c r="B80" s="44" t="s">
        <v>160</v>
      </c>
      <c r="C80" s="11">
        <v>6953156282643</v>
      </c>
      <c r="D80" s="12" t="s">
        <v>161</v>
      </c>
      <c r="E80" s="13">
        <v>5</v>
      </c>
      <c r="F80" s="12">
        <v>38.35</v>
      </c>
      <c r="G80" s="14">
        <f t="shared" si="19"/>
        <v>191.75</v>
      </c>
      <c r="H80" s="14">
        <f t="shared" si="20"/>
        <v>9.5875000000000004</v>
      </c>
      <c r="I80" s="14">
        <f t="shared" si="21"/>
        <v>201.33750000000001</v>
      </c>
      <c r="J80" s="15"/>
      <c r="K80" s="39">
        <f t="shared" si="15"/>
        <v>1</v>
      </c>
      <c r="L80" s="30">
        <f t="shared" si="16"/>
        <v>38.35</v>
      </c>
      <c r="M80" s="29">
        <v>1.9175000000000002</v>
      </c>
      <c r="N80" s="37">
        <f t="shared" si="22"/>
        <v>40.267499999999998</v>
      </c>
      <c r="O80" s="27"/>
      <c r="P80" s="47"/>
      <c r="Q80" s="29"/>
      <c r="R80" s="29">
        <v>1</v>
      </c>
      <c r="S80" s="29"/>
      <c r="T80" s="29"/>
      <c r="U80" s="29"/>
      <c r="V80" s="29"/>
      <c r="W80" s="29"/>
      <c r="X80" s="48">
        <f t="shared" si="23"/>
        <v>1</v>
      </c>
      <c r="Y80" s="52">
        <v>5</v>
      </c>
      <c r="Z80" s="29">
        <v>4</v>
      </c>
      <c r="AA80" s="55">
        <f t="shared" si="24"/>
        <v>1</v>
      </c>
      <c r="AB80" s="41">
        <v>1</v>
      </c>
      <c r="AC80" s="41" t="s">
        <v>228</v>
      </c>
      <c r="AD80" s="57">
        <f t="shared" si="17"/>
        <v>38.35</v>
      </c>
      <c r="AE80" s="41"/>
      <c r="AF80" s="57">
        <f t="shared" si="18"/>
        <v>0</v>
      </c>
      <c r="AG80" s="41"/>
    </row>
    <row r="81" spans="1:33" ht="20.100000000000001" customHeight="1">
      <c r="A81" s="13">
        <f t="shared" si="25"/>
        <v>78</v>
      </c>
      <c r="B81" s="44" t="s">
        <v>162</v>
      </c>
      <c r="C81" s="11">
        <v>6953156282650</v>
      </c>
      <c r="D81" s="12" t="s">
        <v>163</v>
      </c>
      <c r="E81" s="13">
        <v>5</v>
      </c>
      <c r="F81" s="12">
        <v>38.35</v>
      </c>
      <c r="G81" s="14">
        <f t="shared" si="19"/>
        <v>191.75</v>
      </c>
      <c r="H81" s="14">
        <f t="shared" si="20"/>
        <v>9.5875000000000004</v>
      </c>
      <c r="I81" s="14">
        <f t="shared" si="21"/>
        <v>201.33750000000001</v>
      </c>
      <c r="J81" s="15"/>
      <c r="K81" s="39">
        <f t="shared" si="15"/>
        <v>3</v>
      </c>
      <c r="L81" s="30">
        <f t="shared" si="16"/>
        <v>115.05000000000001</v>
      </c>
      <c r="M81" s="29">
        <v>5.7525000000000013</v>
      </c>
      <c r="N81" s="37">
        <f t="shared" si="22"/>
        <v>120.80250000000001</v>
      </c>
      <c r="O81" s="27"/>
      <c r="P81" s="47"/>
      <c r="Q81" s="29"/>
      <c r="R81" s="29">
        <v>1</v>
      </c>
      <c r="S81" s="29">
        <v>2</v>
      </c>
      <c r="T81" s="29"/>
      <c r="U81" s="29"/>
      <c r="V81" s="29"/>
      <c r="W81" s="29"/>
      <c r="X81" s="48">
        <f t="shared" si="23"/>
        <v>3</v>
      </c>
      <c r="Y81" s="52">
        <v>5</v>
      </c>
      <c r="Z81" s="29">
        <v>2</v>
      </c>
      <c r="AA81" s="55">
        <f t="shared" si="24"/>
        <v>3</v>
      </c>
      <c r="AB81" s="41">
        <v>3</v>
      </c>
      <c r="AC81" s="41" t="s">
        <v>228</v>
      </c>
      <c r="AD81" s="57">
        <f t="shared" si="17"/>
        <v>115.05000000000001</v>
      </c>
      <c r="AE81" s="41"/>
      <c r="AF81" s="57">
        <f t="shared" si="18"/>
        <v>0</v>
      </c>
      <c r="AG81" s="41"/>
    </row>
    <row r="82" spans="1:33" ht="20.100000000000001" customHeight="1">
      <c r="A82" s="13">
        <f t="shared" si="25"/>
        <v>79</v>
      </c>
      <c r="B82" s="44" t="s">
        <v>164</v>
      </c>
      <c r="C82" s="13"/>
      <c r="D82" s="12" t="s">
        <v>165</v>
      </c>
      <c r="E82" s="13">
        <v>5</v>
      </c>
      <c r="F82" s="12">
        <v>44.85</v>
      </c>
      <c r="G82" s="14">
        <f t="shared" si="19"/>
        <v>224.25</v>
      </c>
      <c r="H82" s="14">
        <f t="shared" si="20"/>
        <v>11.2125</v>
      </c>
      <c r="I82" s="14">
        <f t="shared" si="21"/>
        <v>235.46250000000001</v>
      </c>
      <c r="J82" s="15"/>
      <c r="K82" s="39">
        <f t="shared" si="15"/>
        <v>1</v>
      </c>
      <c r="L82" s="30">
        <f t="shared" si="16"/>
        <v>44.85</v>
      </c>
      <c r="M82" s="29">
        <v>2.2425000000000002</v>
      </c>
      <c r="N82" s="37">
        <f t="shared" si="22"/>
        <v>47.092500000000001</v>
      </c>
      <c r="O82" s="27"/>
      <c r="P82" s="47"/>
      <c r="Q82" s="29"/>
      <c r="R82" s="29"/>
      <c r="S82" s="29"/>
      <c r="T82" s="29"/>
      <c r="U82" s="29"/>
      <c r="V82" s="29"/>
      <c r="W82" s="29">
        <v>1</v>
      </c>
      <c r="X82" s="48">
        <f t="shared" si="23"/>
        <v>1</v>
      </c>
      <c r="Y82" s="52">
        <v>5</v>
      </c>
      <c r="Z82" s="29">
        <v>4</v>
      </c>
      <c r="AA82" s="55">
        <f t="shared" si="24"/>
        <v>1</v>
      </c>
      <c r="AB82" s="41">
        <v>1</v>
      </c>
      <c r="AC82" s="41" t="s">
        <v>228</v>
      </c>
      <c r="AD82" s="57">
        <f t="shared" si="17"/>
        <v>44.85</v>
      </c>
      <c r="AE82" s="41"/>
      <c r="AF82" s="57">
        <f t="shared" si="18"/>
        <v>0</v>
      </c>
      <c r="AG82" s="41"/>
    </row>
    <row r="83" spans="1:33" ht="20.100000000000001" customHeight="1">
      <c r="A83" s="13">
        <f t="shared" si="25"/>
        <v>80</v>
      </c>
      <c r="B83" s="44" t="s">
        <v>166</v>
      </c>
      <c r="C83" s="13"/>
      <c r="D83" s="12" t="s">
        <v>167</v>
      </c>
      <c r="E83" s="13">
        <v>2</v>
      </c>
      <c r="F83" s="12">
        <v>44.85</v>
      </c>
      <c r="G83" s="14">
        <f t="shared" si="19"/>
        <v>89.7</v>
      </c>
      <c r="H83" s="14">
        <f t="shared" si="20"/>
        <v>4.4850000000000003</v>
      </c>
      <c r="I83" s="14">
        <f t="shared" si="21"/>
        <v>94.185000000000002</v>
      </c>
      <c r="J83" s="15"/>
      <c r="K83" s="39">
        <f t="shared" si="15"/>
        <v>1</v>
      </c>
      <c r="L83" s="30">
        <f t="shared" si="16"/>
        <v>44.85</v>
      </c>
      <c r="M83" s="29">
        <v>2.2425000000000002</v>
      </c>
      <c r="N83" s="37">
        <f t="shared" si="22"/>
        <v>47.092500000000001</v>
      </c>
      <c r="O83" s="27"/>
      <c r="P83" s="47"/>
      <c r="Q83" s="29"/>
      <c r="R83" s="29"/>
      <c r="S83" s="29">
        <v>1</v>
      </c>
      <c r="T83" s="29"/>
      <c r="U83" s="29"/>
      <c r="V83" s="29"/>
      <c r="W83" s="29"/>
      <c r="X83" s="48">
        <f t="shared" si="23"/>
        <v>1</v>
      </c>
      <c r="Y83" s="52">
        <v>2</v>
      </c>
      <c r="Z83" s="29">
        <v>1</v>
      </c>
      <c r="AA83" s="55">
        <f t="shared" si="24"/>
        <v>1</v>
      </c>
      <c r="AB83" s="41">
        <v>1</v>
      </c>
      <c r="AC83" s="41" t="s">
        <v>228</v>
      </c>
      <c r="AD83" s="57">
        <f t="shared" si="17"/>
        <v>44.85</v>
      </c>
      <c r="AE83" s="41"/>
      <c r="AF83" s="57">
        <f t="shared" si="18"/>
        <v>0</v>
      </c>
      <c r="AG83" s="41"/>
    </row>
    <row r="84" spans="1:33" ht="20.100000000000001" customHeight="1">
      <c r="A84" s="13">
        <f t="shared" si="25"/>
        <v>81</v>
      </c>
      <c r="B84" s="44" t="s">
        <v>168</v>
      </c>
      <c r="C84" s="13"/>
      <c r="D84" s="12" t="s">
        <v>169</v>
      </c>
      <c r="E84" s="13">
        <v>2</v>
      </c>
      <c r="F84" s="12">
        <v>44.85</v>
      </c>
      <c r="G84" s="14">
        <f t="shared" si="19"/>
        <v>89.7</v>
      </c>
      <c r="H84" s="14">
        <f t="shared" si="20"/>
        <v>4.4850000000000003</v>
      </c>
      <c r="I84" s="14">
        <f t="shared" si="21"/>
        <v>94.185000000000002</v>
      </c>
      <c r="J84" s="15"/>
      <c r="K84" s="39">
        <f t="shared" si="15"/>
        <v>2</v>
      </c>
      <c r="L84" s="30">
        <f t="shared" si="16"/>
        <v>89.7</v>
      </c>
      <c r="M84" s="29">
        <v>4.4850000000000003</v>
      </c>
      <c r="N84" s="37">
        <f t="shared" si="22"/>
        <v>94.185000000000002</v>
      </c>
      <c r="O84" s="27"/>
      <c r="P84" s="47"/>
      <c r="Q84" s="29"/>
      <c r="R84" s="29">
        <v>1</v>
      </c>
      <c r="S84" s="29"/>
      <c r="T84" s="29">
        <v>1</v>
      </c>
      <c r="U84" s="29"/>
      <c r="V84" s="29"/>
      <c r="W84" s="29"/>
      <c r="X84" s="48">
        <f t="shared" si="23"/>
        <v>2</v>
      </c>
      <c r="Y84" s="52">
        <v>2</v>
      </c>
      <c r="Z84" s="29">
        <v>0</v>
      </c>
      <c r="AA84" s="55">
        <f t="shared" si="24"/>
        <v>2</v>
      </c>
      <c r="AB84" s="41">
        <v>2</v>
      </c>
      <c r="AC84" s="41" t="s">
        <v>228</v>
      </c>
      <c r="AD84" s="57">
        <f t="shared" si="17"/>
        <v>89.7</v>
      </c>
      <c r="AE84" s="41"/>
      <c r="AF84" s="57">
        <f t="shared" si="18"/>
        <v>0</v>
      </c>
      <c r="AG84" s="41"/>
    </row>
    <row r="85" spans="1:33" ht="20.100000000000001" customHeight="1">
      <c r="A85" s="13">
        <f t="shared" si="25"/>
        <v>82</v>
      </c>
      <c r="B85" s="44" t="s">
        <v>170</v>
      </c>
      <c r="C85" s="13"/>
      <c r="D85" s="12" t="s">
        <v>171</v>
      </c>
      <c r="E85" s="13">
        <v>5</v>
      </c>
      <c r="F85" s="12">
        <v>44.85</v>
      </c>
      <c r="G85" s="14">
        <f t="shared" si="19"/>
        <v>224.25</v>
      </c>
      <c r="H85" s="14">
        <f t="shared" si="20"/>
        <v>11.2125</v>
      </c>
      <c r="I85" s="14">
        <f t="shared" si="21"/>
        <v>235.46250000000001</v>
      </c>
      <c r="J85" s="15"/>
      <c r="K85" s="39">
        <f t="shared" si="15"/>
        <v>1</v>
      </c>
      <c r="L85" s="30">
        <f t="shared" si="16"/>
        <v>44.85</v>
      </c>
      <c r="M85" s="29">
        <v>2.2425000000000002</v>
      </c>
      <c r="N85" s="37">
        <f t="shared" si="22"/>
        <v>47.092500000000001</v>
      </c>
      <c r="O85" s="27"/>
      <c r="P85" s="47"/>
      <c r="Q85" s="29"/>
      <c r="R85" s="29"/>
      <c r="S85" s="29"/>
      <c r="T85" s="29">
        <v>1</v>
      </c>
      <c r="U85" s="29"/>
      <c r="V85" s="29"/>
      <c r="W85" s="29"/>
      <c r="X85" s="48">
        <f t="shared" si="23"/>
        <v>1</v>
      </c>
      <c r="Y85" s="52">
        <v>5</v>
      </c>
      <c r="Z85" s="29">
        <v>4</v>
      </c>
      <c r="AA85" s="55">
        <f t="shared" si="24"/>
        <v>1</v>
      </c>
      <c r="AB85" s="41">
        <v>1</v>
      </c>
      <c r="AC85" s="41" t="s">
        <v>228</v>
      </c>
      <c r="AD85" s="57">
        <f t="shared" si="17"/>
        <v>44.85</v>
      </c>
      <c r="AE85" s="41"/>
      <c r="AF85" s="57">
        <f t="shared" si="18"/>
        <v>0</v>
      </c>
      <c r="AG85" s="41"/>
    </row>
    <row r="86" spans="1:33" ht="20.100000000000001" customHeight="1">
      <c r="A86" s="13">
        <f t="shared" si="25"/>
        <v>83</v>
      </c>
      <c r="B86" s="44" t="s">
        <v>172</v>
      </c>
      <c r="C86" s="11">
        <v>6953156282063</v>
      </c>
      <c r="D86" s="12" t="s">
        <v>173</v>
      </c>
      <c r="E86" s="13">
        <v>3</v>
      </c>
      <c r="F86" s="12">
        <v>31.85</v>
      </c>
      <c r="G86" s="14">
        <f t="shared" si="19"/>
        <v>95.550000000000011</v>
      </c>
      <c r="H86" s="14">
        <f t="shared" si="20"/>
        <v>4.7775000000000007</v>
      </c>
      <c r="I86" s="14">
        <f t="shared" si="21"/>
        <v>100.32750000000001</v>
      </c>
      <c r="J86" s="15"/>
      <c r="K86" s="39">
        <f t="shared" si="15"/>
        <v>0</v>
      </c>
      <c r="L86" s="30">
        <f t="shared" si="16"/>
        <v>0</v>
      </c>
      <c r="M86" s="29">
        <v>0</v>
      </c>
      <c r="N86" s="37">
        <f t="shared" si="22"/>
        <v>0</v>
      </c>
      <c r="O86" s="27"/>
      <c r="P86" s="47"/>
      <c r="Q86" s="29"/>
      <c r="R86" s="29"/>
      <c r="S86" s="29"/>
      <c r="T86" s="29"/>
      <c r="U86" s="29"/>
      <c r="V86" s="29"/>
      <c r="W86" s="29"/>
      <c r="X86" s="48">
        <f t="shared" si="23"/>
        <v>0</v>
      </c>
      <c r="Y86" s="52">
        <v>3</v>
      </c>
      <c r="Z86" s="29">
        <v>3</v>
      </c>
      <c r="AA86" s="55">
        <f t="shared" si="24"/>
        <v>0</v>
      </c>
      <c r="AB86" s="41"/>
      <c r="AC86" s="41"/>
      <c r="AD86" s="57">
        <f t="shared" si="17"/>
        <v>0</v>
      </c>
      <c r="AE86" s="41"/>
      <c r="AF86" s="57">
        <f t="shared" si="18"/>
        <v>0</v>
      </c>
      <c r="AG86" s="41"/>
    </row>
    <row r="87" spans="1:33" ht="20.100000000000001" customHeight="1">
      <c r="A87" s="13">
        <f t="shared" si="25"/>
        <v>84</v>
      </c>
      <c r="B87" s="44" t="s">
        <v>174</v>
      </c>
      <c r="C87" s="11">
        <v>6953156282087</v>
      </c>
      <c r="D87" s="12" t="s">
        <v>175</v>
      </c>
      <c r="E87" s="13">
        <v>3</v>
      </c>
      <c r="F87" s="12">
        <v>31.85</v>
      </c>
      <c r="G87" s="14">
        <f t="shared" si="19"/>
        <v>95.550000000000011</v>
      </c>
      <c r="H87" s="14">
        <f t="shared" si="20"/>
        <v>4.7775000000000007</v>
      </c>
      <c r="I87" s="14">
        <f t="shared" si="21"/>
        <v>100.32750000000001</v>
      </c>
      <c r="J87" s="15"/>
      <c r="K87" s="39">
        <f t="shared" si="15"/>
        <v>0</v>
      </c>
      <c r="L87" s="30">
        <f t="shared" si="16"/>
        <v>0</v>
      </c>
      <c r="M87" s="29">
        <v>0</v>
      </c>
      <c r="N87" s="37">
        <f t="shared" si="22"/>
        <v>0</v>
      </c>
      <c r="O87" s="27"/>
      <c r="P87" s="47"/>
      <c r="Q87" s="29"/>
      <c r="R87" s="29"/>
      <c r="S87" s="29"/>
      <c r="T87" s="29"/>
      <c r="U87" s="29"/>
      <c r="V87" s="29"/>
      <c r="W87" s="29"/>
      <c r="X87" s="48">
        <f t="shared" si="23"/>
        <v>0</v>
      </c>
      <c r="Y87" s="52">
        <v>3</v>
      </c>
      <c r="Z87" s="29">
        <v>3</v>
      </c>
      <c r="AA87" s="55">
        <f t="shared" si="24"/>
        <v>0</v>
      </c>
      <c r="AB87" s="41"/>
      <c r="AC87" s="41"/>
      <c r="AD87" s="57">
        <f t="shared" si="17"/>
        <v>0</v>
      </c>
      <c r="AE87" s="41"/>
      <c r="AF87" s="57">
        <f t="shared" si="18"/>
        <v>0</v>
      </c>
      <c r="AG87" s="41"/>
    </row>
    <row r="88" spans="1:33" ht="20.100000000000001" customHeight="1">
      <c r="A88" s="13">
        <f t="shared" si="25"/>
        <v>85</v>
      </c>
      <c r="B88" s="44" t="s">
        <v>176</v>
      </c>
      <c r="C88" s="13"/>
      <c r="D88" s="12" t="s">
        <v>177</v>
      </c>
      <c r="E88" s="13">
        <v>5</v>
      </c>
      <c r="F88" s="12">
        <v>38.35</v>
      </c>
      <c r="G88" s="14">
        <f t="shared" si="19"/>
        <v>191.75</v>
      </c>
      <c r="H88" s="14">
        <f t="shared" si="20"/>
        <v>9.5875000000000004</v>
      </c>
      <c r="I88" s="14">
        <f t="shared" si="21"/>
        <v>201.33750000000001</v>
      </c>
      <c r="J88" s="15"/>
      <c r="K88" s="39">
        <f t="shared" si="15"/>
        <v>0</v>
      </c>
      <c r="L88" s="30">
        <f t="shared" si="16"/>
        <v>0</v>
      </c>
      <c r="M88" s="29">
        <v>0</v>
      </c>
      <c r="N88" s="37">
        <f t="shared" si="22"/>
        <v>0</v>
      </c>
      <c r="O88" s="27"/>
      <c r="P88" s="47"/>
      <c r="Q88" s="29"/>
      <c r="R88" s="29"/>
      <c r="S88" s="29"/>
      <c r="T88" s="29"/>
      <c r="U88" s="29"/>
      <c r="V88" s="29"/>
      <c r="W88" s="29"/>
      <c r="X88" s="48">
        <f t="shared" si="23"/>
        <v>0</v>
      </c>
      <c r="Y88" s="52">
        <v>5</v>
      </c>
      <c r="Z88" s="29">
        <v>5</v>
      </c>
      <c r="AA88" s="55">
        <f t="shared" si="24"/>
        <v>0</v>
      </c>
      <c r="AB88" s="41"/>
      <c r="AC88" s="41"/>
      <c r="AD88" s="57">
        <f t="shared" si="17"/>
        <v>0</v>
      </c>
      <c r="AE88" s="41"/>
      <c r="AF88" s="57">
        <f t="shared" si="18"/>
        <v>0</v>
      </c>
      <c r="AG88" s="41"/>
    </row>
    <row r="89" spans="1:33" ht="20.100000000000001" customHeight="1">
      <c r="A89" s="13">
        <f t="shared" si="25"/>
        <v>86</v>
      </c>
      <c r="B89" s="44" t="s">
        <v>178</v>
      </c>
      <c r="C89" s="13"/>
      <c r="D89" s="12" t="s">
        <v>179</v>
      </c>
      <c r="E89" s="13">
        <v>5</v>
      </c>
      <c r="F89" s="12">
        <v>38.35</v>
      </c>
      <c r="G89" s="14">
        <f t="shared" si="19"/>
        <v>191.75</v>
      </c>
      <c r="H89" s="14">
        <f t="shared" si="20"/>
        <v>9.5875000000000004</v>
      </c>
      <c r="I89" s="14">
        <f t="shared" si="21"/>
        <v>201.33750000000001</v>
      </c>
      <c r="J89" s="15"/>
      <c r="K89" s="39">
        <f t="shared" si="15"/>
        <v>0</v>
      </c>
      <c r="L89" s="30">
        <f t="shared" si="16"/>
        <v>0</v>
      </c>
      <c r="M89" s="29">
        <v>0</v>
      </c>
      <c r="N89" s="37">
        <f t="shared" si="22"/>
        <v>0</v>
      </c>
      <c r="O89" s="27"/>
      <c r="P89" s="47"/>
      <c r="Q89" s="29"/>
      <c r="R89" s="29"/>
      <c r="S89" s="29"/>
      <c r="T89" s="29"/>
      <c r="U89" s="29"/>
      <c r="V89" s="29"/>
      <c r="W89" s="29"/>
      <c r="X89" s="48">
        <f t="shared" si="23"/>
        <v>0</v>
      </c>
      <c r="Y89" s="52">
        <v>5</v>
      </c>
      <c r="Z89" s="29">
        <v>5</v>
      </c>
      <c r="AA89" s="55">
        <f t="shared" si="24"/>
        <v>0</v>
      </c>
      <c r="AB89" s="41"/>
      <c r="AC89" s="41"/>
      <c r="AD89" s="57">
        <f t="shared" si="17"/>
        <v>0</v>
      </c>
      <c r="AE89" s="41"/>
      <c r="AF89" s="57">
        <f t="shared" si="18"/>
        <v>0</v>
      </c>
      <c r="AG89" s="41"/>
    </row>
    <row r="90" spans="1:33" ht="20.100000000000001" customHeight="1">
      <c r="A90" s="13">
        <f t="shared" si="25"/>
        <v>87</v>
      </c>
      <c r="B90" s="44" t="s">
        <v>180</v>
      </c>
      <c r="C90" s="13"/>
      <c r="D90" s="12" t="s">
        <v>181</v>
      </c>
      <c r="E90" s="13">
        <v>1</v>
      </c>
      <c r="F90" s="12">
        <v>38.35</v>
      </c>
      <c r="G90" s="14">
        <f t="shared" si="19"/>
        <v>38.35</v>
      </c>
      <c r="H90" s="14">
        <f t="shared" si="20"/>
        <v>1.9175000000000002</v>
      </c>
      <c r="I90" s="14">
        <f t="shared" si="21"/>
        <v>40.267499999999998</v>
      </c>
      <c r="J90" s="15"/>
      <c r="K90" s="39">
        <f t="shared" si="15"/>
        <v>0</v>
      </c>
      <c r="L90" s="30">
        <f t="shared" si="16"/>
        <v>0</v>
      </c>
      <c r="M90" s="29">
        <v>0</v>
      </c>
      <c r="N90" s="37">
        <f t="shared" si="22"/>
        <v>0</v>
      </c>
      <c r="O90" s="27"/>
      <c r="P90" s="47"/>
      <c r="Q90" s="29"/>
      <c r="R90" s="29"/>
      <c r="S90" s="29"/>
      <c r="T90" s="29"/>
      <c r="U90" s="29"/>
      <c r="V90" s="29"/>
      <c r="W90" s="29"/>
      <c r="X90" s="48">
        <f t="shared" si="23"/>
        <v>0</v>
      </c>
      <c r="Y90" s="52">
        <v>1</v>
      </c>
      <c r="Z90" s="29">
        <v>1</v>
      </c>
      <c r="AA90" s="55">
        <f t="shared" si="24"/>
        <v>0</v>
      </c>
      <c r="AB90" s="41"/>
      <c r="AC90" s="41"/>
      <c r="AD90" s="57">
        <f t="shared" si="17"/>
        <v>0</v>
      </c>
      <c r="AE90" s="41"/>
      <c r="AF90" s="57">
        <f t="shared" si="18"/>
        <v>0</v>
      </c>
      <c r="AG90" s="41"/>
    </row>
    <row r="91" spans="1:33" ht="20.100000000000001" customHeight="1">
      <c r="A91" s="13">
        <f t="shared" si="25"/>
        <v>88</v>
      </c>
      <c r="B91" s="44" t="s">
        <v>182</v>
      </c>
      <c r="C91" s="13"/>
      <c r="D91" s="12" t="s">
        <v>183</v>
      </c>
      <c r="E91" s="13">
        <v>2</v>
      </c>
      <c r="F91" s="12">
        <v>38.35</v>
      </c>
      <c r="G91" s="14">
        <f t="shared" si="19"/>
        <v>76.7</v>
      </c>
      <c r="H91" s="14">
        <f t="shared" si="20"/>
        <v>3.8350000000000004</v>
      </c>
      <c r="I91" s="14">
        <f t="shared" si="21"/>
        <v>80.534999999999997</v>
      </c>
      <c r="J91" s="15"/>
      <c r="K91" s="39">
        <f t="shared" si="15"/>
        <v>1</v>
      </c>
      <c r="L91" s="30">
        <f t="shared" si="16"/>
        <v>38.35</v>
      </c>
      <c r="M91" s="29">
        <v>1.9175000000000002</v>
      </c>
      <c r="N91" s="37">
        <f t="shared" si="22"/>
        <v>40.267499999999998</v>
      </c>
      <c r="O91" s="27"/>
      <c r="P91" s="47"/>
      <c r="Q91" s="29"/>
      <c r="R91" s="29">
        <v>1</v>
      </c>
      <c r="S91" s="29"/>
      <c r="T91" s="29"/>
      <c r="U91" s="29"/>
      <c r="V91" s="29"/>
      <c r="W91" s="29"/>
      <c r="X91" s="48">
        <f t="shared" si="23"/>
        <v>1</v>
      </c>
      <c r="Y91" s="52">
        <v>2</v>
      </c>
      <c r="Z91" s="29">
        <v>1</v>
      </c>
      <c r="AA91" s="55">
        <f t="shared" si="24"/>
        <v>1</v>
      </c>
      <c r="AB91" s="41">
        <v>1</v>
      </c>
      <c r="AC91" s="41" t="s">
        <v>228</v>
      </c>
      <c r="AD91" s="57">
        <f t="shared" si="17"/>
        <v>38.35</v>
      </c>
      <c r="AE91" s="41"/>
      <c r="AF91" s="57">
        <f t="shared" si="18"/>
        <v>0</v>
      </c>
      <c r="AG91" s="41"/>
    </row>
    <row r="92" spans="1:33" ht="20.100000000000001" customHeight="1">
      <c r="A92" s="13">
        <f t="shared" si="25"/>
        <v>89</v>
      </c>
      <c r="B92" s="44" t="s">
        <v>184</v>
      </c>
      <c r="C92" s="11">
        <v>6953156277137</v>
      </c>
      <c r="D92" s="12" t="s">
        <v>185</v>
      </c>
      <c r="E92" s="13">
        <v>3</v>
      </c>
      <c r="F92" s="12">
        <v>57.85</v>
      </c>
      <c r="G92" s="14">
        <f t="shared" si="19"/>
        <v>173.55</v>
      </c>
      <c r="H92" s="14">
        <f t="shared" si="20"/>
        <v>8.6775000000000002</v>
      </c>
      <c r="I92" s="14">
        <f t="shared" si="21"/>
        <v>182.22750000000002</v>
      </c>
      <c r="J92" s="15"/>
      <c r="K92" s="39">
        <f t="shared" si="15"/>
        <v>3</v>
      </c>
      <c r="L92" s="30">
        <f t="shared" si="16"/>
        <v>173.55</v>
      </c>
      <c r="M92" s="29">
        <v>8.6775000000000002</v>
      </c>
      <c r="N92" s="37">
        <f t="shared" si="22"/>
        <v>182.22750000000002</v>
      </c>
      <c r="O92" s="27"/>
      <c r="P92" s="47">
        <v>1</v>
      </c>
      <c r="Q92" s="29">
        <v>1</v>
      </c>
      <c r="R92" s="29"/>
      <c r="S92" s="29">
        <v>1</v>
      </c>
      <c r="T92" s="29"/>
      <c r="U92" s="29"/>
      <c r="V92" s="29"/>
      <c r="W92" s="29"/>
      <c r="X92" s="48">
        <f t="shared" si="23"/>
        <v>3</v>
      </c>
      <c r="Y92" s="52">
        <v>3</v>
      </c>
      <c r="Z92" s="29">
        <v>0</v>
      </c>
      <c r="AA92" s="55">
        <f t="shared" si="24"/>
        <v>3</v>
      </c>
      <c r="AB92" s="41">
        <v>3</v>
      </c>
      <c r="AC92" s="41" t="s">
        <v>228</v>
      </c>
      <c r="AD92" s="57">
        <f t="shared" si="17"/>
        <v>173.55</v>
      </c>
      <c r="AE92" s="41"/>
      <c r="AF92" s="57">
        <f t="shared" si="18"/>
        <v>0</v>
      </c>
      <c r="AG92" s="41"/>
    </row>
    <row r="93" spans="1:33" ht="20.100000000000001" customHeight="1">
      <c r="A93" s="13">
        <f t="shared" si="25"/>
        <v>90</v>
      </c>
      <c r="B93" s="44" t="s">
        <v>186</v>
      </c>
      <c r="C93" s="11">
        <v>6953156277144</v>
      </c>
      <c r="D93" s="12" t="s">
        <v>187</v>
      </c>
      <c r="E93" s="13">
        <v>3</v>
      </c>
      <c r="F93" s="12">
        <v>57.85</v>
      </c>
      <c r="G93" s="14">
        <f t="shared" si="19"/>
        <v>173.55</v>
      </c>
      <c r="H93" s="14">
        <f t="shared" si="20"/>
        <v>8.6775000000000002</v>
      </c>
      <c r="I93" s="14">
        <f t="shared" si="21"/>
        <v>182.22750000000002</v>
      </c>
      <c r="J93" s="15"/>
      <c r="K93" s="39">
        <f t="shared" si="15"/>
        <v>0</v>
      </c>
      <c r="L93" s="30">
        <f t="shared" si="16"/>
        <v>0</v>
      </c>
      <c r="M93" s="29">
        <v>0</v>
      </c>
      <c r="N93" s="37">
        <f t="shared" si="22"/>
        <v>0</v>
      </c>
      <c r="O93" s="27"/>
      <c r="P93" s="47"/>
      <c r="Q93" s="29"/>
      <c r="R93" s="29"/>
      <c r="S93" s="29"/>
      <c r="T93" s="29"/>
      <c r="U93" s="29"/>
      <c r="V93" s="29"/>
      <c r="W93" s="29"/>
      <c r="X93" s="48">
        <f t="shared" si="23"/>
        <v>0</v>
      </c>
      <c r="Y93" s="52">
        <v>3</v>
      </c>
      <c r="Z93" s="29">
        <v>3</v>
      </c>
      <c r="AA93" s="55">
        <f t="shared" si="24"/>
        <v>0</v>
      </c>
      <c r="AB93" s="41"/>
      <c r="AC93" s="41"/>
      <c r="AD93" s="57">
        <f t="shared" si="17"/>
        <v>0</v>
      </c>
      <c r="AE93" s="41"/>
      <c r="AF93" s="57">
        <f t="shared" si="18"/>
        <v>0</v>
      </c>
      <c r="AG93" s="41"/>
    </row>
    <row r="94" spans="1:33" ht="20.100000000000001" customHeight="1">
      <c r="A94" s="13">
        <f t="shared" si="25"/>
        <v>91</v>
      </c>
      <c r="B94" s="44" t="s">
        <v>188</v>
      </c>
      <c r="C94" s="13"/>
      <c r="D94" s="12" t="s">
        <v>189</v>
      </c>
      <c r="E94" s="13">
        <v>5</v>
      </c>
      <c r="F94" s="12">
        <v>58</v>
      </c>
      <c r="G94" s="14">
        <f t="shared" si="19"/>
        <v>290</v>
      </c>
      <c r="H94" s="14">
        <f t="shared" si="20"/>
        <v>14.5</v>
      </c>
      <c r="I94" s="14">
        <f t="shared" si="21"/>
        <v>304.5</v>
      </c>
      <c r="J94" s="15"/>
      <c r="K94" s="39">
        <f t="shared" si="15"/>
        <v>5</v>
      </c>
      <c r="L94" s="30">
        <f t="shared" si="16"/>
        <v>290</v>
      </c>
      <c r="M94" s="29">
        <v>14.5</v>
      </c>
      <c r="N94" s="37">
        <f t="shared" si="22"/>
        <v>304.5</v>
      </c>
      <c r="O94" s="27"/>
      <c r="P94" s="47"/>
      <c r="Q94" s="29">
        <v>2</v>
      </c>
      <c r="R94" s="29">
        <v>2</v>
      </c>
      <c r="S94" s="29">
        <v>1</v>
      </c>
      <c r="T94" s="29"/>
      <c r="U94" s="29"/>
      <c r="V94" s="29"/>
      <c r="W94" s="29"/>
      <c r="X94" s="48">
        <f t="shared" si="23"/>
        <v>5</v>
      </c>
      <c r="Y94" s="52">
        <v>5</v>
      </c>
      <c r="Z94" s="29">
        <v>0</v>
      </c>
      <c r="AA94" s="55">
        <f t="shared" si="24"/>
        <v>5</v>
      </c>
      <c r="AB94" s="41">
        <v>5</v>
      </c>
      <c r="AC94" s="41" t="s">
        <v>228</v>
      </c>
      <c r="AD94" s="57">
        <f t="shared" si="17"/>
        <v>290</v>
      </c>
      <c r="AE94" s="41"/>
      <c r="AF94" s="57">
        <f t="shared" si="18"/>
        <v>0</v>
      </c>
      <c r="AG94" s="41"/>
    </row>
    <row r="95" spans="1:33" ht="20.100000000000001" customHeight="1">
      <c r="A95" s="13">
        <f t="shared" si="25"/>
        <v>92</v>
      </c>
      <c r="B95" s="44" t="s">
        <v>190</v>
      </c>
      <c r="C95" s="13"/>
      <c r="D95" s="12" t="s">
        <v>191</v>
      </c>
      <c r="E95" s="13">
        <v>5</v>
      </c>
      <c r="F95" s="12">
        <v>58</v>
      </c>
      <c r="G95" s="14">
        <f t="shared" si="19"/>
        <v>290</v>
      </c>
      <c r="H95" s="14">
        <f t="shared" si="20"/>
        <v>14.5</v>
      </c>
      <c r="I95" s="14">
        <f t="shared" si="21"/>
        <v>304.5</v>
      </c>
      <c r="J95" s="15"/>
      <c r="K95" s="39">
        <f t="shared" si="15"/>
        <v>4</v>
      </c>
      <c r="L95" s="30">
        <f t="shared" si="16"/>
        <v>232</v>
      </c>
      <c r="M95" s="29">
        <v>11.600000000000001</v>
      </c>
      <c r="N95" s="37">
        <f t="shared" si="22"/>
        <v>243.6</v>
      </c>
      <c r="O95" s="27"/>
      <c r="P95" s="47"/>
      <c r="Q95" s="29">
        <v>1</v>
      </c>
      <c r="R95" s="29">
        <v>2</v>
      </c>
      <c r="S95" s="29">
        <v>1</v>
      </c>
      <c r="T95" s="29"/>
      <c r="U95" s="29"/>
      <c r="V95" s="29"/>
      <c r="W95" s="29"/>
      <c r="X95" s="48">
        <f t="shared" si="23"/>
        <v>4</v>
      </c>
      <c r="Y95" s="52">
        <v>5</v>
      </c>
      <c r="Z95" s="29">
        <v>1</v>
      </c>
      <c r="AA95" s="55">
        <f t="shared" si="24"/>
        <v>4</v>
      </c>
      <c r="AB95" s="41">
        <v>4</v>
      </c>
      <c r="AC95" s="41" t="s">
        <v>228</v>
      </c>
      <c r="AD95" s="57">
        <f t="shared" si="17"/>
        <v>232</v>
      </c>
      <c r="AE95" s="41"/>
      <c r="AF95" s="57">
        <f t="shared" si="18"/>
        <v>0</v>
      </c>
      <c r="AG95" s="41"/>
    </row>
    <row r="96" spans="1:33" ht="20.100000000000001" customHeight="1">
      <c r="A96" s="13">
        <f t="shared" si="25"/>
        <v>93</v>
      </c>
      <c r="B96" s="44" t="s">
        <v>192</v>
      </c>
      <c r="C96" s="11">
        <v>6953156276390</v>
      </c>
      <c r="D96" s="12" t="s">
        <v>193</v>
      </c>
      <c r="E96" s="13">
        <v>7</v>
      </c>
      <c r="F96" s="12">
        <v>194.35000000000002</v>
      </c>
      <c r="G96" s="14">
        <f t="shared" si="19"/>
        <v>1360.4500000000003</v>
      </c>
      <c r="H96" s="14">
        <f t="shared" si="20"/>
        <v>68.022500000000022</v>
      </c>
      <c r="I96" s="14">
        <f t="shared" si="21"/>
        <v>1428.4725000000003</v>
      </c>
      <c r="J96" s="15"/>
      <c r="K96" s="39">
        <f t="shared" si="15"/>
        <v>7</v>
      </c>
      <c r="L96" s="30">
        <f t="shared" si="16"/>
        <v>1360.4500000000003</v>
      </c>
      <c r="M96" s="29">
        <v>68.022500000000022</v>
      </c>
      <c r="N96" s="37">
        <f t="shared" si="22"/>
        <v>1428.4725000000003</v>
      </c>
      <c r="O96" s="27"/>
      <c r="P96" s="47">
        <v>2</v>
      </c>
      <c r="Q96" s="29">
        <v>2</v>
      </c>
      <c r="R96" s="29">
        <v>1</v>
      </c>
      <c r="S96" s="29">
        <v>2</v>
      </c>
      <c r="T96" s="29"/>
      <c r="U96" s="29"/>
      <c r="V96" s="29"/>
      <c r="W96" s="29"/>
      <c r="X96" s="48">
        <f t="shared" si="23"/>
        <v>7</v>
      </c>
      <c r="Y96" s="52">
        <v>7</v>
      </c>
      <c r="Z96" s="29">
        <v>0</v>
      </c>
      <c r="AA96" s="55">
        <f t="shared" si="24"/>
        <v>7</v>
      </c>
      <c r="AB96" s="41">
        <v>7</v>
      </c>
      <c r="AC96" s="41" t="s">
        <v>228</v>
      </c>
      <c r="AD96" s="57">
        <f t="shared" si="17"/>
        <v>1360.4500000000003</v>
      </c>
      <c r="AE96" s="41"/>
      <c r="AF96" s="57">
        <f t="shared" si="18"/>
        <v>0</v>
      </c>
      <c r="AG96" s="41"/>
    </row>
    <row r="97" spans="1:33" ht="20.100000000000001" customHeight="1">
      <c r="A97" s="13">
        <f t="shared" si="25"/>
        <v>94</v>
      </c>
      <c r="B97" s="44" t="s">
        <v>194</v>
      </c>
      <c r="C97" s="11">
        <v>6953156276406</v>
      </c>
      <c r="D97" s="12" t="s">
        <v>195</v>
      </c>
      <c r="E97" s="13">
        <v>4</v>
      </c>
      <c r="F97" s="12">
        <v>194.35000000000002</v>
      </c>
      <c r="G97" s="14">
        <f t="shared" si="19"/>
        <v>777.40000000000009</v>
      </c>
      <c r="H97" s="14">
        <f t="shared" si="20"/>
        <v>38.870000000000005</v>
      </c>
      <c r="I97" s="14">
        <f t="shared" si="21"/>
        <v>816.2700000000001</v>
      </c>
      <c r="J97" s="15"/>
      <c r="K97" s="39">
        <f t="shared" si="15"/>
        <v>4</v>
      </c>
      <c r="L97" s="30">
        <f t="shared" si="16"/>
        <v>777.40000000000009</v>
      </c>
      <c r="M97" s="29">
        <v>38.870000000000005</v>
      </c>
      <c r="N97" s="37">
        <f t="shared" si="22"/>
        <v>816.2700000000001</v>
      </c>
      <c r="O97" s="27"/>
      <c r="P97" s="47">
        <v>2</v>
      </c>
      <c r="Q97" s="29">
        <v>2</v>
      </c>
      <c r="R97" s="29">
        <v>1</v>
      </c>
      <c r="S97" s="29"/>
      <c r="T97" s="29"/>
      <c r="U97" s="29">
        <v>2</v>
      </c>
      <c r="V97" s="29"/>
      <c r="W97" s="29"/>
      <c r="X97" s="48">
        <f t="shared" si="23"/>
        <v>7</v>
      </c>
      <c r="Y97" s="52">
        <v>4</v>
      </c>
      <c r="Z97" s="29">
        <v>0</v>
      </c>
      <c r="AA97" s="55">
        <f t="shared" si="24"/>
        <v>4</v>
      </c>
      <c r="AB97" s="41">
        <v>4</v>
      </c>
      <c r="AC97" s="41" t="s">
        <v>228</v>
      </c>
      <c r="AD97" s="57">
        <f t="shared" si="17"/>
        <v>777.40000000000009</v>
      </c>
      <c r="AE97" s="41"/>
      <c r="AF97" s="57">
        <f t="shared" si="18"/>
        <v>0</v>
      </c>
      <c r="AG97" s="41"/>
    </row>
    <row r="98" spans="1:33" ht="20.100000000000001" customHeight="1">
      <c r="A98" s="13">
        <f t="shared" si="25"/>
        <v>95</v>
      </c>
      <c r="B98" s="44" t="s">
        <v>194</v>
      </c>
      <c r="C98" s="13"/>
      <c r="D98" s="12" t="s">
        <v>196</v>
      </c>
      <c r="E98" s="13">
        <v>3</v>
      </c>
      <c r="F98" s="12">
        <v>194.35</v>
      </c>
      <c r="G98" s="14">
        <f t="shared" si="19"/>
        <v>583.04999999999995</v>
      </c>
      <c r="H98" s="14">
        <f t="shared" si="20"/>
        <v>29.1525</v>
      </c>
      <c r="I98" s="14">
        <f t="shared" si="21"/>
        <v>612.20249999999999</v>
      </c>
      <c r="J98" s="15"/>
      <c r="K98" s="39">
        <f t="shared" si="15"/>
        <v>3</v>
      </c>
      <c r="L98" s="30">
        <f t="shared" si="16"/>
        <v>583.04999999999995</v>
      </c>
      <c r="M98" s="29">
        <v>29.1525</v>
      </c>
      <c r="N98" s="37">
        <f t="shared" si="22"/>
        <v>612.20249999999999</v>
      </c>
      <c r="O98" s="27"/>
      <c r="P98" s="47">
        <v>1</v>
      </c>
      <c r="Q98" s="29">
        <v>2</v>
      </c>
      <c r="R98" s="29"/>
      <c r="S98" s="29"/>
      <c r="T98" s="29"/>
      <c r="U98" s="29"/>
      <c r="V98" s="29"/>
      <c r="W98" s="29"/>
      <c r="X98" s="48">
        <f t="shared" si="23"/>
        <v>3</v>
      </c>
      <c r="Y98" s="52">
        <v>3</v>
      </c>
      <c r="Z98" s="29">
        <v>0</v>
      </c>
      <c r="AA98" s="55">
        <f t="shared" si="24"/>
        <v>3</v>
      </c>
      <c r="AB98" s="41">
        <v>3</v>
      </c>
      <c r="AC98" s="41" t="s">
        <v>228</v>
      </c>
      <c r="AD98" s="57">
        <f t="shared" si="17"/>
        <v>583.04999999999995</v>
      </c>
      <c r="AE98" s="41"/>
      <c r="AF98" s="57">
        <f t="shared" si="18"/>
        <v>0</v>
      </c>
      <c r="AG98" s="41"/>
    </row>
    <row r="99" spans="1:33" ht="20.100000000000001" customHeight="1">
      <c r="A99" s="13">
        <f t="shared" si="25"/>
        <v>96</v>
      </c>
      <c r="B99" s="44" t="s">
        <v>197</v>
      </c>
      <c r="C99" s="11">
        <v>6953156276864</v>
      </c>
      <c r="D99" s="12" t="s">
        <v>198</v>
      </c>
      <c r="E99" s="13">
        <v>3</v>
      </c>
      <c r="F99" s="12">
        <v>90.35</v>
      </c>
      <c r="G99" s="14">
        <f t="shared" si="19"/>
        <v>271.04999999999995</v>
      </c>
      <c r="H99" s="14">
        <f t="shared" si="20"/>
        <v>13.552499999999998</v>
      </c>
      <c r="I99" s="14">
        <f t="shared" si="21"/>
        <v>284.60249999999996</v>
      </c>
      <c r="J99" s="15"/>
      <c r="K99" s="39">
        <f t="shared" si="15"/>
        <v>2</v>
      </c>
      <c r="L99" s="30">
        <f t="shared" si="16"/>
        <v>180.7</v>
      </c>
      <c r="M99" s="29">
        <v>9.0350000000000001</v>
      </c>
      <c r="N99" s="37">
        <f t="shared" si="22"/>
        <v>189.73499999999999</v>
      </c>
      <c r="O99" s="27"/>
      <c r="P99" s="47"/>
      <c r="Q99" s="29"/>
      <c r="R99" s="29">
        <v>2</v>
      </c>
      <c r="S99" s="29"/>
      <c r="T99" s="29"/>
      <c r="U99" s="29"/>
      <c r="V99" s="29"/>
      <c r="W99" s="29"/>
      <c r="X99" s="48">
        <f t="shared" si="23"/>
        <v>2</v>
      </c>
      <c r="Y99" s="52">
        <v>3</v>
      </c>
      <c r="Z99" s="29">
        <v>1</v>
      </c>
      <c r="AA99" s="55">
        <f t="shared" si="24"/>
        <v>2</v>
      </c>
      <c r="AB99" s="41">
        <v>2</v>
      </c>
      <c r="AC99" s="41" t="s">
        <v>228</v>
      </c>
      <c r="AD99" s="57">
        <f t="shared" si="17"/>
        <v>180.7</v>
      </c>
      <c r="AE99" s="41"/>
      <c r="AF99" s="57">
        <f t="shared" si="18"/>
        <v>0</v>
      </c>
      <c r="AG99" s="41"/>
    </row>
    <row r="100" spans="1:33" ht="20.100000000000001" customHeight="1">
      <c r="A100" s="13">
        <f t="shared" si="25"/>
        <v>97</v>
      </c>
      <c r="B100" s="44" t="s">
        <v>199</v>
      </c>
      <c r="C100" s="11">
        <v>6953156276871</v>
      </c>
      <c r="D100" s="12" t="s">
        <v>200</v>
      </c>
      <c r="E100" s="13">
        <v>2</v>
      </c>
      <c r="F100" s="12">
        <v>90.35</v>
      </c>
      <c r="G100" s="14">
        <f t="shared" si="19"/>
        <v>180.7</v>
      </c>
      <c r="H100" s="14">
        <f t="shared" si="20"/>
        <v>9.0350000000000001</v>
      </c>
      <c r="I100" s="14">
        <f t="shared" si="21"/>
        <v>189.73499999999999</v>
      </c>
      <c r="J100" s="15"/>
      <c r="K100" s="39">
        <f t="shared" ref="K100:K107" si="26">E100-Z100</f>
        <v>2</v>
      </c>
      <c r="L100" s="30">
        <f t="shared" ref="L100:L133" si="27">K100*F100</f>
        <v>180.7</v>
      </c>
      <c r="M100" s="29">
        <v>9.0350000000000001</v>
      </c>
      <c r="N100" s="37">
        <f t="shared" si="22"/>
        <v>189.73499999999999</v>
      </c>
      <c r="O100" s="27"/>
      <c r="P100" s="47"/>
      <c r="Q100" s="29">
        <v>1</v>
      </c>
      <c r="R100" s="29">
        <v>1</v>
      </c>
      <c r="S100" s="29"/>
      <c r="T100" s="29"/>
      <c r="U100" s="29"/>
      <c r="V100" s="29"/>
      <c r="W100" s="29"/>
      <c r="X100" s="48">
        <f t="shared" si="23"/>
        <v>2</v>
      </c>
      <c r="Y100" s="52">
        <v>2</v>
      </c>
      <c r="Z100" s="29">
        <v>0</v>
      </c>
      <c r="AA100" s="55">
        <f t="shared" si="24"/>
        <v>2</v>
      </c>
      <c r="AB100" s="41">
        <v>2</v>
      </c>
      <c r="AC100" s="41" t="s">
        <v>228</v>
      </c>
      <c r="AD100" s="57">
        <f t="shared" ref="AD100:AD107" si="28">AB100*F100</f>
        <v>180.7</v>
      </c>
      <c r="AE100" s="41"/>
      <c r="AF100" s="57">
        <f t="shared" ref="AF100:AF133" si="29">AE100*F100</f>
        <v>0</v>
      </c>
      <c r="AG100" s="41"/>
    </row>
    <row r="101" spans="1:33" ht="20.100000000000001" customHeight="1">
      <c r="A101" s="13">
        <f t="shared" si="25"/>
        <v>98</v>
      </c>
      <c r="B101" s="44" t="s">
        <v>201</v>
      </c>
      <c r="C101" s="11">
        <v>6953156276888</v>
      </c>
      <c r="D101" s="12" t="s">
        <v>202</v>
      </c>
      <c r="E101" s="13">
        <v>2</v>
      </c>
      <c r="F101" s="12">
        <v>90.35</v>
      </c>
      <c r="G101" s="14">
        <f t="shared" si="19"/>
        <v>180.7</v>
      </c>
      <c r="H101" s="14">
        <f t="shared" si="20"/>
        <v>9.0350000000000001</v>
      </c>
      <c r="I101" s="14">
        <f t="shared" si="21"/>
        <v>189.73499999999999</v>
      </c>
      <c r="J101" s="15"/>
      <c r="K101" s="39">
        <f t="shared" si="26"/>
        <v>2</v>
      </c>
      <c r="L101" s="30">
        <f t="shared" si="27"/>
        <v>180.7</v>
      </c>
      <c r="M101" s="29">
        <v>9.0350000000000001</v>
      </c>
      <c r="N101" s="37">
        <f t="shared" si="22"/>
        <v>189.73499999999999</v>
      </c>
      <c r="O101" s="27"/>
      <c r="P101" s="47"/>
      <c r="Q101" s="29">
        <v>1</v>
      </c>
      <c r="R101" s="29">
        <v>1</v>
      </c>
      <c r="S101" s="29"/>
      <c r="T101" s="29"/>
      <c r="U101" s="29"/>
      <c r="V101" s="29"/>
      <c r="W101" s="29"/>
      <c r="X101" s="48">
        <f t="shared" si="23"/>
        <v>2</v>
      </c>
      <c r="Y101" s="52">
        <v>2</v>
      </c>
      <c r="Z101" s="29">
        <v>0</v>
      </c>
      <c r="AA101" s="55">
        <f t="shared" si="24"/>
        <v>2</v>
      </c>
      <c r="AB101" s="41">
        <v>2</v>
      </c>
      <c r="AC101" s="41" t="s">
        <v>228</v>
      </c>
      <c r="AD101" s="57">
        <f t="shared" si="28"/>
        <v>180.7</v>
      </c>
      <c r="AE101" s="41"/>
      <c r="AF101" s="57">
        <f t="shared" si="29"/>
        <v>0</v>
      </c>
      <c r="AG101" s="41"/>
    </row>
    <row r="102" spans="1:33" ht="20.100000000000001" customHeight="1">
      <c r="A102" s="13">
        <f t="shared" si="25"/>
        <v>99</v>
      </c>
      <c r="B102" s="44" t="s">
        <v>203</v>
      </c>
      <c r="C102" s="11">
        <v>6953156281479</v>
      </c>
      <c r="D102" s="12" t="s">
        <v>204</v>
      </c>
      <c r="E102" s="13">
        <v>6</v>
      </c>
      <c r="F102" s="12">
        <v>90.35</v>
      </c>
      <c r="G102" s="14">
        <f t="shared" si="19"/>
        <v>542.09999999999991</v>
      </c>
      <c r="H102" s="14">
        <f t="shared" si="20"/>
        <v>27.104999999999997</v>
      </c>
      <c r="I102" s="14">
        <f t="shared" si="21"/>
        <v>569.20499999999993</v>
      </c>
      <c r="J102" s="15"/>
      <c r="K102" s="39">
        <f t="shared" si="26"/>
        <v>6</v>
      </c>
      <c r="L102" s="30">
        <f t="shared" si="27"/>
        <v>542.09999999999991</v>
      </c>
      <c r="M102" s="29">
        <v>27.104999999999997</v>
      </c>
      <c r="N102" s="37">
        <f t="shared" si="22"/>
        <v>569.20499999999993</v>
      </c>
      <c r="O102" s="27"/>
      <c r="P102" s="47">
        <v>1</v>
      </c>
      <c r="Q102" s="29">
        <v>2</v>
      </c>
      <c r="R102" s="29">
        <v>1</v>
      </c>
      <c r="S102" s="29">
        <v>2</v>
      </c>
      <c r="T102" s="29"/>
      <c r="U102" s="29"/>
      <c r="V102" s="29"/>
      <c r="W102" s="29"/>
      <c r="X102" s="48">
        <f t="shared" si="23"/>
        <v>6</v>
      </c>
      <c r="Y102" s="52">
        <v>6</v>
      </c>
      <c r="Z102" s="29">
        <v>0</v>
      </c>
      <c r="AA102" s="55">
        <f t="shared" si="24"/>
        <v>6</v>
      </c>
      <c r="AB102" s="41">
        <v>6</v>
      </c>
      <c r="AC102" s="41" t="s">
        <v>228</v>
      </c>
      <c r="AD102" s="57">
        <f t="shared" si="28"/>
        <v>542.09999999999991</v>
      </c>
      <c r="AE102" s="41"/>
      <c r="AF102" s="57">
        <f t="shared" si="29"/>
        <v>0</v>
      </c>
      <c r="AG102" s="41"/>
    </row>
    <row r="103" spans="1:33" ht="20.100000000000001" customHeight="1">
      <c r="A103" s="13">
        <f t="shared" si="25"/>
        <v>100</v>
      </c>
      <c r="B103" s="44" t="s">
        <v>205</v>
      </c>
      <c r="C103" s="13"/>
      <c r="D103" s="12" t="s">
        <v>206</v>
      </c>
      <c r="E103" s="13">
        <v>20</v>
      </c>
      <c r="F103" s="12">
        <v>57.85</v>
      </c>
      <c r="G103" s="14">
        <f t="shared" si="19"/>
        <v>1157</v>
      </c>
      <c r="H103" s="14">
        <f t="shared" si="20"/>
        <v>57.85</v>
      </c>
      <c r="I103" s="14">
        <f t="shared" si="21"/>
        <v>1214.8499999999999</v>
      </c>
      <c r="J103" s="15"/>
      <c r="K103" s="39">
        <f t="shared" si="26"/>
        <v>2</v>
      </c>
      <c r="L103" s="30">
        <f t="shared" si="27"/>
        <v>115.7</v>
      </c>
      <c r="M103" s="29">
        <v>5.7850000000000001</v>
      </c>
      <c r="N103" s="37">
        <f t="shared" si="22"/>
        <v>121.485</v>
      </c>
      <c r="O103" s="27"/>
      <c r="P103" s="47"/>
      <c r="Q103" s="29"/>
      <c r="R103" s="29">
        <v>1</v>
      </c>
      <c r="S103" s="29">
        <v>1</v>
      </c>
      <c r="T103" s="29"/>
      <c r="U103" s="29"/>
      <c r="V103" s="29"/>
      <c r="W103" s="29"/>
      <c r="X103" s="48">
        <f t="shared" si="23"/>
        <v>2</v>
      </c>
      <c r="Y103" s="52">
        <v>20</v>
      </c>
      <c r="Z103" s="29">
        <v>18</v>
      </c>
      <c r="AA103" s="55">
        <f t="shared" si="24"/>
        <v>2</v>
      </c>
      <c r="AB103" s="41">
        <v>2</v>
      </c>
      <c r="AC103" s="41" t="s">
        <v>228</v>
      </c>
      <c r="AD103" s="57">
        <f t="shared" si="28"/>
        <v>115.7</v>
      </c>
      <c r="AE103" s="41"/>
      <c r="AF103" s="57">
        <f t="shared" si="29"/>
        <v>0</v>
      </c>
      <c r="AG103" s="41"/>
    </row>
    <row r="104" spans="1:33" ht="20.100000000000001" customHeight="1">
      <c r="A104" s="13">
        <f t="shared" si="25"/>
        <v>101</v>
      </c>
      <c r="B104" s="44" t="s">
        <v>207</v>
      </c>
      <c r="C104" s="13"/>
      <c r="D104" s="12" t="s">
        <v>208</v>
      </c>
      <c r="E104" s="13">
        <v>5</v>
      </c>
      <c r="F104" s="12">
        <v>51.35</v>
      </c>
      <c r="G104" s="14">
        <f t="shared" si="19"/>
        <v>256.75</v>
      </c>
      <c r="H104" s="14">
        <f t="shared" si="20"/>
        <v>12.8375</v>
      </c>
      <c r="I104" s="14">
        <f t="shared" si="21"/>
        <v>269.58749999999998</v>
      </c>
      <c r="J104" s="15"/>
      <c r="K104" s="39">
        <f t="shared" si="26"/>
        <v>4</v>
      </c>
      <c r="L104" s="30">
        <f t="shared" si="27"/>
        <v>205.4</v>
      </c>
      <c r="M104" s="29">
        <v>10.270000000000001</v>
      </c>
      <c r="N104" s="37">
        <f t="shared" si="22"/>
        <v>215.67000000000002</v>
      </c>
      <c r="O104" s="27"/>
      <c r="P104" s="47"/>
      <c r="Q104" s="29"/>
      <c r="R104" s="29"/>
      <c r="S104" s="29">
        <v>3</v>
      </c>
      <c r="T104" s="29"/>
      <c r="U104" s="29"/>
      <c r="V104" s="29">
        <v>1</v>
      </c>
      <c r="W104" s="29"/>
      <c r="X104" s="48">
        <f t="shared" si="23"/>
        <v>4</v>
      </c>
      <c r="Y104" s="52">
        <v>5</v>
      </c>
      <c r="Z104" s="29">
        <v>1</v>
      </c>
      <c r="AA104" s="55">
        <f t="shared" si="24"/>
        <v>4</v>
      </c>
      <c r="AB104" s="41">
        <v>4</v>
      </c>
      <c r="AC104" s="41" t="s">
        <v>228</v>
      </c>
      <c r="AD104" s="57">
        <f t="shared" si="28"/>
        <v>205.4</v>
      </c>
      <c r="AE104" s="41"/>
      <c r="AF104" s="57">
        <f t="shared" si="29"/>
        <v>0</v>
      </c>
      <c r="AG104" s="41"/>
    </row>
    <row r="105" spans="1:33" ht="20.100000000000001" customHeight="1">
      <c r="A105" s="13">
        <f t="shared" si="25"/>
        <v>102</v>
      </c>
      <c r="B105" s="44" t="s">
        <v>209</v>
      </c>
      <c r="C105" s="13"/>
      <c r="D105" s="12" t="s">
        <v>210</v>
      </c>
      <c r="E105" s="13">
        <v>5</v>
      </c>
      <c r="F105" s="12">
        <v>44.85</v>
      </c>
      <c r="G105" s="14">
        <f t="shared" si="19"/>
        <v>224.25</v>
      </c>
      <c r="H105" s="14">
        <f t="shared" si="20"/>
        <v>11.2125</v>
      </c>
      <c r="I105" s="14">
        <f t="shared" si="21"/>
        <v>235.46250000000001</v>
      </c>
      <c r="J105" s="15"/>
      <c r="K105" s="39">
        <f t="shared" si="26"/>
        <v>1</v>
      </c>
      <c r="L105" s="30">
        <f t="shared" si="27"/>
        <v>44.85</v>
      </c>
      <c r="M105" s="29">
        <v>2.2425000000000002</v>
      </c>
      <c r="N105" s="37">
        <f t="shared" si="22"/>
        <v>47.092500000000001</v>
      </c>
      <c r="O105" s="27"/>
      <c r="P105" s="47"/>
      <c r="Q105" s="29"/>
      <c r="R105" s="29"/>
      <c r="S105" s="29"/>
      <c r="T105" s="29">
        <v>1</v>
      </c>
      <c r="U105" s="29">
        <v>1</v>
      </c>
      <c r="V105" s="29"/>
      <c r="W105" s="29"/>
      <c r="X105" s="48">
        <f t="shared" si="23"/>
        <v>2</v>
      </c>
      <c r="Y105" s="52">
        <v>5</v>
      </c>
      <c r="Z105" s="29">
        <v>4</v>
      </c>
      <c r="AA105" s="55">
        <f t="shared" si="24"/>
        <v>1</v>
      </c>
      <c r="AB105" s="41">
        <v>1</v>
      </c>
      <c r="AC105" s="41" t="s">
        <v>228</v>
      </c>
      <c r="AD105" s="57">
        <f t="shared" si="28"/>
        <v>44.85</v>
      </c>
      <c r="AE105" s="41"/>
      <c r="AF105" s="57">
        <f t="shared" si="29"/>
        <v>0</v>
      </c>
      <c r="AG105" s="41"/>
    </row>
    <row r="106" spans="1:33" ht="20.100000000000001" customHeight="1">
      <c r="A106" s="13">
        <f t="shared" si="25"/>
        <v>103</v>
      </c>
      <c r="B106" s="44" t="s">
        <v>211</v>
      </c>
      <c r="C106" s="13"/>
      <c r="D106" s="12" t="s">
        <v>212</v>
      </c>
      <c r="E106" s="13">
        <v>5</v>
      </c>
      <c r="F106" s="12">
        <v>44.85</v>
      </c>
      <c r="G106" s="14">
        <f t="shared" si="19"/>
        <v>224.25</v>
      </c>
      <c r="H106" s="14">
        <f t="shared" si="20"/>
        <v>11.2125</v>
      </c>
      <c r="I106" s="14">
        <f t="shared" si="21"/>
        <v>235.46250000000001</v>
      </c>
      <c r="J106" s="15"/>
      <c r="K106" s="39">
        <f t="shared" si="26"/>
        <v>1</v>
      </c>
      <c r="L106" s="30">
        <f t="shared" si="27"/>
        <v>44.85</v>
      </c>
      <c r="M106" s="29">
        <v>2.2425000000000002</v>
      </c>
      <c r="N106" s="37">
        <f t="shared" si="22"/>
        <v>47.092500000000001</v>
      </c>
      <c r="O106" s="27"/>
      <c r="P106" s="47"/>
      <c r="Q106" s="29"/>
      <c r="R106" s="29"/>
      <c r="S106" s="29"/>
      <c r="T106" s="29"/>
      <c r="U106" s="29"/>
      <c r="V106" s="29"/>
      <c r="W106" s="29"/>
      <c r="X106" s="48">
        <f t="shared" si="23"/>
        <v>0</v>
      </c>
      <c r="Y106" s="52">
        <v>5</v>
      </c>
      <c r="Z106" s="29">
        <v>4</v>
      </c>
      <c r="AA106" s="55">
        <f t="shared" si="24"/>
        <v>1</v>
      </c>
      <c r="AB106" s="41"/>
      <c r="AC106" s="41"/>
      <c r="AD106" s="57">
        <f t="shared" si="28"/>
        <v>0</v>
      </c>
      <c r="AE106" s="56">
        <v>1</v>
      </c>
      <c r="AF106" s="57">
        <f t="shared" si="29"/>
        <v>44.85</v>
      </c>
      <c r="AG106" s="56" t="s">
        <v>237</v>
      </c>
    </row>
    <row r="107" spans="1:33" ht="20.100000000000001" customHeight="1">
      <c r="A107" s="13">
        <f t="shared" si="25"/>
        <v>104</v>
      </c>
      <c r="B107" s="45" t="s">
        <v>213</v>
      </c>
      <c r="C107" s="16"/>
      <c r="D107" s="17" t="s">
        <v>214</v>
      </c>
      <c r="E107" s="16">
        <v>5</v>
      </c>
      <c r="F107" s="17">
        <v>51.35</v>
      </c>
      <c r="G107" s="18">
        <f t="shared" si="19"/>
        <v>256.75</v>
      </c>
      <c r="H107" s="18">
        <f t="shared" si="20"/>
        <v>12.8375</v>
      </c>
      <c r="I107" s="18">
        <f t="shared" si="21"/>
        <v>269.58749999999998</v>
      </c>
      <c r="J107" s="19"/>
      <c r="K107" s="39">
        <f t="shared" si="26"/>
        <v>1</v>
      </c>
      <c r="L107" s="30">
        <f t="shared" si="27"/>
        <v>51.35</v>
      </c>
      <c r="M107" s="29">
        <v>2.5675000000000003</v>
      </c>
      <c r="N107" s="37">
        <f t="shared" si="22"/>
        <v>53.917500000000004</v>
      </c>
      <c r="O107" s="27"/>
      <c r="P107" s="47"/>
      <c r="Q107" s="29"/>
      <c r="R107" s="29"/>
      <c r="S107" s="29"/>
      <c r="T107" s="29"/>
      <c r="U107" s="29"/>
      <c r="V107" s="29"/>
      <c r="W107" s="29"/>
      <c r="X107" s="48">
        <f t="shared" si="23"/>
        <v>0</v>
      </c>
      <c r="Y107" s="52">
        <v>5</v>
      </c>
      <c r="Z107" s="29">
        <v>4</v>
      </c>
      <c r="AA107" s="55">
        <f t="shared" si="24"/>
        <v>1</v>
      </c>
      <c r="AB107" s="41"/>
      <c r="AC107" s="41"/>
      <c r="AD107" s="57">
        <f t="shared" si="28"/>
        <v>0</v>
      </c>
      <c r="AE107" s="56">
        <v>1</v>
      </c>
      <c r="AF107" s="57">
        <f t="shared" si="29"/>
        <v>51.35</v>
      </c>
      <c r="AG107" s="56" t="s">
        <v>237</v>
      </c>
    </row>
    <row r="108" spans="1:33" ht="18.95" customHeight="1">
      <c r="A108" s="20"/>
      <c r="B108" s="20"/>
      <c r="C108" s="20"/>
      <c r="D108" s="26" t="s">
        <v>216</v>
      </c>
      <c r="E108" s="21">
        <f>SUM(E4:E107)</f>
        <v>476</v>
      </c>
      <c r="F108" s="22"/>
      <c r="G108" s="24">
        <f>SUM(G4:G107)</f>
        <v>29806.599999999995</v>
      </c>
      <c r="H108" s="24">
        <f t="shared" ref="H108:I108" si="30">SUM(H4:H107)</f>
        <v>1490.3300000000008</v>
      </c>
      <c r="I108" s="24">
        <f t="shared" si="30"/>
        <v>31296.930000000037</v>
      </c>
      <c r="J108" s="23"/>
      <c r="K108" s="40">
        <f>SUM(K4:K107)</f>
        <v>253</v>
      </c>
      <c r="L108" s="30">
        <f>SUM(L4:L107)</f>
        <v>17705.400000000001</v>
      </c>
      <c r="M108" s="34">
        <f>SUM(M4:M107)</f>
        <v>885.26999999999987</v>
      </c>
      <c r="N108" s="37">
        <f>SUM(N4:N107)</f>
        <v>18590.670000000002</v>
      </c>
      <c r="P108" s="29">
        <f t="shared" ref="P108:AA108" si="31">SUM(P4:P107)</f>
        <v>33</v>
      </c>
      <c r="Q108" s="29">
        <f t="shared" si="31"/>
        <v>59</v>
      </c>
      <c r="R108" s="29">
        <f t="shared" si="31"/>
        <v>75</v>
      </c>
      <c r="S108" s="29">
        <f t="shared" si="31"/>
        <v>43</v>
      </c>
      <c r="T108" s="29">
        <f t="shared" si="31"/>
        <v>11</v>
      </c>
      <c r="U108" s="29">
        <f t="shared" si="31"/>
        <v>20</v>
      </c>
      <c r="V108" s="29">
        <f t="shared" si="31"/>
        <v>5</v>
      </c>
      <c r="W108" s="29">
        <f t="shared" si="31"/>
        <v>1</v>
      </c>
      <c r="X108" s="48">
        <f t="shared" si="31"/>
        <v>247</v>
      </c>
      <c r="Y108" s="53">
        <f t="shared" si="31"/>
        <v>476</v>
      </c>
      <c r="Z108" s="30">
        <f t="shared" si="31"/>
        <v>223</v>
      </c>
      <c r="AA108" s="30">
        <f t="shared" si="31"/>
        <v>253</v>
      </c>
      <c r="AB108" s="58"/>
      <c r="AC108" s="41"/>
      <c r="AD108" s="57">
        <f>SUM(AD4:AD107)</f>
        <v>16935.150000000009</v>
      </c>
      <c r="AE108" s="59"/>
      <c r="AF108" s="61">
        <f>SUM(AF4:AF107)</f>
        <v>770.25000000000011</v>
      </c>
      <c r="AG108" s="41"/>
    </row>
    <row r="109" spans="1:33" ht="18.95" customHeight="1">
      <c r="A109" s="67"/>
      <c r="B109" s="67"/>
      <c r="C109" s="67"/>
      <c r="D109" s="68"/>
      <c r="E109" s="69"/>
      <c r="F109" s="70"/>
      <c r="G109" s="71"/>
      <c r="H109" s="71"/>
      <c r="I109" s="71"/>
      <c r="J109" s="72"/>
      <c r="K109" s="73"/>
      <c r="L109" s="74"/>
      <c r="M109" s="75"/>
      <c r="N109" s="76"/>
      <c r="P109" s="77"/>
      <c r="Q109" s="77"/>
      <c r="R109" s="77"/>
      <c r="S109" s="77"/>
      <c r="T109" s="77"/>
      <c r="U109" s="77"/>
      <c r="V109" s="77"/>
      <c r="W109" s="77"/>
      <c r="X109" s="78"/>
      <c r="Y109" s="79"/>
      <c r="Z109" s="74"/>
      <c r="AA109" s="74"/>
      <c r="AB109" s="80"/>
      <c r="AC109" s="82"/>
      <c r="AD109" s="83"/>
      <c r="AE109" s="80"/>
      <c r="AF109" s="81"/>
      <c r="AG109" s="80"/>
    </row>
    <row r="110" spans="1:33" ht="18.95" customHeight="1">
      <c r="A110" s="67"/>
      <c r="B110" s="67"/>
      <c r="C110" s="67"/>
      <c r="D110" s="68"/>
      <c r="E110" s="69"/>
      <c r="F110" s="70"/>
      <c r="G110" s="71"/>
      <c r="H110" s="71"/>
      <c r="I110" s="71"/>
      <c r="J110" s="72"/>
      <c r="K110" s="73"/>
      <c r="L110" s="74"/>
      <c r="M110" s="75"/>
      <c r="N110" s="76"/>
      <c r="P110" s="77"/>
      <c r="Q110" s="77"/>
      <c r="R110" s="77"/>
      <c r="S110" s="77"/>
      <c r="T110" s="77"/>
      <c r="U110" s="77"/>
      <c r="V110" s="77"/>
      <c r="W110" s="77"/>
      <c r="X110" s="78"/>
      <c r="Y110" s="79"/>
      <c r="Z110" s="74"/>
      <c r="AA110" s="74"/>
      <c r="AB110" s="80"/>
      <c r="AC110" s="80"/>
      <c r="AD110" s="81"/>
      <c r="AE110" s="80"/>
      <c r="AF110" s="81"/>
      <c r="AG110" s="80"/>
    </row>
    <row r="111" spans="1:33">
      <c r="A111" s="29"/>
      <c r="B111" s="29" t="s">
        <v>218</v>
      </c>
      <c r="C111" s="29"/>
      <c r="D111" s="29" t="s">
        <v>238</v>
      </c>
      <c r="AC111" s="77"/>
      <c r="AD111" s="77"/>
    </row>
    <row r="112" spans="1:33">
      <c r="A112" s="29" t="s">
        <v>222</v>
      </c>
      <c r="B112" s="30">
        <f>AD108*0.05</f>
        <v>846.7575000000005</v>
      </c>
      <c r="C112" s="29" t="s">
        <v>222</v>
      </c>
      <c r="D112" s="30">
        <f>AF108*0.05</f>
        <v>38.51250000000001</v>
      </c>
    </row>
    <row r="113" spans="1:4">
      <c r="A113" s="29"/>
      <c r="B113" s="60">
        <f>AD108+B112</f>
        <v>17781.907500000008</v>
      </c>
      <c r="C113" s="29"/>
      <c r="D113" s="60">
        <f>AF108+D112</f>
        <v>808.76250000000016</v>
      </c>
    </row>
    <row r="115" spans="1:4">
      <c r="B115" s="84" t="s">
        <v>216</v>
      </c>
      <c r="C115" s="85">
        <f>B113+D113</f>
        <v>18590.670000000009</v>
      </c>
    </row>
  </sheetData>
  <mergeCells count="3">
    <mergeCell ref="M2:N2"/>
    <mergeCell ref="P2:W2"/>
    <mergeCell ref="AB3:AC3"/>
  </mergeCells>
  <pageMargins left="0.21" right="0.11" top="0.12" bottom="0.18" header="0.12" footer="0.12"/>
  <pageSetup scale="7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I10" sqref="I10"/>
    </sheetView>
  </sheetViews>
  <sheetFormatPr defaultRowHeight="15"/>
  <cols>
    <col min="2" max="2" width="11" bestFit="1" customWidth="1"/>
    <col min="3" max="3" width="4.140625" bestFit="1" customWidth="1"/>
    <col min="7" max="7" width="32.28515625" bestFit="1" customWidth="1"/>
  </cols>
  <sheetData>
    <row r="2" spans="2:5">
      <c r="B2" s="31" t="s">
        <v>218</v>
      </c>
      <c r="C2" s="29" t="s">
        <v>4</v>
      </c>
      <c r="D2" s="32" t="s">
        <v>219</v>
      </c>
      <c r="E2" s="29" t="s">
        <v>222</v>
      </c>
    </row>
    <row r="3" spans="2:5">
      <c r="B3" s="33">
        <v>43405</v>
      </c>
      <c r="C3" s="29">
        <v>33</v>
      </c>
      <c r="D3" s="29">
        <v>2253.35</v>
      </c>
      <c r="E3" s="29">
        <v>2366.0174999999999</v>
      </c>
    </row>
    <row r="4" spans="2:5">
      <c r="B4" s="33">
        <v>43435</v>
      </c>
      <c r="C4" s="29">
        <v>59</v>
      </c>
      <c r="D4" s="29">
        <v>4359.1000000000004</v>
      </c>
      <c r="E4" s="29">
        <v>4577.0550000000003</v>
      </c>
    </row>
    <row r="5" spans="2:5">
      <c r="B5" s="33">
        <v>43466</v>
      </c>
      <c r="C5" s="29">
        <v>75</v>
      </c>
      <c r="D5" s="29">
        <v>4909.1499999999996</v>
      </c>
      <c r="E5" s="29">
        <v>5154.6075000000001</v>
      </c>
    </row>
    <row r="6" spans="2:5">
      <c r="B6" s="33">
        <v>43497</v>
      </c>
      <c r="C6" s="29">
        <v>44</v>
      </c>
      <c r="D6" s="29">
        <v>2816.2</v>
      </c>
      <c r="E6" s="29">
        <v>2957.0099999999998</v>
      </c>
    </row>
    <row r="7" spans="2:5">
      <c r="B7" s="33">
        <v>43525</v>
      </c>
      <c r="C7" s="29">
        <v>11</v>
      </c>
      <c r="D7" s="29">
        <v>870.35</v>
      </c>
      <c r="E7" s="29">
        <v>913.86750000000006</v>
      </c>
    </row>
    <row r="8" spans="2:5">
      <c r="B8" s="33">
        <v>43556</v>
      </c>
      <c r="C8" s="29">
        <v>20</v>
      </c>
      <c r="D8" s="29">
        <v>1670.5</v>
      </c>
      <c r="E8" s="29">
        <v>1754.0250000000001</v>
      </c>
    </row>
    <row r="9" spans="2:5">
      <c r="B9" s="33">
        <v>43586</v>
      </c>
      <c r="C9" s="29">
        <v>5</v>
      </c>
      <c r="D9" s="29">
        <v>354.25</v>
      </c>
      <c r="E9" s="29">
        <v>371.96249999999998</v>
      </c>
    </row>
    <row r="10" spans="2:5">
      <c r="B10" s="33">
        <v>43617</v>
      </c>
      <c r="C10" s="29">
        <v>1</v>
      </c>
      <c r="D10" s="29">
        <v>44.85</v>
      </c>
      <c r="E10" s="29">
        <v>47.092500000000001</v>
      </c>
    </row>
    <row r="11" spans="2:5">
      <c r="B11" s="29"/>
      <c r="C11" s="29">
        <v>248</v>
      </c>
      <c r="D11" s="29">
        <f>SUM(D3:D10)</f>
        <v>17277.75</v>
      </c>
      <c r="E11" s="29">
        <v>18141.637500000001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" sqref="B1:B43"/>
    </sheetView>
  </sheetViews>
  <sheetFormatPr defaultRowHeight="15"/>
  <cols>
    <col min="1" max="1" width="17.28515625" bestFit="1" customWidth="1"/>
  </cols>
  <sheetData>
    <row r="1" spans="1:2">
      <c r="A1" t="s">
        <v>25</v>
      </c>
      <c r="B1">
        <v>1</v>
      </c>
    </row>
    <row r="2" spans="1:2">
      <c r="A2" t="s">
        <v>150</v>
      </c>
      <c r="B2">
        <v>2</v>
      </c>
    </row>
    <row r="3" spans="1:2">
      <c r="A3" t="s">
        <v>132</v>
      </c>
      <c r="B3">
        <v>1</v>
      </c>
    </row>
    <row r="4" spans="1:2">
      <c r="A4" t="s">
        <v>203</v>
      </c>
      <c r="B4">
        <v>2</v>
      </c>
    </row>
    <row r="5" spans="1:2">
      <c r="A5" t="s">
        <v>166</v>
      </c>
      <c r="B5">
        <v>1</v>
      </c>
    </row>
    <row r="6" spans="1:2">
      <c r="A6" t="s">
        <v>207</v>
      </c>
      <c r="B6">
        <v>3</v>
      </c>
    </row>
    <row r="7" spans="1:2">
      <c r="A7" t="s">
        <v>124</v>
      </c>
      <c r="B7">
        <v>1</v>
      </c>
    </row>
    <row r="8" spans="1:2">
      <c r="A8" t="s">
        <v>224</v>
      </c>
      <c r="B8">
        <v>1</v>
      </c>
    </row>
    <row r="9" spans="1:2">
      <c r="A9" t="s">
        <v>118</v>
      </c>
      <c r="B9">
        <v>3</v>
      </c>
    </row>
    <row r="10" spans="1:2">
      <c r="A10" t="s">
        <v>102</v>
      </c>
      <c r="B10">
        <v>1</v>
      </c>
    </row>
    <row r="11" spans="1:2">
      <c r="A11" t="s">
        <v>184</v>
      </c>
      <c r="B11">
        <v>1</v>
      </c>
    </row>
    <row r="12" spans="1:2">
      <c r="A12" t="s">
        <v>192</v>
      </c>
      <c r="B12">
        <v>2</v>
      </c>
    </row>
    <row r="13" spans="1:2">
      <c r="A13" t="s">
        <v>51</v>
      </c>
      <c r="B13">
        <v>1</v>
      </c>
    </row>
    <row r="14" spans="1:2">
      <c r="A14" t="s">
        <v>203</v>
      </c>
    </row>
    <row r="15" spans="1:2">
      <c r="A15" t="s">
        <v>86</v>
      </c>
      <c r="B15">
        <v>1</v>
      </c>
    </row>
    <row r="16" spans="1:2">
      <c r="A16" t="s">
        <v>207</v>
      </c>
    </row>
    <row r="17" spans="1:2">
      <c r="A17" t="s">
        <v>118</v>
      </c>
    </row>
    <row r="18" spans="1:2">
      <c r="A18" t="s">
        <v>72</v>
      </c>
      <c r="B18">
        <v>2</v>
      </c>
    </row>
    <row r="19" spans="1:2">
      <c r="A19" t="s">
        <v>192</v>
      </c>
    </row>
    <row r="20" spans="1:2">
      <c r="A20" t="s">
        <v>205</v>
      </c>
      <c r="B20">
        <v>1</v>
      </c>
    </row>
    <row r="21" spans="1:2">
      <c r="A21" t="s">
        <v>74</v>
      </c>
      <c r="B21">
        <v>1</v>
      </c>
    </row>
    <row r="22" spans="1:2">
      <c r="A22" t="s">
        <v>126</v>
      </c>
      <c r="B22">
        <v>1</v>
      </c>
    </row>
    <row r="23" spans="1:2">
      <c r="A23" t="s">
        <v>118</v>
      </c>
    </row>
    <row r="24" spans="1:2">
      <c r="A24" t="s">
        <v>49</v>
      </c>
      <c r="B24">
        <v>2</v>
      </c>
    </row>
    <row r="25" spans="1:2">
      <c r="A25" t="s">
        <v>33</v>
      </c>
      <c r="B25">
        <v>1</v>
      </c>
    </row>
    <row r="26" spans="1:2">
      <c r="A26" t="s">
        <v>188</v>
      </c>
      <c r="B26">
        <v>1</v>
      </c>
    </row>
    <row r="27" spans="1:2">
      <c r="A27" t="s">
        <v>190</v>
      </c>
      <c r="B27">
        <v>1</v>
      </c>
    </row>
    <row r="28" spans="1:2">
      <c r="A28" t="s">
        <v>64</v>
      </c>
      <c r="B28">
        <v>2</v>
      </c>
    </row>
    <row r="29" spans="1:2">
      <c r="A29" t="s">
        <v>106</v>
      </c>
      <c r="B29">
        <v>1</v>
      </c>
    </row>
    <row r="30" spans="1:2">
      <c r="A30" t="s">
        <v>116</v>
      </c>
      <c r="B30">
        <v>1</v>
      </c>
    </row>
    <row r="31" spans="1:2">
      <c r="A31" t="s">
        <v>49</v>
      </c>
    </row>
    <row r="32" spans="1:2">
      <c r="A32" t="s">
        <v>207</v>
      </c>
    </row>
    <row r="33" spans="1:2">
      <c r="A33" t="s">
        <v>158</v>
      </c>
      <c r="B33">
        <v>3</v>
      </c>
    </row>
    <row r="34" spans="1:2">
      <c r="A34" t="s">
        <v>162</v>
      </c>
      <c r="B34">
        <v>2</v>
      </c>
    </row>
    <row r="35" spans="1:2">
      <c r="A35" t="s">
        <v>64</v>
      </c>
    </row>
    <row r="36" spans="1:2">
      <c r="A36" t="s">
        <v>72</v>
      </c>
    </row>
    <row r="37" spans="1:2">
      <c r="A37" t="s">
        <v>59</v>
      </c>
      <c r="B37">
        <v>1</v>
      </c>
    </row>
    <row r="38" spans="1:2">
      <c r="A38" t="s">
        <v>78</v>
      </c>
      <c r="B38">
        <v>1</v>
      </c>
    </row>
    <row r="39" spans="1:2">
      <c r="A39" t="s">
        <v>158</v>
      </c>
    </row>
    <row r="40" spans="1:2">
      <c r="A40" t="s">
        <v>150</v>
      </c>
    </row>
    <row r="41" spans="1:2">
      <c r="A41" t="s">
        <v>162</v>
      </c>
    </row>
    <row r="42" spans="1:2">
      <c r="A42" t="s">
        <v>138</v>
      </c>
      <c r="B42">
        <v>1</v>
      </c>
    </row>
    <row r="43" spans="1:2">
      <c r="A43" t="s">
        <v>225</v>
      </c>
      <c r="B43">
        <v>1</v>
      </c>
    </row>
  </sheetData>
  <conditionalFormatting sqref="E9">
    <cfRule type="duplicateValues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newhp</dc:creator>
  <cp:lastModifiedBy>Jimmy Narce</cp:lastModifiedBy>
  <cp:lastPrinted>2019-06-23T12:25:15Z</cp:lastPrinted>
  <dcterms:created xsi:type="dcterms:W3CDTF">2019-06-20T07:59:16Z</dcterms:created>
  <dcterms:modified xsi:type="dcterms:W3CDTF">2019-06-23T13:33:55Z</dcterms:modified>
</cp:coreProperties>
</file>