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0" yWindow="0" windowWidth="28800" windowHeight="12225"/>
  </bookViews>
  <sheets>
    <sheet name="PO" sheetId="6" r:id="rId1"/>
  </sheets>
  <externalReferences>
    <externalReference r:id="rId2"/>
  </externalReference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BGJHNG" localSheetId="0" hidden="1">OFFSET([0]!Data.Top.Left,1,0)</definedName>
    <definedName name="BGJHNG" hidden="1">OFFSET([0]!Data.Top.Left,1,0)</definedName>
    <definedName name="CC">[0]!CC</definedName>
    <definedName name="Data.Dump" localSheetId="0" hidden="1">OFFSET([0]!Data.Top.Left,1,0)</definedName>
    <definedName name="Data.Dump" hidden="1">OFFSET([0]!Data.Top.Left,1,0)</definedName>
    <definedName name="FHFGH" localSheetId="0" hidden="1">OFFSET([0]!Data.Top.Left,1,0)</definedName>
    <definedName name="FHFGH" hidden="1">OFFSET([0]!Data.Top.Left,1,0)</definedName>
    <definedName name="HFGHFG" localSheetId="0" hidden="1">OFFSET([0]!Data.Top.Left,1,0)</definedName>
    <definedName name="HFGHFG" hidden="1">OFFSET([0]!Data.Top.Left,1,0)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0">PO!Macro1</definedName>
    <definedName name="Macro1">[0]!Macro1</definedName>
    <definedName name="Macro2" localSheetId="0">PO!Macro2</definedName>
    <definedName name="Macro2">[0]!Macro2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_xlnm.Print_Area" localSheetId="0">PO!$A$1:$I$42</definedName>
    <definedName name="qwdwqdqw" localSheetId="0" hidden="1">OFFSET([0]!Data.Top.Left,1,0)</definedName>
    <definedName name="qwdwqdqw" hidden="1">OFFSET([0]!Data.Top.Left,1,0)</definedName>
    <definedName name="SDGVDFGV" localSheetId="0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6" l="1"/>
  <c r="G20" i="6" l="1"/>
  <c r="F20" i="6"/>
  <c r="G24" i="6" l="1"/>
  <c r="H23" i="6"/>
  <c r="H22" i="6"/>
  <c r="H21" i="6"/>
  <c r="I39" i="6"/>
  <c r="I38" i="6"/>
  <c r="I37" i="6"/>
  <c r="B30" i="6"/>
  <c r="I12" i="6"/>
  <c r="H24" i="6"/>
  <c r="G22" i="6"/>
  <c r="G21" i="6"/>
  <c r="F24" i="6"/>
  <c r="F23" i="6"/>
  <c r="F22" i="6"/>
  <c r="F21" i="6"/>
  <c r="B24" i="6"/>
  <c r="B23" i="6"/>
  <c r="B22" i="6"/>
  <c r="B21" i="6"/>
  <c r="B20" i="6"/>
  <c r="B14" i="6"/>
  <c r="B13" i="6"/>
  <c r="H20" i="6"/>
  <c r="I20" i="6" s="1"/>
  <c r="I25" i="6" s="1"/>
  <c r="I27" i="6" s="1"/>
  <c r="H17" i="6"/>
  <c r="H16" i="6"/>
  <c r="B17" i="6"/>
  <c r="B16" i="6"/>
  <c r="I22" i="6" l="1"/>
  <c r="I21" i="6"/>
  <c r="I24" i="6"/>
  <c r="I23" i="6"/>
</calcChain>
</file>

<file path=xl/sharedStrings.xml><?xml version="1.0" encoding="utf-8"?>
<sst xmlns="http://schemas.openxmlformats.org/spreadsheetml/2006/main" count="29" uniqueCount="29">
  <si>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</si>
  <si>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</si>
  <si>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</si>
  <si>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</si>
  <si>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</si>
  <si>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</si>
  <si>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</si>
  <si>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</si>
  <si>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</si>
  <si>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PURCHASE ORDER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</si>
  <si>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</si>
  <si>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</si>
  <si>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</si>
  <si>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</si>
  <si>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</si>
  <si>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</si>
  <si>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</si>
  <si>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REPRESENTATIVE OF EXPORTER: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</si>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</sst>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[$€-2]\ * #,##0.00_);_([$€-2]\ * \(#,##0.00\);_([$€-2]\ * &quot;-&quot;??_);_(@_)"/>
    <numFmt numFmtId="165" formatCode="_([$AED]\ * #,##0.00_);_([$AED]\ * \(#,##0.00\);_([$AED]\ 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165" fontId="20" fillId="0" borderId="2" xfId="7" applyNumberFormat="1" applyFont="1" applyBorder="1" applyAlignment="1" applyProtection="1">
      <alignment horizontal="center" vertical="center"/>
      <protection locked="0"/>
    </xf>
    <xf numFmtId="165" fontId="20" fillId="3" borderId="2" xfId="7" applyNumberFormat="1" applyFont="1" applyFill="1" applyBorder="1" applyAlignment="1">
      <alignment horizontal="center" vertical="center"/>
    </xf>
    <xf numFmtId="0" fontId="1" fillId="0" borderId="13" xfId="4" applyFont="1" applyBorder="1" applyAlignment="1">
      <alignment horizontal="left" vertical="center"/>
    </xf>
    <xf numFmtId="0" fontId="1" fillId="0" borderId="11" xfId="4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65" fontId="7" fillId="2" borderId="2" xfId="0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0" fillId="0" borderId="2" xfId="4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1718697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369600</xdr:colOff>
      <xdr:row>31</xdr:row>
      <xdr:rowOff>43483</xdr:rowOff>
    </xdr:from>
    <xdr:to>
      <xdr:col>4</xdr:col>
      <xdr:colOff>221779</xdr:colOff>
      <xdr:row>38</xdr:row>
      <xdr:rowOff>151236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31525" y="6244258"/>
          <a:ext cx="1623829" cy="15746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Sheet%20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abSelected="1" topLeftCell="A4" zoomScaleNormal="100" workbookViewId="0">
      <selection activeCell="J34" sqref="J34"/>
    </sheetView>
  </sheetViews>
  <sheetFormatPr defaultRowHeight="16.5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3.710937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>
      <c r="D3" s="2"/>
      <c r="E3" s="2"/>
    </row>
    <row r="6" spans="1:14" ht="34.5">
      <c r="A6" s="51" t="s">
        <v>9</v>
      </c>
      <c r="B6" s="51"/>
      <c r="C6" s="51"/>
      <c r="D6" s="51"/>
      <c r="E6" s="51"/>
      <c r="F6" s="51"/>
      <c r="G6" s="51"/>
      <c r="H6" s="51"/>
      <c r="I6" s="51"/>
    </row>
    <row r="8" spans="1:14">
      <c r="F8" s="5"/>
      <c r="G8" s="5"/>
      <c r="L8" s="6"/>
    </row>
    <row r="9" spans="1:14">
      <c r="F9" s="5"/>
      <c r="G9" s="5"/>
      <c r="H9" s="7"/>
      <c r="L9" s="6"/>
    </row>
    <row r="10" spans="1:14">
      <c r="F10" s="5"/>
      <c r="G10" s="5"/>
      <c r="H10" s="8"/>
      <c r="L10" s="6"/>
    </row>
    <row r="11" spans="1:14">
      <c r="F11" s="5"/>
      <c r="G11" s="5"/>
      <c r="L11" s="6"/>
    </row>
    <row r="12" spans="1:14">
      <c r="B12" s="7" t="s">
        <v>10</v>
      </c>
      <c r="F12" s="5"/>
      <c r="G12" s="5"/>
      <c r="H12" s="9" t="s">
        <v>0</v>
      </c>
      <c r="I12" s="50" t="e">
        <f>VLOOKUP(I13,'[1]Tracking Sheet output'!$A$1:$AP$67,42,0)</f>
        <v>#N/A</v>
      </c>
      <c r="J12" s="10"/>
      <c r="K12" s="2"/>
      <c r="L12" s="4"/>
      <c r="N12" s="2"/>
    </row>
    <row r="13" spans="1:14">
      <c r="B13" s="40" t="e">
        <f>VLOOKUP(I13,'[1]Tracking Sheet output'!$A$1:$AP$67,4,FALSE)</f>
        <v>#N/A</v>
      </c>
      <c r="C13" s="5"/>
      <c r="D13" s="5"/>
      <c r="E13" s="5"/>
      <c r="F13" s="5"/>
      <c r="G13" s="5"/>
      <c r="H13" s="9" t="s">
        <v>1</v>
      </c>
      <c r="I13" s="33" t="s">
        <v>24</v>
      </c>
      <c r="J13" s="4"/>
      <c r="K13" s="2"/>
      <c r="L13" s="2"/>
      <c r="N13" s="2"/>
    </row>
    <row r="14" spans="1:14" ht="21">
      <c r="B14" s="41" t="e">
        <f>VLOOKUP(I13,'[1]Tracking Sheet output'!$A$1:$AP$67,5,FALSE)</f>
        <v>#N/A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>
      <c r="B15" s="43" t="s">
        <v>17</v>
      </c>
      <c r="C15" s="11"/>
      <c r="D15" s="11"/>
      <c r="E15" s="11"/>
      <c r="F15" s="5"/>
      <c r="G15" s="5"/>
      <c r="H15" s="15" t="s">
        <v>11</v>
      </c>
      <c r="I15" s="16"/>
      <c r="J15" s="3"/>
      <c r="K15" s="2"/>
      <c r="L15" s="4"/>
      <c r="N15" s="2"/>
    </row>
    <row r="16" spans="1:14">
      <c r="B16" s="44" t="e">
        <f>VLOOKUP(I13,'[1]Tracking Sheet output'!$A$1:$AP$67,2,0)</f>
        <v>#N/A</v>
      </c>
      <c r="C16" s="34"/>
      <c r="D16" s="34"/>
      <c r="E16" s="11"/>
      <c r="F16" s="5"/>
      <c r="G16" s="5"/>
      <c r="H16" s="44" t="e">
        <f>VLOOKUP(I13,'[1]Tracking Sheet output'!$A$1:$AP$67,6,0)</f>
        <v>#N/A</v>
      </c>
      <c r="I16" s="11"/>
      <c r="J16" s="11"/>
      <c r="K16" s="11"/>
    </row>
    <row r="17" spans="1:14">
      <c r="B17" s="42" t="e">
        <f>VLOOKUP(I13,'[1]Tracking Sheet output'!$A$1:$AP$67,3,0)</f>
        <v>#N/A</v>
      </c>
      <c r="C17" s="34"/>
      <c r="D17" s="34"/>
      <c r="E17" s="5"/>
      <c r="F17" s="5"/>
      <c r="G17" s="5"/>
      <c r="H17" s="42" t="e">
        <f>VLOOKUP(I13,'[1]Tracking Sheet output'!$A$1:$AP$67,7,0)</f>
        <v>#N/A</v>
      </c>
      <c r="I17" s="34"/>
      <c r="J17" s="34"/>
      <c r="K17" s="5"/>
    </row>
    <row r="18" spans="1:14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>
      <c r="B19" s="52" t="s">
        <v>2</v>
      </c>
      <c r="C19" s="53"/>
      <c r="D19" s="53"/>
      <c r="E19" s="54"/>
      <c r="F19" s="17" t="s">
        <v>3</v>
      </c>
      <c r="G19" s="17" t="s">
        <v>21</v>
      </c>
      <c r="H19" s="17" t="s">
        <v>22</v>
      </c>
      <c r="I19" s="46" t="s">
        <v>4</v>
      </c>
      <c r="J19" s="3"/>
      <c r="K19" s="2"/>
      <c r="L19" s="4"/>
      <c r="N19" s="2"/>
    </row>
    <row r="20" spans="1:14" s="19" customFormat="1" ht="17.25" customHeight="1">
      <c r="A20" s="5"/>
      <c r="B20" s="55" t="e">
        <f>VLOOKUP(I13,'[1]Tracking Sheet output'!$A$1:$AP$67,15,FALSE)</f>
        <v>#N/A</v>
      </c>
      <c r="C20" s="55"/>
      <c r="D20" s="55"/>
      <c r="E20" s="55"/>
      <c r="F20" s="35" t="e">
        <f>VLOOKUP(I13,'[1]Tracking Sheet output'!$A$1:$AP$67,16,0)</f>
        <v>#N/A</v>
      </c>
      <c r="G20" s="35" t="e">
        <f>VLOOKUP(I13,'[1]Tracking Sheet output'!$A$1:$AP$67,17,0)</f>
        <v>#N/A</v>
      </c>
      <c r="H20" s="36" t="e">
        <f>VLOOKUP(I13,'[1]Tracking Sheet output'!$A$1:$AP$67,18,0)</f>
        <v>#N/A</v>
      </c>
      <c r="I20" s="37" t="e">
        <f>H20*F20</f>
        <v>#N/A</v>
      </c>
    </row>
    <row r="21" spans="1:14" s="19" customFormat="1" ht="17.25" customHeight="1">
      <c r="A21" s="5"/>
      <c r="B21" s="55" t="e">
        <f>IF(VLOOKUP(I13,'[1]Tracking Sheet output'!$A$1:$AP$67,22,0)&lt;&gt;0,VLOOKUP(I13,'[1]Tracking Sheet output'!$A$1:$AP$67,20,0),  0 )</f>
        <v>#N/A</v>
      </c>
      <c r="C21" s="55"/>
      <c r="D21" s="55"/>
      <c r="E21" s="55"/>
      <c r="F21" s="35" t="e">
        <f>IF(VLOOKUP(I13,'[1]Tracking Sheet output'!$A$1:$AP$67,22,0)&lt;&gt;0,VLOOKUP(I13,'[1]Tracking Sheet output'!$A$1:$AP$67,21,0),  0 )</f>
        <v>#N/A</v>
      </c>
      <c r="G21" s="35" t="e">
        <f>IF(VLOOKUP(I13,'[1]Tracking Sheet output'!$A$1:$AP$67,22,0)&lt;&gt;0,VLOOKUP(I13,'[1]Tracking Sheet output'!$A$1:$AP$67,22,0),  0 )</f>
        <v>#N/A</v>
      </c>
      <c r="H21" s="36" t="e">
        <f>IF(VLOOKUP(I13,'[1]Tracking Sheet output'!$A$1:$AP$67,22,0)&lt;&gt;0,VLOOKUP(I13,'[1]Tracking Sheet output'!$A$1:$AP$67,23,0),  0 )</f>
        <v>#N/A</v>
      </c>
      <c r="I21" s="37" t="e">
        <f t="shared" ref="I21:I24" si="0">H21*F21</f>
        <v>#N/A</v>
      </c>
    </row>
    <row r="22" spans="1:14" s="19" customFormat="1" ht="17.25" customHeight="1">
      <c r="A22" s="5"/>
      <c r="B22" s="55" t="e">
        <f>IF(VLOOKUP(I13,'[1]Tracking Sheet output'!$A$1:$AP$67,22,0)&lt;&gt;0,VLOOKUP(I13,'[1]Tracking Sheet output'!$A$1:$AP$67,25,0),  0 )</f>
        <v>#N/A</v>
      </c>
      <c r="C22" s="55"/>
      <c r="D22" s="55"/>
      <c r="E22" s="55"/>
      <c r="F22" s="35" t="e">
        <f>IF(VLOOKUP(I13,'[1]Tracking Sheet output'!$A$1:$AP$67,22,0)&lt;&gt;0,VLOOKUP(I13,'[1]Tracking Sheet output'!$A$1:$AP$67,26,0),  0 )</f>
        <v>#N/A</v>
      </c>
      <c r="G22" s="35" t="e">
        <f>IF(VLOOKUP(I13,'[1]Tracking Sheet output'!$A$1:$AP$67,22,0)&lt;&gt;0,VLOOKUP(I13,'[1]Tracking Sheet output'!$A$1:$AP$67,27,0),  0 )</f>
        <v>#N/A</v>
      </c>
      <c r="H22" s="36" t="e">
        <f>IF(VLOOKUP(I13,'[1]Tracking Sheet output'!$A$1:$AP$67,22,0)&lt;&gt;0,VLOOKUP(I13,'[1]Tracking Sheet output'!$A$1:$AP$67,28,0),  0 )</f>
        <v>#N/A</v>
      </c>
      <c r="I22" s="37" t="e">
        <f t="shared" si="0"/>
        <v>#N/A</v>
      </c>
    </row>
    <row r="23" spans="1:14" ht="17.25" customHeight="1">
      <c r="B23" s="55" t="e">
        <f>IF(VLOOKUP(I13,'[1]Tracking Sheet output'!$A$1:$AP$67,22,0)&lt;&gt;0,VLOOKUP(I13,'[1]Tracking Sheet output'!$A$1:$AP$67,30,0),  0 )</f>
        <v>#N/A</v>
      </c>
      <c r="C23" s="55"/>
      <c r="D23" s="55"/>
      <c r="E23" s="55"/>
      <c r="F23" s="35" t="e">
        <f>IF(VLOOKUP(I13,'[1]Tracking Sheet output'!$A$1:$AP$67,22,0)&lt;&gt;0,VLOOKUP(I13,'[1]Tracking Sheet output'!$A$1:$AP$67,31,0),  0 )</f>
        <v>#N/A</v>
      </c>
      <c r="G23" s="35" t="e">
        <f>IF(VLOOKUP(I13,'[1]Tracking Sheet output'!$A$1:$AP$67,22,0)&lt;&gt;0,VLOOKUP(I13,'[1]Tracking Sheet output'!$A$1:$AP$67,32,0),  0 )</f>
        <v>#N/A</v>
      </c>
      <c r="H23" s="36" t="e">
        <f>IF(VLOOKUP(I13,'[1]Tracking Sheet output'!$A$1:$AP$67,22,0)&lt;&gt;0,VLOOKUP(I13,'[1]Tracking Sheet output'!$A$1:$AP$67,33,0),  0 )</f>
        <v>#N/A</v>
      </c>
      <c r="I23" s="37" t="e">
        <f t="shared" si="0"/>
        <v>#N/A</v>
      </c>
      <c r="J23" s="2"/>
      <c r="K23" s="2"/>
      <c r="L23" s="2"/>
      <c r="N23" s="2"/>
    </row>
    <row r="24" spans="1:14">
      <c r="B24" s="55" t="e">
        <f>IF(VLOOKUP(I13,'[1]Tracking Sheet output'!$A$1:$AP$67,22,0)&lt;&gt;0,VLOOKUP(I13,'[1]Tracking Sheet output'!$A$1:$AP$67,35,0),  0 )</f>
        <v>#N/A</v>
      </c>
      <c r="C24" s="55"/>
      <c r="D24" s="55"/>
      <c r="E24" s="55"/>
      <c r="F24" s="35" t="e">
        <f>IF(VLOOKUP(I13,'[1]Tracking Sheet output'!$A$1:$AP$67,22,0)&lt;&gt;0,VLOOKUP(I13,'[1]Tracking Sheet output'!$A$1:$AP$67,36,0),  0 )</f>
        <v>#N/A</v>
      </c>
      <c r="G24" s="35" t="e">
        <f>IF(VLOOKUP(I13,'[1]Tracking Sheet output'!$A$1:$AP$67,22,0)&lt;&gt;0,VLOOKUP(I13,'[1]Tracking Sheet output'!$A$1:$AP$67,37,0),  0 )</f>
        <v>#N/A</v>
      </c>
      <c r="H24" s="36" t="e">
        <f>IF(VLOOKUP(I13,'[1]Tracking Sheet output'!$A$1:$AP$67,22,0)&lt;&gt;0,VLOOKUP(I13,'[1]Tracking Sheet output'!$A$1:$AP$67,38,0),  0 )</f>
        <v>#N/A</v>
      </c>
      <c r="I24" s="37" t="e">
        <f t="shared" si="0"/>
        <v>#N/A</v>
      </c>
      <c r="J24" s="2"/>
      <c r="K24" s="2"/>
      <c r="L24" s="2"/>
      <c r="N24" s="2"/>
    </row>
    <row r="25" spans="1:14">
      <c r="H25" s="21" t="s">
        <v>5</v>
      </c>
      <c r="I25" s="47" t="e">
        <f>SUM(I20:I24)</f>
        <v>#N/A</v>
      </c>
      <c r="J25" s="3"/>
      <c r="K25" s="4"/>
      <c r="L25" s="4"/>
      <c r="N25" s="2"/>
    </row>
    <row r="26" spans="1:14">
      <c r="B26" s="20"/>
      <c r="C26" s="5"/>
      <c r="D26" s="5"/>
      <c r="E26" s="5"/>
      <c r="F26" s="5"/>
      <c r="G26" s="5"/>
      <c r="H26" s="21" t="s">
        <v>20</v>
      </c>
      <c r="I26" s="48" t="s">
        <v>23</v>
      </c>
      <c r="J26" s="3"/>
      <c r="K26" s="4"/>
      <c r="L26" s="4"/>
      <c r="N26" s="2"/>
    </row>
    <row r="27" spans="1:14">
      <c r="C27" s="5"/>
      <c r="D27" s="5"/>
      <c r="E27" s="5"/>
      <c r="F27" s="5"/>
      <c r="G27" s="5"/>
      <c r="H27" s="21" t="s">
        <v>6</v>
      </c>
      <c r="I27" s="49" t="e">
        <f>I25</f>
        <v>#N/A</v>
      </c>
      <c r="J27" s="5"/>
      <c r="K27" s="5"/>
    </row>
    <row r="28" spans="1:14">
      <c r="B28" s="5"/>
      <c r="C28" s="5"/>
      <c r="D28" s="5"/>
      <c r="E28" s="5"/>
      <c r="F28" s="5"/>
      <c r="G28" s="5"/>
      <c r="H28" s="5"/>
      <c r="I28" s="5"/>
    </row>
    <row r="29" spans="1:14">
      <c r="B29" s="22" t="s">
        <v>7</v>
      </c>
      <c r="C29" s="23"/>
      <c r="D29" s="24"/>
      <c r="E29" s="24"/>
      <c r="F29" s="24"/>
      <c r="G29" s="24"/>
      <c r="H29" s="24"/>
      <c r="I29" s="25"/>
    </row>
    <row r="30" spans="1:14">
      <c r="B30" s="45" t="e">
        <f>VLOOKUP(I13,'[1]Tracking Sheet output'!$A$1:$AP$67,14,0)</f>
        <v>#N/A</v>
      </c>
      <c r="C30" s="18"/>
      <c r="D30" s="26"/>
      <c r="E30" s="26"/>
      <c r="F30" s="26"/>
      <c r="G30" s="26"/>
      <c r="H30" s="26"/>
      <c r="I30" s="27"/>
    </row>
    <row r="31" spans="1:14">
      <c r="B31" s="5"/>
      <c r="C31" s="5"/>
    </row>
    <row r="32" spans="1:14">
      <c r="B32" s="5"/>
      <c r="C32" s="5"/>
      <c r="H32" s="28" t="s">
        <v>12</v>
      </c>
      <c r="I32" s="56" t="s">
        <v>25</v>
      </c>
    </row>
    <row r="33" spans="1:14">
      <c r="B33" s="5"/>
      <c r="C33" s="5"/>
      <c r="H33" s="29" t="s">
        <v>13</v>
      </c>
      <c r="I33" s="57" t="s">
        <v>26</v>
      </c>
    </row>
    <row r="34" spans="1:14">
      <c r="B34" s="5"/>
      <c r="C34" s="5"/>
      <c r="H34" s="30" t="s">
        <v>14</v>
      </c>
      <c r="I34" s="58" t="s">
        <v>27</v>
      </c>
    </row>
    <row r="35" spans="1:14" s="3" customFormat="1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>
      <c r="A36" s="1"/>
      <c r="B36" s="5"/>
      <c r="C36" s="5"/>
      <c r="D36" s="1"/>
      <c r="E36" s="1"/>
      <c r="F36" s="1"/>
      <c r="G36" s="1"/>
      <c r="H36" s="28" t="s">
        <v>15</v>
      </c>
      <c r="I36" s="56" t="s">
        <v>28</v>
      </c>
      <c r="J36" s="1"/>
      <c r="K36" s="1"/>
      <c r="M36" s="2"/>
      <c r="N36" s="4"/>
    </row>
    <row r="37" spans="1:14" s="3" customFormat="1">
      <c r="A37" s="1"/>
      <c r="B37" s="5"/>
      <c r="C37" s="5"/>
      <c r="D37" s="1"/>
      <c r="E37" s="1"/>
      <c r="F37" s="1"/>
      <c r="G37" s="1"/>
      <c r="H37" s="29" t="s">
        <v>16</v>
      </c>
      <c r="I37" s="38" t="e">
        <f>VLOOKUP(I13,'[1]Tracking Sheet output'!$A$1:$AP$67,10,0)</f>
        <v>#N/A</v>
      </c>
      <c r="J37" s="1"/>
      <c r="K37" s="1"/>
      <c r="M37" s="2"/>
      <c r="N37" s="4"/>
    </row>
    <row r="38" spans="1:14" s="3" customFormat="1">
      <c r="A38" s="1"/>
      <c r="B38" s="5"/>
      <c r="C38" s="5"/>
      <c r="D38" s="1"/>
      <c r="E38" s="1"/>
      <c r="F38" s="1"/>
      <c r="G38" s="1"/>
      <c r="H38" s="29" t="s">
        <v>19</v>
      </c>
      <c r="I38" s="38" t="e">
        <f>VLOOKUP(I13,'[1]Tracking Sheet output'!$A$1:$AP$67,11,0)</f>
        <v>#N/A</v>
      </c>
      <c r="J38" s="1"/>
      <c r="K38" s="1"/>
      <c r="M38" s="2"/>
      <c r="N38" s="4"/>
    </row>
    <row r="39" spans="1:14" s="3" customFormat="1">
      <c r="A39" s="1"/>
      <c r="B39" s="5"/>
      <c r="C39" s="5"/>
      <c r="D39" s="1"/>
      <c r="E39" s="1"/>
      <c r="F39" s="1"/>
      <c r="G39" s="1"/>
      <c r="H39" s="30" t="s">
        <v>18</v>
      </c>
      <c r="I39" s="39" t="e">
        <f>VLOOKUP(I13,'[1]Tracking Sheet output'!$A$1:$AP$67,12,0)</f>
        <v>#N/A</v>
      </c>
      <c r="J39" s="1"/>
      <c r="K39" s="1"/>
      <c r="M39" s="2"/>
      <c r="N39" s="4"/>
    </row>
    <row r="40" spans="1:14" s="3" customFormat="1">
      <c r="A40" s="1"/>
      <c r="B40" s="31" t="s">
        <v>8</v>
      </c>
      <c r="C40" s="5"/>
      <c r="D40" s="1"/>
      <c r="E40" s="1"/>
      <c r="F40" s="1"/>
      <c r="G40" s="1"/>
      <c r="H40" s="31"/>
      <c r="I40" s="1"/>
      <c r="J40" s="1"/>
      <c r="K40" s="1"/>
      <c r="M40" s="2"/>
      <c r="N40" s="4"/>
    </row>
    <row r="41" spans="1:14" s="3" customFormat="1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>
      <c r="A47" s="1"/>
      <c r="B47" s="32"/>
      <c r="C47" s="32"/>
      <c r="D47" s="32"/>
      <c r="E47" s="32"/>
      <c r="F47" s="32"/>
      <c r="G47" s="32"/>
      <c r="H47" s="32"/>
      <c r="I47" s="32"/>
      <c r="J47" s="32"/>
      <c r="K47" s="32"/>
      <c r="M47" s="2"/>
      <c r="N47" s="4"/>
    </row>
    <row r="48" spans="1:14" s="3" customFormat="1">
      <c r="A48" s="1"/>
      <c r="B48" s="32"/>
      <c r="C48" s="32"/>
      <c r="D48" s="32"/>
      <c r="E48" s="32"/>
      <c r="F48" s="32"/>
      <c r="G48" s="32"/>
      <c r="H48" s="32"/>
      <c r="I48" s="32"/>
      <c r="J48" s="32"/>
      <c r="K48" s="32"/>
      <c r="M48" s="2"/>
      <c r="N48" s="4"/>
    </row>
    <row r="49" spans="1:14" s="3" customFormat="1">
      <c r="A49" s="1"/>
      <c r="B49" s="32"/>
      <c r="C49" s="32"/>
      <c r="D49" s="32"/>
      <c r="E49" s="32"/>
      <c r="F49" s="32"/>
      <c r="G49" s="32"/>
      <c r="H49" s="32"/>
      <c r="I49" s="32"/>
      <c r="J49" s="32"/>
      <c r="K49" s="32"/>
      <c r="M49" s="2"/>
      <c r="N49" s="4"/>
    </row>
    <row r="50" spans="1:14" s="3" customFormat="1">
      <c r="A50" s="1"/>
      <c r="B50" s="32"/>
      <c r="C50" s="32"/>
      <c r="D50" s="32"/>
      <c r="E50" s="32"/>
      <c r="F50" s="32"/>
      <c r="G50" s="32"/>
      <c r="H50" s="32"/>
      <c r="I50" s="32"/>
      <c r="J50" s="32"/>
      <c r="K50" s="32"/>
      <c r="M50" s="2"/>
      <c r="N50" s="4"/>
    </row>
    <row r="51" spans="1:14" s="3" customFormat="1">
      <c r="A51" s="1"/>
      <c r="B51" s="32"/>
      <c r="C51" s="32"/>
      <c r="D51" s="32"/>
      <c r="E51" s="32"/>
      <c r="F51" s="32"/>
      <c r="G51" s="32"/>
      <c r="H51" s="32"/>
      <c r="I51" s="32"/>
      <c r="J51" s="32"/>
      <c r="K51" s="32"/>
      <c r="M51" s="2"/>
      <c r="N51" s="4"/>
    </row>
    <row r="52" spans="1:14" s="3" customFormat="1">
      <c r="A52" s="1"/>
      <c r="B52" s="32"/>
      <c r="C52" s="32"/>
      <c r="D52" s="32"/>
      <c r="E52" s="32"/>
      <c r="F52" s="32"/>
      <c r="G52" s="32"/>
      <c r="H52" s="32"/>
      <c r="I52" s="32"/>
      <c r="J52" s="32"/>
      <c r="K52" s="32"/>
      <c r="M52" s="2"/>
      <c r="N52" s="4"/>
    </row>
    <row r="53" spans="1:14" s="3" customFormat="1">
      <c r="A53" s="1"/>
      <c r="B53" s="32"/>
      <c r="C53" s="32"/>
      <c r="D53" s="32"/>
      <c r="E53" s="32"/>
      <c r="F53" s="32"/>
      <c r="G53" s="32"/>
      <c r="H53" s="32"/>
      <c r="I53" s="32"/>
      <c r="J53" s="32"/>
      <c r="K53" s="32"/>
      <c r="M53" s="2"/>
      <c r="N53" s="4"/>
    </row>
    <row r="54" spans="1:14" s="3" customFormat="1">
      <c r="A54" s="1"/>
      <c r="B54" s="32"/>
      <c r="C54" s="32"/>
      <c r="D54" s="32"/>
      <c r="E54" s="32"/>
      <c r="F54" s="32"/>
      <c r="G54" s="32"/>
      <c r="H54" s="32"/>
      <c r="I54" s="32"/>
      <c r="J54" s="32"/>
      <c r="K54" s="32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2019-01-02T07:10:02Z</cp:lastPrinted>
  <dcterms:created xsi:type="dcterms:W3CDTF">2018-11-05T06:47:40Z</dcterms:created>
  <dcterms:modified xsi:type="dcterms:W3CDTF">2019-05-04T10:38:54Z</dcterms:modified>
</cp:coreProperties>
</file>