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20. BAVI\BAVI GENERAL TRADING CO (LLC)\"/>
    </mc:Choice>
  </mc:AlternateContent>
  <xr:revisionPtr revIDLastSave="0" documentId="10_ncr:8100000_{8FF1D64A-5841-41A7-8233-010CFC821F5F}" xr6:coauthVersionLast="34" xr6:coauthVersionMax="34" xr10:uidLastSave="{00000000-0000-0000-0000-000000000000}"/>
  <bookViews>
    <workbookView xWindow="0" yWindow="0" windowWidth="20490" windowHeight="6705" activeTab="1" xr2:uid="{00000000-000D-0000-FFFF-FFFF00000000}"/>
  </bookViews>
  <sheets>
    <sheet name="SQ" sheetId="7" r:id="rId1"/>
    <sheet name="PO" sheetId="8" r:id="rId2"/>
    <sheet name="PI" sheetId="4" r:id="rId3"/>
  </sheets>
  <externalReferences>
    <externalReference r:id="rId4"/>
  </externalReferences>
  <definedNames>
    <definedName name="__IntlFixup" hidden="1">TRUE</definedName>
    <definedName name="_Order1" hidden="1">0</definedName>
    <definedName name="aa" localSheetId="1" hidden="1">OFFSET([0]!Data.Top.Left,1,0)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2" hidden="1">OFFSET([0]!Data.Top.Left,1,0)</definedName>
    <definedName name="Data.Dump" localSheetId="1" hidden="1">OFFSET([0]!Data.Top.Left,1,0)</definedName>
    <definedName name="Data.Dump" localSheetId="0" hidden="1">OFFSET([0]!Data.Top.Left,1,0)</definedName>
    <definedName name="Data.Dump" hidden="1">OFFSET([0]!Data.Top.Left,1,0)</definedName>
    <definedName name="dqwdwq" hidden="1">{"'Leverage'!$B$2:$M$418"}</definedName>
    <definedName name="dsdsada" localSheetId="1" hidden="1">OFFSET([0]!Data.Top.Left,1,0)</definedName>
    <definedName name="dsdsada" localSheetId="0" hidden="1">OFFSET([0]!Data.Top.Left,1,0)</definedName>
    <definedName name="dsdsada" hidden="1">OFFSET([0]!Data.Top.Left,1,0)</definedName>
    <definedName name="dwqdqw" localSheetId="1" hidden="1">OFFSET([0]!Data.Top.Left,1,0)</definedName>
    <definedName name="dwqdqw" localSheetId="0" hidden="1">OFFSET([0]!Data.Top.Left,1,0)</definedName>
    <definedName name="dwqdqw" hidden="1">OFFSET([0]!Data.Top.Left,1,0)</definedName>
    <definedName name="dwqdwq" localSheetId="1" hidden="1">OFFSET([0]!Data.Top.Left,1,0)</definedName>
    <definedName name="dwqdwq" localSheetId="0" hidden="1">OFFSET([0]!Data.Top.Left,1,0)</definedName>
    <definedName name="dwqdwq" hidden="1">OFFSET([0]!Data.Top.Left,1,0)</definedName>
    <definedName name="e1e12" localSheetId="1" hidden="1">OFFSET([0]!Data.Top.Left,1,0)</definedName>
    <definedName name="e1e12" localSheetId="0" hidden="1">OFFSET([0]!Data.Top.Left,1,0)</definedName>
    <definedName name="e1e12" hidden="1">OFFSET([0]!Data.Top.Left,1,0)</definedName>
    <definedName name="fewfwefwe" localSheetId="1" hidden="1">OFFSET([0]!Data.Top.Left,1,0)</definedName>
    <definedName name="fewfwefwe" localSheetId="0" hidden="1">OFFSET([0]!Data.Top.Left,1,0)</definedName>
    <definedName name="fewfwefwe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kj" localSheetId="1" hidden="1">OFFSET([0]!Data.Top.Left,1,0)</definedName>
    <definedName name="kj" localSheetId="0" hidden="1">OFFSET([0]!Data.Top.Left,1,0)</definedName>
    <definedName name="kj" hidden="1">OFFSET([0]!Data.Top.Left,1,0)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localSheetId="2" hidden="1">OFFSET([0]!Data.Top.Left,1,0)</definedName>
    <definedName name="PACK" localSheetId="1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2">PI!$A$1:$J$48</definedName>
    <definedName name="_xlnm.Print_Area" localSheetId="1">PO!$A$1:$J$48</definedName>
    <definedName name="_xlnm.Print_Area" localSheetId="0">SQ!$A$1:$J$48</definedName>
    <definedName name="qwdwqdqw" localSheetId="1" hidden="1">OFFSET([0]!Data.Top.Left,1,0)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H15" i="4"/>
  <c r="A20" i="4"/>
  <c r="A19" i="4"/>
  <c r="A16" i="4"/>
  <c r="A15" i="4"/>
  <c r="H16" i="8"/>
  <c r="H15" i="8"/>
  <c r="A20" i="8"/>
  <c r="A19" i="8"/>
  <c r="A16" i="8"/>
  <c r="A15" i="8"/>
  <c r="A20" i="7"/>
  <c r="A19" i="7"/>
  <c r="A16" i="7"/>
  <c r="A15" i="7" l="1"/>
  <c r="A37" i="8" l="1"/>
  <c r="A38" i="8"/>
  <c r="A37" i="4"/>
  <c r="A38" i="4"/>
  <c r="A40" i="4"/>
  <c r="A39" i="4"/>
  <c r="A40" i="8"/>
  <c r="A39" i="8"/>
  <c r="J26" i="4"/>
  <c r="I26" i="4"/>
  <c r="H26" i="4"/>
  <c r="G26" i="4"/>
  <c r="A26" i="4"/>
  <c r="J26" i="8"/>
  <c r="I26" i="8"/>
  <c r="H26" i="8"/>
  <c r="G26" i="8"/>
  <c r="A26" i="8"/>
  <c r="J33" i="7"/>
  <c r="J35" i="7" s="1"/>
  <c r="J12" i="4"/>
  <c r="J11" i="4"/>
  <c r="J10" i="4"/>
  <c r="J9" i="4"/>
  <c r="J12" i="8"/>
  <c r="J11" i="8"/>
  <c r="J10" i="8"/>
  <c r="J9" i="8"/>
  <c r="J33" i="8" l="1"/>
  <c r="J35" i="8" s="1"/>
  <c r="J32" i="8"/>
  <c r="J31" i="8"/>
  <c r="J32" i="7"/>
  <c r="J31" i="7"/>
  <c r="J32" i="4" l="1"/>
  <c r="J31" i="4"/>
  <c r="J33" i="4"/>
  <c r="J35" i="4" s="1"/>
</calcChain>
</file>

<file path=xl/sharedStrings.xml><?xml version="1.0" encoding="utf-8"?>
<sst xmlns="http://schemas.openxmlformats.org/spreadsheetml/2006/main" count="98" uniqueCount="43">
  <si>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</si>
  <si>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</si>
  <si>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</si>
  <si>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</si>
  <si>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</si>
  <si>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</si>
  <si>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</si>
  <si>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</si>
  <si>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</si>
  <si>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PREPARED BY:</t>
  </si>
  <si>
    <t>_____________________________________</t>
  </si>
  <si>
    <t>EXPORTER:</t>
  </si>
  <si>
    <t>100% Cash Advance</t>
  </si>
  <si>
    <t>PAYMENT TERMS</t>
  </si>
  <si>
    <t>SHIPMENT MODE</t>
  </si>
  <si>
    <t>BY SEA</t>
  </si>
  <si>
    <t>SHIPMENT TERMS</t>
  </si>
  <si>
    <t>Ex Factory</t>
  </si>
  <si>
    <t>APPROVED BY:</t>
  </si>
  <si>
    <r>
      <rPr>
        <b/>
        <sz val="9"/>
        <rFont val="Tahoma"/>
        <family val="2"/>
      </rPr>
      <t>Amount in words:</t>
    </r>
    <r>
      <rPr>
        <sz val="9"/>
        <rFont val="Tahoma"/>
        <family val="2"/>
      </rPr>
      <t xml:space="preserve">  </t>
    </r>
  </si>
  <si>
    <t>Packing: By Container</t>
  </si>
  <si>
    <t>Date:</t>
  </si>
  <si>
    <t>Reference:</t>
  </si>
  <si>
    <t>Payment Terms:</t>
  </si>
  <si>
    <t>Shipment Type:</t>
  </si>
  <si>
    <t>By Sea</t>
  </si>
  <si>
    <t>Shipment Terms:</t>
  </si>
  <si>
    <t>Origin; China</t>
  </si>
  <si>
    <t>BILL TO : REPRESENTATIVE OF IMPORTER</t>
  </si>
  <si>
    <t xml:space="preserve"> REPRESENTATIVE OF IMPORTER</t>
  </si>
  <si>
    <t xml:space="preserve">EXPORTER REPRESENTATIVE </t>
  </si>
  <si>
    <t>BAVI</t>
  </si>
  <si>
    <t>Twenty Thousand, Four hundred Fifty-two Dirhams Only</t>
  </si>
  <si>
    <t>Loading Port: Port of Lanzhou China</t>
  </si>
  <si>
    <t>BAVI 1</t>
  </si>
  <si>
    <t>Gansu Huajun Building material Co. ltd</t>
  </si>
  <si>
    <t>BV/SQ/203</t>
  </si>
  <si>
    <t>Gansu , China</t>
  </si>
  <si>
    <t>GAMK VALVE CONTROL BOARD</t>
  </si>
  <si>
    <t>KGS</t>
  </si>
  <si>
    <t>Discharge Port: Port of Petroria, South Africa</t>
  </si>
  <si>
    <t xml:space="preserve"> </t>
  </si>
  <si>
    <t>26/01/2018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</si>
</sst>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₱&quot;* #,##0.00_-;\-&quot;₱&quot;* #,##0.00_-;_-&quot;₱&quot;* &quot;-&quot;??_-;_-@_-"/>
    <numFmt numFmtId="165" formatCode="#,##0_ ;\-#,##0\ "/>
    <numFmt numFmtId="166" formatCode="&quot;$&quot;#,##0.00"/>
    <numFmt numFmtId="167" formatCode="_([$€-2]\ * #,##0.00_);_([$€-2]\ * \(#,##0.00\);_([$€-2]\ * &quot;-&quot;??_);_(@_)"/>
    <numFmt numFmtId="168" formatCode="_([$AED]\ * #,##0.00_);_([$AED]\ * \(#,##0.00\);_([$AED]\ 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color theme="5" tint="0.59999389629810485"/>
      <name val="Tahoma"/>
      <family val="2"/>
    </font>
    <font>
      <b/>
      <sz val="10"/>
      <color theme="2" tint="-0.749992370372631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10"/>
      <name val="Trebuchet MS"/>
      <family val="2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u/>
      <sz val="10"/>
      <color indexed="9"/>
      <name val="Trebuchet MS"/>
      <family val="2"/>
    </font>
    <font>
      <b/>
      <sz val="10"/>
      <color theme="6" tint="-0.249977111117893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theme="2" tint="-0.749992370372631"/>
      <name val="Tahoma"/>
      <family val="2"/>
    </font>
    <font>
      <sz val="11"/>
      <color rgb="FF333333"/>
      <name val="Arial"/>
      <family val="2"/>
    </font>
    <font>
      <b/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13" fillId="0" borderId="0"/>
    <xf numFmtId="0" fontId="1" fillId="0" borderId="0"/>
  </cellStyleXfs>
  <cellXfs count="103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/>
    <xf numFmtId="0" fontId="4" fillId="0" borderId="0" xfId="1" applyFont="1" applyBorder="1" applyAlignment="1"/>
    <xf numFmtId="0" fontId="4" fillId="0" borderId="0" xfId="1" applyFont="1" applyBorder="1"/>
    <xf numFmtId="0" fontId="2" fillId="0" borderId="0" xfId="1" applyFont="1" applyFill="1" applyBorder="1" applyAlignment="1">
      <alignment horizontal="left"/>
    </xf>
    <xf numFmtId="0" fontId="6" fillId="0" borderId="0" xfId="1" applyFont="1" applyBorder="1"/>
    <xf numFmtId="0" fontId="5" fillId="0" borderId="0" xfId="1" applyFont="1" applyBorder="1" applyAlignment="1"/>
    <xf numFmtId="0" fontId="5" fillId="0" borderId="0" xfId="1" applyFont="1" applyBorder="1"/>
    <xf numFmtId="0" fontId="5" fillId="2" borderId="16" xfId="1" applyFont="1" applyFill="1" applyBorder="1" applyAlignment="1">
      <alignment horizontal="center" vertical="center"/>
    </xf>
    <xf numFmtId="166" fontId="2" fillId="0" borderId="0" xfId="1" applyNumberFormat="1" applyFont="1" applyBorder="1" applyAlignment="1">
      <alignment vertical="center"/>
    </xf>
    <xf numFmtId="0" fontId="7" fillId="0" borderId="0" xfId="1" applyFont="1" applyFill="1" applyBorder="1" applyAlignment="1"/>
    <xf numFmtId="0" fontId="8" fillId="0" borderId="0" xfId="1" applyFont="1" applyBorder="1"/>
    <xf numFmtId="0" fontId="9" fillId="0" borderId="0" xfId="1" applyFont="1" applyFill="1" applyBorder="1" applyAlignment="1"/>
    <xf numFmtId="0" fontId="10" fillId="0" borderId="0" xfId="1" applyFont="1" applyFill="1" applyBorder="1" applyAlignment="1"/>
    <xf numFmtId="0" fontId="8" fillId="0" borderId="0" xfId="1" applyFont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8" fillId="0" borderId="0" xfId="1" applyFont="1" applyBorder="1" applyAlignment="1"/>
    <xf numFmtId="0" fontId="11" fillId="0" borderId="0" xfId="1" applyFont="1" applyBorder="1" applyAlignment="1">
      <alignment horizontal="center" wrapText="1"/>
    </xf>
    <xf numFmtId="0" fontId="9" fillId="0" borderId="0" xfId="1" applyFont="1" applyFill="1" applyBorder="1" applyAlignment="1">
      <alignment horizontal="left"/>
    </xf>
    <xf numFmtId="0" fontId="8" fillId="0" borderId="0" xfId="1" applyFont="1" applyFill="1" applyBorder="1"/>
    <xf numFmtId="0" fontId="12" fillId="0" borderId="0" xfId="1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1" applyFont="1" applyBorder="1" applyAlignment="1">
      <alignment vertical="center"/>
    </xf>
    <xf numFmtId="167" fontId="5" fillId="0" borderId="0" xfId="1" applyNumberFormat="1" applyFont="1" applyBorder="1" applyAlignment="1">
      <alignment horizontal="right" vertical="center"/>
    </xf>
    <xf numFmtId="167" fontId="5" fillId="0" borderId="0" xfId="2" applyNumberFormat="1" applyFont="1" applyFill="1" applyBorder="1" applyAlignment="1">
      <alignment horizontal="right" vertical="center"/>
    </xf>
    <xf numFmtId="0" fontId="15" fillId="0" borderId="17" xfId="1" applyFont="1" applyBorder="1" applyAlignment="1"/>
    <xf numFmtId="0" fontId="15" fillId="0" borderId="18" xfId="1" applyFont="1" applyBorder="1" applyAlignment="1"/>
    <xf numFmtId="0" fontId="15" fillId="0" borderId="19" xfId="1" applyFont="1" applyBorder="1" applyAlignment="1"/>
    <xf numFmtId="165" fontId="15" fillId="0" borderId="24" xfId="2" applyNumberFormat="1" applyFont="1" applyBorder="1" applyAlignment="1">
      <alignment horizontal="center"/>
    </xf>
    <xf numFmtId="0" fontId="15" fillId="0" borderId="21" xfId="1" applyFont="1" applyBorder="1" applyAlignment="1">
      <alignment horizontal="center" vertical="center"/>
    </xf>
    <xf numFmtId="0" fontId="15" fillId="0" borderId="22" xfId="1" applyFont="1" applyBorder="1" applyAlignment="1">
      <alignment vertical="center"/>
    </xf>
    <xf numFmtId="0" fontId="15" fillId="0" borderId="23" xfId="1" applyFont="1" applyBorder="1" applyAlignment="1">
      <alignment vertical="center"/>
    </xf>
    <xf numFmtId="165" fontId="15" fillId="0" borderId="24" xfId="2" applyNumberFormat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8" xfId="1" applyFont="1" applyBorder="1" applyAlignment="1">
      <alignment vertical="center"/>
    </xf>
    <xf numFmtId="0" fontId="15" fillId="0" borderId="19" xfId="1" applyFont="1" applyBorder="1" applyAlignment="1">
      <alignment vertical="center"/>
    </xf>
    <xf numFmtId="166" fontId="15" fillId="0" borderId="20" xfId="1" applyNumberFormat="1" applyFont="1" applyBorder="1" applyAlignment="1">
      <alignment horizontal="right" vertical="center"/>
    </xf>
    <xf numFmtId="0" fontId="15" fillId="0" borderId="25" xfId="1" applyFont="1" applyBorder="1" applyAlignment="1">
      <alignment horizontal="center" vertical="center"/>
    </xf>
    <xf numFmtId="0" fontId="15" fillId="0" borderId="26" xfId="1" applyFont="1" applyBorder="1" applyAlignment="1">
      <alignment vertical="center"/>
    </xf>
    <xf numFmtId="0" fontId="15" fillId="0" borderId="27" xfId="1" applyFont="1" applyBorder="1" applyAlignment="1">
      <alignment vertical="center"/>
    </xf>
    <xf numFmtId="166" fontId="15" fillId="0" borderId="28" xfId="1" applyNumberFormat="1" applyFont="1" applyBorder="1" applyAlignment="1">
      <alignment horizontal="right" vertical="center"/>
    </xf>
    <xf numFmtId="0" fontId="15" fillId="0" borderId="5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166" fontId="15" fillId="0" borderId="6" xfId="1" applyNumberFormat="1" applyFont="1" applyBorder="1" applyAlignment="1">
      <alignment vertical="center"/>
    </xf>
    <xf numFmtId="0" fontId="15" fillId="0" borderId="0" xfId="1" applyFont="1" applyBorder="1" applyAlignment="1">
      <alignment horizontal="left" vertical="center"/>
    </xf>
    <xf numFmtId="166" fontId="15" fillId="0" borderId="0" xfId="1" applyNumberFormat="1" applyFont="1" applyBorder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1" xfId="1" applyFont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43" fontId="15" fillId="0" borderId="20" xfId="10" applyFont="1" applyFill="1" applyBorder="1" applyAlignment="1">
      <alignment horizontal="right" vertical="center"/>
    </xf>
    <xf numFmtId="0" fontId="16" fillId="0" borderId="0" xfId="1" applyFont="1" applyBorder="1"/>
    <xf numFmtId="167" fontId="15" fillId="0" borderId="20" xfId="3" applyNumberFormat="1" applyFont="1" applyBorder="1" applyAlignment="1">
      <alignment horizontal="center"/>
    </xf>
    <xf numFmtId="167" fontId="15" fillId="0" borderId="24" xfId="2" applyNumberFormat="1" applyFont="1" applyBorder="1"/>
    <xf numFmtId="167" fontId="15" fillId="0" borderId="20" xfId="1" applyNumberFormat="1" applyFont="1" applyBorder="1" applyAlignment="1">
      <alignment horizontal="center" vertical="center"/>
    </xf>
    <xf numFmtId="167" fontId="15" fillId="0" borderId="20" xfId="1" applyNumberFormat="1" applyFont="1" applyFill="1" applyBorder="1" applyAlignment="1">
      <alignment horizontal="right" vertical="center"/>
    </xf>
    <xf numFmtId="167" fontId="15" fillId="0" borderId="28" xfId="1" applyNumberFormat="1" applyFont="1" applyBorder="1" applyAlignment="1">
      <alignment horizontal="center" vertical="center"/>
    </xf>
    <xf numFmtId="167" fontId="15" fillId="0" borderId="28" xfId="1" applyNumberFormat="1" applyFont="1" applyFill="1" applyBorder="1" applyAlignment="1">
      <alignment horizontal="right" vertical="center"/>
    </xf>
    <xf numFmtId="167" fontId="15" fillId="0" borderId="6" xfId="1" applyNumberFormat="1" applyFont="1" applyBorder="1" applyAlignment="1">
      <alignment horizontal="right" vertical="center"/>
    </xf>
    <xf numFmtId="167" fontId="15" fillId="0" borderId="0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right" vertical="center"/>
    </xf>
    <xf numFmtId="3" fontId="0" fillId="0" borderId="0" xfId="0" applyNumberFormat="1" applyAlignment="1"/>
    <xf numFmtId="0" fontId="17" fillId="0" borderId="30" xfId="1" applyNumberFormat="1" applyFont="1" applyFill="1" applyBorder="1" applyAlignment="1">
      <alignment horizontal="left" vertical="center"/>
    </xf>
    <xf numFmtId="4" fontId="17" fillId="0" borderId="20" xfId="1" applyNumberFormat="1" applyFont="1" applyFill="1" applyBorder="1" applyAlignment="1">
      <alignment horizontal="center" vertical="center"/>
    </xf>
    <xf numFmtId="168" fontId="17" fillId="0" borderId="20" xfId="8" applyNumberFormat="1" applyFont="1" applyFill="1" applyBorder="1" applyAlignment="1">
      <alignment horizontal="center" vertical="center"/>
    </xf>
    <xf numFmtId="168" fontId="15" fillId="0" borderId="20" xfId="3" applyNumberFormat="1" applyFont="1" applyBorder="1" applyAlignment="1">
      <alignment horizontal="center" vertical="center"/>
    </xf>
    <xf numFmtId="168" fontId="15" fillId="0" borderId="16" xfId="1" applyNumberFormat="1" applyFont="1" applyFill="1" applyBorder="1" applyAlignment="1">
      <alignment horizontal="right" vertical="center"/>
    </xf>
    <xf numFmtId="168" fontId="16" fillId="0" borderId="29" xfId="2" applyNumberFormat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horizontal="left" vertical="center"/>
    </xf>
    <xf numFmtId="0" fontId="18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9" fillId="0" borderId="0" xfId="1" applyFont="1" applyBorder="1" applyAlignment="1"/>
    <xf numFmtId="0" fontId="18" fillId="0" borderId="0" xfId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center" vertical="center"/>
    </xf>
    <xf numFmtId="14" fontId="1" fillId="0" borderId="0" xfId="1" quotePrefix="1" applyNumberFormat="1" applyFont="1" applyBorder="1" applyAlignment="1" applyProtection="1">
      <alignment horizontal="left" vertical="center"/>
      <protection locked="0"/>
    </xf>
    <xf numFmtId="0" fontId="1" fillId="0" borderId="0" xfId="1" applyNumberFormat="1" applyFont="1" applyBorder="1" applyAlignment="1">
      <alignment horizontal="left" vertical="center"/>
    </xf>
    <xf numFmtId="0" fontId="1" fillId="0" borderId="0" xfId="1" applyNumberFormat="1" applyFont="1" applyFill="1" applyBorder="1" applyAlignment="1">
      <alignment horizontal="left" vertical="center"/>
    </xf>
    <xf numFmtId="168" fontId="0" fillId="0" borderId="0" xfId="0" applyNumberFormat="1" applyAlignment="1"/>
    <xf numFmtId="3" fontId="17" fillId="0" borderId="20" xfId="1" applyNumberFormat="1" applyFont="1" applyFill="1" applyBorder="1" applyAlignment="1">
      <alignment horizontal="center" vertical="center"/>
    </xf>
    <xf numFmtId="0" fontId="20" fillId="0" borderId="31" xfId="0" applyFont="1" applyBorder="1"/>
    <xf numFmtId="0" fontId="15" fillId="0" borderId="17" xfId="1" applyFont="1" applyBorder="1" applyAlignment="1">
      <alignment horizontal="left" wrapText="1"/>
    </xf>
    <xf numFmtId="0" fontId="15" fillId="0" borderId="18" xfId="1" applyFont="1" applyBorder="1" applyAlignment="1">
      <alignment horizontal="left" wrapText="1"/>
    </xf>
    <xf numFmtId="0" fontId="15" fillId="0" borderId="19" xfId="1" applyFont="1" applyBorder="1" applyAlignment="1">
      <alignment horizontal="left" wrapText="1"/>
    </xf>
    <xf numFmtId="0" fontId="18" fillId="0" borderId="0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49" fontId="2" fillId="0" borderId="9" xfId="1" applyNumberFormat="1" applyFont="1" applyBorder="1" applyAlignment="1">
      <alignment horizontal="center" vertical="center"/>
    </xf>
    <xf numFmtId="49" fontId="2" fillId="0" borderId="12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21" fillId="0" borderId="0" xfId="1" applyFont="1" applyBorder="1"/>
  </cellXfs>
  <cellStyles count="13">
    <cellStyle name="Comma" xfId="10" builtinId="3"/>
    <cellStyle name="Comma 2" xfId="2" xr:uid="{00000000-0005-0000-0000-000001000000}"/>
    <cellStyle name="Comma 2 2" xfId="5" xr:uid="{00000000-0005-0000-0000-000002000000}"/>
    <cellStyle name="Currency" xfId="3" builtinId="4"/>
    <cellStyle name="Currency 2" xfId="6" xr:uid="{00000000-0005-0000-0000-000004000000}"/>
    <cellStyle name="Currency 3" xfId="8" xr:uid="{00000000-0005-0000-0000-000005000000}"/>
    <cellStyle name="Hyperlink 2" xfId="7" xr:uid="{00000000-0005-0000-0000-000006000000}"/>
    <cellStyle name="Normal" xfId="0" builtinId="0"/>
    <cellStyle name="Normal 2" xfId="1" xr:uid="{00000000-0005-0000-0000-000008000000}"/>
    <cellStyle name="Normal 2 2" xfId="4" xr:uid="{00000000-0005-0000-0000-000009000000}"/>
    <cellStyle name="Normal 3" xfId="9" xr:uid="{00000000-0005-0000-0000-00000A000000}"/>
    <cellStyle name="Normal 3 2" xfId="12" xr:uid="{00000000-0005-0000-0000-00000B000000}"/>
    <cellStyle name="Normal 6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384175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D18CDE-38E7-42D0-90B5-9100B5332C75}"/>
            </a:ext>
          </a:extLst>
        </xdr:cNvPr>
        <xdr:cNvSpPr txBox="1"/>
      </xdr:nvSpPr>
      <xdr:spPr>
        <a:xfrm>
          <a:off x="0" y="1362075"/>
          <a:ext cx="37560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SALES QUOTATION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384175</xdr:colOff>
      <xdr:row>13</xdr:row>
      <xdr:rowOff>41275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E6229E-9568-4944-AA49-375539ECBBE1}"/>
            </a:ext>
          </a:extLst>
        </xdr:cNvPr>
        <xdr:cNvSpPr txBox="1"/>
      </xdr:nvSpPr>
      <xdr:spPr>
        <a:xfrm>
          <a:off x="0" y="1362075"/>
          <a:ext cx="3756025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PURCHASE</a:t>
          </a:r>
          <a:r>
            <a:rPr lang="en-US" sz="2000" baseline="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 ORDER</a:t>
          </a:r>
          <a:endParaRPr lang="en-US" sz="2000">
            <a:solidFill>
              <a:schemeClr val="accent2">
                <a:lumMod val="75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384175</xdr:colOff>
      <xdr:row>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1362075"/>
          <a:ext cx="37560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PROFORMA</a:t>
          </a:r>
          <a:r>
            <a:rPr lang="en-US" sz="2000" baseline="0">
              <a:solidFill>
                <a:schemeClr val="accent2">
                  <a:lumMod val="75000"/>
                </a:schemeClr>
              </a:solidFill>
              <a:latin typeface="Bodoni MT Black" panose="02070A03080606020203" pitchFamily="18" charset="0"/>
            </a:rPr>
            <a:t> INVOICE</a:t>
          </a:r>
          <a:endParaRPr lang="en-US" sz="2000">
            <a:solidFill>
              <a:schemeClr val="accent2">
                <a:lumMod val="75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SUMMARY%20OF%20EXPORTER%20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SUMMARY</v>
          </cell>
        </row>
        <row r="2">
          <cell r="A2" t="str">
            <v>Company Name</v>
          </cell>
          <cell r="B2" t="str">
            <v xml:space="preserve">EXPORTER NAME </v>
          </cell>
          <cell r="C2" t="str">
            <v>LOCATION</v>
          </cell>
          <cell r="D2" t="str">
            <v>REPRESENTATIVE OF IMPORTER</v>
          </cell>
          <cell r="E2" t="str">
            <v>LOCATION</v>
          </cell>
        </row>
        <row r="3">
          <cell r="A3" t="str">
            <v>BAVI</v>
          </cell>
          <cell r="B3" t="str">
            <v>Gansu HUAJUN Building material Co. Itd.</v>
          </cell>
          <cell r="C3" t="str">
            <v>Gansu, China</v>
          </cell>
          <cell r="D3" t="str">
            <v>JFK Trading Fze</v>
          </cell>
          <cell r="E3" t="str">
            <v>DUBAI, UAE</v>
          </cell>
        </row>
        <row r="4">
          <cell r="A4" t="str">
            <v>BAVI 1</v>
          </cell>
          <cell r="B4" t="str">
            <v>ITALIAN LIGHTS &amp; FURNITURE</v>
          </cell>
          <cell r="C4" t="str">
            <v>Pretoria, South Africa</v>
          </cell>
          <cell r="D4" t="str">
            <v>BSR General Trading LLC</v>
          </cell>
          <cell r="E4" t="str">
            <v>DUBAI, UAE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CE1-DE8D-4C6F-B388-464A2A42041B}">
  <sheetPr>
    <pageSetUpPr fitToPage="1"/>
  </sheetPr>
  <dimension ref="A3:M57"/>
  <sheetViews>
    <sheetView topLeftCell="A16" zoomScaleNormal="100" zoomScalePageLayoutView="89" workbookViewId="0">
      <selection activeCell="J8" sqref="J8"/>
    </sheetView>
  </sheetViews>
  <sheetFormatPr defaultRowHeight="15" x14ac:dyDescent="0.25"/>
  <cols>
    <col min="6" max="6" width="4.85546875" customWidth="1"/>
    <col min="7" max="7" width="11" customWidth="1"/>
    <col min="8" max="8" width="9.42578125" customWidth="1"/>
    <col min="9" max="9" width="13.5703125" bestFit="1" customWidth="1"/>
    <col min="10" max="10" width="17" bestFit="1" customWidth="1"/>
    <col min="12" max="12" width="13.7109375" bestFit="1" customWidth="1"/>
    <col min="13" max="13" width="19.140625" customWidth="1"/>
    <col min="14" max="14" width="0.85546875" customWidth="1"/>
  </cols>
  <sheetData>
    <row r="3" spans="1:10" x14ac:dyDescent="0.25">
      <c r="A3" s="1"/>
      <c r="B3" s="1"/>
      <c r="C3" s="1"/>
      <c r="D3" s="1"/>
      <c r="E3" s="1"/>
      <c r="F3" s="1"/>
      <c r="G3" s="1"/>
      <c r="H3" s="2"/>
      <c r="I3" s="3"/>
      <c r="J3" s="3"/>
    </row>
    <row r="4" spans="1:10" x14ac:dyDescent="0.25">
      <c r="A4" s="1"/>
      <c r="B4" s="1"/>
      <c r="C4" s="1"/>
      <c r="D4" s="1"/>
      <c r="E4" s="1"/>
      <c r="F4" s="1"/>
      <c r="G4" s="1"/>
      <c r="H4" s="2"/>
      <c r="I4" s="3"/>
      <c r="J4" s="3"/>
    </row>
    <row r="5" spans="1:10" x14ac:dyDescent="0.25">
      <c r="A5" s="1"/>
      <c r="B5" s="1"/>
      <c r="C5" s="1"/>
      <c r="D5" s="1"/>
      <c r="E5" s="1"/>
      <c r="F5" s="1"/>
      <c r="G5" s="1"/>
      <c r="H5" s="2"/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0" x14ac:dyDescent="0.25">
      <c r="A7" s="1"/>
      <c r="B7" s="1"/>
      <c r="C7" s="1"/>
      <c r="D7" s="1"/>
      <c r="E7" s="1"/>
      <c r="F7" s="1"/>
      <c r="G7" s="1"/>
      <c r="H7" s="2"/>
      <c r="I7" s="3"/>
      <c r="J7" s="3"/>
    </row>
    <row r="8" spans="1:10" x14ac:dyDescent="0.25">
      <c r="A8" s="4"/>
      <c r="B8" s="4"/>
      <c r="C8" s="4"/>
      <c r="D8" s="4"/>
      <c r="E8" s="4"/>
      <c r="F8" s="5"/>
      <c r="G8" s="5"/>
      <c r="H8" s="86" t="s">
        <v>21</v>
      </c>
      <c r="I8" s="86"/>
      <c r="J8" s="77">
        <v>43101</v>
      </c>
    </row>
    <row r="9" spans="1:10" x14ac:dyDescent="0.25">
      <c r="A9" s="5"/>
      <c r="B9" s="5"/>
      <c r="C9" s="5"/>
      <c r="D9" s="5"/>
      <c r="E9" s="5"/>
      <c r="F9" s="5"/>
      <c r="G9" s="5"/>
      <c r="H9" s="86" t="s">
        <v>22</v>
      </c>
      <c r="I9" s="86"/>
      <c r="J9" s="78" t="s">
        <v>36</v>
      </c>
    </row>
    <row r="10" spans="1:10" x14ac:dyDescent="0.25">
      <c r="A10" s="5"/>
      <c r="B10" s="5"/>
      <c r="C10" s="5"/>
      <c r="D10" s="5"/>
      <c r="E10" s="5"/>
      <c r="F10" s="5"/>
      <c r="G10" s="5"/>
      <c r="H10" s="86" t="s">
        <v>23</v>
      </c>
      <c r="I10" s="86"/>
      <c r="J10" s="78" t="s">
        <v>12</v>
      </c>
    </row>
    <row r="11" spans="1:10" x14ac:dyDescent="0.25">
      <c r="A11" s="5"/>
      <c r="B11" s="5"/>
      <c r="C11" s="5"/>
      <c r="D11" s="5"/>
      <c r="E11" s="5"/>
      <c r="F11" s="5"/>
      <c r="G11" s="5"/>
      <c r="H11" s="86" t="s">
        <v>24</v>
      </c>
      <c r="I11" s="86"/>
      <c r="J11" s="78" t="s">
        <v>25</v>
      </c>
    </row>
    <row r="12" spans="1:10" x14ac:dyDescent="0.25">
      <c r="A12" s="5"/>
      <c r="B12" s="5"/>
      <c r="C12" s="5"/>
      <c r="D12" s="5"/>
      <c r="E12" s="5"/>
      <c r="F12" s="5"/>
      <c r="G12" s="5"/>
      <c r="H12" s="86" t="s">
        <v>26</v>
      </c>
      <c r="I12" s="86"/>
      <c r="J12" s="79" t="s">
        <v>17</v>
      </c>
    </row>
    <row r="13" spans="1:10" x14ac:dyDescent="0.25">
      <c r="A13" s="102" t="s">
        <v>34</v>
      </c>
      <c r="B13" s="5"/>
      <c r="C13" s="5"/>
      <c r="D13" s="5"/>
      <c r="E13" s="5"/>
      <c r="F13" s="5"/>
      <c r="G13" s="5"/>
      <c r="H13" s="75"/>
      <c r="I13" s="76"/>
      <c r="J13" s="6"/>
    </row>
    <row r="14" spans="1:10" x14ac:dyDescent="0.25">
      <c r="A14" s="7" t="s">
        <v>11</v>
      </c>
      <c r="B14" s="8"/>
      <c r="C14" s="8"/>
      <c r="D14" s="8"/>
      <c r="E14" s="8"/>
      <c r="F14" s="5"/>
      <c r="G14" s="7"/>
      <c r="H14" s="7" t="s">
        <v>0</v>
      </c>
      <c r="I14" s="4"/>
      <c r="J14" s="1"/>
    </row>
    <row r="15" spans="1:10" ht="14.45" customHeight="1" x14ac:dyDescent="0.25">
      <c r="A15" s="72" t="str">
        <f>VLOOKUP(A13,[1]Sheet1!$A:$B,2,0)</f>
        <v>ITALIAN LIGHTS &amp; FURNITURE</v>
      </c>
      <c r="B15" s="8"/>
      <c r="C15" s="8"/>
      <c r="D15" s="8"/>
      <c r="E15" s="8"/>
      <c r="F15" s="9"/>
      <c r="G15" s="9"/>
      <c r="H15" s="72" t="s">
        <v>35</v>
      </c>
      <c r="I15" s="8"/>
      <c r="J15" s="1"/>
    </row>
    <row r="16" spans="1:10" ht="14.45" customHeight="1" x14ac:dyDescent="0.25">
      <c r="A16" s="73" t="str">
        <f>VLOOKUP(A13,[1]Sheet1!$A:$C,3,0)</f>
        <v>Pretoria, South Africa</v>
      </c>
      <c r="B16" s="8"/>
      <c r="C16" s="8"/>
      <c r="D16" s="8"/>
      <c r="E16" s="8"/>
      <c r="F16" s="9"/>
      <c r="G16" s="9"/>
      <c r="H16" s="73" t="s">
        <v>37</v>
      </c>
      <c r="I16" s="8"/>
      <c r="J16" s="1"/>
    </row>
    <row r="17" spans="1:13" ht="14.45" customHeight="1" x14ac:dyDescent="0.25">
      <c r="A17" s="54"/>
      <c r="B17" s="8"/>
      <c r="C17" s="8"/>
      <c r="D17" s="8"/>
      <c r="E17" s="8"/>
      <c r="F17" s="9"/>
      <c r="G17" s="9"/>
      <c r="H17" s="9"/>
      <c r="I17" s="8"/>
      <c r="J17" s="1"/>
    </row>
    <row r="18" spans="1:13" ht="14.45" customHeight="1" x14ac:dyDescent="0.25">
      <c r="A18" s="7" t="s">
        <v>29</v>
      </c>
      <c r="B18" s="8"/>
      <c r="C18" s="8"/>
      <c r="D18" s="8"/>
      <c r="E18" s="8"/>
      <c r="F18" s="9"/>
      <c r="G18" s="9"/>
      <c r="H18" s="9"/>
      <c r="I18" s="8"/>
      <c r="J18" s="1"/>
    </row>
    <row r="19" spans="1:13" x14ac:dyDescent="0.25">
      <c r="A19" s="9" t="str">
        <f>VLOOKUP(A13,[1]Sheet1!$A:$D,4,0)</f>
        <v>BSR General Trading LLC</v>
      </c>
      <c r="B19" s="9"/>
      <c r="C19" s="9"/>
      <c r="D19" s="9"/>
      <c r="E19" s="9"/>
      <c r="F19" s="9"/>
      <c r="G19" s="9"/>
      <c r="H19" s="1"/>
      <c r="I19" s="9"/>
      <c r="J19" s="1"/>
    </row>
    <row r="20" spans="1:13" x14ac:dyDescent="0.25">
      <c r="A20" s="74" t="str">
        <f>VLOOKUP(A13,[1]Sheet1!$A:$E,5,0)</f>
        <v>DUBAI, UAE</v>
      </c>
      <c r="B20" s="9"/>
      <c r="C20" s="9"/>
      <c r="D20" s="9"/>
      <c r="E20" s="9"/>
      <c r="F20" s="9"/>
      <c r="G20" s="9"/>
      <c r="H20" s="1"/>
      <c r="I20" s="9"/>
      <c r="J20" s="1"/>
    </row>
    <row r="21" spans="1:13" ht="15.75" thickBot="1" x14ac:dyDescent="0.3">
      <c r="A21" s="4"/>
      <c r="B21" s="4"/>
      <c r="C21" s="4"/>
      <c r="D21" s="4"/>
      <c r="E21" s="4"/>
      <c r="F21" s="1"/>
      <c r="G21" s="1"/>
      <c r="H21" s="1"/>
      <c r="I21" s="1"/>
      <c r="J21" s="1"/>
    </row>
    <row r="22" spans="1:13" x14ac:dyDescent="0.25">
      <c r="A22" s="87" t="s">
        <v>14</v>
      </c>
      <c r="B22" s="88"/>
      <c r="C22" s="89"/>
      <c r="D22" s="90" t="s">
        <v>16</v>
      </c>
      <c r="E22" s="91"/>
      <c r="F22" s="91"/>
      <c r="G22" s="92"/>
      <c r="H22" s="87" t="s">
        <v>13</v>
      </c>
      <c r="I22" s="88"/>
      <c r="J22" s="89"/>
    </row>
    <row r="23" spans="1:13" ht="15.75" thickBot="1" x14ac:dyDescent="0.3">
      <c r="A23" s="93" t="s">
        <v>15</v>
      </c>
      <c r="B23" s="94"/>
      <c r="C23" s="95"/>
      <c r="D23" s="96" t="s">
        <v>17</v>
      </c>
      <c r="E23" s="97"/>
      <c r="F23" s="97"/>
      <c r="G23" s="98"/>
      <c r="H23" s="93" t="s">
        <v>12</v>
      </c>
      <c r="I23" s="94"/>
      <c r="J23" s="95"/>
    </row>
    <row r="24" spans="1:13" ht="15.75" thickBot="1" x14ac:dyDescent="0.3">
      <c r="A24" s="9"/>
      <c r="B24" s="9"/>
      <c r="C24" s="9"/>
      <c r="D24" s="9"/>
      <c r="E24" s="9"/>
      <c r="F24" s="9"/>
      <c r="G24" s="9"/>
      <c r="H24" s="1"/>
      <c r="I24" s="1"/>
      <c r="J24" s="1"/>
    </row>
    <row r="25" spans="1:13" ht="16.5" customHeight="1" x14ac:dyDescent="0.25">
      <c r="A25" s="99" t="s">
        <v>1</v>
      </c>
      <c r="B25" s="100"/>
      <c r="C25" s="100"/>
      <c r="D25" s="100"/>
      <c r="E25" s="100"/>
      <c r="F25" s="101"/>
      <c r="G25" s="10" t="s">
        <v>2</v>
      </c>
      <c r="H25" s="10" t="s">
        <v>3</v>
      </c>
      <c r="I25" s="10" t="s">
        <v>4</v>
      </c>
      <c r="J25" s="10" t="s">
        <v>5</v>
      </c>
    </row>
    <row r="26" spans="1:13" s="25" customFormat="1" ht="24.95" customHeight="1" x14ac:dyDescent="0.25">
      <c r="A26" s="65" t="s">
        <v>38</v>
      </c>
      <c r="B26" s="38"/>
      <c r="C26" s="38"/>
      <c r="D26" s="38"/>
      <c r="E26" s="38"/>
      <c r="F26" s="39"/>
      <c r="G26" s="81">
        <v>214</v>
      </c>
      <c r="H26" s="66" t="s">
        <v>39</v>
      </c>
      <c r="I26" s="67">
        <v>643.79</v>
      </c>
      <c r="J26" s="68">
        <v>137770</v>
      </c>
      <c r="L26" s="80"/>
      <c r="M26" s="64"/>
    </row>
    <row r="27" spans="1:13" s="25" customFormat="1" ht="24.95" customHeight="1" x14ac:dyDescent="0.25">
      <c r="A27" s="29"/>
      <c r="B27" s="30"/>
      <c r="C27" s="30"/>
      <c r="D27" s="30"/>
      <c r="E27" s="30"/>
      <c r="F27" s="31"/>
      <c r="G27" s="32"/>
      <c r="H27" s="32"/>
      <c r="I27" s="55"/>
      <c r="J27" s="55"/>
      <c r="K27" s="64"/>
      <c r="M27" s="24"/>
    </row>
    <row r="28" spans="1:13" ht="24.95" customHeight="1" x14ac:dyDescent="0.25">
      <c r="A28" s="83"/>
      <c r="B28" s="84"/>
      <c r="C28" s="84"/>
      <c r="D28" s="84"/>
      <c r="E28" s="84"/>
      <c r="F28" s="85"/>
      <c r="G28" s="32"/>
      <c r="H28" s="32"/>
      <c r="I28" s="55"/>
      <c r="J28" s="55"/>
    </row>
    <row r="29" spans="1:13" ht="24.95" customHeight="1" x14ac:dyDescent="0.25">
      <c r="A29" s="83"/>
      <c r="B29" s="84"/>
      <c r="C29" s="84"/>
      <c r="D29" s="84"/>
      <c r="E29" s="84"/>
      <c r="F29" s="85"/>
      <c r="G29" s="32"/>
      <c r="H29" s="32"/>
      <c r="I29" s="55"/>
      <c r="J29" s="55"/>
    </row>
    <row r="30" spans="1:13" ht="24.95" customHeight="1" x14ac:dyDescent="0.25">
      <c r="A30" s="33"/>
      <c r="B30" s="34"/>
      <c r="C30" s="34"/>
      <c r="D30" s="34"/>
      <c r="E30" s="34"/>
      <c r="F30" s="35"/>
      <c r="G30" s="36"/>
      <c r="H30" s="36"/>
      <c r="I30" s="56"/>
      <c r="J30" s="56"/>
    </row>
    <row r="31" spans="1:13" ht="24.95" customHeight="1" x14ac:dyDescent="0.25">
      <c r="A31" s="37"/>
      <c r="B31" s="38"/>
      <c r="C31" s="38"/>
      <c r="D31" s="38"/>
      <c r="E31" s="38"/>
      <c r="F31" s="39"/>
      <c r="G31" s="40"/>
      <c r="H31" s="40"/>
      <c r="I31" s="57"/>
      <c r="J31" s="58" t="str">
        <f t="shared" ref="J31:J32" si="0">IF(A31,A31*H31,"")</f>
        <v/>
      </c>
    </row>
    <row r="32" spans="1:13" ht="24.95" customHeight="1" thickBot="1" x14ac:dyDescent="0.3">
      <c r="A32" s="41"/>
      <c r="B32" s="42"/>
      <c r="C32" s="42"/>
      <c r="D32" s="42"/>
      <c r="E32" s="42"/>
      <c r="F32" s="43"/>
      <c r="G32" s="44"/>
      <c r="H32" s="44"/>
      <c r="I32" s="59"/>
      <c r="J32" s="60" t="str">
        <f t="shared" si="0"/>
        <v/>
      </c>
    </row>
    <row r="33" spans="1:11" x14ac:dyDescent="0.25">
      <c r="A33" s="45" t="s">
        <v>19</v>
      </c>
      <c r="B33" s="46"/>
      <c r="C33" s="46"/>
      <c r="D33" s="46"/>
      <c r="E33" s="46"/>
      <c r="F33" s="46"/>
      <c r="G33" s="46"/>
      <c r="H33" s="47"/>
      <c r="I33" s="61" t="s">
        <v>6</v>
      </c>
      <c r="J33" s="69">
        <f>SUM(J26:J32)</f>
        <v>137770</v>
      </c>
    </row>
    <row r="34" spans="1:11" x14ac:dyDescent="0.25">
      <c r="A34" s="82" t="s">
        <v>32</v>
      </c>
      <c r="B34" s="48"/>
      <c r="C34" s="48"/>
      <c r="D34" s="48"/>
      <c r="E34" s="48"/>
      <c r="F34" s="48"/>
      <c r="G34" s="48"/>
      <c r="H34" s="49"/>
      <c r="I34" s="62" t="s">
        <v>7</v>
      </c>
      <c r="J34" s="53">
        <v>0</v>
      </c>
    </row>
    <row r="35" spans="1:11" ht="15.75" thickBot="1" x14ac:dyDescent="0.3">
      <c r="A35" s="50"/>
      <c r="B35" s="51"/>
      <c r="C35" s="51"/>
      <c r="D35" s="51"/>
      <c r="E35" s="51"/>
      <c r="F35" s="51"/>
      <c r="G35" s="51"/>
      <c r="H35" s="52"/>
      <c r="I35" s="63" t="s">
        <v>8</v>
      </c>
      <c r="J35" s="70">
        <f>J33</f>
        <v>137770</v>
      </c>
    </row>
    <row r="36" spans="1:11" x14ac:dyDescent="0.25">
      <c r="A36" s="26"/>
      <c r="B36" s="26"/>
      <c r="C36" s="26"/>
      <c r="D36" s="26"/>
      <c r="E36" s="26"/>
      <c r="F36" s="26"/>
      <c r="G36" s="26"/>
      <c r="H36" s="11"/>
      <c r="I36" s="27"/>
      <c r="J36" s="28"/>
    </row>
    <row r="37" spans="1:11" x14ac:dyDescent="0.25">
      <c r="A37" s="71" t="s">
        <v>20</v>
      </c>
      <c r="B37" s="71"/>
      <c r="C37" s="26"/>
      <c r="D37" s="26"/>
      <c r="E37" s="26"/>
      <c r="F37" s="26"/>
      <c r="G37" s="26"/>
      <c r="H37" s="11"/>
      <c r="I37" s="27"/>
      <c r="J37" s="28"/>
    </row>
    <row r="38" spans="1:11" x14ac:dyDescent="0.25">
      <c r="A38" s="71" t="s">
        <v>27</v>
      </c>
      <c r="B38" s="71"/>
      <c r="C38" s="26"/>
      <c r="D38" s="26"/>
      <c r="E38" s="26"/>
      <c r="F38" s="26"/>
      <c r="G38" s="26"/>
      <c r="H38" s="11"/>
      <c r="I38" s="27"/>
      <c r="J38" s="28"/>
    </row>
    <row r="39" spans="1:11" x14ac:dyDescent="0.25">
      <c r="A39" s="71" t="s">
        <v>33</v>
      </c>
      <c r="B39" s="71"/>
      <c r="C39" s="26"/>
      <c r="D39" s="26"/>
      <c r="E39" s="26"/>
      <c r="F39" s="26"/>
      <c r="G39" s="26"/>
      <c r="H39" s="11"/>
      <c r="I39" s="27"/>
      <c r="J39" s="28"/>
    </row>
    <row r="40" spans="1:11" x14ac:dyDescent="0.25">
      <c r="A40" s="71" t="s">
        <v>40</v>
      </c>
      <c r="B40" s="71"/>
      <c r="C40" s="26"/>
      <c r="D40" s="26"/>
      <c r="E40" s="26"/>
      <c r="F40" s="26"/>
      <c r="G40" s="26"/>
      <c r="H40" s="11"/>
      <c r="I40" s="27"/>
      <c r="J40" s="28"/>
    </row>
    <row r="41" spans="1:11" x14ac:dyDescent="0.25">
      <c r="A41" s="26" t="s">
        <v>41</v>
      </c>
      <c r="B41" s="26"/>
      <c r="C41" s="26"/>
      <c r="D41" s="26"/>
      <c r="E41" s="26"/>
      <c r="F41" s="26"/>
      <c r="G41" s="26"/>
      <c r="H41" s="11"/>
      <c r="I41" s="27"/>
      <c r="J41" s="28"/>
    </row>
    <row r="42" spans="1:11" x14ac:dyDescent="0.25">
      <c r="A42" s="26"/>
      <c r="B42" s="26"/>
      <c r="C42" s="26"/>
      <c r="D42" s="26"/>
      <c r="E42" s="26"/>
      <c r="F42" s="26"/>
      <c r="G42" s="26"/>
      <c r="H42" s="11"/>
      <c r="I42" s="27"/>
      <c r="J42" s="28"/>
    </row>
    <row r="43" spans="1:11" x14ac:dyDescent="0.25">
      <c r="A43" s="26"/>
      <c r="B43" s="26"/>
      <c r="C43" s="26"/>
      <c r="D43" s="26"/>
      <c r="E43" s="26"/>
      <c r="F43" s="26"/>
      <c r="G43" s="26"/>
      <c r="H43" s="11"/>
      <c r="I43" s="27"/>
      <c r="J43" s="28"/>
    </row>
    <row r="44" spans="1:11" ht="15.75" x14ac:dyDescent="0.3">
      <c r="A44" s="12" t="s">
        <v>9</v>
      </c>
      <c r="B44" s="13"/>
      <c r="C44" s="13"/>
      <c r="D44" s="13"/>
      <c r="E44" s="13"/>
      <c r="F44" s="13"/>
      <c r="G44" s="12" t="s">
        <v>18</v>
      </c>
      <c r="H44" s="13"/>
      <c r="I44" s="13"/>
      <c r="J44" s="13"/>
    </row>
    <row r="45" spans="1:11" ht="15.75" x14ac:dyDescent="0.3">
      <c r="A45" s="14"/>
      <c r="B45" s="15"/>
      <c r="C45" s="15"/>
      <c r="D45" s="15"/>
      <c r="E45" s="15"/>
      <c r="F45" s="15"/>
      <c r="G45" s="14"/>
      <c r="H45" s="15"/>
      <c r="I45" s="16"/>
      <c r="J45" s="16"/>
      <c r="K45" s="23"/>
    </row>
    <row r="46" spans="1:11" ht="15.75" x14ac:dyDescent="0.3">
      <c r="A46" s="17" t="s">
        <v>10</v>
      </c>
      <c r="B46" s="14"/>
      <c r="C46" s="14"/>
      <c r="D46" s="14"/>
      <c r="E46" s="14"/>
      <c r="F46" s="14"/>
      <c r="G46" s="17" t="s">
        <v>10</v>
      </c>
      <c r="H46" s="14"/>
      <c r="I46" s="13"/>
      <c r="J46" s="13"/>
      <c r="K46" s="23"/>
    </row>
    <row r="47" spans="1:11" ht="15.75" x14ac:dyDescent="0.3">
      <c r="A47" s="14"/>
      <c r="B47" s="14"/>
      <c r="C47" s="14"/>
      <c r="D47" s="14"/>
      <c r="E47" s="14"/>
      <c r="F47" s="14"/>
      <c r="G47" s="14"/>
      <c r="H47" s="14"/>
      <c r="I47" s="18"/>
      <c r="J47" s="18"/>
      <c r="K47" s="23"/>
    </row>
    <row r="48" spans="1:11" ht="15.75" x14ac:dyDescent="0.3">
      <c r="A48" s="12"/>
      <c r="B48" s="14"/>
      <c r="C48" s="14"/>
      <c r="D48" s="14"/>
      <c r="E48" s="14"/>
      <c r="F48" s="14"/>
      <c r="G48" s="14"/>
      <c r="H48" s="14"/>
      <c r="I48" s="19"/>
      <c r="J48" s="19"/>
    </row>
    <row r="49" spans="1:10" ht="15.75" x14ac:dyDescent="0.3">
      <c r="A49" s="14"/>
      <c r="B49" s="14"/>
      <c r="C49" s="14"/>
      <c r="D49" s="14"/>
      <c r="E49" s="14"/>
      <c r="F49" s="14"/>
      <c r="G49" s="14"/>
      <c r="H49" s="14"/>
      <c r="I49" s="13"/>
      <c r="J49" s="13"/>
    </row>
    <row r="50" spans="1:10" ht="15.75" x14ac:dyDescent="0.3">
      <c r="A50" s="17"/>
      <c r="B50" s="20"/>
      <c r="C50" s="20"/>
      <c r="D50" s="20"/>
      <c r="E50" s="20"/>
      <c r="F50" s="20"/>
      <c r="G50" s="20"/>
      <c r="H50" s="20"/>
      <c r="I50" s="21"/>
      <c r="J50" s="13"/>
    </row>
    <row r="51" spans="1:10" ht="15.75" x14ac:dyDescent="0.3">
      <c r="A51" s="20"/>
      <c r="B51" s="20"/>
      <c r="C51" s="20"/>
      <c r="D51" s="20"/>
      <c r="E51" s="20"/>
      <c r="F51" s="20"/>
      <c r="G51" s="20"/>
      <c r="H51" s="20"/>
      <c r="I51" s="21"/>
      <c r="J51" s="13"/>
    </row>
    <row r="52" spans="1:10" ht="15.75" x14ac:dyDescent="0.3">
      <c r="A52" s="12"/>
      <c r="B52" s="13"/>
      <c r="C52" s="13"/>
      <c r="D52" s="13"/>
      <c r="E52" s="13"/>
      <c r="F52" s="13"/>
      <c r="G52" s="13"/>
      <c r="H52" s="22"/>
      <c r="I52" s="13"/>
      <c r="J52" s="13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</row>
  </sheetData>
  <mergeCells count="14">
    <mergeCell ref="A29:F29"/>
    <mergeCell ref="H8:I8"/>
    <mergeCell ref="H9:I9"/>
    <mergeCell ref="H10:I10"/>
    <mergeCell ref="H11:I11"/>
    <mergeCell ref="H12:I12"/>
    <mergeCell ref="A22:C22"/>
    <mergeCell ref="D22:G22"/>
    <mergeCell ref="H22:J22"/>
    <mergeCell ref="A23:C23"/>
    <mergeCell ref="D23:G23"/>
    <mergeCell ref="H23:J23"/>
    <mergeCell ref="A25:F25"/>
    <mergeCell ref="A28:F28"/>
  </mergeCells>
  <printOptions horizontalCentered="1"/>
  <pageMargins left="0.25" right="0.25" top="0.75" bottom="0.75" header="0.3" footer="0.3"/>
  <pageSetup paperSize="9" scale="95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655A-FED6-47DB-9DEE-159ADE6626CA}">
  <sheetPr>
    <pageSetUpPr fitToPage="1"/>
  </sheetPr>
  <dimension ref="A3:M57"/>
  <sheetViews>
    <sheetView tabSelected="1" zoomScaleNormal="100" zoomScalePageLayoutView="89" workbookViewId="0">
      <selection activeCell="H11" sqref="H11:I11"/>
    </sheetView>
  </sheetViews>
  <sheetFormatPr defaultRowHeight="15" x14ac:dyDescent="0.25"/>
  <cols>
    <col min="6" max="6" width="4.85546875" customWidth="1"/>
    <col min="7" max="7" width="11" customWidth="1"/>
    <col min="8" max="8" width="9.42578125" customWidth="1"/>
    <col min="9" max="9" width="13.5703125" bestFit="1" customWidth="1"/>
    <col min="10" max="10" width="17" bestFit="1" customWidth="1"/>
    <col min="12" max="12" width="13.7109375" bestFit="1" customWidth="1"/>
    <col min="13" max="13" width="19.140625" customWidth="1"/>
    <col min="14" max="14" width="0.85546875" customWidth="1"/>
  </cols>
  <sheetData>
    <row r="3" spans="1:10" x14ac:dyDescent="0.25">
      <c r="A3" s="1"/>
      <c r="B3" s="1"/>
      <c r="C3" s="1"/>
      <c r="D3" s="1"/>
      <c r="E3" s="1"/>
      <c r="F3" s="1"/>
      <c r="G3" s="1"/>
      <c r="H3" s="2"/>
      <c r="I3" s="3"/>
      <c r="J3" s="3"/>
    </row>
    <row r="4" spans="1:10" x14ac:dyDescent="0.25">
      <c r="A4" s="1"/>
      <c r="B4" s="1"/>
      <c r="C4" s="1"/>
      <c r="D4" s="1"/>
      <c r="E4" s="1"/>
      <c r="F4" s="1"/>
      <c r="G4" s="1"/>
      <c r="H4" s="2"/>
      <c r="I4" s="3"/>
      <c r="J4" s="3"/>
    </row>
    <row r="5" spans="1:10" x14ac:dyDescent="0.25">
      <c r="A5" s="1"/>
      <c r="B5" s="1"/>
      <c r="C5" s="1"/>
      <c r="D5" s="1"/>
      <c r="E5" s="1"/>
      <c r="F5" s="1"/>
      <c r="G5" s="1"/>
      <c r="H5" s="2"/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0" x14ac:dyDescent="0.25">
      <c r="A7" s="1"/>
      <c r="B7" s="1"/>
      <c r="C7" s="1"/>
      <c r="D7" s="1"/>
      <c r="E7" s="1"/>
      <c r="F7" s="1"/>
      <c r="G7" s="1"/>
      <c r="H7" s="2"/>
      <c r="I7" s="3"/>
      <c r="J7" s="3"/>
    </row>
    <row r="8" spans="1:10" x14ac:dyDescent="0.25">
      <c r="A8" s="4"/>
      <c r="B8" s="4"/>
      <c r="C8" s="4"/>
      <c r="D8" s="4"/>
      <c r="E8" s="4"/>
      <c r="F8" s="5"/>
      <c r="G8" s="5"/>
      <c r="H8" s="86" t="s">
        <v>21</v>
      </c>
      <c r="I8" s="86"/>
      <c r="J8" s="77">
        <v>43160</v>
      </c>
    </row>
    <row r="9" spans="1:10" x14ac:dyDescent="0.25">
      <c r="A9" s="5"/>
      <c r="B9" s="5"/>
      <c r="C9" s="5"/>
      <c r="D9" s="5"/>
      <c r="E9" s="5"/>
      <c r="F9" s="5"/>
      <c r="G9" s="5"/>
      <c r="H9" s="86" t="s">
        <v>22</v>
      </c>
      <c r="I9" s="86"/>
      <c r="J9" s="78" t="str">
        <f>SQ!J9</f>
        <v>BV/SQ/203</v>
      </c>
    </row>
    <row r="10" spans="1:10" x14ac:dyDescent="0.25">
      <c r="A10" s="5"/>
      <c r="B10" s="5"/>
      <c r="C10" s="5"/>
      <c r="D10" s="5"/>
      <c r="E10" s="5"/>
      <c r="F10" s="5"/>
      <c r="G10" s="5"/>
      <c r="H10" s="86" t="s">
        <v>23</v>
      </c>
      <c r="I10" s="86"/>
      <c r="J10" s="78" t="str">
        <f>SQ!J10</f>
        <v>100% Cash Advance</v>
      </c>
    </row>
    <row r="11" spans="1:10" x14ac:dyDescent="0.25">
      <c r="A11" s="5"/>
      <c r="B11" s="5"/>
      <c r="C11" s="5"/>
      <c r="D11" s="5"/>
      <c r="E11" s="5"/>
      <c r="F11" s="5"/>
      <c r="G11" s="5"/>
      <c r="H11" s="86" t="s">
        <v>24</v>
      </c>
      <c r="I11" s="86"/>
      <c r="J11" s="78" t="str">
        <f>SQ!J11</f>
        <v>By Sea</v>
      </c>
    </row>
    <row r="12" spans="1:10" x14ac:dyDescent="0.25">
      <c r="A12" s="5"/>
      <c r="B12" s="5"/>
      <c r="C12" s="5"/>
      <c r="D12" s="5"/>
      <c r="E12" s="5"/>
      <c r="F12" s="5"/>
      <c r="G12" s="5"/>
      <c r="H12" s="86" t="s">
        <v>26</v>
      </c>
      <c r="I12" s="86"/>
      <c r="J12" s="79" t="str">
        <f>SQ!J12</f>
        <v>Ex Factory</v>
      </c>
    </row>
    <row r="13" spans="1:10" x14ac:dyDescent="0.25">
      <c r="A13" s="5"/>
      <c r="B13" s="5"/>
      <c r="C13" s="5"/>
      <c r="D13" s="5"/>
      <c r="E13" s="5"/>
      <c r="F13" s="5"/>
      <c r="G13" s="5"/>
      <c r="H13" s="75"/>
      <c r="I13" s="76"/>
      <c r="J13" s="6"/>
    </row>
    <row r="14" spans="1:10" x14ac:dyDescent="0.25">
      <c r="A14" s="7" t="s">
        <v>11</v>
      </c>
      <c r="B14" s="8"/>
      <c r="C14" s="8"/>
      <c r="D14" s="8"/>
      <c r="E14" s="8"/>
      <c r="F14" s="5"/>
      <c r="G14" s="7"/>
      <c r="H14" s="7" t="s">
        <v>0</v>
      </c>
      <c r="I14" s="4"/>
      <c r="J14" s="1"/>
    </row>
    <row r="15" spans="1:10" ht="14.45" customHeight="1" x14ac:dyDescent="0.25">
      <c r="A15" s="72" t="str">
        <f>SQ!A15</f>
        <v>ITALIAN LIGHTS &amp; FURNITURE</v>
      </c>
      <c r="B15" s="8"/>
      <c r="C15" s="8"/>
      <c r="D15" s="8"/>
      <c r="E15" s="8"/>
      <c r="F15" s="9"/>
      <c r="G15" s="9"/>
      <c r="H15" s="72" t="str">
        <f>SQ!H15</f>
        <v>Gansu Huajun Building material Co. ltd</v>
      </c>
      <c r="I15" s="8"/>
      <c r="J15" s="1"/>
    </row>
    <row r="16" spans="1:10" ht="14.45" customHeight="1" x14ac:dyDescent="0.25">
      <c r="A16" s="73" t="str">
        <f>SQ!A16</f>
        <v>Pretoria, South Africa</v>
      </c>
      <c r="B16" s="8"/>
      <c r="C16" s="8"/>
      <c r="D16" s="8"/>
      <c r="E16" s="8"/>
      <c r="F16" s="9"/>
      <c r="G16" s="9"/>
      <c r="H16" s="73" t="str">
        <f>SQ!H16</f>
        <v>Gansu , China</v>
      </c>
      <c r="I16" s="8"/>
      <c r="J16" s="1"/>
    </row>
    <row r="17" spans="1:13" ht="14.45" customHeight="1" x14ac:dyDescent="0.25">
      <c r="A17" s="54"/>
      <c r="B17" s="8"/>
      <c r="C17" s="8"/>
      <c r="D17" s="8"/>
      <c r="E17" s="8"/>
      <c r="F17" s="9"/>
      <c r="G17" s="9"/>
      <c r="H17" s="9"/>
      <c r="I17" s="8"/>
      <c r="J17" s="1"/>
    </row>
    <row r="18" spans="1:13" ht="14.45" customHeight="1" x14ac:dyDescent="0.25">
      <c r="A18" s="7" t="s">
        <v>30</v>
      </c>
      <c r="B18" s="8"/>
      <c r="C18" s="8"/>
      <c r="D18" s="8"/>
      <c r="E18" s="8"/>
      <c r="F18" s="9"/>
      <c r="G18" s="9"/>
      <c r="H18" s="9"/>
      <c r="I18" s="8"/>
      <c r="J18" s="1"/>
    </row>
    <row r="19" spans="1:13" x14ac:dyDescent="0.25">
      <c r="A19" s="9" t="str">
        <f>SQ!A19</f>
        <v>BSR General Trading LLC</v>
      </c>
      <c r="B19" s="9"/>
      <c r="C19" s="9"/>
      <c r="D19" s="9"/>
      <c r="E19" s="9"/>
      <c r="F19" s="9"/>
      <c r="G19" s="9"/>
      <c r="H19" s="1"/>
      <c r="I19" s="9"/>
      <c r="J19" s="1"/>
    </row>
    <row r="20" spans="1:13" x14ac:dyDescent="0.25">
      <c r="A20" s="74" t="str">
        <f>SQ!A20</f>
        <v>DUBAI, UAE</v>
      </c>
      <c r="B20" s="9"/>
      <c r="C20" s="9"/>
      <c r="D20" s="9"/>
      <c r="E20" s="9"/>
      <c r="F20" s="9"/>
      <c r="G20" s="9"/>
      <c r="H20" s="1"/>
      <c r="I20" s="9"/>
      <c r="J20" s="1"/>
    </row>
    <row r="21" spans="1:13" ht="15.75" thickBot="1" x14ac:dyDescent="0.3">
      <c r="A21" s="4"/>
      <c r="B21" s="4"/>
      <c r="C21" s="4"/>
      <c r="D21" s="4"/>
      <c r="E21" s="4"/>
      <c r="F21" s="1"/>
      <c r="G21" s="1"/>
      <c r="H21" s="1"/>
      <c r="I21" s="1"/>
      <c r="J21" s="1"/>
    </row>
    <row r="22" spans="1:13" x14ac:dyDescent="0.25">
      <c r="A22" s="87" t="s">
        <v>14</v>
      </c>
      <c r="B22" s="88"/>
      <c r="C22" s="89"/>
      <c r="D22" s="90" t="s">
        <v>16</v>
      </c>
      <c r="E22" s="91"/>
      <c r="F22" s="91"/>
      <c r="G22" s="92"/>
      <c r="H22" s="87" t="s">
        <v>13</v>
      </c>
      <c r="I22" s="88"/>
      <c r="J22" s="89"/>
    </row>
    <row r="23" spans="1:13" ht="15.75" thickBot="1" x14ac:dyDescent="0.3">
      <c r="A23" s="93" t="s">
        <v>15</v>
      </c>
      <c r="B23" s="94"/>
      <c r="C23" s="95"/>
      <c r="D23" s="96" t="s">
        <v>17</v>
      </c>
      <c r="E23" s="97"/>
      <c r="F23" s="97"/>
      <c r="G23" s="98"/>
      <c r="H23" s="93" t="s">
        <v>12</v>
      </c>
      <c r="I23" s="94"/>
      <c r="J23" s="95"/>
    </row>
    <row r="24" spans="1:13" ht="15.75" thickBot="1" x14ac:dyDescent="0.3">
      <c r="A24" s="9"/>
      <c r="B24" s="9"/>
      <c r="C24" s="9"/>
      <c r="D24" s="9"/>
      <c r="E24" s="9"/>
      <c r="F24" s="9"/>
      <c r="G24" s="9"/>
      <c r="H24" s="1"/>
      <c r="I24" s="1"/>
      <c r="J24" s="1"/>
    </row>
    <row r="25" spans="1:13" ht="16.5" customHeight="1" x14ac:dyDescent="0.25">
      <c r="A25" s="99" t="s">
        <v>1</v>
      </c>
      <c r="B25" s="100"/>
      <c r="C25" s="100"/>
      <c r="D25" s="100"/>
      <c r="E25" s="100"/>
      <c r="F25" s="101"/>
      <c r="G25" s="10" t="s">
        <v>2</v>
      </c>
      <c r="H25" s="10" t="s">
        <v>3</v>
      </c>
      <c r="I25" s="10" t="s">
        <v>4</v>
      </c>
      <c r="J25" s="10" t="s">
        <v>5</v>
      </c>
    </row>
    <row r="26" spans="1:13" s="25" customFormat="1" ht="24.95" customHeight="1" x14ac:dyDescent="0.25">
      <c r="A26" s="65" t="str">
        <f>SQ!A26</f>
        <v>GAMK VALVE CONTROL BOARD</v>
      </c>
      <c r="B26" s="38"/>
      <c r="C26" s="38"/>
      <c r="D26" s="38"/>
      <c r="E26" s="38"/>
      <c r="F26" s="39"/>
      <c r="G26" s="81">
        <f>SQ!G26</f>
        <v>214</v>
      </c>
      <c r="H26" s="66" t="str">
        <f>SQ!H26</f>
        <v>KGS</v>
      </c>
      <c r="I26" s="67">
        <f>SQ!I26</f>
        <v>643.79</v>
      </c>
      <c r="J26" s="68">
        <f>SQ!J26</f>
        <v>137770</v>
      </c>
      <c r="L26" s="80"/>
      <c r="M26" s="64"/>
    </row>
    <row r="27" spans="1:13" s="25" customFormat="1" ht="24.95" customHeight="1" x14ac:dyDescent="0.25">
      <c r="A27" s="29"/>
      <c r="B27" s="30"/>
      <c r="C27" s="30"/>
      <c r="D27" s="30"/>
      <c r="E27" s="30"/>
      <c r="F27" s="31"/>
      <c r="G27" s="32"/>
      <c r="H27" s="32"/>
      <c r="I27" s="55"/>
      <c r="J27" s="55"/>
      <c r="K27" s="64"/>
      <c r="M27" s="24"/>
    </row>
    <row r="28" spans="1:13" ht="24.95" customHeight="1" x14ac:dyDescent="0.25">
      <c r="A28" s="83"/>
      <c r="B28" s="84"/>
      <c r="C28" s="84"/>
      <c r="D28" s="84"/>
      <c r="E28" s="84"/>
      <c r="F28" s="85"/>
      <c r="G28" s="32"/>
      <c r="H28" s="32"/>
      <c r="I28" s="55"/>
      <c r="J28" s="55"/>
    </row>
    <row r="29" spans="1:13" ht="24.95" customHeight="1" x14ac:dyDescent="0.25">
      <c r="A29" s="83"/>
      <c r="B29" s="84"/>
      <c r="C29" s="84"/>
      <c r="D29" s="84"/>
      <c r="E29" s="84"/>
      <c r="F29" s="85"/>
      <c r="G29" s="32"/>
      <c r="H29" s="32"/>
      <c r="I29" s="55"/>
      <c r="J29" s="55"/>
    </row>
    <row r="30" spans="1:13" ht="24.95" customHeight="1" x14ac:dyDescent="0.25">
      <c r="A30" s="33"/>
      <c r="B30" s="34"/>
      <c r="C30" s="34"/>
      <c r="D30" s="34"/>
      <c r="E30" s="34"/>
      <c r="F30" s="35"/>
      <c r="G30" s="36"/>
      <c r="H30" s="36"/>
      <c r="I30" s="56"/>
      <c r="J30" s="56"/>
    </row>
    <row r="31" spans="1:13" ht="24.95" customHeight="1" x14ac:dyDescent="0.25">
      <c r="A31" s="37"/>
      <c r="B31" s="38"/>
      <c r="C31" s="38"/>
      <c r="D31" s="38"/>
      <c r="E31" s="38"/>
      <c r="F31" s="39"/>
      <c r="G31" s="40"/>
      <c r="H31" s="40"/>
      <c r="I31" s="57"/>
      <c r="J31" s="58" t="str">
        <f t="shared" ref="J31:J32" si="0">IF(A31,A31*H31,"")</f>
        <v/>
      </c>
    </row>
    <row r="32" spans="1:13" ht="24.95" customHeight="1" thickBot="1" x14ac:dyDescent="0.3">
      <c r="A32" s="41"/>
      <c r="B32" s="42"/>
      <c r="C32" s="42"/>
      <c r="D32" s="42"/>
      <c r="E32" s="42"/>
      <c r="F32" s="43"/>
      <c r="G32" s="44"/>
      <c r="H32" s="44"/>
      <c r="I32" s="59"/>
      <c r="J32" s="60" t="str">
        <f t="shared" si="0"/>
        <v/>
      </c>
    </row>
    <row r="33" spans="1:11" x14ac:dyDescent="0.25">
      <c r="A33" s="45" t="s">
        <v>19</v>
      </c>
      <c r="B33" s="46"/>
      <c r="C33" s="46"/>
      <c r="D33" s="46"/>
      <c r="E33" s="46"/>
      <c r="F33" s="46"/>
      <c r="G33" s="46"/>
      <c r="H33" s="47"/>
      <c r="I33" s="61" t="s">
        <v>6</v>
      </c>
      <c r="J33" s="69">
        <f>SUM(J26)</f>
        <v>137770</v>
      </c>
    </row>
    <row r="34" spans="1:11" x14ac:dyDescent="0.25">
      <c r="A34" s="82"/>
      <c r="B34" s="48"/>
      <c r="C34" s="48"/>
      <c r="D34" s="48"/>
      <c r="E34" s="48"/>
      <c r="F34" s="48"/>
      <c r="G34" s="48"/>
      <c r="H34" s="49"/>
      <c r="I34" s="62" t="s">
        <v>7</v>
      </c>
      <c r="J34" s="53">
        <v>0</v>
      </c>
    </row>
    <row r="35" spans="1:11" ht="15.75" thickBot="1" x14ac:dyDescent="0.3">
      <c r="A35" s="50"/>
      <c r="B35" s="51"/>
      <c r="C35" s="51"/>
      <c r="D35" s="51"/>
      <c r="E35" s="51"/>
      <c r="F35" s="51"/>
      <c r="G35" s="51"/>
      <c r="H35" s="52"/>
      <c r="I35" s="63" t="s">
        <v>8</v>
      </c>
      <c r="J35" s="70">
        <f>J33</f>
        <v>137770</v>
      </c>
    </row>
    <row r="36" spans="1:11" x14ac:dyDescent="0.25">
      <c r="A36" s="26"/>
      <c r="B36" s="26"/>
      <c r="C36" s="26"/>
      <c r="D36" s="26"/>
      <c r="E36" s="26"/>
      <c r="F36" s="26"/>
      <c r="G36" s="26"/>
      <c r="H36" s="11"/>
      <c r="I36" s="27"/>
      <c r="J36" s="28"/>
    </row>
    <row r="37" spans="1:11" x14ac:dyDescent="0.25">
      <c r="A37" s="71" t="str">
        <f>SQ!A37</f>
        <v>Packing: By Container</v>
      </c>
      <c r="B37" s="71"/>
      <c r="C37" s="26"/>
      <c r="D37" s="26"/>
      <c r="E37" s="26"/>
      <c r="F37" s="26"/>
      <c r="G37" s="26"/>
      <c r="H37" s="11"/>
      <c r="I37" s="27"/>
      <c r="J37" s="28"/>
    </row>
    <row r="38" spans="1:11" x14ac:dyDescent="0.25">
      <c r="A38" s="71" t="str">
        <f>SQ!A38</f>
        <v>Origin; China</v>
      </c>
      <c r="B38" s="71"/>
      <c r="C38" s="26"/>
      <c r="D38" s="26"/>
      <c r="E38" s="26"/>
      <c r="F38" s="26"/>
      <c r="G38" s="26"/>
      <c r="H38" s="11"/>
      <c r="I38" s="27"/>
      <c r="J38" s="28"/>
    </row>
    <row r="39" spans="1:11" x14ac:dyDescent="0.25">
      <c r="A39" s="71" t="str">
        <f>SQ!A39</f>
        <v>Loading Port: Port of Lanzhou China</v>
      </c>
      <c r="B39" s="71"/>
      <c r="C39" s="26"/>
      <c r="D39" s="26"/>
      <c r="E39" s="26"/>
      <c r="F39" s="26"/>
      <c r="G39" s="26"/>
      <c r="H39" s="11"/>
      <c r="I39" s="27"/>
      <c r="J39" s="28"/>
    </row>
    <row r="40" spans="1:11" x14ac:dyDescent="0.25">
      <c r="A40" s="71" t="str">
        <f>SQ!A40</f>
        <v>Discharge Port: Port of Petroria, South Africa</v>
      </c>
      <c r="B40" s="71"/>
      <c r="C40" s="26"/>
      <c r="D40" s="26"/>
      <c r="E40" s="26"/>
      <c r="F40" s="26"/>
      <c r="G40" s="26"/>
      <c r="H40" s="11"/>
      <c r="I40" s="27"/>
      <c r="J40" s="28"/>
    </row>
    <row r="41" spans="1:11" x14ac:dyDescent="0.25">
      <c r="A41" s="26"/>
      <c r="B41" s="26"/>
      <c r="C41" s="26"/>
      <c r="D41" s="26"/>
      <c r="E41" s="26"/>
      <c r="F41" s="26"/>
      <c r="G41" s="26"/>
      <c r="H41" s="11"/>
      <c r="I41" s="27"/>
      <c r="J41" s="28"/>
    </row>
    <row r="42" spans="1:11" x14ac:dyDescent="0.25">
      <c r="A42" s="26"/>
      <c r="B42" s="26"/>
      <c r="C42" s="26"/>
      <c r="D42" s="26"/>
      <c r="E42" s="26"/>
      <c r="F42" s="26"/>
      <c r="G42" s="26"/>
      <c r="H42" s="11"/>
      <c r="I42" s="27"/>
      <c r="J42" s="28"/>
    </row>
    <row r="43" spans="1:11" x14ac:dyDescent="0.25">
      <c r="A43" s="26"/>
      <c r="B43" s="26"/>
      <c r="C43" s="26"/>
      <c r="D43" s="26"/>
      <c r="E43" s="26"/>
      <c r="F43" s="26"/>
      <c r="G43" s="26"/>
      <c r="H43" s="11"/>
      <c r="I43" s="27"/>
      <c r="J43" s="28"/>
    </row>
    <row r="44" spans="1:11" ht="15.75" x14ac:dyDescent="0.3">
      <c r="A44" s="12" t="s">
        <v>9</v>
      </c>
      <c r="B44" s="13"/>
      <c r="C44" s="13"/>
      <c r="D44" s="13"/>
      <c r="E44" s="13"/>
      <c r="F44" s="13"/>
      <c r="G44" s="12" t="s">
        <v>18</v>
      </c>
      <c r="H44" s="13"/>
      <c r="I44" s="13"/>
      <c r="J44" s="13"/>
    </row>
    <row r="45" spans="1:11" ht="15.75" x14ac:dyDescent="0.3">
      <c r="A45" s="14"/>
      <c r="B45" s="15"/>
      <c r="C45" s="15"/>
      <c r="D45" s="15"/>
      <c r="E45" s="15"/>
      <c r="F45" s="15"/>
      <c r="G45" s="14"/>
      <c r="H45" s="15"/>
      <c r="I45" s="16"/>
      <c r="J45" s="16"/>
      <c r="K45" s="23"/>
    </row>
    <row r="46" spans="1:11" ht="15.75" x14ac:dyDescent="0.3">
      <c r="A46" s="17" t="s">
        <v>10</v>
      </c>
      <c r="B46" s="14"/>
      <c r="C46" s="14"/>
      <c r="D46" s="14"/>
      <c r="E46" s="14"/>
      <c r="F46" s="14"/>
      <c r="G46" s="17" t="s">
        <v>10</v>
      </c>
      <c r="H46" s="14"/>
      <c r="I46" s="13"/>
      <c r="J46" s="13"/>
      <c r="K46" s="23"/>
    </row>
    <row r="47" spans="1:11" ht="15.75" x14ac:dyDescent="0.3">
      <c r="A47" s="14"/>
      <c r="B47" s="14"/>
      <c r="C47" s="14"/>
      <c r="D47" s="14"/>
      <c r="E47" s="14"/>
      <c r="F47" s="14"/>
      <c r="G47" s="14"/>
      <c r="H47" s="14"/>
      <c r="I47" s="18"/>
      <c r="J47" s="18"/>
      <c r="K47" s="23"/>
    </row>
    <row r="48" spans="1:11" ht="15.75" x14ac:dyDescent="0.3">
      <c r="A48" s="12"/>
      <c r="B48" s="14"/>
      <c r="C48" s="14"/>
      <c r="D48" s="14"/>
      <c r="E48" s="14"/>
      <c r="F48" s="14"/>
      <c r="G48" s="14"/>
      <c r="H48" s="14"/>
      <c r="I48" s="19"/>
      <c r="J48" s="19"/>
    </row>
    <row r="49" spans="1:10" ht="15.75" x14ac:dyDescent="0.3">
      <c r="A49" s="14"/>
      <c r="B49" s="14"/>
      <c r="C49" s="14"/>
      <c r="D49" s="14"/>
      <c r="E49" s="14"/>
      <c r="F49" s="14"/>
      <c r="G49" s="14"/>
      <c r="H49" s="14"/>
      <c r="I49" s="13"/>
      <c r="J49" s="13"/>
    </row>
    <row r="50" spans="1:10" ht="15.75" x14ac:dyDescent="0.3">
      <c r="A50" s="17"/>
      <c r="B50" s="20"/>
      <c r="C50" s="20"/>
      <c r="D50" s="20"/>
      <c r="E50" s="20"/>
      <c r="F50" s="20"/>
      <c r="G50" s="20"/>
      <c r="H50" s="20"/>
      <c r="I50" s="21"/>
      <c r="J50" s="13"/>
    </row>
    <row r="51" spans="1:10" ht="15.75" x14ac:dyDescent="0.3">
      <c r="A51" s="20"/>
      <c r="B51" s="20"/>
      <c r="C51" s="20"/>
      <c r="D51" s="20"/>
      <c r="E51" s="20"/>
      <c r="F51" s="20"/>
      <c r="G51" s="20"/>
      <c r="H51" s="20"/>
      <c r="I51" s="21"/>
      <c r="J51" s="13"/>
    </row>
    <row r="52" spans="1:10" ht="15.75" x14ac:dyDescent="0.3">
      <c r="A52" s="12"/>
      <c r="B52" s="13"/>
      <c r="C52" s="13"/>
      <c r="D52" s="13"/>
      <c r="E52" s="13"/>
      <c r="F52" s="13"/>
      <c r="G52" s="13"/>
      <c r="H52" s="22"/>
      <c r="I52" s="13"/>
      <c r="J52" s="13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</row>
  </sheetData>
  <mergeCells count="14">
    <mergeCell ref="A29:F29"/>
    <mergeCell ref="H8:I8"/>
    <mergeCell ref="H9:I9"/>
    <mergeCell ref="H10:I10"/>
    <mergeCell ref="H11:I11"/>
    <mergeCell ref="H12:I12"/>
    <mergeCell ref="A22:C22"/>
    <mergeCell ref="D22:G22"/>
    <mergeCell ref="H22:J22"/>
    <mergeCell ref="A23:C23"/>
    <mergeCell ref="D23:G23"/>
    <mergeCell ref="H23:J23"/>
    <mergeCell ref="A25:F25"/>
    <mergeCell ref="A28:F28"/>
  </mergeCells>
  <printOptions horizontalCentered="1"/>
  <pageMargins left="0.25" right="0.25" top="0.75" bottom="0.75" header="0.3" footer="0.3"/>
  <pageSetup paperSize="9" scale="95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M57"/>
  <sheetViews>
    <sheetView zoomScaleNormal="100" zoomScalePageLayoutView="89" workbookViewId="0">
      <selection activeCell="J9" sqref="J9"/>
    </sheetView>
  </sheetViews>
  <sheetFormatPr defaultRowHeight="15" x14ac:dyDescent="0.25"/>
  <cols>
    <col min="6" max="6" width="4.85546875" customWidth="1"/>
    <col min="7" max="7" width="11" customWidth="1"/>
    <col min="8" max="8" width="9.42578125" customWidth="1"/>
    <col min="9" max="9" width="13.5703125" bestFit="1" customWidth="1"/>
    <col min="10" max="10" width="17" bestFit="1" customWidth="1"/>
    <col min="12" max="12" width="13.7109375" bestFit="1" customWidth="1"/>
    <col min="13" max="13" width="19.140625" customWidth="1"/>
    <col min="14" max="14" width="0.85546875" customWidth="1"/>
  </cols>
  <sheetData>
    <row r="3" spans="1:10" x14ac:dyDescent="0.25">
      <c r="A3" s="1"/>
      <c r="B3" s="1"/>
      <c r="C3" s="1"/>
      <c r="D3" s="1"/>
      <c r="E3" s="1"/>
      <c r="F3" s="1"/>
      <c r="G3" s="1"/>
      <c r="H3" s="2"/>
      <c r="I3" s="3"/>
      <c r="J3" s="3"/>
    </row>
    <row r="4" spans="1:10" x14ac:dyDescent="0.25">
      <c r="A4" s="1"/>
      <c r="B4" s="1"/>
      <c r="C4" s="1"/>
      <c r="D4" s="1"/>
      <c r="E4" s="1"/>
      <c r="F4" s="1"/>
      <c r="G4" s="1"/>
      <c r="H4" s="2"/>
      <c r="I4" s="3"/>
      <c r="J4" s="3"/>
    </row>
    <row r="5" spans="1:10" x14ac:dyDescent="0.25">
      <c r="A5" s="1"/>
      <c r="B5" s="1"/>
      <c r="C5" s="1"/>
      <c r="D5" s="1"/>
      <c r="E5" s="1"/>
      <c r="F5" s="1"/>
      <c r="G5" s="1"/>
      <c r="H5" s="2"/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0" x14ac:dyDescent="0.25">
      <c r="A7" s="1"/>
      <c r="B7" s="1"/>
      <c r="C7" s="1"/>
      <c r="D7" s="1"/>
      <c r="E7" s="1"/>
      <c r="F7" s="1"/>
      <c r="G7" s="1"/>
      <c r="H7" s="2"/>
      <c r="I7" s="3"/>
      <c r="J7" s="3"/>
    </row>
    <row r="8" spans="1:10" x14ac:dyDescent="0.25">
      <c r="A8" s="4"/>
      <c r="B8" s="4"/>
      <c r="C8" s="4"/>
      <c r="D8" s="4"/>
      <c r="E8" s="4"/>
      <c r="F8" s="5"/>
      <c r="G8" s="5"/>
      <c r="H8" s="86" t="s">
        <v>21</v>
      </c>
      <c r="I8" s="86"/>
      <c r="J8" s="77" t="s">
        <v>42</v>
      </c>
    </row>
    <row r="9" spans="1:10" x14ac:dyDescent="0.25">
      <c r="A9" s="5"/>
      <c r="B9" s="5"/>
      <c r="C9" s="5"/>
      <c r="D9" s="5"/>
      <c r="E9" s="5"/>
      <c r="F9" s="5"/>
      <c r="G9" s="5"/>
      <c r="H9" s="86" t="s">
        <v>22</v>
      </c>
      <c r="I9" s="86"/>
      <c r="J9" s="78" t="str">
        <f>SQ!J9</f>
        <v>BV/SQ/203</v>
      </c>
    </row>
    <row r="10" spans="1:10" x14ac:dyDescent="0.25">
      <c r="A10" s="5"/>
      <c r="B10" s="5"/>
      <c r="C10" s="5"/>
      <c r="D10" s="5"/>
      <c r="E10" s="5"/>
      <c r="F10" s="5"/>
      <c r="G10" s="5"/>
      <c r="H10" s="86" t="s">
        <v>23</v>
      </c>
      <c r="I10" s="86"/>
      <c r="J10" s="78" t="str">
        <f>SQ!J10</f>
        <v>100% Cash Advance</v>
      </c>
    </row>
    <row r="11" spans="1:10" x14ac:dyDescent="0.25">
      <c r="A11" s="5"/>
      <c r="B11" s="5"/>
      <c r="C11" s="5"/>
      <c r="D11" s="5"/>
      <c r="E11" s="5"/>
      <c r="F11" s="5"/>
      <c r="G11" s="5"/>
      <c r="H11" s="86" t="s">
        <v>24</v>
      </c>
      <c r="I11" s="86"/>
      <c r="J11" s="78" t="str">
        <f>SQ!J11</f>
        <v>By Sea</v>
      </c>
    </row>
    <row r="12" spans="1:10" x14ac:dyDescent="0.25">
      <c r="A12" s="5"/>
      <c r="B12" s="5"/>
      <c r="C12" s="5"/>
      <c r="D12" s="5"/>
      <c r="E12" s="5"/>
      <c r="F12" s="5"/>
      <c r="G12" s="5"/>
      <c r="H12" s="86" t="s">
        <v>26</v>
      </c>
      <c r="I12" s="86"/>
      <c r="J12" s="79" t="str">
        <f>SQ!J12</f>
        <v>Ex Factory</v>
      </c>
    </row>
    <row r="13" spans="1:10" x14ac:dyDescent="0.25">
      <c r="A13" s="102" t="s">
        <v>31</v>
      </c>
      <c r="B13" s="5"/>
      <c r="C13" s="5"/>
      <c r="D13" s="5"/>
      <c r="E13" s="5"/>
      <c r="F13" s="5"/>
      <c r="G13" s="5"/>
      <c r="H13" s="75"/>
      <c r="I13" s="76"/>
      <c r="J13" s="6"/>
    </row>
    <row r="14" spans="1:10" x14ac:dyDescent="0.25">
      <c r="A14" s="7" t="s">
        <v>11</v>
      </c>
      <c r="B14" s="8"/>
      <c r="C14" s="8"/>
      <c r="D14" s="8"/>
      <c r="E14" s="8"/>
      <c r="F14" s="5"/>
      <c r="G14" s="7"/>
      <c r="H14" s="7" t="s">
        <v>0</v>
      </c>
      <c r="I14" s="4"/>
      <c r="J14" s="1"/>
    </row>
    <row r="15" spans="1:10" ht="14.45" customHeight="1" x14ac:dyDescent="0.25">
      <c r="A15" s="72" t="str">
        <f>SQ!A15</f>
        <v>ITALIAN LIGHTS &amp; FURNITURE</v>
      </c>
      <c r="B15" s="8"/>
      <c r="C15" s="8"/>
      <c r="D15" s="8"/>
      <c r="E15" s="8"/>
      <c r="F15" s="9"/>
      <c r="G15" s="9"/>
      <c r="H15" s="72" t="str">
        <f>SQ!H15</f>
        <v>Gansu Huajun Building material Co. ltd</v>
      </c>
      <c r="I15" s="8"/>
      <c r="J15" s="1"/>
    </row>
    <row r="16" spans="1:10" ht="14.45" customHeight="1" x14ac:dyDescent="0.25">
      <c r="A16" s="73" t="str">
        <f>SQ!A16</f>
        <v>Pretoria, South Africa</v>
      </c>
      <c r="B16" s="8"/>
      <c r="C16" s="8"/>
      <c r="D16" s="8"/>
      <c r="E16" s="8"/>
      <c r="F16" s="9"/>
      <c r="G16" s="9"/>
      <c r="H16" s="73" t="str">
        <f>SQ!H16</f>
        <v>Gansu , China</v>
      </c>
      <c r="I16" s="8"/>
      <c r="J16" s="1"/>
    </row>
    <row r="17" spans="1:13" ht="14.45" customHeight="1" x14ac:dyDescent="0.25">
      <c r="A17" s="54"/>
      <c r="B17" s="8"/>
      <c r="C17" s="8"/>
      <c r="D17" s="8"/>
      <c r="E17" s="8"/>
      <c r="F17" s="9"/>
      <c r="G17" s="9"/>
      <c r="H17" s="9"/>
      <c r="I17" s="8"/>
      <c r="J17" s="1"/>
    </row>
    <row r="18" spans="1:13" ht="14.45" customHeight="1" x14ac:dyDescent="0.25">
      <c r="A18" s="7" t="s">
        <v>28</v>
      </c>
      <c r="B18" s="8"/>
      <c r="C18" s="8"/>
      <c r="D18" s="8"/>
      <c r="E18" s="8"/>
      <c r="F18" s="9"/>
      <c r="G18" s="9"/>
      <c r="H18" s="9"/>
      <c r="I18" s="8"/>
      <c r="J18" s="1"/>
    </row>
    <row r="19" spans="1:13" x14ac:dyDescent="0.25">
      <c r="A19" s="9" t="str">
        <f>SQ!A19</f>
        <v>BSR General Trading LLC</v>
      </c>
      <c r="B19" s="9"/>
      <c r="C19" s="9"/>
      <c r="D19" s="9"/>
      <c r="E19" s="9"/>
      <c r="F19" s="9"/>
      <c r="G19" s="9"/>
      <c r="H19" s="1"/>
      <c r="I19" s="9"/>
      <c r="J19" s="1"/>
    </row>
    <row r="20" spans="1:13" x14ac:dyDescent="0.25">
      <c r="A20" s="74" t="str">
        <f>SQ!A20</f>
        <v>DUBAI, UAE</v>
      </c>
      <c r="B20" s="9"/>
      <c r="C20" s="9"/>
      <c r="D20" s="9"/>
      <c r="E20" s="9"/>
      <c r="F20" s="9"/>
      <c r="G20" s="9"/>
      <c r="H20" s="1"/>
      <c r="I20" s="9"/>
      <c r="J20" s="1"/>
    </row>
    <row r="21" spans="1:13" ht="15.75" thickBot="1" x14ac:dyDescent="0.3">
      <c r="A21" s="4"/>
      <c r="B21" s="4"/>
      <c r="C21" s="4"/>
      <c r="D21" s="4"/>
      <c r="E21" s="4"/>
      <c r="F21" s="1"/>
      <c r="G21" s="1"/>
      <c r="H21" s="1"/>
      <c r="I21" s="1"/>
      <c r="J21" s="1"/>
    </row>
    <row r="22" spans="1:13" x14ac:dyDescent="0.25">
      <c r="A22" s="87" t="s">
        <v>14</v>
      </c>
      <c r="B22" s="88"/>
      <c r="C22" s="89"/>
      <c r="D22" s="90" t="s">
        <v>16</v>
      </c>
      <c r="E22" s="91"/>
      <c r="F22" s="91"/>
      <c r="G22" s="92"/>
      <c r="H22" s="87" t="s">
        <v>13</v>
      </c>
      <c r="I22" s="88"/>
      <c r="J22" s="89"/>
    </row>
    <row r="23" spans="1:13" ht="15.75" thickBot="1" x14ac:dyDescent="0.3">
      <c r="A23" s="93" t="s">
        <v>15</v>
      </c>
      <c r="B23" s="94"/>
      <c r="C23" s="95"/>
      <c r="D23" s="96" t="s">
        <v>17</v>
      </c>
      <c r="E23" s="97"/>
      <c r="F23" s="97"/>
      <c r="G23" s="98"/>
      <c r="H23" s="93" t="s">
        <v>12</v>
      </c>
      <c r="I23" s="94"/>
      <c r="J23" s="95"/>
    </row>
    <row r="24" spans="1:13" ht="15.75" thickBot="1" x14ac:dyDescent="0.3">
      <c r="A24" s="9"/>
      <c r="B24" s="9"/>
      <c r="C24" s="9"/>
      <c r="D24" s="9"/>
      <c r="E24" s="9"/>
      <c r="F24" s="9"/>
      <c r="G24" s="9"/>
      <c r="H24" s="1"/>
      <c r="I24" s="1"/>
      <c r="J24" s="1"/>
    </row>
    <row r="25" spans="1:13" ht="16.5" customHeight="1" x14ac:dyDescent="0.25">
      <c r="A25" s="99" t="s">
        <v>1</v>
      </c>
      <c r="B25" s="100"/>
      <c r="C25" s="100"/>
      <c r="D25" s="100"/>
      <c r="E25" s="100"/>
      <c r="F25" s="101"/>
      <c r="G25" s="10" t="s">
        <v>2</v>
      </c>
      <c r="H25" s="10" t="s">
        <v>3</v>
      </c>
      <c r="I25" s="10" t="s">
        <v>4</v>
      </c>
      <c r="J25" s="10" t="s">
        <v>5</v>
      </c>
    </row>
    <row r="26" spans="1:13" s="25" customFormat="1" ht="24.95" customHeight="1" x14ac:dyDescent="0.25">
      <c r="A26" s="65" t="str">
        <f>SQ!A26</f>
        <v>GAMK VALVE CONTROL BOARD</v>
      </c>
      <c r="B26" s="38"/>
      <c r="C26" s="38"/>
      <c r="D26" s="38"/>
      <c r="E26" s="38"/>
      <c r="F26" s="39"/>
      <c r="G26" s="81">
        <f>SQ!G26</f>
        <v>214</v>
      </c>
      <c r="H26" s="66" t="str">
        <f>SQ!H26</f>
        <v>KGS</v>
      </c>
      <c r="I26" s="67">
        <f>SQ!I26</f>
        <v>643.79</v>
      </c>
      <c r="J26" s="68">
        <f>SQ!J26</f>
        <v>137770</v>
      </c>
      <c r="L26" s="80"/>
      <c r="M26" s="64"/>
    </row>
    <row r="27" spans="1:13" s="25" customFormat="1" ht="24.95" customHeight="1" x14ac:dyDescent="0.25">
      <c r="A27" s="29"/>
      <c r="B27" s="30"/>
      <c r="C27" s="30"/>
      <c r="D27" s="30"/>
      <c r="E27" s="30"/>
      <c r="F27" s="31"/>
      <c r="G27" s="32"/>
      <c r="H27" s="32"/>
      <c r="I27" s="55"/>
      <c r="J27" s="55"/>
      <c r="K27" s="64"/>
      <c r="M27" s="24"/>
    </row>
    <row r="28" spans="1:13" ht="24.95" customHeight="1" x14ac:dyDescent="0.25">
      <c r="A28" s="83"/>
      <c r="B28" s="84"/>
      <c r="C28" s="84"/>
      <c r="D28" s="84"/>
      <c r="E28" s="84"/>
      <c r="F28" s="85"/>
      <c r="G28" s="32"/>
      <c r="H28" s="32"/>
      <c r="I28" s="55"/>
      <c r="J28" s="55"/>
    </row>
    <row r="29" spans="1:13" ht="24.95" customHeight="1" x14ac:dyDescent="0.25">
      <c r="A29" s="83"/>
      <c r="B29" s="84"/>
      <c r="C29" s="84"/>
      <c r="D29" s="84"/>
      <c r="E29" s="84"/>
      <c r="F29" s="85"/>
      <c r="G29" s="32"/>
      <c r="H29" s="32"/>
      <c r="I29" s="55"/>
      <c r="J29" s="55"/>
    </row>
    <row r="30" spans="1:13" ht="24.95" customHeight="1" x14ac:dyDescent="0.25">
      <c r="A30" s="33"/>
      <c r="B30" s="34"/>
      <c r="C30" s="34"/>
      <c r="D30" s="34"/>
      <c r="E30" s="34"/>
      <c r="F30" s="35"/>
      <c r="G30" s="36"/>
      <c r="H30" s="36"/>
      <c r="I30" s="56"/>
      <c r="J30" s="56"/>
    </row>
    <row r="31" spans="1:13" ht="24.95" customHeight="1" x14ac:dyDescent="0.25">
      <c r="A31" s="37"/>
      <c r="B31" s="38"/>
      <c r="C31" s="38"/>
      <c r="D31" s="38"/>
      <c r="E31" s="38"/>
      <c r="F31" s="39"/>
      <c r="G31" s="40"/>
      <c r="H31" s="40"/>
      <c r="I31" s="57"/>
      <c r="J31" s="58" t="str">
        <f t="shared" ref="J31:J32" si="0">IF(A31,A31*H31,"")</f>
        <v/>
      </c>
    </row>
    <row r="32" spans="1:13" ht="24.95" customHeight="1" thickBot="1" x14ac:dyDescent="0.3">
      <c r="A32" s="41"/>
      <c r="B32" s="42"/>
      <c r="C32" s="42"/>
      <c r="D32" s="42"/>
      <c r="E32" s="42"/>
      <c r="F32" s="43"/>
      <c r="G32" s="44"/>
      <c r="H32" s="44"/>
      <c r="I32" s="59"/>
      <c r="J32" s="60" t="str">
        <f t="shared" si="0"/>
        <v/>
      </c>
    </row>
    <row r="33" spans="1:11" x14ac:dyDescent="0.25">
      <c r="A33" s="45" t="s">
        <v>19</v>
      </c>
      <c r="B33" s="46"/>
      <c r="C33" s="46"/>
      <c r="D33" s="46"/>
      <c r="E33" s="46"/>
      <c r="F33" s="46"/>
      <c r="G33" s="46"/>
      <c r="H33" s="47"/>
      <c r="I33" s="61" t="s">
        <v>6</v>
      </c>
      <c r="J33" s="69">
        <f>SUM(J26)</f>
        <v>137770</v>
      </c>
    </row>
    <row r="34" spans="1:11" x14ac:dyDescent="0.25">
      <c r="A34" s="82"/>
      <c r="B34" s="48"/>
      <c r="C34" s="48"/>
      <c r="D34" s="48"/>
      <c r="E34" s="48"/>
      <c r="F34" s="48"/>
      <c r="G34" s="48"/>
      <c r="H34" s="49"/>
      <c r="I34" s="62" t="s">
        <v>7</v>
      </c>
      <c r="J34" s="53">
        <v>0</v>
      </c>
    </row>
    <row r="35" spans="1:11" ht="15.75" thickBot="1" x14ac:dyDescent="0.3">
      <c r="A35" s="50"/>
      <c r="B35" s="51"/>
      <c r="C35" s="51"/>
      <c r="D35" s="51"/>
      <c r="E35" s="51"/>
      <c r="F35" s="51"/>
      <c r="G35" s="51"/>
      <c r="H35" s="52"/>
      <c r="I35" s="63" t="s">
        <v>8</v>
      </c>
      <c r="J35" s="70">
        <f>J33</f>
        <v>137770</v>
      </c>
    </row>
    <row r="36" spans="1:11" x14ac:dyDescent="0.25">
      <c r="A36" s="26"/>
      <c r="B36" s="26"/>
      <c r="C36" s="26"/>
      <c r="D36" s="26"/>
      <c r="E36" s="26"/>
      <c r="F36" s="26"/>
      <c r="G36" s="26"/>
      <c r="H36" s="11"/>
      <c r="I36" s="27"/>
      <c r="J36" s="28"/>
    </row>
    <row r="37" spans="1:11" x14ac:dyDescent="0.25">
      <c r="A37" s="71" t="str">
        <f>SQ!A37</f>
        <v>Packing: By Container</v>
      </c>
      <c r="B37" s="71"/>
      <c r="C37" s="26"/>
      <c r="D37" s="26"/>
      <c r="E37" s="26"/>
      <c r="F37" s="26"/>
      <c r="G37" s="26"/>
      <c r="H37" s="11"/>
      <c r="I37" s="27"/>
      <c r="J37" s="28"/>
    </row>
    <row r="38" spans="1:11" x14ac:dyDescent="0.25">
      <c r="A38" s="71" t="str">
        <f>SQ!A38</f>
        <v>Origin; China</v>
      </c>
      <c r="B38" s="71"/>
      <c r="C38" s="26"/>
      <c r="D38" s="26"/>
      <c r="E38" s="26"/>
      <c r="F38" s="26"/>
      <c r="G38" s="26"/>
      <c r="H38" s="11"/>
      <c r="I38" s="27"/>
      <c r="J38" s="28"/>
    </row>
    <row r="39" spans="1:11" x14ac:dyDescent="0.25">
      <c r="A39" s="71" t="str">
        <f>SQ!A39</f>
        <v>Loading Port: Port of Lanzhou China</v>
      </c>
      <c r="B39" s="71"/>
      <c r="C39" s="26"/>
      <c r="D39" s="26"/>
      <c r="E39" s="26"/>
      <c r="F39" s="26"/>
      <c r="G39" s="26"/>
      <c r="H39" s="11"/>
      <c r="I39" s="27"/>
      <c r="J39" s="28"/>
    </row>
    <row r="40" spans="1:11" x14ac:dyDescent="0.25">
      <c r="A40" s="71" t="str">
        <f>SQ!A40</f>
        <v>Discharge Port: Port of Petroria, South Africa</v>
      </c>
      <c r="B40" s="71"/>
      <c r="C40" s="26"/>
      <c r="D40" s="26"/>
      <c r="E40" s="26"/>
      <c r="F40" s="26"/>
      <c r="G40" s="26"/>
      <c r="H40" s="11"/>
      <c r="I40" s="27"/>
      <c r="J40" s="28"/>
    </row>
    <row r="41" spans="1:11" x14ac:dyDescent="0.25">
      <c r="A41" s="26"/>
      <c r="B41" s="26"/>
      <c r="C41" s="26"/>
      <c r="D41" s="26"/>
      <c r="E41" s="26"/>
      <c r="F41" s="26"/>
      <c r="G41" s="26"/>
      <c r="H41" s="11"/>
      <c r="I41" s="27"/>
      <c r="J41" s="28"/>
    </row>
    <row r="42" spans="1:11" x14ac:dyDescent="0.25">
      <c r="A42" s="26"/>
      <c r="B42" s="26"/>
      <c r="C42" s="26"/>
      <c r="D42" s="26"/>
      <c r="E42" s="26"/>
      <c r="F42" s="26"/>
      <c r="G42" s="26"/>
      <c r="H42" s="11"/>
      <c r="I42" s="27"/>
      <c r="J42" s="28"/>
    </row>
    <row r="43" spans="1:11" x14ac:dyDescent="0.25">
      <c r="A43" s="26"/>
      <c r="B43" s="26"/>
      <c r="C43" s="26"/>
      <c r="D43" s="26"/>
      <c r="E43" s="26"/>
      <c r="F43" s="26"/>
      <c r="G43" s="26"/>
      <c r="H43" s="11"/>
      <c r="I43" s="27"/>
      <c r="J43" s="28"/>
    </row>
    <row r="44" spans="1:11" ht="15.75" x14ac:dyDescent="0.3">
      <c r="A44" s="12" t="s">
        <v>9</v>
      </c>
      <c r="B44" s="13"/>
      <c r="C44" s="13"/>
      <c r="D44" s="13"/>
      <c r="E44" s="13"/>
      <c r="F44" s="13"/>
      <c r="G44" s="12" t="s">
        <v>18</v>
      </c>
      <c r="H44" s="13"/>
      <c r="I44" s="13"/>
      <c r="J44" s="13"/>
    </row>
    <row r="45" spans="1:11" ht="15.75" x14ac:dyDescent="0.3">
      <c r="A45" s="14"/>
      <c r="B45" s="15"/>
      <c r="C45" s="15"/>
      <c r="D45" s="15"/>
      <c r="E45" s="15"/>
      <c r="F45" s="15"/>
      <c r="G45" s="14"/>
      <c r="H45" s="15"/>
      <c r="I45" s="16"/>
      <c r="J45" s="16"/>
      <c r="K45" s="23"/>
    </row>
    <row r="46" spans="1:11" ht="15.75" x14ac:dyDescent="0.3">
      <c r="A46" s="17" t="s">
        <v>10</v>
      </c>
      <c r="B46" s="14"/>
      <c r="C46" s="14"/>
      <c r="D46" s="14"/>
      <c r="E46" s="14"/>
      <c r="F46" s="14"/>
      <c r="G46" s="17" t="s">
        <v>10</v>
      </c>
      <c r="H46" s="14"/>
      <c r="I46" s="13"/>
      <c r="J46" s="13"/>
      <c r="K46" s="23"/>
    </row>
    <row r="47" spans="1:11" ht="15.75" x14ac:dyDescent="0.3">
      <c r="A47" s="14"/>
      <c r="B47" s="14"/>
      <c r="C47" s="14"/>
      <c r="D47" s="14"/>
      <c r="E47" s="14"/>
      <c r="F47" s="14"/>
      <c r="G47" s="14"/>
      <c r="H47" s="14"/>
      <c r="I47" s="18"/>
      <c r="J47" s="18"/>
      <c r="K47" s="23"/>
    </row>
    <row r="48" spans="1:11" ht="15.75" x14ac:dyDescent="0.3">
      <c r="A48" s="12"/>
      <c r="B48" s="14"/>
      <c r="C48" s="14"/>
      <c r="D48" s="14"/>
      <c r="E48" s="14"/>
      <c r="F48" s="14"/>
      <c r="G48" s="14"/>
      <c r="H48" s="14"/>
      <c r="I48" s="19"/>
      <c r="J48" s="19"/>
    </row>
    <row r="49" spans="1:10" ht="15.75" x14ac:dyDescent="0.3">
      <c r="A49" s="14"/>
      <c r="B49" s="14"/>
      <c r="C49" s="14"/>
      <c r="D49" s="14"/>
      <c r="E49" s="14"/>
      <c r="F49" s="14"/>
      <c r="G49" s="14"/>
      <c r="H49" s="14"/>
      <c r="I49" s="13"/>
      <c r="J49" s="13"/>
    </row>
    <row r="50" spans="1:10" ht="15.75" x14ac:dyDescent="0.3">
      <c r="A50" s="17"/>
      <c r="B50" s="20"/>
      <c r="C50" s="20"/>
      <c r="D50" s="20"/>
      <c r="E50" s="20"/>
      <c r="F50" s="20"/>
      <c r="G50" s="20"/>
      <c r="H50" s="20"/>
      <c r="I50" s="21"/>
      <c r="J50" s="13"/>
    </row>
    <row r="51" spans="1:10" ht="15.75" x14ac:dyDescent="0.3">
      <c r="A51" s="20"/>
      <c r="B51" s="20"/>
      <c r="C51" s="20"/>
      <c r="D51" s="20"/>
      <c r="E51" s="20"/>
      <c r="F51" s="20"/>
      <c r="G51" s="20"/>
      <c r="H51" s="20"/>
      <c r="I51" s="21"/>
      <c r="J51" s="13"/>
    </row>
    <row r="52" spans="1:10" ht="15.75" x14ac:dyDescent="0.3">
      <c r="A52" s="12"/>
      <c r="B52" s="13"/>
      <c r="C52" s="13"/>
      <c r="D52" s="13"/>
      <c r="E52" s="13"/>
      <c r="F52" s="13"/>
      <c r="G52" s="13"/>
      <c r="H52" s="22"/>
      <c r="I52" s="13"/>
      <c r="J52" s="13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</row>
  </sheetData>
  <mergeCells count="14">
    <mergeCell ref="A29:F29"/>
    <mergeCell ref="H8:I8"/>
    <mergeCell ref="H9:I9"/>
    <mergeCell ref="H10:I10"/>
    <mergeCell ref="H11:I11"/>
    <mergeCell ref="H12:I12"/>
    <mergeCell ref="A22:C22"/>
    <mergeCell ref="D22:G22"/>
    <mergeCell ref="H22:J22"/>
    <mergeCell ref="A23:C23"/>
    <mergeCell ref="D23:G23"/>
    <mergeCell ref="H23:J23"/>
    <mergeCell ref="A25:F25"/>
    <mergeCell ref="A28:F28"/>
  </mergeCells>
  <printOptions horizontalCentered="1"/>
  <pageMargins left="0.25" right="0.25" top="0.75" bottom="0.75" header="0.3" footer="0.3"/>
  <pageSetup paperSize="9" scale="95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PO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2018-07-26T15:02:08Z</cp:lastPrinted>
  <dcterms:created xsi:type="dcterms:W3CDTF">2018-02-10T07:53:46Z</dcterms:created>
  <dcterms:modified xsi:type="dcterms:W3CDTF">2018-07-26T15:23:27Z</dcterms:modified>
</cp:coreProperties>
</file>