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zeng/MIT/climate/paper/"/>
    </mc:Choice>
  </mc:AlternateContent>
  <xr:revisionPtr revIDLastSave="0" documentId="13_ncr:1_{06A70F4F-9E99-8D46-98CE-9464DA9D825A}" xr6:coauthVersionLast="47" xr6:coauthVersionMax="47" xr10:uidLastSave="{00000000-0000-0000-0000-000000000000}"/>
  <bookViews>
    <workbookView xWindow="60" yWindow="460" windowWidth="17840" windowHeight="16120" xr2:uid="{F87622A0-E3BD-9F4F-ACF8-3ABCA212BB13}"/>
  </bookViews>
  <sheets>
    <sheet name="paper_iclr_final" sheetId="6" r:id="rId1"/>
    <sheet name="paper_iclr" sheetId="5" r:id="rId2"/>
    <sheet name="paper" sheetId="4" r:id="rId3"/>
    <sheet name="Sheet1 (2)" sheetId="2" r:id="rId4"/>
    <sheet name="Sheet3" sheetId="3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6" l="1"/>
  <c r="K8" i="6"/>
  <c r="K9" i="6"/>
  <c r="K10" i="6"/>
  <c r="K11" i="6"/>
  <c r="K14" i="6"/>
  <c r="K15" i="6"/>
  <c r="K16" i="6"/>
  <c r="K17" i="6"/>
  <c r="K18" i="6"/>
  <c r="K19" i="6"/>
  <c r="K22" i="6"/>
  <c r="K23" i="6"/>
  <c r="K24" i="6"/>
  <c r="K25" i="6"/>
  <c r="K6" i="6"/>
  <c r="J7" i="6"/>
  <c r="J8" i="6"/>
  <c r="J9" i="6"/>
  <c r="J10" i="6"/>
  <c r="J11" i="6"/>
  <c r="J14" i="6"/>
  <c r="J15" i="6"/>
  <c r="J16" i="6"/>
  <c r="J17" i="6"/>
  <c r="J18" i="6"/>
  <c r="J19" i="6"/>
  <c r="J22" i="6"/>
  <c r="J23" i="6"/>
  <c r="J24" i="6"/>
  <c r="J25" i="6"/>
  <c r="J26" i="6"/>
  <c r="J27" i="6"/>
  <c r="J6" i="6"/>
  <c r="I7" i="6"/>
  <c r="I8" i="6"/>
  <c r="I9" i="6"/>
  <c r="I10" i="6"/>
  <c r="I11" i="6"/>
  <c r="I14" i="6"/>
  <c r="I15" i="6"/>
  <c r="I16" i="6"/>
  <c r="I17" i="6"/>
  <c r="I18" i="6"/>
  <c r="I19" i="6"/>
  <c r="I22" i="6"/>
  <c r="I23" i="6"/>
  <c r="I24" i="6"/>
  <c r="I25" i="6"/>
  <c r="I6" i="6"/>
  <c r="N59" i="5"/>
  <c r="M59" i="5"/>
  <c r="N58" i="5"/>
  <c r="M58" i="5"/>
  <c r="N57" i="5"/>
  <c r="M57" i="5"/>
  <c r="N56" i="5"/>
  <c r="M56" i="5"/>
  <c r="N53" i="5"/>
  <c r="M53" i="5"/>
  <c r="N52" i="5"/>
  <c r="M52" i="5"/>
  <c r="N51" i="5"/>
  <c r="M51" i="5"/>
  <c r="N50" i="5"/>
  <c r="M50" i="5"/>
  <c r="N49" i="5"/>
  <c r="M49" i="5"/>
  <c r="N48" i="5"/>
  <c r="M48" i="5"/>
  <c r="N45" i="5"/>
  <c r="M45" i="5"/>
  <c r="N44" i="5"/>
  <c r="M44" i="5"/>
  <c r="N43" i="5"/>
  <c r="M43" i="5"/>
  <c r="N42" i="5"/>
  <c r="M42" i="5"/>
  <c r="N41" i="5"/>
  <c r="M41" i="5"/>
  <c r="N40" i="5"/>
  <c r="M40" i="5"/>
  <c r="N25" i="5"/>
  <c r="M25" i="5"/>
  <c r="N24" i="5"/>
  <c r="M24" i="5"/>
  <c r="N23" i="5"/>
  <c r="M23" i="5"/>
  <c r="N22" i="5"/>
  <c r="M22" i="5"/>
  <c r="N19" i="5"/>
  <c r="M19" i="5"/>
  <c r="N18" i="5"/>
  <c r="M18" i="5"/>
  <c r="N17" i="5"/>
  <c r="M17" i="5"/>
  <c r="N16" i="5"/>
  <c r="M16" i="5"/>
  <c r="N15" i="5"/>
  <c r="M15" i="5"/>
  <c r="N14" i="5"/>
  <c r="M14" i="5"/>
  <c r="N11" i="5"/>
  <c r="M11" i="5"/>
  <c r="N10" i="5"/>
  <c r="M10" i="5"/>
  <c r="N9" i="5"/>
  <c r="M9" i="5"/>
  <c r="N8" i="5"/>
  <c r="D8" i="5"/>
  <c r="M8" i="5" s="1"/>
  <c r="N7" i="5"/>
  <c r="M7" i="5"/>
  <c r="N6" i="5"/>
  <c r="M6" i="5"/>
  <c r="P25" i="4"/>
  <c r="O25" i="4"/>
  <c r="P24" i="4"/>
  <c r="O24" i="4"/>
  <c r="P23" i="4"/>
  <c r="O23" i="4"/>
  <c r="P22" i="4"/>
  <c r="O22" i="4"/>
  <c r="P19" i="4"/>
  <c r="O19" i="4"/>
  <c r="P18" i="4"/>
  <c r="O18" i="4"/>
  <c r="P17" i="4"/>
  <c r="O17" i="4"/>
  <c r="P16" i="4"/>
  <c r="O16" i="4"/>
  <c r="P15" i="4"/>
  <c r="O15" i="4"/>
  <c r="P14" i="4"/>
  <c r="O14" i="4"/>
  <c r="P11" i="4"/>
  <c r="O11" i="4"/>
  <c r="P10" i="4"/>
  <c r="O10" i="4"/>
  <c r="P9" i="4"/>
  <c r="O9" i="4"/>
  <c r="P8" i="4"/>
  <c r="D8" i="4"/>
  <c r="O8" i="4" s="1"/>
  <c r="P7" i="4"/>
  <c r="O7" i="4"/>
  <c r="P6" i="4"/>
  <c r="O6" i="4"/>
  <c r="G26" i="2"/>
  <c r="R26" i="2" s="1"/>
  <c r="R25" i="2"/>
  <c r="R27" i="2"/>
  <c r="R28" i="2"/>
  <c r="R29" i="2"/>
  <c r="R32" i="2"/>
  <c r="R33" i="2"/>
  <c r="R34" i="2"/>
  <c r="R35" i="2"/>
  <c r="R36" i="2"/>
  <c r="R37" i="2"/>
  <c r="R40" i="2"/>
  <c r="R41" i="2"/>
  <c r="R42" i="2"/>
  <c r="R43" i="2"/>
  <c r="R24" i="2"/>
  <c r="S25" i="2"/>
  <c r="S26" i="2"/>
  <c r="S27" i="2"/>
  <c r="S28" i="2"/>
  <c r="S29" i="2"/>
  <c r="S32" i="2"/>
  <c r="S33" i="2"/>
  <c r="S34" i="2"/>
  <c r="S35" i="2"/>
  <c r="S36" i="2"/>
  <c r="S37" i="2"/>
  <c r="S40" i="2"/>
  <c r="S41" i="2"/>
  <c r="S42" i="2"/>
  <c r="S43" i="2"/>
  <c r="S24" i="2"/>
  <c r="D8" i="3"/>
  <c r="D9" i="3"/>
  <c r="E9" i="3" s="1"/>
  <c r="E16" i="3" s="1"/>
  <c r="D6" i="3"/>
  <c r="D7" i="3"/>
</calcChain>
</file>

<file path=xl/sharedStrings.xml><?xml version="1.0" encoding="utf-8"?>
<sst xmlns="http://schemas.openxmlformats.org/spreadsheetml/2006/main" count="364" uniqueCount="61">
  <si>
    <t>auc</t>
  </si>
  <si>
    <t>f1</t>
  </si>
  <si>
    <t>xgb</t>
  </si>
  <si>
    <t>base1</t>
  </si>
  <si>
    <t>base2</t>
  </si>
  <si>
    <t>logreg</t>
  </si>
  <si>
    <t>acc</t>
  </si>
  <si>
    <t>acc balanced</t>
  </si>
  <si>
    <t>N = 1</t>
  </si>
  <si>
    <t>base1 = predict 0</t>
  </si>
  <si>
    <t>base2 = predict current year flood</t>
  </si>
  <si>
    <t>N = 2</t>
  </si>
  <si>
    <t>Baseline Model: only current year info for flood, N_features = 26 (using natural disaster _ct, _amt, _bin * 8 natural disasters, + year)</t>
  </si>
  <si>
    <t>N = 5</t>
  </si>
  <si>
    <t>imbalance = 0.012308</t>
  </si>
  <si>
    <t xml:space="preserve">NLP Model: using baseline model + NLP embeddings, no feature selection </t>
  </si>
  <si>
    <t>N=1</t>
  </si>
  <si>
    <t>precision</t>
  </si>
  <si>
    <t>recall</t>
  </si>
  <si>
    <t>N=2</t>
  </si>
  <si>
    <t>N=5</t>
  </si>
  <si>
    <t xml:space="preserve">NLP Model 2: avg </t>
  </si>
  <si>
    <t>imbalance = 0.063296</t>
  </si>
  <si>
    <t>Statistical Features (N=26)</t>
  </si>
  <si>
    <t>base2 = predict current year flood outcome</t>
  </si>
  <si>
    <t>DistillBert CLS (N=795)</t>
  </si>
  <si>
    <t>DistillBert Avg (N=795)</t>
  </si>
  <si>
    <t>Finetune Avg (N=795)</t>
  </si>
  <si>
    <t xml:space="preserve">NLP Model: using Finetuned Bert model (Avg features) no feature selection </t>
  </si>
  <si>
    <t xml:space="preserve">NLP Model: using Transfer Learned Bert model (CLS features) no feature selection </t>
  </si>
  <si>
    <t>HW1</t>
  </si>
  <si>
    <t>HW2</t>
  </si>
  <si>
    <t>HW3</t>
  </si>
  <si>
    <t>avg</t>
  </si>
  <si>
    <t>guest lectures</t>
  </si>
  <si>
    <t>weight *0.4</t>
  </si>
  <si>
    <t>project</t>
  </si>
  <si>
    <t>sum</t>
  </si>
  <si>
    <t>delta</t>
  </si>
  <si>
    <t>T = 1</t>
  </si>
  <si>
    <t>T = 2</t>
  </si>
  <si>
    <t>T = 5</t>
  </si>
  <si>
    <t>rocauc</t>
  </si>
  <si>
    <t>Baseline</t>
  </si>
  <si>
    <t>Transfer Learn (N= 61)</t>
  </si>
  <si>
    <t>Class imbalance: 0.063</t>
  </si>
  <si>
    <t>Class imbalance: 0.064</t>
  </si>
  <si>
    <t>Class imbalance: 0.067</t>
  </si>
  <si>
    <t>Forecast Horizon (yrs)</t>
  </si>
  <si>
    <t>Stats Features (N=26)</t>
  </si>
  <si>
    <t>Horizon (yrs)</t>
  </si>
  <si>
    <t>DistillBert (N=795)</t>
  </si>
  <si>
    <t>Finetune (N=795)</t>
  </si>
  <si>
    <t>Single-Modal</t>
  </si>
  <si>
    <t xml:space="preserve">Multimodal </t>
  </si>
  <si>
    <t>Transfer (N= 61)</t>
  </si>
  <si>
    <t>Statsistical (N=26)</t>
  </si>
  <si>
    <t>Metric</t>
  </si>
  <si>
    <t>1-year horizon</t>
  </si>
  <si>
    <t>2-year horizon</t>
  </si>
  <si>
    <t>5-year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</si>
</sst>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CE5C00"/>
      <name val="Var(--pst-font-family-monospace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0" fillId="0" borderId="1" xfId="0" applyBorder="1"/>
    <xf numFmtId="0" fontId="0" fillId="0" borderId="15" xfId="0" applyBorder="1"/>
    <xf numFmtId="0" fontId="2" fillId="0" borderId="16" xfId="0" applyFont="1" applyBorder="1"/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3" fillId="0" borderId="9" xfId="0" applyNumberFormat="1" applyFon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164" fontId="4" fillId="0" borderId="22" xfId="0" applyNumberFormat="1" applyFont="1" applyBorder="1" applyAlignment="1">
      <alignment horizontal="center" vertical="top"/>
    </xf>
    <xf numFmtId="164" fontId="4" fillId="0" borderId="21" xfId="0" applyNumberFormat="1" applyFont="1" applyBorder="1" applyAlignment="1">
      <alignment horizontal="center" vertical="top"/>
    </xf>
    <xf numFmtId="164" fontId="4" fillId="0" borderId="23" xfId="0" applyNumberFormat="1" applyFont="1" applyBorder="1" applyAlignment="1">
      <alignment horizontal="center" vertical="top"/>
    </xf>
    <xf numFmtId="164" fontId="3" fillId="0" borderId="24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164" fontId="4" fillId="0" borderId="12" xfId="0" applyNumberFormat="1" applyFont="1" applyBorder="1" applyAlignment="1">
      <alignment horizontal="center" vertical="top"/>
    </xf>
    <xf numFmtId="164" fontId="4" fillId="0" borderId="11" xfId="0" applyNumberFormat="1" applyFont="1" applyBorder="1" applyAlignment="1">
      <alignment horizontal="center" vertical="top"/>
    </xf>
    <xf numFmtId="164" fontId="4" fillId="0" borderId="13" xfId="0" applyNumberFormat="1" applyFont="1" applyBorder="1" applyAlignment="1">
      <alignment horizontal="center" vertical="top"/>
    </xf>
    <xf numFmtId="164" fontId="3" fillId="0" borderId="14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7" xfId="0" applyBorder="1"/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5" fillId="0" borderId="8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/>
    </xf>
    <xf numFmtId="164" fontId="4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164" fontId="3" fillId="0" borderId="21" xfId="0" applyNumberFormat="1" applyFont="1" applyBorder="1" applyAlignment="1">
      <alignment horizontal="center" vertical="top"/>
    </xf>
    <xf numFmtId="164" fontId="4" fillId="0" borderId="24" xfId="0" applyNumberFormat="1" applyFont="1" applyBorder="1" applyAlignment="1">
      <alignment horizontal="center" vertical="top"/>
    </xf>
    <xf numFmtId="0" fontId="0" fillId="0" borderId="26" xfId="0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5" fillId="0" borderId="29" xfId="0" applyFont="1" applyBorder="1"/>
    <xf numFmtId="0" fontId="0" fillId="0" borderId="30" xfId="0" applyBorder="1"/>
    <xf numFmtId="0" fontId="5" fillId="0" borderId="26" xfId="0" applyFont="1" applyBorder="1" applyAlignment="1">
      <alignment horizontal="left" vertical="top"/>
    </xf>
    <xf numFmtId="0" fontId="0" fillId="0" borderId="16" xfId="0" applyBorder="1"/>
    <xf numFmtId="164" fontId="4" fillId="0" borderId="1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2" fontId="3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164" fontId="4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164" fontId="4" fillId="0" borderId="0" xfId="0" applyNumberFormat="1" applyFont="1" applyBorder="1"/>
    <xf numFmtId="9" fontId="0" fillId="0" borderId="0" xfId="2" applyFont="1"/>
    <xf numFmtId="0" fontId="5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CC3E-B9E4-CC49-86E8-9C46D2A04DE0}">
  <sheetPr>
    <pageSetUpPr fitToPage="1"/>
  </sheetPr>
  <dimension ref="A1:K63"/>
  <sheetViews>
    <sheetView tabSelected="1" zoomScale="84" zoomScaleNormal="84" workbookViewId="0">
      <selection activeCell="K8" sqref="K8"/>
    </sheetView>
  </sheetViews>
  <sheetFormatPr baseColWidth="10" defaultRowHeight="16"/>
  <cols>
    <col min="2" max="2" width="13.33203125" customWidth="1"/>
    <col min="3" max="3" width="15.83203125" style="8" customWidth="1"/>
    <col min="4" max="7" width="15.83203125" customWidth="1"/>
  </cols>
  <sheetData>
    <row r="1" spans="2:11" ht="17" thickBot="1">
      <c r="C1"/>
    </row>
    <row r="2" spans="2:11" ht="19" customHeight="1">
      <c r="B2" s="79" t="s">
        <v>57</v>
      </c>
      <c r="C2" s="83" t="s">
        <v>43</v>
      </c>
      <c r="D2" s="85" t="s">
        <v>53</v>
      </c>
      <c r="E2" s="81" t="s">
        <v>54</v>
      </c>
      <c r="F2" s="81"/>
      <c r="G2" s="82"/>
    </row>
    <row r="3" spans="2:11" ht="17" customHeight="1" thickBot="1">
      <c r="B3" s="80"/>
      <c r="C3" s="84"/>
      <c r="D3" s="86" t="s">
        <v>56</v>
      </c>
      <c r="E3" s="86" t="s">
        <v>51</v>
      </c>
      <c r="F3" s="86" t="s">
        <v>52</v>
      </c>
      <c r="G3" s="87" t="s">
        <v>55</v>
      </c>
      <c r="I3" s="15" t="s">
        <v>38</v>
      </c>
    </row>
    <row r="4" spans="2:11" ht="17" thickTop="1">
      <c r="B4" s="59" t="s">
        <v>58</v>
      </c>
      <c r="C4" s="18"/>
      <c r="D4" s="18"/>
      <c r="E4" s="18"/>
      <c r="F4" s="18"/>
      <c r="G4" s="20"/>
    </row>
    <row r="5" spans="2:11">
      <c r="B5" s="53" t="s">
        <v>45</v>
      </c>
      <c r="C5" s="18"/>
      <c r="D5" s="18"/>
      <c r="E5" s="18"/>
      <c r="F5" s="18"/>
      <c r="G5" s="20"/>
    </row>
    <row r="6" spans="2:11">
      <c r="B6" s="54" t="s">
        <v>42</v>
      </c>
      <c r="C6" s="22">
        <v>0.54413800000000001</v>
      </c>
      <c r="D6" s="22">
        <v>0.74205299999999996</v>
      </c>
      <c r="E6" s="22">
        <v>0.73405600000000004</v>
      </c>
      <c r="F6" s="22">
        <v>0.758324</v>
      </c>
      <c r="G6" s="24">
        <v>0.77215</v>
      </c>
      <c r="I6" s="78">
        <f>(D6-C6)/C6</f>
        <v>0.36372207050417349</v>
      </c>
      <c r="J6" s="78">
        <f>(G6-D6)/D6</f>
        <v>4.0559097530769424E-2</v>
      </c>
      <c r="K6" s="78">
        <f>(G6-C6)/C6</f>
        <v>0.41903340696661506</v>
      </c>
    </row>
    <row r="7" spans="2:11">
      <c r="B7" s="54" t="s">
        <v>1</v>
      </c>
      <c r="C7" s="22">
        <v>0.54506699999999997</v>
      </c>
      <c r="D7" s="22">
        <v>0.51866199999999996</v>
      </c>
      <c r="E7" s="22">
        <v>0.52671400000000002</v>
      </c>
      <c r="F7" s="22">
        <v>0.55390099999999998</v>
      </c>
      <c r="G7" s="24">
        <v>0.55774699999999999</v>
      </c>
      <c r="I7" s="78">
        <f t="shared" ref="I7:I25" si="0">(D7-C7)/C7</f>
        <v>-4.8443585834402031E-2</v>
      </c>
      <c r="J7" s="78">
        <f t="shared" ref="J7:J27" si="1">(G7-D7)/D7</f>
        <v>7.5357361827163044E-2</v>
      </c>
      <c r="K7" s="78">
        <f t="shared" ref="K7:K25" si="2">(G7-C7)/C7</f>
        <v>2.3263195166832749E-2</v>
      </c>
    </row>
    <row r="8" spans="2:11">
      <c r="B8" s="54" t="s">
        <v>6</v>
      </c>
      <c r="C8" s="31">
        <v>0.89546199999999998</v>
      </c>
      <c r="D8" s="22">
        <v>0.706758</v>
      </c>
      <c r="E8" s="22">
        <v>0.74673299999999998</v>
      </c>
      <c r="F8" s="22">
        <v>0.78333600000000003</v>
      </c>
      <c r="G8" s="50">
        <v>0.78333600000000003</v>
      </c>
      <c r="I8" s="78">
        <f t="shared" si="0"/>
        <v>-0.21073367714096186</v>
      </c>
      <c r="J8" s="78">
        <f t="shared" si="1"/>
        <v>0.10835109047226919</v>
      </c>
      <c r="K8" s="78">
        <f t="shared" si="2"/>
        <v>-0.12521581038614699</v>
      </c>
    </row>
    <row r="9" spans="2:11">
      <c r="B9" s="55" t="s">
        <v>7</v>
      </c>
      <c r="C9" s="28">
        <v>0.54413800000000001</v>
      </c>
      <c r="D9" s="51">
        <v>0.68124300000000004</v>
      </c>
      <c r="E9" s="28">
        <v>0.64024599999999998</v>
      </c>
      <c r="F9" s="28">
        <v>0.66448200000000002</v>
      </c>
      <c r="G9" s="52">
        <v>0.67547999999999997</v>
      </c>
      <c r="I9" s="78">
        <f t="shared" si="0"/>
        <v>0.25196733181656128</v>
      </c>
      <c r="J9" s="78">
        <f t="shared" si="1"/>
        <v>-8.4595364649619493E-3</v>
      </c>
      <c r="K9" s="78">
        <f t="shared" si="2"/>
        <v>0.24137626852011798</v>
      </c>
    </row>
    <row r="10" spans="2:11" hidden="1">
      <c r="B10" s="53" t="s">
        <v>17</v>
      </c>
      <c r="C10" s="22">
        <v>7.4945999999999999E-2</v>
      </c>
      <c r="D10" s="22">
        <v>0.107011</v>
      </c>
      <c r="E10" s="22">
        <v>9.5987000000000003E-2</v>
      </c>
      <c r="F10" s="22">
        <v>0.108926</v>
      </c>
      <c r="G10" s="24">
        <v>0.11354499999999999</v>
      </c>
      <c r="I10" s="78">
        <f t="shared" si="0"/>
        <v>0.42784137912630421</v>
      </c>
      <c r="J10" s="78">
        <f t="shared" si="1"/>
        <v>6.105914345254225E-2</v>
      </c>
      <c r="K10" s="78">
        <f t="shared" si="2"/>
        <v>0.51502415072185304</v>
      </c>
    </row>
    <row r="11" spans="2:11" hidden="1">
      <c r="B11" s="53" t="s">
        <v>18</v>
      </c>
      <c r="C11" s="22">
        <v>0.142536</v>
      </c>
      <c r="D11" s="22">
        <v>0.65207599999999999</v>
      </c>
      <c r="E11" s="22">
        <v>0.51851899999999995</v>
      </c>
      <c r="F11" s="22">
        <v>0.52861999999999998</v>
      </c>
      <c r="G11" s="24">
        <v>0.55218900000000004</v>
      </c>
      <c r="I11" s="78">
        <f t="shared" si="0"/>
        <v>3.5748161867878991</v>
      </c>
      <c r="J11" s="78">
        <f t="shared" si="1"/>
        <v>-0.15318306455075781</v>
      </c>
      <c r="K11" s="78">
        <f t="shared" si="2"/>
        <v>2.8740318235393167</v>
      </c>
    </row>
    <row r="12" spans="2:11">
      <c r="B12" s="59" t="s">
        <v>59</v>
      </c>
      <c r="C12" s="31"/>
      <c r="D12" s="31"/>
      <c r="E12" s="22"/>
      <c r="F12" s="22"/>
      <c r="G12" s="24"/>
      <c r="I12" s="78"/>
      <c r="J12" s="78"/>
      <c r="K12" s="78"/>
    </row>
    <row r="13" spans="2:11">
      <c r="B13" s="53" t="s">
        <v>46</v>
      </c>
      <c r="C13" s="31"/>
      <c r="D13" s="31"/>
      <c r="E13" s="22"/>
      <c r="F13" s="22"/>
      <c r="G13" s="24"/>
      <c r="I13" s="78"/>
      <c r="J13" s="78"/>
      <c r="K13" s="78"/>
    </row>
    <row r="14" spans="2:11">
      <c r="B14" s="54" t="s">
        <v>42</v>
      </c>
      <c r="C14" s="22">
        <v>0.53412400000000004</v>
      </c>
      <c r="D14" s="22">
        <v>0.72553999999999996</v>
      </c>
      <c r="E14" s="22">
        <v>0.72423700000000002</v>
      </c>
      <c r="F14" s="22">
        <v>0.75558899999999996</v>
      </c>
      <c r="G14" s="24">
        <v>0.76371500000000003</v>
      </c>
      <c r="I14" s="78">
        <f t="shared" si="0"/>
        <v>0.35837371097348164</v>
      </c>
      <c r="J14" s="78">
        <f t="shared" si="1"/>
        <v>5.2615982578493356E-2</v>
      </c>
      <c r="K14" s="78">
        <f t="shared" si="2"/>
        <v>0.42984587848514572</v>
      </c>
    </row>
    <row r="15" spans="2:11">
      <c r="B15" s="54" t="s">
        <v>1</v>
      </c>
      <c r="C15" s="22">
        <v>0.53570899999999999</v>
      </c>
      <c r="D15" s="22">
        <v>0.501718</v>
      </c>
      <c r="E15" s="22">
        <v>0.52531000000000005</v>
      </c>
      <c r="F15" s="22">
        <v>0.55906800000000001</v>
      </c>
      <c r="G15" s="24">
        <v>0.56027400000000005</v>
      </c>
      <c r="I15" s="78">
        <f t="shared" si="0"/>
        <v>-6.345049271152807E-2</v>
      </c>
      <c r="J15" s="78">
        <f t="shared" si="1"/>
        <v>0.11671098106904686</v>
      </c>
      <c r="K15" s="78">
        <f t="shared" si="2"/>
        <v>4.5855119103841935E-2</v>
      </c>
    </row>
    <row r="16" spans="2:11">
      <c r="B16" s="54" t="s">
        <v>6</v>
      </c>
      <c r="C16" s="31">
        <v>0.88883299999999998</v>
      </c>
      <c r="D16" s="22">
        <v>0.66449800000000003</v>
      </c>
      <c r="E16" s="22">
        <v>0.74177899999999997</v>
      </c>
      <c r="F16" s="22">
        <v>0.78181299999999998</v>
      </c>
      <c r="G16" s="50">
        <v>0.78102700000000003</v>
      </c>
      <c r="I16" s="78">
        <f t="shared" si="0"/>
        <v>-0.25239274419379115</v>
      </c>
      <c r="J16" s="78">
        <f t="shared" si="1"/>
        <v>0.17536395895849197</v>
      </c>
      <c r="K16" s="78">
        <f t="shared" si="2"/>
        <v>-0.12128937606952032</v>
      </c>
    </row>
    <row r="17" spans="2:11">
      <c r="B17" s="55" t="s">
        <v>7</v>
      </c>
      <c r="C17" s="28">
        <v>0.53412400000000004</v>
      </c>
      <c r="D17" s="51">
        <v>0.67633799999999999</v>
      </c>
      <c r="E17" s="28">
        <v>0.626664</v>
      </c>
      <c r="F17" s="28">
        <v>0.66388499999999995</v>
      </c>
      <c r="G17" s="52">
        <v>0.66838799999999998</v>
      </c>
      <c r="I17" s="78">
        <f t="shared" si="0"/>
        <v>0.26625652470212896</v>
      </c>
      <c r="J17" s="78">
        <f t="shared" si="1"/>
        <v>-1.1754477790690472E-2</v>
      </c>
      <c r="K17" s="78">
        <f t="shared" si="2"/>
        <v>0.25137234050520091</v>
      </c>
    </row>
    <row r="18" spans="2:11" hidden="1">
      <c r="B18" s="53" t="s">
        <v>17</v>
      </c>
      <c r="C18" s="22">
        <v>7.6135999999999995E-2</v>
      </c>
      <c r="D18" s="22">
        <v>0.10967200000000001</v>
      </c>
      <c r="E18" s="22">
        <v>9.7861000000000004E-2</v>
      </c>
      <c r="F18" s="22">
        <v>0.11629</v>
      </c>
      <c r="G18" s="24">
        <v>0.11814</v>
      </c>
      <c r="I18" s="78">
        <f t="shared" si="0"/>
        <v>0.44047493958180117</v>
      </c>
      <c r="J18" s="78">
        <f t="shared" si="1"/>
        <v>7.7212050477788216E-2</v>
      </c>
      <c r="K18" s="78">
        <f t="shared" si="2"/>
        <v>0.55169696332878015</v>
      </c>
    </row>
    <row r="19" spans="2:11" hidden="1">
      <c r="B19" s="53" t="s">
        <v>18</v>
      </c>
      <c r="C19" s="22">
        <v>0.12420399999999999</v>
      </c>
      <c r="D19" s="22">
        <v>0.690021</v>
      </c>
      <c r="E19" s="22">
        <v>0.49363099999999999</v>
      </c>
      <c r="F19" s="22">
        <v>0.52760099999999999</v>
      </c>
      <c r="G19" s="24">
        <v>0.53821699999999995</v>
      </c>
      <c r="I19" s="78">
        <f t="shared" si="0"/>
        <v>4.555545715113845</v>
      </c>
      <c r="J19" s="78">
        <f t="shared" si="1"/>
        <v>-0.2199991014766218</v>
      </c>
      <c r="K19" s="78">
        <f t="shared" si="2"/>
        <v>3.3333306495765029</v>
      </c>
    </row>
    <row r="20" spans="2:11">
      <c r="B20" s="59" t="s">
        <v>60</v>
      </c>
      <c r="C20" s="31"/>
      <c r="D20" s="31"/>
      <c r="E20" s="22"/>
      <c r="F20" s="22"/>
      <c r="G20" s="24"/>
      <c r="I20" s="78"/>
      <c r="J20" s="78"/>
      <c r="K20" s="78"/>
    </row>
    <row r="21" spans="2:11">
      <c r="B21" s="53" t="s">
        <v>47</v>
      </c>
      <c r="C21" s="31"/>
      <c r="D21" s="31"/>
      <c r="E21" s="22"/>
      <c r="F21" s="22"/>
      <c r="G21" s="24"/>
      <c r="I21" s="78"/>
      <c r="J21" s="78"/>
      <c r="K21" s="78"/>
    </row>
    <row r="22" spans="2:11">
      <c r="B22" s="54" t="s">
        <v>42</v>
      </c>
      <c r="C22" s="22">
        <v>0.53859500000000005</v>
      </c>
      <c r="D22" s="22">
        <v>0.71503899999999998</v>
      </c>
      <c r="E22" s="22">
        <v>0.72589199999999998</v>
      </c>
      <c r="F22" s="22">
        <v>0.74912000000000001</v>
      </c>
      <c r="G22" s="24">
        <v>0.76659999999999995</v>
      </c>
      <c r="I22" s="78">
        <f t="shared" si="0"/>
        <v>0.32760051615778074</v>
      </c>
      <c r="J22" s="78">
        <f t="shared" si="1"/>
        <v>7.2109353475824353E-2</v>
      </c>
      <c r="K22" s="78">
        <f t="shared" si="2"/>
        <v>0.42333293105208902</v>
      </c>
    </row>
    <row r="23" spans="2:11">
      <c r="B23" s="54" t="s">
        <v>1</v>
      </c>
      <c r="C23" s="22">
        <v>0.54140100000000002</v>
      </c>
      <c r="D23" s="22">
        <v>0.50142600000000004</v>
      </c>
      <c r="E23" s="22">
        <v>0.52224199999999998</v>
      </c>
      <c r="F23" s="22">
        <v>0.54512400000000005</v>
      </c>
      <c r="G23" s="24">
        <v>0.55703100000000005</v>
      </c>
      <c r="I23" s="78">
        <f t="shared" si="0"/>
        <v>-7.3836213823025784E-2</v>
      </c>
      <c r="J23" s="78">
        <f t="shared" si="1"/>
        <v>0.11089373107896282</v>
      </c>
      <c r="K23" s="78">
        <f t="shared" si="2"/>
        <v>2.8869544016357621E-2</v>
      </c>
    </row>
    <row r="24" spans="2:11">
      <c r="B24" s="54" t="s">
        <v>6</v>
      </c>
      <c r="C24" s="31">
        <v>0.89194099999999998</v>
      </c>
      <c r="D24" s="22">
        <v>0.66805000000000003</v>
      </c>
      <c r="E24" s="22">
        <v>0.72358900000000004</v>
      </c>
      <c r="F24" s="22">
        <v>0.75792300000000001</v>
      </c>
      <c r="G24" s="50">
        <v>0.76448799999999995</v>
      </c>
      <c r="I24" s="78">
        <f t="shared" si="0"/>
        <v>-0.25101548196573537</v>
      </c>
      <c r="J24" s="78">
        <f t="shared" si="1"/>
        <v>0.14435745827408114</v>
      </c>
      <c r="K24" s="78">
        <f t="shared" si="2"/>
        <v>-0.14289398065567122</v>
      </c>
    </row>
    <row r="25" spans="2:11" ht="17" thickBot="1">
      <c r="B25" s="56" t="s">
        <v>7</v>
      </c>
      <c r="C25" s="35">
        <v>0.53859500000000005</v>
      </c>
      <c r="D25" s="35">
        <v>0.66399200000000003</v>
      </c>
      <c r="E25" s="35">
        <v>0.64099600000000001</v>
      </c>
      <c r="F25" s="35">
        <v>0.65788199999999997</v>
      </c>
      <c r="G25" s="37">
        <v>0.68242199999999997</v>
      </c>
      <c r="I25" s="78">
        <f t="shared" si="0"/>
        <v>0.23282243615332479</v>
      </c>
      <c r="J25" s="78">
        <f t="shared" si="1"/>
        <v>2.7756358510343415E-2</v>
      </c>
      <c r="K25" s="78">
        <f t="shared" si="2"/>
        <v>0.26704109767079143</v>
      </c>
    </row>
    <row r="26" spans="2:11" hidden="1">
      <c r="B26" t="s">
        <v>17</v>
      </c>
      <c r="C26" s="61">
        <v>7.9259999999999997E-2</v>
      </c>
      <c r="D26" s="7">
        <v>0.10707800000000001</v>
      </c>
      <c r="E26" s="7">
        <v>0.10280599999999999</v>
      </c>
      <c r="F26" s="7">
        <v>0.11211699999999999</v>
      </c>
      <c r="G26" s="7">
        <v>0.123268</v>
      </c>
      <c r="J26">
        <f t="shared" si="1"/>
        <v>0.15119819197220713</v>
      </c>
    </row>
    <row r="27" spans="2:11" hidden="1">
      <c r="B27" t="s">
        <v>18</v>
      </c>
      <c r="C27" s="61">
        <v>0.12942500000000001</v>
      </c>
      <c r="D27" s="7">
        <v>0.65929199999999999</v>
      </c>
      <c r="E27" s="7">
        <v>0.54535400000000001</v>
      </c>
      <c r="F27" s="7">
        <v>0.54203500000000004</v>
      </c>
      <c r="G27" s="7">
        <v>0.58738900000000005</v>
      </c>
      <c r="J27">
        <f t="shared" si="1"/>
        <v>-0.10906093203011706</v>
      </c>
    </row>
    <row r="28" spans="2:11">
      <c r="C28"/>
      <c r="E28" s="7"/>
      <c r="F28" s="7"/>
      <c r="G28" s="7"/>
    </row>
    <row r="29" spans="2:11">
      <c r="C29"/>
      <c r="E29" s="7"/>
      <c r="F29" s="7"/>
      <c r="G29" s="7"/>
    </row>
    <row r="30" spans="2:11">
      <c r="C30"/>
    </row>
    <row r="31" spans="2:11">
      <c r="C31"/>
    </row>
    <row r="32" spans="2:11">
      <c r="C32"/>
    </row>
    <row r="33" spans="1:9">
      <c r="C33"/>
    </row>
    <row r="34" spans="1:9">
      <c r="C34"/>
    </row>
    <row r="35" spans="1:9">
      <c r="A35" s="67"/>
      <c r="B35" s="67"/>
      <c r="C35" s="67"/>
      <c r="D35" s="67"/>
      <c r="E35" s="67"/>
      <c r="F35" s="67"/>
      <c r="G35" s="67"/>
    </row>
    <row r="36" spans="1:9">
      <c r="A36" s="67"/>
      <c r="B36" s="68"/>
      <c r="C36" s="69"/>
      <c r="D36" s="70"/>
      <c r="E36" s="70"/>
      <c r="F36" s="70"/>
      <c r="G36" s="70"/>
    </row>
    <row r="37" spans="1:9">
      <c r="A37" s="67"/>
      <c r="B37" s="67"/>
      <c r="C37" s="67"/>
      <c r="D37" s="71"/>
      <c r="E37" s="71"/>
      <c r="F37" s="67"/>
      <c r="G37" s="67"/>
      <c r="I37" s="15"/>
    </row>
    <row r="38" spans="1:9">
      <c r="A38" s="67"/>
      <c r="B38" s="72"/>
      <c r="C38" s="73"/>
      <c r="D38" s="73"/>
      <c r="E38" s="73"/>
      <c r="F38" s="67"/>
      <c r="G38" s="67"/>
    </row>
    <row r="39" spans="1:9">
      <c r="A39" s="67"/>
      <c r="B39" s="74"/>
      <c r="C39" s="73"/>
      <c r="D39" s="73"/>
      <c r="E39" s="73"/>
      <c r="F39" s="67"/>
      <c r="G39" s="67"/>
    </row>
    <row r="40" spans="1:9">
      <c r="A40" s="67"/>
      <c r="B40" s="73"/>
      <c r="C40" s="75"/>
      <c r="D40" s="75"/>
      <c r="E40" s="76"/>
      <c r="F40" s="67"/>
      <c r="G40" s="67"/>
    </row>
    <row r="41" spans="1:9">
      <c r="A41" s="67"/>
      <c r="B41" s="73"/>
      <c r="C41" s="75"/>
      <c r="D41" s="75"/>
      <c r="E41" s="76"/>
      <c r="F41" s="67"/>
      <c r="G41" s="67"/>
    </row>
    <row r="42" spans="1:9">
      <c r="A42" s="67"/>
      <c r="B42" s="73"/>
      <c r="C42" s="75"/>
      <c r="D42" s="75"/>
      <c r="E42" s="75"/>
      <c r="F42" s="67"/>
      <c r="G42" s="67"/>
    </row>
    <row r="43" spans="1:9">
      <c r="A43" s="67"/>
      <c r="B43" s="73"/>
      <c r="C43" s="75"/>
      <c r="D43" s="75"/>
      <c r="E43" s="75"/>
      <c r="F43" s="67"/>
      <c r="G43" s="67"/>
    </row>
    <row r="44" spans="1:9" hidden="1">
      <c r="A44" s="67"/>
      <c r="B44" s="74"/>
      <c r="C44" s="75"/>
      <c r="D44" s="75"/>
      <c r="E44" s="76"/>
      <c r="F44" s="67"/>
      <c r="G44" s="67"/>
    </row>
    <row r="45" spans="1:9" hidden="1">
      <c r="A45" s="67"/>
      <c r="B45" s="74"/>
      <c r="C45" s="75"/>
      <c r="D45" s="75"/>
      <c r="E45" s="76"/>
      <c r="F45" s="67"/>
      <c r="G45" s="67"/>
    </row>
    <row r="46" spans="1:9">
      <c r="A46" s="67"/>
      <c r="B46" s="72"/>
      <c r="C46" s="76"/>
      <c r="D46" s="75"/>
      <c r="E46" s="76"/>
      <c r="F46" s="67"/>
      <c r="G46" s="67"/>
    </row>
    <row r="47" spans="1:9">
      <c r="A47" s="67"/>
      <c r="B47" s="74"/>
      <c r="C47" s="76"/>
      <c r="D47" s="75"/>
      <c r="E47" s="76"/>
      <c r="F47" s="67"/>
      <c r="G47" s="67"/>
    </row>
    <row r="48" spans="1:9">
      <c r="A48" s="67"/>
      <c r="B48" s="73"/>
      <c r="C48" s="75"/>
      <c r="D48" s="75"/>
      <c r="E48" s="76"/>
      <c r="F48" s="67"/>
      <c r="G48" s="67"/>
    </row>
    <row r="49" spans="1:7">
      <c r="A49" s="67"/>
      <c r="B49" s="73"/>
      <c r="C49" s="75"/>
      <c r="D49" s="75"/>
      <c r="E49" s="76"/>
      <c r="F49" s="67"/>
      <c r="G49" s="67"/>
    </row>
    <row r="50" spans="1:7">
      <c r="A50" s="67"/>
      <c r="B50" s="73"/>
      <c r="C50" s="75"/>
      <c r="D50" s="75"/>
      <c r="E50" s="75"/>
      <c r="F50" s="67"/>
      <c r="G50" s="67"/>
    </row>
    <row r="51" spans="1:7">
      <c r="A51" s="67"/>
      <c r="B51" s="73"/>
      <c r="C51" s="75"/>
      <c r="D51" s="75"/>
      <c r="E51" s="75"/>
      <c r="F51" s="67"/>
      <c r="G51" s="67"/>
    </row>
    <row r="52" spans="1:7" hidden="1">
      <c r="A52" s="67"/>
      <c r="B52" s="74"/>
      <c r="C52" s="75"/>
      <c r="D52" s="75"/>
      <c r="E52" s="76"/>
      <c r="F52" s="67"/>
      <c r="G52" s="67"/>
    </row>
    <row r="53" spans="1:7" hidden="1">
      <c r="A53" s="67"/>
      <c r="B53" s="74"/>
      <c r="C53" s="75"/>
      <c r="D53" s="75"/>
      <c r="E53" s="76"/>
      <c r="F53" s="67"/>
      <c r="G53" s="67"/>
    </row>
    <row r="54" spans="1:7">
      <c r="A54" s="67"/>
      <c r="B54" s="72"/>
      <c r="C54" s="76"/>
      <c r="D54" s="75"/>
      <c r="E54" s="76"/>
      <c r="F54" s="67"/>
      <c r="G54" s="67"/>
    </row>
    <row r="55" spans="1:7">
      <c r="A55" s="67"/>
      <c r="B55" s="74"/>
      <c r="C55" s="76"/>
      <c r="D55" s="75"/>
      <c r="E55" s="76"/>
      <c r="F55" s="67"/>
      <c r="G55" s="67"/>
    </row>
    <row r="56" spans="1:7">
      <c r="A56" s="67"/>
      <c r="B56" s="73"/>
      <c r="C56" s="75"/>
      <c r="D56" s="75"/>
      <c r="E56" s="76"/>
      <c r="F56" s="67"/>
      <c r="G56" s="67"/>
    </row>
    <row r="57" spans="1:7">
      <c r="A57" s="67"/>
      <c r="B57" s="73"/>
      <c r="C57" s="75"/>
      <c r="D57" s="75"/>
      <c r="E57" s="76"/>
      <c r="F57" s="67"/>
      <c r="G57" s="67"/>
    </row>
    <row r="58" spans="1:7">
      <c r="A58" s="67"/>
      <c r="B58" s="73"/>
      <c r="C58" s="75"/>
      <c r="D58" s="75"/>
      <c r="E58" s="75"/>
      <c r="F58" s="67"/>
      <c r="G58" s="67"/>
    </row>
    <row r="59" spans="1:7">
      <c r="A59" s="67"/>
      <c r="B59" s="73"/>
      <c r="C59" s="75"/>
      <c r="D59" s="75"/>
      <c r="E59" s="76"/>
      <c r="F59" s="67"/>
      <c r="G59" s="67"/>
    </row>
    <row r="60" spans="1:7" hidden="1">
      <c r="A60" s="67"/>
      <c r="B60" s="67"/>
      <c r="C60" s="77"/>
      <c r="D60" s="77"/>
      <c r="E60" s="77"/>
      <c r="F60" s="77"/>
      <c r="G60" s="77"/>
    </row>
    <row r="61" spans="1:7" hidden="1">
      <c r="A61" s="67"/>
      <c r="B61" s="67"/>
      <c r="C61" s="77"/>
      <c r="D61" s="77"/>
      <c r="E61" s="77"/>
      <c r="F61" s="77"/>
      <c r="G61" s="77"/>
    </row>
    <row r="62" spans="1:7">
      <c r="A62" s="67"/>
      <c r="B62" s="67"/>
      <c r="C62" s="67"/>
      <c r="D62" s="67"/>
      <c r="E62" s="77"/>
      <c r="F62" s="77"/>
      <c r="G62" s="77"/>
    </row>
    <row r="63" spans="1:7">
      <c r="C63"/>
      <c r="E63" s="7"/>
      <c r="F63" s="7"/>
      <c r="G63" s="7"/>
    </row>
  </sheetData>
  <mergeCells count="3">
    <mergeCell ref="B2:B3"/>
    <mergeCell ref="E2:G2"/>
    <mergeCell ref="C2:C3"/>
  </mergeCells>
  <pageMargins left="0.7" right="0.7" top="0.75" bottom="0.75" header="0.3" footer="0.3"/>
  <pageSetup scale="7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944A-0D35-D647-91F7-71E167C52C83}">
  <sheetPr>
    <pageSetUpPr fitToPage="1"/>
  </sheetPr>
  <dimension ref="A1:N63"/>
  <sheetViews>
    <sheetView topLeftCell="A14" zoomScale="84" zoomScaleNormal="84" workbookViewId="0">
      <selection activeCell="B36" sqref="B36:G59"/>
    </sheetView>
  </sheetViews>
  <sheetFormatPr baseColWidth="10" defaultRowHeight="16"/>
  <cols>
    <col min="2" max="2" width="13.6640625" customWidth="1"/>
    <col min="3" max="3" width="9.6640625" style="8" customWidth="1"/>
    <col min="4" max="11" width="9.6640625" customWidth="1"/>
  </cols>
  <sheetData>
    <row r="1" spans="2:14" ht="17" thickBot="1">
      <c r="C1"/>
    </row>
    <row r="2" spans="2:14">
      <c r="B2" s="57" t="s">
        <v>50</v>
      </c>
      <c r="C2" s="16" t="s">
        <v>43</v>
      </c>
      <c r="D2" s="62" t="s">
        <v>49</v>
      </c>
      <c r="E2" s="63"/>
      <c r="F2" s="64" t="s">
        <v>26</v>
      </c>
      <c r="G2" s="63"/>
      <c r="H2" s="64" t="s">
        <v>27</v>
      </c>
      <c r="I2" s="63"/>
      <c r="J2" s="62" t="s">
        <v>44</v>
      </c>
      <c r="K2" s="65"/>
    </row>
    <row r="3" spans="2:14" ht="17" thickBot="1">
      <c r="B3" s="58"/>
      <c r="C3" s="60"/>
      <c r="D3" s="11" t="s">
        <v>5</v>
      </c>
      <c r="E3" s="12" t="s">
        <v>2</v>
      </c>
      <c r="F3" s="13" t="s">
        <v>5</v>
      </c>
      <c r="G3" s="12" t="s">
        <v>2</v>
      </c>
      <c r="H3" s="13" t="s">
        <v>5</v>
      </c>
      <c r="I3" s="12" t="s">
        <v>2</v>
      </c>
      <c r="J3" s="11" t="s">
        <v>5</v>
      </c>
      <c r="K3" s="14" t="s">
        <v>2</v>
      </c>
      <c r="M3" s="15" t="s">
        <v>38</v>
      </c>
    </row>
    <row r="4" spans="2:14" ht="17" thickTop="1">
      <c r="B4" s="59" t="s">
        <v>39</v>
      </c>
      <c r="C4" s="18"/>
      <c r="D4" s="41"/>
      <c r="E4" s="18"/>
      <c r="F4" s="41"/>
      <c r="G4" s="18"/>
      <c r="H4" s="41"/>
      <c r="I4" s="18"/>
      <c r="J4" s="41"/>
      <c r="K4" s="20"/>
    </row>
    <row r="5" spans="2:14">
      <c r="B5" s="53" t="s">
        <v>45</v>
      </c>
      <c r="C5" s="18"/>
      <c r="D5" s="41"/>
      <c r="E5" s="18"/>
      <c r="F5" s="41"/>
      <c r="G5" s="18"/>
      <c r="H5" s="41"/>
      <c r="I5" s="18"/>
      <c r="J5" s="41"/>
      <c r="K5" s="20"/>
    </row>
    <row r="6" spans="2:14">
      <c r="B6" s="54" t="s">
        <v>42</v>
      </c>
      <c r="C6" s="22">
        <v>0.54413800000000001</v>
      </c>
      <c r="D6" s="48">
        <v>0.72513099999999997</v>
      </c>
      <c r="E6" s="22">
        <v>0.74205299999999996</v>
      </c>
      <c r="F6" s="23">
        <v>0.31992500000000001</v>
      </c>
      <c r="G6" s="22">
        <v>0.73405600000000004</v>
      </c>
      <c r="H6" s="23">
        <v>0.33005099999999998</v>
      </c>
      <c r="I6" s="22">
        <v>0.758324</v>
      </c>
      <c r="J6" s="48">
        <v>0.61329900000000004</v>
      </c>
      <c r="K6" s="24">
        <v>0.77215</v>
      </c>
      <c r="M6">
        <f t="shared" ref="M6:N11" si="0">(J6-D6)/D6</f>
        <v>-0.15422316795172175</v>
      </c>
      <c r="N6">
        <f t="shared" si="0"/>
        <v>4.0559097530769424E-2</v>
      </c>
    </row>
    <row r="7" spans="2:14">
      <c r="B7" s="54" t="s">
        <v>1</v>
      </c>
      <c r="C7" s="22">
        <v>0.54506699999999997</v>
      </c>
      <c r="D7" s="48">
        <v>6.0345000000000003E-2</v>
      </c>
      <c r="E7" s="22">
        <v>0.51866199999999996</v>
      </c>
      <c r="F7" s="23">
        <v>0.52249000000000001</v>
      </c>
      <c r="G7" s="22">
        <v>0.52671400000000002</v>
      </c>
      <c r="H7" s="23">
        <v>0.52270700000000003</v>
      </c>
      <c r="I7" s="22">
        <v>0.55390099999999998</v>
      </c>
      <c r="J7" s="48">
        <v>0.51554199999999994</v>
      </c>
      <c r="K7" s="24">
        <v>0.55774699999999999</v>
      </c>
      <c r="M7">
        <f t="shared" si="0"/>
        <v>7.5432430193056579</v>
      </c>
      <c r="N7">
        <f t="shared" si="0"/>
        <v>7.5357361827163044E-2</v>
      </c>
    </row>
    <row r="8" spans="2:14">
      <c r="B8" s="54" t="s">
        <v>6</v>
      </c>
      <c r="C8" s="22">
        <v>0.89546199999999998</v>
      </c>
      <c r="D8" s="49">
        <f>1-0.063791</f>
        <v>0.93620899999999996</v>
      </c>
      <c r="E8" s="22">
        <v>0.706758</v>
      </c>
      <c r="F8" s="23">
        <v>0.92012099999999997</v>
      </c>
      <c r="G8" s="22">
        <v>0.74673299999999998</v>
      </c>
      <c r="H8" s="23">
        <v>0.92040200000000005</v>
      </c>
      <c r="I8" s="22">
        <v>0.78333600000000003</v>
      </c>
      <c r="J8" s="48">
        <v>0.75165099999999996</v>
      </c>
      <c r="K8" s="50">
        <v>0.78333600000000003</v>
      </c>
      <c r="M8">
        <f t="shared" si="0"/>
        <v>-0.19713333240761413</v>
      </c>
      <c r="N8">
        <f t="shared" si="0"/>
        <v>0.10835109047226919</v>
      </c>
    </row>
    <row r="9" spans="2:14">
      <c r="B9" s="55" t="s">
        <v>7</v>
      </c>
      <c r="C9" s="28">
        <v>0.54413800000000001</v>
      </c>
      <c r="D9" s="27">
        <v>0.49749500000000002</v>
      </c>
      <c r="E9" s="51">
        <v>0.68124300000000004</v>
      </c>
      <c r="F9" s="29">
        <v>0.51906099999999999</v>
      </c>
      <c r="G9" s="28">
        <v>0.64024599999999998</v>
      </c>
      <c r="H9" s="29">
        <v>0.51921099999999998</v>
      </c>
      <c r="I9" s="28">
        <v>0.66448200000000002</v>
      </c>
      <c r="J9" s="27">
        <v>0.60044900000000001</v>
      </c>
      <c r="K9" s="52">
        <v>0.67547999999999997</v>
      </c>
      <c r="M9">
        <f t="shared" si="0"/>
        <v>0.20694479341500915</v>
      </c>
      <c r="N9">
        <f t="shared" si="0"/>
        <v>-8.4595364649619493E-3</v>
      </c>
    </row>
    <row r="10" spans="2:14" hidden="1">
      <c r="B10" s="53" t="s">
        <v>17</v>
      </c>
      <c r="C10" s="22">
        <v>7.4945999999999999E-2</v>
      </c>
      <c r="D10" s="48">
        <v>6.2303999999999998E-2</v>
      </c>
      <c r="E10" s="22">
        <v>0.107011</v>
      </c>
      <c r="F10" s="23">
        <v>6.8047999999999997E-2</v>
      </c>
      <c r="G10" s="22">
        <v>9.5987000000000003E-2</v>
      </c>
      <c r="H10" s="23">
        <v>6.8154000000000006E-2</v>
      </c>
      <c r="I10" s="22">
        <v>0.108926</v>
      </c>
      <c r="J10" s="48">
        <v>8.3663000000000001E-2</v>
      </c>
      <c r="K10" s="24">
        <v>0.11354499999999999</v>
      </c>
      <c r="M10">
        <f t="shared" si="0"/>
        <v>0.34281908063687733</v>
      </c>
      <c r="N10">
        <f t="shared" si="0"/>
        <v>6.105914345254225E-2</v>
      </c>
    </row>
    <row r="11" spans="2:14" hidden="1">
      <c r="B11" s="53" t="s">
        <v>18</v>
      </c>
      <c r="C11" s="22">
        <v>0.142536</v>
      </c>
      <c r="D11" s="48">
        <v>0.99326599999999998</v>
      </c>
      <c r="E11" s="22">
        <v>0.65207599999999999</v>
      </c>
      <c r="F11" s="23">
        <v>6.0606E-2</v>
      </c>
      <c r="G11" s="22">
        <v>0.51851899999999995</v>
      </c>
      <c r="H11" s="23">
        <v>6.0606E-2</v>
      </c>
      <c r="I11" s="22">
        <v>0.52861999999999998</v>
      </c>
      <c r="J11" s="48">
        <v>0.42760900000000002</v>
      </c>
      <c r="K11" s="24">
        <v>0.55218900000000004</v>
      </c>
      <c r="M11">
        <f t="shared" si="0"/>
        <v>-0.56949195885090198</v>
      </c>
      <c r="N11">
        <f t="shared" si="0"/>
        <v>-0.15318306455075781</v>
      </c>
    </row>
    <row r="12" spans="2:14">
      <c r="B12" s="59" t="s">
        <v>40</v>
      </c>
      <c r="C12" s="31"/>
      <c r="D12" s="49"/>
      <c r="E12" s="31"/>
      <c r="F12" s="23"/>
      <c r="G12" s="22"/>
      <c r="H12" s="23"/>
      <c r="I12" s="22"/>
      <c r="J12" s="48"/>
      <c r="K12" s="24"/>
    </row>
    <row r="13" spans="2:14">
      <c r="B13" s="53" t="s">
        <v>46</v>
      </c>
      <c r="C13" s="31"/>
      <c r="D13" s="49"/>
      <c r="E13" s="31"/>
      <c r="F13" s="23"/>
      <c r="G13" s="22"/>
      <c r="H13" s="23"/>
      <c r="I13" s="22"/>
      <c r="J13" s="48"/>
      <c r="K13" s="24"/>
    </row>
    <row r="14" spans="2:14">
      <c r="B14" s="54" t="s">
        <v>42</v>
      </c>
      <c r="C14" s="22">
        <v>0.53412400000000004</v>
      </c>
      <c r="D14" s="48">
        <v>0.33988600000000002</v>
      </c>
      <c r="E14" s="22">
        <v>0.72553999999999996</v>
      </c>
      <c r="F14" s="23">
        <v>0.34323700000000001</v>
      </c>
      <c r="G14" s="22">
        <v>0.72423700000000002</v>
      </c>
      <c r="H14" s="23">
        <v>0.42538300000000001</v>
      </c>
      <c r="I14" s="22">
        <v>0.75558899999999996</v>
      </c>
      <c r="J14" s="48">
        <v>0.418854</v>
      </c>
      <c r="K14" s="24">
        <v>0.76371500000000003</v>
      </c>
      <c r="M14">
        <f t="shared" ref="M14:N19" si="1">(J14-D14)/D14</f>
        <v>0.23233672466650576</v>
      </c>
      <c r="N14">
        <f t="shared" si="1"/>
        <v>5.2615982578493356E-2</v>
      </c>
    </row>
    <row r="15" spans="2:14">
      <c r="B15" s="54" t="s">
        <v>1</v>
      </c>
      <c r="C15" s="22">
        <v>0.53570899999999999</v>
      </c>
      <c r="D15" s="48">
        <v>0.53099499999999999</v>
      </c>
      <c r="E15" s="22">
        <v>0.501718</v>
      </c>
      <c r="F15" s="23">
        <v>0.53099499999999999</v>
      </c>
      <c r="G15" s="22">
        <v>0.52531000000000005</v>
      </c>
      <c r="H15" s="23">
        <v>0.53099499999999999</v>
      </c>
      <c r="I15" s="22">
        <v>0.55906800000000001</v>
      </c>
      <c r="J15" s="48">
        <v>0.53099499999999999</v>
      </c>
      <c r="K15" s="24">
        <v>0.56027400000000005</v>
      </c>
      <c r="M15">
        <f t="shared" si="1"/>
        <v>0</v>
      </c>
      <c r="N15">
        <f t="shared" si="1"/>
        <v>0.11671098106904686</v>
      </c>
    </row>
    <row r="16" spans="2:14">
      <c r="B16" s="54" t="s">
        <v>6</v>
      </c>
      <c r="C16" s="22">
        <v>0.88883299999999998</v>
      </c>
      <c r="D16" s="49">
        <v>0.90870700000000004</v>
      </c>
      <c r="E16" s="22">
        <v>0.66449800000000003</v>
      </c>
      <c r="F16" s="23">
        <v>0.90870700000000004</v>
      </c>
      <c r="G16" s="22">
        <v>0.74177899999999997</v>
      </c>
      <c r="H16" s="23">
        <v>0.90870700000000004</v>
      </c>
      <c r="I16" s="22">
        <v>0.78181299999999998</v>
      </c>
      <c r="J16" s="48">
        <v>0.90870700000000004</v>
      </c>
      <c r="K16" s="50">
        <v>0.78102700000000003</v>
      </c>
      <c r="M16">
        <f t="shared" si="1"/>
        <v>0</v>
      </c>
      <c r="N16">
        <f t="shared" si="1"/>
        <v>0.17536395895849197</v>
      </c>
    </row>
    <row r="17" spans="2:14">
      <c r="B17" s="55" t="s">
        <v>7</v>
      </c>
      <c r="C17" s="28">
        <v>0.53412400000000004</v>
      </c>
      <c r="D17" s="27">
        <v>0.526065</v>
      </c>
      <c r="E17" s="51">
        <v>0.67633799999999999</v>
      </c>
      <c r="F17" s="29">
        <v>0.526065</v>
      </c>
      <c r="G17" s="28">
        <v>0.626664</v>
      </c>
      <c r="H17" s="29">
        <v>0.526065</v>
      </c>
      <c r="I17" s="28">
        <v>0.66388499999999995</v>
      </c>
      <c r="J17" s="27">
        <v>0.526065</v>
      </c>
      <c r="K17" s="52">
        <v>0.66838799999999998</v>
      </c>
      <c r="M17">
        <f t="shared" si="1"/>
        <v>0</v>
      </c>
      <c r="N17">
        <f t="shared" si="1"/>
        <v>-1.1754477790690472E-2</v>
      </c>
    </row>
    <row r="18" spans="2:14" hidden="1">
      <c r="B18" s="53" t="s">
        <v>17</v>
      </c>
      <c r="C18" s="22">
        <v>7.6135999999999995E-2</v>
      </c>
      <c r="D18" s="48">
        <v>7.5134000000000006E-2</v>
      </c>
      <c r="E18" s="22">
        <v>0.10967200000000001</v>
      </c>
      <c r="F18" s="23">
        <v>7.5134000000000006E-2</v>
      </c>
      <c r="G18" s="22">
        <v>9.7861000000000004E-2</v>
      </c>
      <c r="H18" s="23">
        <v>7.5134000000000006E-2</v>
      </c>
      <c r="I18" s="22">
        <v>0.11629</v>
      </c>
      <c r="J18" s="48">
        <v>7.5134000000000006E-2</v>
      </c>
      <c r="K18" s="24">
        <v>0.11814</v>
      </c>
      <c r="M18">
        <f t="shared" si="1"/>
        <v>0</v>
      </c>
      <c r="N18">
        <f t="shared" si="1"/>
        <v>7.7212050477788216E-2</v>
      </c>
    </row>
    <row r="19" spans="2:14" hidden="1">
      <c r="B19" s="53" t="s">
        <v>18</v>
      </c>
      <c r="C19" s="22">
        <v>0.12420399999999999</v>
      </c>
      <c r="D19" s="48">
        <v>8.3863999999999994E-2</v>
      </c>
      <c r="E19" s="22">
        <v>0.690021</v>
      </c>
      <c r="F19" s="23">
        <v>8.3863999999999994E-2</v>
      </c>
      <c r="G19" s="22">
        <v>0.49363099999999999</v>
      </c>
      <c r="H19" s="23">
        <v>8.3863999999999994E-2</v>
      </c>
      <c r="I19" s="22">
        <v>0.52760099999999999</v>
      </c>
      <c r="J19" s="48">
        <v>8.3863999999999994E-2</v>
      </c>
      <c r="K19" s="24">
        <v>0.53821699999999995</v>
      </c>
      <c r="M19">
        <f t="shared" si="1"/>
        <v>0</v>
      </c>
      <c r="N19">
        <f t="shared" si="1"/>
        <v>-0.2199991014766218</v>
      </c>
    </row>
    <row r="20" spans="2:14">
      <c r="B20" s="59" t="s">
        <v>41</v>
      </c>
      <c r="C20" s="31"/>
      <c r="D20" s="49"/>
      <c r="E20" s="31"/>
      <c r="F20" s="23"/>
      <c r="G20" s="22"/>
      <c r="H20" s="23"/>
      <c r="I20" s="22"/>
      <c r="J20" s="48"/>
      <c r="K20" s="24"/>
    </row>
    <row r="21" spans="2:14">
      <c r="B21" s="53" t="s">
        <v>47</v>
      </c>
      <c r="C21" s="31"/>
      <c r="D21" s="49"/>
      <c r="E21" s="31"/>
      <c r="F21" s="23"/>
      <c r="G21" s="22"/>
      <c r="H21" s="23"/>
      <c r="I21" s="22"/>
      <c r="J21" s="48"/>
      <c r="K21" s="24"/>
    </row>
    <row r="22" spans="2:14">
      <c r="B22" s="54" t="s">
        <v>42</v>
      </c>
      <c r="C22" s="22">
        <v>0.53859500000000005</v>
      </c>
      <c r="D22" s="48">
        <v>0.33925899999999998</v>
      </c>
      <c r="E22" s="22">
        <v>0.71503899999999998</v>
      </c>
      <c r="F22" s="23">
        <v>0.33968199999999998</v>
      </c>
      <c r="G22" s="22">
        <v>0.72589199999999998</v>
      </c>
      <c r="H22" s="23">
        <v>0.35859400000000002</v>
      </c>
      <c r="I22" s="22">
        <v>0.74912000000000001</v>
      </c>
      <c r="J22" s="48">
        <v>0.35639700000000002</v>
      </c>
      <c r="K22" s="24">
        <v>0.76659999999999995</v>
      </c>
      <c r="M22">
        <f t="shared" ref="M22:N25" si="2">(J22-D22)/D22</f>
        <v>5.0515977468541862E-2</v>
      </c>
      <c r="N22">
        <f t="shared" si="2"/>
        <v>7.2109353475824353E-2</v>
      </c>
    </row>
    <row r="23" spans="2:14">
      <c r="B23" s="54" t="s">
        <v>1</v>
      </c>
      <c r="C23" s="22">
        <v>0.54140100000000002</v>
      </c>
      <c r="D23" s="48">
        <v>0.52099300000000004</v>
      </c>
      <c r="E23" s="22">
        <v>0.50142600000000004</v>
      </c>
      <c r="F23" s="23">
        <v>0.52099300000000004</v>
      </c>
      <c r="G23" s="22">
        <v>0.52224199999999998</v>
      </c>
      <c r="H23" s="23">
        <v>0.52115699999999998</v>
      </c>
      <c r="I23" s="22">
        <v>0.54512400000000005</v>
      </c>
      <c r="J23" s="48">
        <v>0.52115699999999998</v>
      </c>
      <c r="K23" s="24">
        <v>0.55703100000000005</v>
      </c>
      <c r="M23">
        <f t="shared" si="2"/>
        <v>3.1478349997013773E-4</v>
      </c>
      <c r="N23">
        <f t="shared" si="2"/>
        <v>0.11089373107896282</v>
      </c>
    </row>
    <row r="24" spans="2:14">
      <c r="B24" s="54" t="s">
        <v>6</v>
      </c>
      <c r="C24" s="22">
        <v>0.89194099999999998</v>
      </c>
      <c r="D24" s="49">
        <v>0.90763700000000003</v>
      </c>
      <c r="E24" s="22">
        <v>0.66805000000000003</v>
      </c>
      <c r="F24" s="23">
        <v>0.90763700000000003</v>
      </c>
      <c r="G24" s="22">
        <v>0.72358900000000004</v>
      </c>
      <c r="H24" s="23">
        <v>0.90786299999999998</v>
      </c>
      <c r="I24" s="22">
        <v>0.75792300000000001</v>
      </c>
      <c r="J24" s="48">
        <v>0.90786299999999998</v>
      </c>
      <c r="K24" s="50">
        <v>0.76448799999999995</v>
      </c>
      <c r="M24">
        <f t="shared" si="2"/>
        <v>2.489982228577597E-4</v>
      </c>
      <c r="N24">
        <f t="shared" si="2"/>
        <v>0.14435745827408114</v>
      </c>
    </row>
    <row r="25" spans="2:14" ht="17" thickBot="1">
      <c r="B25" s="56" t="s">
        <v>7</v>
      </c>
      <c r="C25" s="35">
        <v>0.53859500000000005</v>
      </c>
      <c r="D25" s="34">
        <v>0.51831099999999997</v>
      </c>
      <c r="E25" s="35">
        <v>0.66399200000000003</v>
      </c>
      <c r="F25" s="36">
        <v>0.51831099999999997</v>
      </c>
      <c r="G25" s="35">
        <v>0.64099600000000001</v>
      </c>
      <c r="H25" s="36">
        <v>0.51843300000000003</v>
      </c>
      <c r="I25" s="35">
        <v>0.65788199999999997</v>
      </c>
      <c r="J25" s="34">
        <v>0.51843300000000003</v>
      </c>
      <c r="K25" s="37">
        <v>0.68242199999999997</v>
      </c>
      <c r="M25">
        <f t="shared" si="2"/>
        <v>2.3537991669107255E-4</v>
      </c>
      <c r="N25">
        <f t="shared" si="2"/>
        <v>2.7756358510343415E-2</v>
      </c>
    </row>
    <row r="26" spans="2:14" hidden="1">
      <c r="B26" t="s">
        <v>17</v>
      </c>
      <c r="C26" s="61">
        <v>7.9259999999999997E-2</v>
      </c>
      <c r="D26" s="7">
        <v>7.2926000000000005E-2</v>
      </c>
      <c r="E26" s="7">
        <v>0.10707800000000001</v>
      </c>
      <c r="F26" s="7">
        <v>7.2926000000000005E-2</v>
      </c>
      <c r="G26" s="7">
        <v>0.10280599999999999</v>
      </c>
      <c r="H26" s="7">
        <v>7.2988999999999998E-2</v>
      </c>
      <c r="I26" s="7">
        <v>0.11211699999999999</v>
      </c>
      <c r="J26" s="7">
        <v>7.2988999999999998E-2</v>
      </c>
      <c r="K26" s="7">
        <v>0.123268</v>
      </c>
    </row>
    <row r="27" spans="2:14" hidden="1">
      <c r="B27" t="s">
        <v>18</v>
      </c>
      <c r="C27" s="61">
        <v>0.12942500000000001</v>
      </c>
      <c r="D27" s="7">
        <v>6.7477999999999996E-2</v>
      </c>
      <c r="E27" s="7">
        <v>0.65929199999999999</v>
      </c>
      <c r="F27" s="7">
        <v>6.7477999999999996E-2</v>
      </c>
      <c r="G27" s="7">
        <v>0.54535400000000001</v>
      </c>
      <c r="H27" s="7">
        <v>6.7477999999999996E-2</v>
      </c>
      <c r="I27" s="7">
        <v>0.54203500000000004</v>
      </c>
      <c r="J27" s="7">
        <v>6.7477999999999996E-2</v>
      </c>
      <c r="K27" s="7">
        <v>0.58738900000000005</v>
      </c>
    </row>
    <row r="28" spans="2:14">
      <c r="C28"/>
      <c r="F28" s="7"/>
      <c r="G28" s="7"/>
      <c r="H28" s="7"/>
      <c r="I28" s="7"/>
      <c r="J28" s="7"/>
      <c r="K28" s="7"/>
    </row>
    <row r="29" spans="2:14">
      <c r="C29"/>
      <c r="F29" s="7"/>
      <c r="G29" s="7"/>
      <c r="H29" s="7"/>
      <c r="I29" s="7"/>
      <c r="J29" s="7"/>
      <c r="K29" s="7"/>
    </row>
    <row r="30" spans="2:14">
      <c r="C30"/>
    </row>
    <row r="31" spans="2:14">
      <c r="C31"/>
    </row>
    <row r="32" spans="2:14">
      <c r="C32"/>
    </row>
    <row r="33" spans="1:14">
      <c r="C33"/>
    </row>
    <row r="34" spans="1:14">
      <c r="C34"/>
    </row>
    <row r="35" spans="1:14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</row>
    <row r="36" spans="1:14">
      <c r="A36" s="67"/>
      <c r="B36" s="68" t="s">
        <v>50</v>
      </c>
      <c r="C36" s="69" t="s">
        <v>43</v>
      </c>
      <c r="D36" s="70" t="s">
        <v>49</v>
      </c>
      <c r="E36" s="70" t="s">
        <v>26</v>
      </c>
      <c r="F36" s="70" t="s">
        <v>27</v>
      </c>
      <c r="G36" s="70" t="s">
        <v>44</v>
      </c>
      <c r="H36" s="67"/>
      <c r="I36" s="70"/>
      <c r="J36" s="67"/>
      <c r="K36" s="70"/>
    </row>
    <row r="37" spans="1:14">
      <c r="A37" s="67"/>
      <c r="B37" s="67"/>
      <c r="C37" s="67"/>
      <c r="D37" s="71" t="s">
        <v>2</v>
      </c>
      <c r="E37" s="71" t="s">
        <v>2</v>
      </c>
      <c r="F37" s="71" t="s">
        <v>2</v>
      </c>
      <c r="G37" s="71" t="s">
        <v>2</v>
      </c>
      <c r="H37" s="71"/>
      <c r="I37" s="67"/>
      <c r="J37" s="71"/>
      <c r="K37" s="67"/>
      <c r="M37" s="15" t="s">
        <v>38</v>
      </c>
    </row>
    <row r="38" spans="1:14">
      <c r="A38" s="67"/>
      <c r="B38" s="72" t="s">
        <v>39</v>
      </c>
      <c r="C38" s="73"/>
      <c r="D38" s="73"/>
      <c r="E38" s="73"/>
      <c r="F38" s="73"/>
      <c r="G38" s="73"/>
      <c r="H38" s="73"/>
      <c r="I38" s="67"/>
      <c r="J38" s="73"/>
      <c r="K38" s="67"/>
    </row>
    <row r="39" spans="1:14">
      <c r="A39" s="67"/>
      <c r="B39" s="74" t="s">
        <v>45</v>
      </c>
      <c r="C39" s="73"/>
      <c r="D39" s="73"/>
      <c r="E39" s="73"/>
      <c r="F39" s="73"/>
      <c r="G39" s="73"/>
      <c r="H39" s="73"/>
      <c r="I39" s="67"/>
      <c r="J39" s="73"/>
      <c r="K39" s="67"/>
    </row>
    <row r="40" spans="1:14">
      <c r="A40" s="67"/>
      <c r="B40" s="73" t="s">
        <v>42</v>
      </c>
      <c r="C40" s="75">
        <v>0.54413800000000001</v>
      </c>
      <c r="D40" s="75">
        <v>0.74205299999999996</v>
      </c>
      <c r="E40" s="75">
        <v>0.73405600000000004</v>
      </c>
      <c r="F40" s="75">
        <v>0.758324</v>
      </c>
      <c r="G40" s="76">
        <v>0.77215</v>
      </c>
      <c r="H40" s="75"/>
      <c r="I40" s="67"/>
      <c r="J40" s="75"/>
      <c r="K40" s="67"/>
      <c r="M40" t="e">
        <f>(J40-#REF!)/#REF!</f>
        <v>#REF!</v>
      </c>
      <c r="N40">
        <f>(G40-D40)/D40</f>
        <v>4.0559097530769424E-2</v>
      </c>
    </row>
    <row r="41" spans="1:14">
      <c r="A41" s="67"/>
      <c r="B41" s="73" t="s">
        <v>1</v>
      </c>
      <c r="C41" s="75">
        <v>0.54506699999999997</v>
      </c>
      <c r="D41" s="75">
        <v>0.51866199999999996</v>
      </c>
      <c r="E41" s="75">
        <v>0.52671400000000002</v>
      </c>
      <c r="F41" s="75">
        <v>0.55390099999999998</v>
      </c>
      <c r="G41" s="76">
        <v>0.55774699999999999</v>
      </c>
      <c r="H41" s="75"/>
      <c r="I41" s="67"/>
      <c r="J41" s="75"/>
      <c r="K41" s="67"/>
      <c r="M41" t="e">
        <f>(J41-#REF!)/#REF!</f>
        <v>#REF!</v>
      </c>
      <c r="N41">
        <f>(G41-D41)/D41</f>
        <v>7.5357361827163044E-2</v>
      </c>
    </row>
    <row r="42" spans="1:14">
      <c r="A42" s="67"/>
      <c r="B42" s="73" t="s">
        <v>6</v>
      </c>
      <c r="C42" s="75">
        <v>0.89546199999999998</v>
      </c>
      <c r="D42" s="75">
        <v>0.706758</v>
      </c>
      <c r="E42" s="75">
        <v>0.74673299999999998</v>
      </c>
      <c r="F42" s="75">
        <v>0.78333600000000003</v>
      </c>
      <c r="G42" s="75">
        <v>0.78333600000000003</v>
      </c>
      <c r="H42" s="75"/>
      <c r="I42" s="67"/>
      <c r="J42" s="75"/>
      <c r="K42" s="67"/>
      <c r="M42" t="e">
        <f>(J42-#REF!)/#REF!</f>
        <v>#REF!</v>
      </c>
      <c r="N42">
        <f>(G42-D42)/D42</f>
        <v>0.10835109047226919</v>
      </c>
    </row>
    <row r="43" spans="1:14">
      <c r="A43" s="67"/>
      <c r="B43" s="73" t="s">
        <v>7</v>
      </c>
      <c r="C43" s="75">
        <v>0.54413800000000001</v>
      </c>
      <c r="D43" s="76">
        <v>0.68124300000000004</v>
      </c>
      <c r="E43" s="75">
        <v>0.64024599999999998</v>
      </c>
      <c r="F43" s="75">
        <v>0.66448200000000002</v>
      </c>
      <c r="G43" s="75">
        <v>0.67547999999999997</v>
      </c>
      <c r="H43" s="75"/>
      <c r="I43" s="67"/>
      <c r="J43" s="75"/>
      <c r="K43" s="67"/>
      <c r="M43" t="e">
        <f>(J43-#REF!)/#REF!</f>
        <v>#REF!</v>
      </c>
      <c r="N43">
        <f>(G43-D43)/D43</f>
        <v>-8.4595364649619493E-3</v>
      </c>
    </row>
    <row r="44" spans="1:14" hidden="1">
      <c r="A44" s="67"/>
      <c r="B44" s="74" t="s">
        <v>17</v>
      </c>
      <c r="C44" s="75">
        <v>7.4945999999999999E-2</v>
      </c>
      <c r="D44" s="75">
        <v>0.107011</v>
      </c>
      <c r="E44" s="75">
        <v>9.5987000000000003E-2</v>
      </c>
      <c r="F44" s="75">
        <v>0.108926</v>
      </c>
      <c r="G44" s="76">
        <v>0.11354499999999999</v>
      </c>
      <c r="H44" s="75"/>
      <c r="I44" s="67"/>
      <c r="J44" s="75"/>
      <c r="K44" s="67"/>
      <c r="M44" t="e">
        <f>(J44-#REF!)/#REF!</f>
        <v>#REF!</v>
      </c>
      <c r="N44">
        <f>(G44-D44)/D44</f>
        <v>6.105914345254225E-2</v>
      </c>
    </row>
    <row r="45" spans="1:14" hidden="1">
      <c r="A45" s="67"/>
      <c r="B45" s="74" t="s">
        <v>18</v>
      </c>
      <c r="C45" s="75">
        <v>0.142536</v>
      </c>
      <c r="D45" s="75">
        <v>0.65207599999999999</v>
      </c>
      <c r="E45" s="75">
        <v>0.51851899999999995</v>
      </c>
      <c r="F45" s="75">
        <v>0.52861999999999998</v>
      </c>
      <c r="G45" s="76">
        <v>0.55218900000000004</v>
      </c>
      <c r="H45" s="75"/>
      <c r="I45" s="67"/>
      <c r="J45" s="75"/>
      <c r="K45" s="67"/>
      <c r="M45" t="e">
        <f>(J45-#REF!)/#REF!</f>
        <v>#REF!</v>
      </c>
      <c r="N45">
        <f>(G45-D45)/D45</f>
        <v>-0.15318306455075781</v>
      </c>
    </row>
    <row r="46" spans="1:14">
      <c r="A46" s="67"/>
      <c r="B46" s="72" t="s">
        <v>40</v>
      </c>
      <c r="C46" s="76"/>
      <c r="D46" s="76"/>
      <c r="E46" s="75"/>
      <c r="F46" s="75"/>
      <c r="G46" s="76"/>
      <c r="H46" s="75"/>
      <c r="I46" s="67"/>
      <c r="J46" s="75"/>
      <c r="K46" s="67"/>
    </row>
    <row r="47" spans="1:14">
      <c r="A47" s="67"/>
      <c r="B47" s="74" t="s">
        <v>46</v>
      </c>
      <c r="C47" s="76"/>
      <c r="D47" s="76"/>
      <c r="E47" s="75"/>
      <c r="F47" s="75"/>
      <c r="G47" s="76"/>
      <c r="H47" s="75"/>
      <c r="I47" s="67"/>
      <c r="J47" s="75"/>
      <c r="K47" s="67"/>
    </row>
    <row r="48" spans="1:14">
      <c r="A48" s="67"/>
      <c r="B48" s="73" t="s">
        <v>42</v>
      </c>
      <c r="C48" s="75">
        <v>0.53412400000000004</v>
      </c>
      <c r="D48" s="75">
        <v>0.72553999999999996</v>
      </c>
      <c r="E48" s="75">
        <v>0.72423700000000002</v>
      </c>
      <c r="F48" s="75">
        <v>0.75558899999999996</v>
      </c>
      <c r="G48" s="76">
        <v>0.76371500000000003</v>
      </c>
      <c r="H48" s="75"/>
      <c r="I48" s="67"/>
      <c r="J48" s="75"/>
      <c r="K48" s="67"/>
      <c r="M48" t="e">
        <f>(J48-#REF!)/#REF!</f>
        <v>#REF!</v>
      </c>
      <c r="N48">
        <f>(G48-D48)/D48</f>
        <v>5.2615982578493356E-2</v>
      </c>
    </row>
    <row r="49" spans="1:14">
      <c r="A49" s="67"/>
      <c r="B49" s="73" t="s">
        <v>1</v>
      </c>
      <c r="C49" s="75">
        <v>0.53570899999999999</v>
      </c>
      <c r="D49" s="75">
        <v>0.501718</v>
      </c>
      <c r="E49" s="75">
        <v>0.52531000000000005</v>
      </c>
      <c r="F49" s="75">
        <v>0.55906800000000001</v>
      </c>
      <c r="G49" s="76">
        <v>0.56027400000000005</v>
      </c>
      <c r="H49" s="75"/>
      <c r="I49" s="67"/>
      <c r="J49" s="75"/>
      <c r="K49" s="67"/>
      <c r="M49" t="e">
        <f>(J49-#REF!)/#REF!</f>
        <v>#REF!</v>
      </c>
      <c r="N49">
        <f>(G49-D49)/D49</f>
        <v>0.11671098106904686</v>
      </c>
    </row>
    <row r="50" spans="1:14">
      <c r="A50" s="67"/>
      <c r="B50" s="73" t="s">
        <v>6</v>
      </c>
      <c r="C50" s="75">
        <v>0.88883299999999998</v>
      </c>
      <c r="D50" s="75">
        <v>0.66449800000000003</v>
      </c>
      <c r="E50" s="75">
        <v>0.74177899999999997</v>
      </c>
      <c r="F50" s="75">
        <v>0.78181299999999998</v>
      </c>
      <c r="G50" s="75">
        <v>0.78102700000000003</v>
      </c>
      <c r="H50" s="75"/>
      <c r="I50" s="67"/>
      <c r="J50" s="75"/>
      <c r="K50" s="67"/>
      <c r="M50" t="e">
        <f>(J50-#REF!)/#REF!</f>
        <v>#REF!</v>
      </c>
      <c r="N50">
        <f>(G50-D50)/D50</f>
        <v>0.17536395895849197</v>
      </c>
    </row>
    <row r="51" spans="1:14">
      <c r="A51" s="67"/>
      <c r="B51" s="73" t="s">
        <v>7</v>
      </c>
      <c r="C51" s="75">
        <v>0.53412400000000004</v>
      </c>
      <c r="D51" s="76">
        <v>0.67633799999999999</v>
      </c>
      <c r="E51" s="75">
        <v>0.626664</v>
      </c>
      <c r="F51" s="75">
        <v>0.66388499999999995</v>
      </c>
      <c r="G51" s="75">
        <v>0.66838799999999998</v>
      </c>
      <c r="H51" s="75"/>
      <c r="I51" s="67"/>
      <c r="J51" s="75"/>
      <c r="K51" s="67"/>
      <c r="M51" t="e">
        <f>(J51-#REF!)/#REF!</f>
        <v>#REF!</v>
      </c>
      <c r="N51">
        <f>(G51-D51)/D51</f>
        <v>-1.1754477790690472E-2</v>
      </c>
    </row>
    <row r="52" spans="1:14" hidden="1">
      <c r="A52" s="67"/>
      <c r="B52" s="74" t="s">
        <v>17</v>
      </c>
      <c r="C52" s="75">
        <v>7.6135999999999995E-2</v>
      </c>
      <c r="D52" s="75">
        <v>0.10967200000000001</v>
      </c>
      <c r="E52" s="75">
        <v>9.7861000000000004E-2</v>
      </c>
      <c r="F52" s="75">
        <v>0.11629</v>
      </c>
      <c r="G52" s="76">
        <v>0.11814</v>
      </c>
      <c r="H52" s="75"/>
      <c r="I52" s="67"/>
      <c r="J52" s="75"/>
      <c r="K52" s="67"/>
      <c r="M52" t="e">
        <f>(J52-#REF!)/#REF!</f>
        <v>#REF!</v>
      </c>
      <c r="N52">
        <f>(G52-D52)/D52</f>
        <v>7.7212050477788216E-2</v>
      </c>
    </row>
    <row r="53" spans="1:14" hidden="1">
      <c r="A53" s="67"/>
      <c r="B53" s="74" t="s">
        <v>18</v>
      </c>
      <c r="C53" s="75">
        <v>0.12420399999999999</v>
      </c>
      <c r="D53" s="75">
        <v>0.690021</v>
      </c>
      <c r="E53" s="75">
        <v>0.49363099999999999</v>
      </c>
      <c r="F53" s="75">
        <v>0.52760099999999999</v>
      </c>
      <c r="G53" s="76">
        <v>0.53821699999999995</v>
      </c>
      <c r="H53" s="75"/>
      <c r="I53" s="67"/>
      <c r="J53" s="75"/>
      <c r="K53" s="67"/>
      <c r="M53" t="e">
        <f>(J53-#REF!)/#REF!</f>
        <v>#REF!</v>
      </c>
      <c r="N53">
        <f>(G53-D53)/D53</f>
        <v>-0.2199991014766218</v>
      </c>
    </row>
    <row r="54" spans="1:14">
      <c r="A54" s="67"/>
      <c r="B54" s="72" t="s">
        <v>41</v>
      </c>
      <c r="C54" s="76"/>
      <c r="D54" s="76"/>
      <c r="E54" s="75"/>
      <c r="F54" s="75"/>
      <c r="G54" s="76"/>
      <c r="H54" s="75"/>
      <c r="I54" s="67"/>
      <c r="J54" s="75"/>
      <c r="K54" s="67"/>
    </row>
    <row r="55" spans="1:14">
      <c r="A55" s="67"/>
      <c r="B55" s="74" t="s">
        <v>47</v>
      </c>
      <c r="C55" s="76"/>
      <c r="D55" s="76"/>
      <c r="E55" s="75"/>
      <c r="F55" s="75"/>
      <c r="G55" s="76"/>
      <c r="H55" s="75"/>
      <c r="I55" s="67"/>
      <c r="J55" s="75"/>
      <c r="K55" s="67"/>
    </row>
    <row r="56" spans="1:14">
      <c r="A56" s="67"/>
      <c r="B56" s="73" t="s">
        <v>42</v>
      </c>
      <c r="C56" s="75">
        <v>0.53859500000000005</v>
      </c>
      <c r="D56" s="75">
        <v>0.71503899999999998</v>
      </c>
      <c r="E56" s="75">
        <v>0.72589199999999998</v>
      </c>
      <c r="F56" s="75">
        <v>0.74912000000000001</v>
      </c>
      <c r="G56" s="76">
        <v>0.76659999999999995</v>
      </c>
      <c r="H56" s="75"/>
      <c r="I56" s="67"/>
      <c r="J56" s="75"/>
      <c r="K56" s="67"/>
      <c r="M56" t="e">
        <f>(J56-#REF!)/#REF!</f>
        <v>#REF!</v>
      </c>
      <c r="N56">
        <f>(G56-D56)/D56</f>
        <v>7.2109353475824353E-2</v>
      </c>
    </row>
    <row r="57" spans="1:14">
      <c r="A57" s="67"/>
      <c r="B57" s="73" t="s">
        <v>1</v>
      </c>
      <c r="C57" s="75">
        <v>0.54140100000000002</v>
      </c>
      <c r="D57" s="75">
        <v>0.50142600000000004</v>
      </c>
      <c r="E57" s="75">
        <v>0.52224199999999998</v>
      </c>
      <c r="F57" s="75">
        <v>0.54512400000000005</v>
      </c>
      <c r="G57" s="76">
        <v>0.55703100000000005</v>
      </c>
      <c r="H57" s="75"/>
      <c r="I57" s="67"/>
      <c r="J57" s="75"/>
      <c r="K57" s="67"/>
      <c r="M57" t="e">
        <f>(J57-#REF!)/#REF!</f>
        <v>#REF!</v>
      </c>
      <c r="N57">
        <f>(G57-D57)/D57</f>
        <v>0.11089373107896282</v>
      </c>
    </row>
    <row r="58" spans="1:14">
      <c r="A58" s="67"/>
      <c r="B58" s="73" t="s">
        <v>6</v>
      </c>
      <c r="C58" s="75">
        <v>0.89194099999999998</v>
      </c>
      <c r="D58" s="75">
        <v>0.66805000000000003</v>
      </c>
      <c r="E58" s="75">
        <v>0.72358900000000004</v>
      </c>
      <c r="F58" s="75">
        <v>0.75792300000000001</v>
      </c>
      <c r="G58" s="75">
        <v>0.76448799999999995</v>
      </c>
      <c r="H58" s="75"/>
      <c r="I58" s="67"/>
      <c r="J58" s="75"/>
      <c r="K58" s="67"/>
      <c r="M58" t="e">
        <f>(J58-#REF!)/#REF!</f>
        <v>#REF!</v>
      </c>
      <c r="N58">
        <f>(G58-D58)/D58</f>
        <v>0.14435745827408114</v>
      </c>
    </row>
    <row r="59" spans="1:14">
      <c r="A59" s="67"/>
      <c r="B59" s="73" t="s">
        <v>7</v>
      </c>
      <c r="C59" s="75">
        <v>0.53859500000000005</v>
      </c>
      <c r="D59" s="75">
        <v>0.66399200000000003</v>
      </c>
      <c r="E59" s="75">
        <v>0.64099600000000001</v>
      </c>
      <c r="F59" s="75">
        <v>0.65788199999999997</v>
      </c>
      <c r="G59" s="76">
        <v>0.68242199999999997</v>
      </c>
      <c r="H59" s="75"/>
      <c r="I59" s="67"/>
      <c r="J59" s="75"/>
      <c r="K59" s="67"/>
      <c r="M59" t="e">
        <f>(J59-#REF!)/#REF!</f>
        <v>#REF!</v>
      </c>
      <c r="N59">
        <f>(G59-D59)/D59</f>
        <v>2.7756358510343415E-2</v>
      </c>
    </row>
    <row r="60" spans="1:14" hidden="1">
      <c r="A60" s="67"/>
      <c r="B60" s="67" t="s">
        <v>17</v>
      </c>
      <c r="C60" s="77">
        <v>7.9259999999999997E-2</v>
      </c>
      <c r="D60" s="77">
        <v>7.2926000000000005E-2</v>
      </c>
      <c r="E60" s="77">
        <v>0.10707800000000001</v>
      </c>
      <c r="F60" s="77">
        <v>7.2926000000000005E-2</v>
      </c>
      <c r="G60" s="77">
        <v>0.10280599999999999</v>
      </c>
      <c r="H60" s="77">
        <v>7.2988999999999998E-2</v>
      </c>
      <c r="I60" s="77">
        <v>0.11211699999999999</v>
      </c>
      <c r="J60" s="77">
        <v>7.2988999999999998E-2</v>
      </c>
      <c r="K60" s="77">
        <v>0.123268</v>
      </c>
    </row>
    <row r="61" spans="1:14" hidden="1">
      <c r="A61" s="67"/>
      <c r="B61" s="67" t="s">
        <v>18</v>
      </c>
      <c r="C61" s="77">
        <v>0.12942500000000001</v>
      </c>
      <c r="D61" s="77">
        <v>6.7477999999999996E-2</v>
      </c>
      <c r="E61" s="77">
        <v>0.65929199999999999</v>
      </c>
      <c r="F61" s="77">
        <v>6.7477999999999996E-2</v>
      </c>
      <c r="G61" s="77">
        <v>0.54535400000000001</v>
      </c>
      <c r="H61" s="77">
        <v>6.7477999999999996E-2</v>
      </c>
      <c r="I61" s="77">
        <v>0.54203500000000004</v>
      </c>
      <c r="J61" s="77">
        <v>6.7477999999999996E-2</v>
      </c>
      <c r="K61" s="77">
        <v>0.58738900000000005</v>
      </c>
    </row>
    <row r="62" spans="1:14">
      <c r="A62" s="67"/>
      <c r="B62" s="67"/>
      <c r="C62" s="67"/>
      <c r="D62" s="67"/>
      <c r="E62" s="67"/>
      <c r="F62" s="77"/>
      <c r="G62" s="77"/>
      <c r="H62" s="77"/>
      <c r="I62" s="77"/>
      <c r="J62" s="77"/>
      <c r="K62" s="77"/>
    </row>
    <row r="63" spans="1:14">
      <c r="C63"/>
      <c r="F63" s="7"/>
      <c r="G63" s="7"/>
      <c r="H63" s="7"/>
      <c r="I63" s="7"/>
      <c r="J63" s="7"/>
      <c r="K63" s="7"/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scale="7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9397-390F-C540-92CF-ED0E4875545E}">
  <sheetPr>
    <pageSetUpPr fitToPage="1"/>
  </sheetPr>
  <dimension ref="B1:P46"/>
  <sheetViews>
    <sheetView zoomScale="84" zoomScaleNormal="84" workbookViewId="0">
      <selection activeCell="P6" sqref="P6"/>
    </sheetView>
  </sheetViews>
  <sheetFormatPr baseColWidth="10" defaultRowHeight="16"/>
  <cols>
    <col min="2" max="2" width="13.6640625" customWidth="1"/>
    <col min="3" max="3" width="9.6640625" style="8" customWidth="1"/>
    <col min="4" max="13" width="9.6640625" customWidth="1"/>
  </cols>
  <sheetData>
    <row r="1" spans="2:16" ht="17" thickBot="1">
      <c r="C1"/>
    </row>
    <row r="2" spans="2:16">
      <c r="B2" s="57" t="s">
        <v>50</v>
      </c>
      <c r="C2" s="16" t="s">
        <v>43</v>
      </c>
      <c r="D2" s="62" t="s">
        <v>49</v>
      </c>
      <c r="E2" s="63"/>
      <c r="F2" s="62" t="s">
        <v>25</v>
      </c>
      <c r="G2" s="63"/>
      <c r="H2" s="64" t="s">
        <v>26</v>
      </c>
      <c r="I2" s="63"/>
      <c r="J2" s="64" t="s">
        <v>27</v>
      </c>
      <c r="K2" s="63"/>
      <c r="L2" s="62" t="s">
        <v>44</v>
      </c>
      <c r="M2" s="65"/>
    </row>
    <row r="3" spans="2:16" ht="17" thickBot="1">
      <c r="B3" s="58"/>
      <c r="C3" s="60"/>
      <c r="D3" s="11" t="s">
        <v>5</v>
      </c>
      <c r="E3" s="12" t="s">
        <v>2</v>
      </c>
      <c r="F3" s="11" t="s">
        <v>5</v>
      </c>
      <c r="G3" s="12" t="s">
        <v>2</v>
      </c>
      <c r="H3" s="13" t="s">
        <v>5</v>
      </c>
      <c r="I3" s="12" t="s">
        <v>2</v>
      </c>
      <c r="J3" s="13" t="s">
        <v>5</v>
      </c>
      <c r="K3" s="12" t="s">
        <v>2</v>
      </c>
      <c r="L3" s="11" t="s">
        <v>5</v>
      </c>
      <c r="M3" s="14" t="s">
        <v>2</v>
      </c>
      <c r="O3" s="15" t="s">
        <v>38</v>
      </c>
    </row>
    <row r="4" spans="2:16" ht="17" thickTop="1">
      <c r="B4" s="59" t="s">
        <v>39</v>
      </c>
      <c r="C4" s="18"/>
      <c r="D4" s="41"/>
      <c r="E4" s="18"/>
      <c r="F4" s="41"/>
      <c r="G4" s="18"/>
      <c r="H4" s="41"/>
      <c r="I4" s="18"/>
      <c r="J4" s="41"/>
      <c r="K4" s="18"/>
      <c r="L4" s="41"/>
      <c r="M4" s="20"/>
    </row>
    <row r="5" spans="2:16">
      <c r="B5" s="53" t="s">
        <v>45</v>
      </c>
      <c r="C5" s="18"/>
      <c r="D5" s="41"/>
      <c r="E5" s="18"/>
      <c r="F5" s="41"/>
      <c r="G5" s="18"/>
      <c r="H5" s="41"/>
      <c r="I5" s="18"/>
      <c r="J5" s="41"/>
      <c r="K5" s="18"/>
      <c r="L5" s="41"/>
      <c r="M5" s="20"/>
    </row>
    <row r="6" spans="2:16">
      <c r="B6" s="54" t="s">
        <v>42</v>
      </c>
      <c r="C6" s="22">
        <v>0.54413800000000001</v>
      </c>
      <c r="D6" s="48">
        <v>0.72513099999999997</v>
      </c>
      <c r="E6" s="22">
        <v>0.74205299999999996</v>
      </c>
      <c r="F6" s="48">
        <v>0.32025799999999999</v>
      </c>
      <c r="G6" s="22">
        <v>0.73519400000000001</v>
      </c>
      <c r="H6" s="23">
        <v>0.31992500000000001</v>
      </c>
      <c r="I6" s="22">
        <v>0.73405600000000004</v>
      </c>
      <c r="J6" s="23">
        <v>0.33005099999999998</v>
      </c>
      <c r="K6" s="22">
        <v>0.758324</v>
      </c>
      <c r="L6" s="48">
        <v>0.61329900000000004</v>
      </c>
      <c r="M6" s="24">
        <v>0.77215</v>
      </c>
      <c r="O6">
        <f t="shared" ref="O6:P11" si="0">(L6-D6)/D6</f>
        <v>-0.15422316795172175</v>
      </c>
      <c r="P6">
        <f t="shared" si="0"/>
        <v>4.0559097530769424E-2</v>
      </c>
    </row>
    <row r="7" spans="2:16">
      <c r="B7" s="54" t="s">
        <v>1</v>
      </c>
      <c r="C7" s="22">
        <v>0.54506699999999997</v>
      </c>
      <c r="D7" s="48">
        <v>6.0345000000000003E-2</v>
      </c>
      <c r="E7" s="22">
        <v>0.51866199999999996</v>
      </c>
      <c r="F7" s="48">
        <v>0.52243600000000001</v>
      </c>
      <c r="G7" s="22">
        <v>0.52327299999999999</v>
      </c>
      <c r="H7" s="23">
        <v>0.52249000000000001</v>
      </c>
      <c r="I7" s="22">
        <v>0.52671400000000002</v>
      </c>
      <c r="J7" s="23">
        <v>0.52270700000000003</v>
      </c>
      <c r="K7" s="22">
        <v>0.55390099999999998</v>
      </c>
      <c r="L7" s="48">
        <v>0.51554199999999994</v>
      </c>
      <c r="M7" s="24">
        <v>0.55774699999999999</v>
      </c>
      <c r="O7">
        <f t="shared" si="0"/>
        <v>7.5432430193056579</v>
      </c>
      <c r="P7">
        <f t="shared" si="0"/>
        <v>7.5357361827163044E-2</v>
      </c>
    </row>
    <row r="8" spans="2:16">
      <c r="B8" s="54" t="s">
        <v>6</v>
      </c>
      <c r="C8" s="22">
        <v>0.89546199999999998</v>
      </c>
      <c r="D8" s="49">
        <f>1-0.063791</f>
        <v>0.93620899999999996</v>
      </c>
      <c r="E8" s="22">
        <v>0.706758</v>
      </c>
      <c r="F8" s="48">
        <v>0.92005099999999995</v>
      </c>
      <c r="G8" s="22">
        <v>0.73872400000000005</v>
      </c>
      <c r="H8" s="23">
        <v>0.92012099999999997</v>
      </c>
      <c r="I8" s="22">
        <v>0.74673299999999998</v>
      </c>
      <c r="J8" s="23">
        <v>0.92040200000000005</v>
      </c>
      <c r="K8" s="22">
        <v>0.78333600000000003</v>
      </c>
      <c r="L8" s="48">
        <v>0.75165099999999996</v>
      </c>
      <c r="M8" s="50">
        <v>0.78333600000000003</v>
      </c>
      <c r="O8">
        <f t="shared" si="0"/>
        <v>-0.19713333240761413</v>
      </c>
      <c r="P8">
        <f t="shared" si="0"/>
        <v>0.10835109047226919</v>
      </c>
    </row>
    <row r="9" spans="2:16">
      <c r="B9" s="55" t="s">
        <v>7</v>
      </c>
      <c r="C9" s="28">
        <v>0.54413800000000001</v>
      </c>
      <c r="D9" s="27">
        <v>0.49749500000000002</v>
      </c>
      <c r="E9" s="51">
        <v>0.68124300000000004</v>
      </c>
      <c r="F9" s="27">
        <v>0.51902400000000004</v>
      </c>
      <c r="G9" s="28">
        <v>0.64173400000000003</v>
      </c>
      <c r="H9" s="29">
        <v>0.51906099999999999</v>
      </c>
      <c r="I9" s="28">
        <v>0.64024599999999998</v>
      </c>
      <c r="J9" s="29">
        <v>0.51921099999999998</v>
      </c>
      <c r="K9" s="28">
        <v>0.66448200000000002</v>
      </c>
      <c r="L9" s="27">
        <v>0.60044900000000001</v>
      </c>
      <c r="M9" s="52">
        <v>0.67547999999999997</v>
      </c>
      <c r="O9">
        <f t="shared" si="0"/>
        <v>0.20694479341500915</v>
      </c>
      <c r="P9">
        <f t="shared" si="0"/>
        <v>-8.4595364649619493E-3</v>
      </c>
    </row>
    <row r="10" spans="2:16" hidden="1">
      <c r="B10" s="53" t="s">
        <v>17</v>
      </c>
      <c r="C10" s="22">
        <v>7.4945999999999999E-2</v>
      </c>
      <c r="D10" s="48">
        <v>6.2303999999999998E-2</v>
      </c>
      <c r="E10" s="22">
        <v>0.107011</v>
      </c>
      <c r="F10" s="48">
        <v>6.8021999999999999E-2</v>
      </c>
      <c r="G10" s="22">
        <v>9.5899999999999999E-2</v>
      </c>
      <c r="H10" s="23">
        <v>6.8047999999999997E-2</v>
      </c>
      <c r="I10" s="22">
        <v>9.5987000000000003E-2</v>
      </c>
      <c r="J10" s="23">
        <v>6.8154000000000006E-2</v>
      </c>
      <c r="K10" s="22">
        <v>0.108926</v>
      </c>
      <c r="L10" s="48">
        <v>8.3663000000000001E-2</v>
      </c>
      <c r="M10" s="24">
        <v>0.11354499999999999</v>
      </c>
      <c r="O10">
        <f t="shared" si="0"/>
        <v>0.34281908063687733</v>
      </c>
      <c r="P10">
        <f t="shared" si="0"/>
        <v>6.105914345254225E-2</v>
      </c>
    </row>
    <row r="11" spans="2:16" hidden="1">
      <c r="B11" s="53" t="s">
        <v>18</v>
      </c>
      <c r="C11" s="22">
        <v>0.142536</v>
      </c>
      <c r="D11" s="48">
        <v>0.99326599999999998</v>
      </c>
      <c r="E11" s="22">
        <v>0.65207599999999999</v>
      </c>
      <c r="F11" s="48">
        <v>6.0606E-2</v>
      </c>
      <c r="G11" s="22">
        <v>0.530864</v>
      </c>
      <c r="H11" s="23">
        <v>6.0606E-2</v>
      </c>
      <c r="I11" s="22">
        <v>0.51851899999999995</v>
      </c>
      <c r="J11" s="23">
        <v>6.0606E-2</v>
      </c>
      <c r="K11" s="22">
        <v>0.52861999999999998</v>
      </c>
      <c r="L11" s="48">
        <v>0.42760900000000002</v>
      </c>
      <c r="M11" s="24">
        <v>0.55218900000000004</v>
      </c>
      <c r="O11">
        <f t="shared" si="0"/>
        <v>-0.56949195885090198</v>
      </c>
      <c r="P11">
        <f t="shared" si="0"/>
        <v>-0.15318306455075781</v>
      </c>
    </row>
    <row r="12" spans="2:16">
      <c r="B12" s="59" t="s">
        <v>40</v>
      </c>
      <c r="C12" s="31"/>
      <c r="D12" s="49"/>
      <c r="E12" s="31"/>
      <c r="F12" s="49"/>
      <c r="G12" s="31"/>
      <c r="H12" s="23"/>
      <c r="I12" s="22"/>
      <c r="J12" s="23"/>
      <c r="K12" s="22"/>
      <c r="L12" s="48"/>
      <c r="M12" s="24"/>
    </row>
    <row r="13" spans="2:16">
      <c r="B13" s="53" t="s">
        <v>46</v>
      </c>
      <c r="C13" s="31"/>
      <c r="D13" s="49"/>
      <c r="E13" s="31"/>
      <c r="F13" s="49"/>
      <c r="G13" s="31"/>
      <c r="H13" s="23"/>
      <c r="I13" s="22"/>
      <c r="J13" s="23"/>
      <c r="K13" s="22"/>
      <c r="L13" s="48"/>
      <c r="M13" s="24"/>
    </row>
    <row r="14" spans="2:16">
      <c r="B14" s="54" t="s">
        <v>42</v>
      </c>
      <c r="C14" s="22">
        <v>0.53412400000000004</v>
      </c>
      <c r="D14" s="48">
        <v>0.33988600000000002</v>
      </c>
      <c r="E14" s="22">
        <v>0.72553999999999996</v>
      </c>
      <c r="F14" s="48">
        <v>0.34158500000000003</v>
      </c>
      <c r="G14" s="22">
        <v>0.72555999999999998</v>
      </c>
      <c r="H14" s="23">
        <v>0.34323700000000001</v>
      </c>
      <c r="I14" s="22">
        <v>0.72423700000000002</v>
      </c>
      <c r="J14" s="23">
        <v>0.42538300000000001</v>
      </c>
      <c r="K14" s="22">
        <v>0.75558899999999996</v>
      </c>
      <c r="L14" s="48">
        <v>0.418854</v>
      </c>
      <c r="M14" s="24">
        <v>0.76371500000000003</v>
      </c>
      <c r="O14">
        <f t="shared" ref="O14:P19" si="1">(L14-D14)/D14</f>
        <v>0.23233672466650576</v>
      </c>
      <c r="P14">
        <f t="shared" si="1"/>
        <v>5.2615982578493356E-2</v>
      </c>
    </row>
    <row r="15" spans="2:16">
      <c r="B15" s="54" t="s">
        <v>1</v>
      </c>
      <c r="C15" s="22">
        <v>0.53570899999999999</v>
      </c>
      <c r="D15" s="48">
        <v>0.53099499999999999</v>
      </c>
      <c r="E15" s="22">
        <v>0.501718</v>
      </c>
      <c r="F15" s="48">
        <v>0.53099499999999999</v>
      </c>
      <c r="G15" s="22">
        <v>0.52173499999999995</v>
      </c>
      <c r="H15" s="23">
        <v>0.53099499999999999</v>
      </c>
      <c r="I15" s="22">
        <v>0.52531000000000005</v>
      </c>
      <c r="J15" s="23">
        <v>0.53099499999999999</v>
      </c>
      <c r="K15" s="22">
        <v>0.55906800000000001</v>
      </c>
      <c r="L15" s="48">
        <v>0.53099499999999999</v>
      </c>
      <c r="M15" s="24">
        <v>0.56027400000000005</v>
      </c>
      <c r="O15">
        <f t="shared" si="1"/>
        <v>0</v>
      </c>
      <c r="P15">
        <f t="shared" si="1"/>
        <v>0.11671098106904686</v>
      </c>
    </row>
    <row r="16" spans="2:16">
      <c r="B16" s="54" t="s">
        <v>6</v>
      </c>
      <c r="C16" s="22">
        <v>0.88883299999999998</v>
      </c>
      <c r="D16" s="49">
        <v>0.90870700000000004</v>
      </c>
      <c r="E16" s="22">
        <v>0.66449800000000003</v>
      </c>
      <c r="F16" s="48">
        <v>0.90870700000000004</v>
      </c>
      <c r="G16" s="22">
        <v>0.73155599999999998</v>
      </c>
      <c r="H16" s="23">
        <v>0.90870700000000004</v>
      </c>
      <c r="I16" s="22">
        <v>0.74177899999999997</v>
      </c>
      <c r="J16" s="23">
        <v>0.90870700000000004</v>
      </c>
      <c r="K16" s="22">
        <v>0.78181299999999998</v>
      </c>
      <c r="L16" s="48">
        <v>0.90870700000000004</v>
      </c>
      <c r="M16" s="50">
        <v>0.78102700000000003</v>
      </c>
      <c r="O16">
        <f t="shared" si="1"/>
        <v>0</v>
      </c>
      <c r="P16">
        <f t="shared" si="1"/>
        <v>0.17536395895849197</v>
      </c>
    </row>
    <row r="17" spans="2:16">
      <c r="B17" s="55" t="s">
        <v>7</v>
      </c>
      <c r="C17" s="28">
        <v>0.53412400000000004</v>
      </c>
      <c r="D17" s="27">
        <v>0.526065</v>
      </c>
      <c r="E17" s="51">
        <v>0.67633799999999999</v>
      </c>
      <c r="F17" s="27">
        <v>0.526065</v>
      </c>
      <c r="G17" s="28">
        <v>0.63053999999999999</v>
      </c>
      <c r="H17" s="29">
        <v>0.526065</v>
      </c>
      <c r="I17" s="28">
        <v>0.626664</v>
      </c>
      <c r="J17" s="29">
        <v>0.526065</v>
      </c>
      <c r="K17" s="28">
        <v>0.66388499999999995</v>
      </c>
      <c r="L17" s="27">
        <v>0.526065</v>
      </c>
      <c r="M17" s="52">
        <v>0.66838799999999998</v>
      </c>
      <c r="O17">
        <f t="shared" si="1"/>
        <v>0</v>
      </c>
      <c r="P17">
        <f t="shared" si="1"/>
        <v>-1.1754477790690472E-2</v>
      </c>
    </row>
    <row r="18" spans="2:16" hidden="1">
      <c r="B18" s="53" t="s">
        <v>17</v>
      </c>
      <c r="C18" s="22">
        <v>7.6135999999999995E-2</v>
      </c>
      <c r="D18" s="48">
        <v>7.5134000000000006E-2</v>
      </c>
      <c r="E18" s="22">
        <v>0.10967200000000001</v>
      </c>
      <c r="F18" s="48">
        <v>7.5134000000000006E-2</v>
      </c>
      <c r="G18" s="22">
        <v>9.8513000000000003E-2</v>
      </c>
      <c r="H18" s="23">
        <v>7.5134000000000006E-2</v>
      </c>
      <c r="I18" s="22">
        <v>9.7861000000000004E-2</v>
      </c>
      <c r="J18" s="23">
        <v>7.5134000000000006E-2</v>
      </c>
      <c r="K18" s="22">
        <v>0.11629</v>
      </c>
      <c r="L18" s="48">
        <v>7.5134000000000006E-2</v>
      </c>
      <c r="M18" s="24">
        <v>0.11814</v>
      </c>
      <c r="O18">
        <f t="shared" si="1"/>
        <v>0</v>
      </c>
      <c r="P18">
        <f t="shared" si="1"/>
        <v>7.7212050477788216E-2</v>
      </c>
    </row>
    <row r="19" spans="2:16" hidden="1">
      <c r="B19" s="53" t="s">
        <v>18</v>
      </c>
      <c r="C19" s="22">
        <v>0.12420399999999999</v>
      </c>
      <c r="D19" s="48">
        <v>8.3863999999999994E-2</v>
      </c>
      <c r="E19" s="22">
        <v>0.690021</v>
      </c>
      <c r="F19" s="48">
        <v>8.3863999999999994E-2</v>
      </c>
      <c r="G19" s="22">
        <v>0.51380000000000003</v>
      </c>
      <c r="H19" s="23">
        <v>8.3863999999999994E-2</v>
      </c>
      <c r="I19" s="22">
        <v>0.49363099999999999</v>
      </c>
      <c r="J19" s="23">
        <v>8.3863999999999994E-2</v>
      </c>
      <c r="K19" s="22">
        <v>0.52760099999999999</v>
      </c>
      <c r="L19" s="48">
        <v>8.3863999999999994E-2</v>
      </c>
      <c r="M19" s="24">
        <v>0.53821699999999995</v>
      </c>
      <c r="O19">
        <f t="shared" si="1"/>
        <v>0</v>
      </c>
      <c r="P19">
        <f t="shared" si="1"/>
        <v>-0.2199991014766218</v>
      </c>
    </row>
    <row r="20" spans="2:16">
      <c r="B20" s="59" t="s">
        <v>41</v>
      </c>
      <c r="C20" s="31"/>
      <c r="D20" s="49"/>
      <c r="E20" s="31"/>
      <c r="F20" s="49"/>
      <c r="G20" s="31"/>
      <c r="H20" s="23"/>
      <c r="I20" s="22"/>
      <c r="J20" s="23"/>
      <c r="K20" s="22"/>
      <c r="L20" s="48"/>
      <c r="M20" s="24"/>
    </row>
    <row r="21" spans="2:16">
      <c r="B21" s="53" t="s">
        <v>47</v>
      </c>
      <c r="C21" s="31"/>
      <c r="D21" s="49"/>
      <c r="E21" s="31"/>
      <c r="F21" s="49"/>
      <c r="G21" s="31"/>
      <c r="H21" s="23"/>
      <c r="I21" s="22"/>
      <c r="J21" s="23"/>
      <c r="K21" s="22"/>
      <c r="L21" s="48"/>
      <c r="M21" s="24"/>
    </row>
    <row r="22" spans="2:16">
      <c r="B22" s="54" t="s">
        <v>42</v>
      </c>
      <c r="C22" s="22">
        <v>0.53859500000000005</v>
      </c>
      <c r="D22" s="48">
        <v>0.33925899999999998</v>
      </c>
      <c r="E22" s="22">
        <v>0.71503899999999998</v>
      </c>
      <c r="F22" s="48">
        <v>0.339866</v>
      </c>
      <c r="G22" s="22">
        <v>0.73005399999999998</v>
      </c>
      <c r="H22" s="23">
        <v>0.33968199999999998</v>
      </c>
      <c r="I22" s="22">
        <v>0.72589199999999998</v>
      </c>
      <c r="J22" s="23">
        <v>0.35859400000000002</v>
      </c>
      <c r="K22" s="22">
        <v>0.74912000000000001</v>
      </c>
      <c r="L22" s="48">
        <v>0.35639700000000002</v>
      </c>
      <c r="M22" s="24">
        <v>0.76659999999999995</v>
      </c>
      <c r="O22">
        <f t="shared" ref="O22:P25" si="2">(L22-D22)/D22</f>
        <v>5.0515977468541862E-2</v>
      </c>
      <c r="P22">
        <f t="shared" si="2"/>
        <v>7.2109353475824353E-2</v>
      </c>
    </row>
    <row r="23" spans="2:16">
      <c r="B23" s="54" t="s">
        <v>1</v>
      </c>
      <c r="C23" s="22">
        <v>0.54140100000000002</v>
      </c>
      <c r="D23" s="48">
        <v>0.52099300000000004</v>
      </c>
      <c r="E23" s="22">
        <v>0.50142600000000004</v>
      </c>
      <c r="F23" s="48">
        <v>0.52099300000000004</v>
      </c>
      <c r="G23" s="22">
        <v>0.51945600000000003</v>
      </c>
      <c r="H23" s="23">
        <v>0.52099300000000004</v>
      </c>
      <c r="I23" s="22">
        <v>0.52224199999999998</v>
      </c>
      <c r="J23" s="23">
        <v>0.52115699999999998</v>
      </c>
      <c r="K23" s="22">
        <v>0.54512400000000005</v>
      </c>
      <c r="L23" s="48">
        <v>0.52115699999999998</v>
      </c>
      <c r="M23" s="24">
        <v>0.55703100000000005</v>
      </c>
      <c r="O23">
        <f t="shared" si="2"/>
        <v>3.1478349997013773E-4</v>
      </c>
      <c r="P23">
        <f t="shared" si="2"/>
        <v>0.11089373107896282</v>
      </c>
    </row>
    <row r="24" spans="2:16">
      <c r="B24" s="54" t="s">
        <v>6</v>
      </c>
      <c r="C24" s="22">
        <v>0.89194099999999998</v>
      </c>
      <c r="D24" s="49">
        <v>0.90763700000000003</v>
      </c>
      <c r="E24" s="22">
        <v>0.66805000000000003</v>
      </c>
      <c r="F24" s="48">
        <v>0.90763700000000003</v>
      </c>
      <c r="G24" s="22">
        <v>0.718835</v>
      </c>
      <c r="H24" s="23">
        <v>0.90763700000000003</v>
      </c>
      <c r="I24" s="22">
        <v>0.72358900000000004</v>
      </c>
      <c r="J24" s="23">
        <v>0.90786299999999998</v>
      </c>
      <c r="K24" s="22">
        <v>0.75792300000000001</v>
      </c>
      <c r="L24" s="48">
        <v>0.90786299999999998</v>
      </c>
      <c r="M24" s="50">
        <v>0.76448799999999995</v>
      </c>
      <c r="O24">
        <f t="shared" si="2"/>
        <v>2.489982228577597E-4</v>
      </c>
      <c r="P24">
        <f t="shared" si="2"/>
        <v>0.14435745827408114</v>
      </c>
    </row>
    <row r="25" spans="2:16" ht="17" thickBot="1">
      <c r="B25" s="56" t="s">
        <v>7</v>
      </c>
      <c r="C25" s="35">
        <v>0.53859500000000005</v>
      </c>
      <c r="D25" s="34">
        <v>0.51831099999999997</v>
      </c>
      <c r="E25" s="35">
        <v>0.66399200000000003</v>
      </c>
      <c r="F25" s="34">
        <v>0.51831099999999997</v>
      </c>
      <c r="G25" s="35">
        <v>0.63946999999999998</v>
      </c>
      <c r="H25" s="36">
        <v>0.51831099999999997</v>
      </c>
      <c r="I25" s="35">
        <v>0.64099600000000001</v>
      </c>
      <c r="J25" s="36">
        <v>0.51843300000000003</v>
      </c>
      <c r="K25" s="35">
        <v>0.65788199999999997</v>
      </c>
      <c r="L25" s="34">
        <v>0.51843300000000003</v>
      </c>
      <c r="M25" s="37">
        <v>0.68242199999999997</v>
      </c>
      <c r="O25">
        <f t="shared" si="2"/>
        <v>2.3537991669107255E-4</v>
      </c>
      <c r="P25">
        <f t="shared" si="2"/>
        <v>2.7756358510343415E-2</v>
      </c>
    </row>
    <row r="26" spans="2:16" hidden="1">
      <c r="B26" t="s">
        <v>17</v>
      </c>
      <c r="C26" s="61">
        <v>7.9259999999999997E-2</v>
      </c>
      <c r="D26" s="7">
        <v>7.2926000000000005E-2</v>
      </c>
      <c r="E26" s="7">
        <v>0.10707800000000001</v>
      </c>
      <c r="F26" s="7">
        <v>7.2926000000000005E-2</v>
      </c>
      <c r="G26" s="7">
        <v>0.101966</v>
      </c>
      <c r="H26" s="7">
        <v>7.2926000000000005E-2</v>
      </c>
      <c r="I26" s="7">
        <v>0.10280599999999999</v>
      </c>
      <c r="J26" s="7">
        <v>7.2988999999999998E-2</v>
      </c>
      <c r="K26" s="7">
        <v>0.11211699999999999</v>
      </c>
      <c r="L26" s="7">
        <v>7.2988999999999998E-2</v>
      </c>
      <c r="M26" s="7">
        <v>0.123268</v>
      </c>
    </row>
    <row r="27" spans="2:16" hidden="1">
      <c r="B27" t="s">
        <v>18</v>
      </c>
      <c r="C27" s="61">
        <v>0.12942500000000001</v>
      </c>
      <c r="D27" s="7">
        <v>6.7477999999999996E-2</v>
      </c>
      <c r="E27" s="7">
        <v>0.65929199999999999</v>
      </c>
      <c r="F27" s="7">
        <v>6.7477999999999996E-2</v>
      </c>
      <c r="G27" s="7">
        <v>0.547566</v>
      </c>
      <c r="H27" s="7">
        <v>6.7477999999999996E-2</v>
      </c>
      <c r="I27" s="7">
        <v>0.54535400000000001</v>
      </c>
      <c r="J27" s="7">
        <v>6.7477999999999996E-2</v>
      </c>
      <c r="K27" s="7">
        <v>0.54203500000000004</v>
      </c>
      <c r="L27" s="7">
        <v>6.7477999999999996E-2</v>
      </c>
      <c r="M27" s="7">
        <v>0.58738900000000005</v>
      </c>
    </row>
    <row r="28" spans="2:16">
      <c r="C28"/>
      <c r="H28" s="7"/>
      <c r="I28" s="7"/>
      <c r="J28" s="7"/>
      <c r="K28" s="7"/>
      <c r="L28" s="7"/>
      <c r="M28" s="7"/>
    </row>
    <row r="29" spans="2:16">
      <c r="C29"/>
      <c r="H29" s="7"/>
      <c r="I29" s="7"/>
      <c r="J29" s="7"/>
      <c r="K29" s="7"/>
      <c r="L29" s="7"/>
      <c r="M29" s="7"/>
    </row>
    <row r="30" spans="2:16">
      <c r="C30"/>
    </row>
    <row r="31" spans="2:16">
      <c r="C31"/>
    </row>
    <row r="32" spans="2:16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</sheetData>
  <mergeCells count="5">
    <mergeCell ref="L2:M2"/>
    <mergeCell ref="D2:E2"/>
    <mergeCell ref="F2:G2"/>
    <mergeCell ref="H2:I2"/>
    <mergeCell ref="J2:K2"/>
  </mergeCells>
  <pageMargins left="0.7" right="0.7" top="0.75" bottom="0.75" header="0.3" footer="0.3"/>
  <pageSetup scale="7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CC02-6FA7-0546-9959-4F86013F8067}">
  <sheetPr>
    <pageSetUpPr fitToPage="1"/>
  </sheetPr>
  <dimension ref="A13:S151"/>
  <sheetViews>
    <sheetView topLeftCell="A12" zoomScale="84" zoomScaleNormal="84" workbookViewId="0">
      <selection activeCell="P46" sqref="P46"/>
    </sheetView>
  </sheetViews>
  <sheetFormatPr baseColWidth="10" defaultRowHeight="16"/>
  <cols>
    <col min="2" max="2" width="1.83203125" customWidth="1"/>
    <col min="3" max="3" width="3" customWidth="1"/>
    <col min="4" max="4" width="14.5" customWidth="1"/>
    <col min="5" max="5" width="11" customWidth="1"/>
    <col min="6" max="7" width="9.83203125" customWidth="1"/>
    <col min="8" max="8" width="10.5" customWidth="1"/>
    <col min="9" max="16" width="9.83203125" customWidth="1"/>
  </cols>
  <sheetData>
    <row r="13" spans="6:10">
      <c r="F13" s="1"/>
      <c r="G13" s="1"/>
      <c r="H13" s="1"/>
      <c r="I13" s="1"/>
      <c r="J13" s="1"/>
    </row>
    <row r="14" spans="6:10">
      <c r="F14" s="1"/>
      <c r="G14" s="1"/>
      <c r="H14" s="1"/>
      <c r="I14" s="1"/>
      <c r="J14" s="1"/>
    </row>
    <row r="16" spans="6:10">
      <c r="J16" t="s">
        <v>9</v>
      </c>
    </row>
    <row r="17" spans="1:19">
      <c r="J17" t="s">
        <v>24</v>
      </c>
    </row>
    <row r="18" spans="1:19">
      <c r="A18" t="s">
        <v>12</v>
      </c>
    </row>
    <row r="19" spans="1:19" ht="17" thickBot="1"/>
    <row r="20" spans="1:19">
      <c r="B20" s="66" t="s">
        <v>48</v>
      </c>
      <c r="C20" s="62"/>
      <c r="D20" s="63"/>
      <c r="E20" s="62" t="s">
        <v>43</v>
      </c>
      <c r="F20" s="63"/>
      <c r="G20" s="62" t="s">
        <v>23</v>
      </c>
      <c r="H20" s="63"/>
      <c r="I20" s="62" t="s">
        <v>25</v>
      </c>
      <c r="J20" s="63"/>
      <c r="K20" s="64" t="s">
        <v>26</v>
      </c>
      <c r="L20" s="63"/>
      <c r="M20" s="64" t="s">
        <v>27</v>
      </c>
      <c r="N20" s="63"/>
      <c r="O20" s="62" t="s">
        <v>44</v>
      </c>
      <c r="P20" s="65"/>
    </row>
    <row r="21" spans="1:19" ht="18" thickBot="1">
      <c r="B21" s="9"/>
      <c r="C21" s="39"/>
      <c r="D21" s="10"/>
      <c r="E21" s="11" t="s">
        <v>3</v>
      </c>
      <c r="F21" s="12"/>
      <c r="G21" s="11" t="s">
        <v>5</v>
      </c>
      <c r="H21" s="12" t="s">
        <v>2</v>
      </c>
      <c r="I21" s="11" t="s">
        <v>5</v>
      </c>
      <c r="J21" s="12" t="s">
        <v>2</v>
      </c>
      <c r="K21" s="13" t="s">
        <v>5</v>
      </c>
      <c r="L21" s="12" t="s">
        <v>2</v>
      </c>
      <c r="M21" s="13" t="s">
        <v>5</v>
      </c>
      <c r="N21" s="12" t="s">
        <v>2</v>
      </c>
      <c r="O21" s="11" t="s">
        <v>5</v>
      </c>
      <c r="P21" s="14" t="s">
        <v>2</v>
      </c>
      <c r="R21" s="15" t="s">
        <v>38</v>
      </c>
    </row>
    <row r="22" spans="1:19" ht="17" thickTop="1">
      <c r="B22" s="44" t="s">
        <v>39</v>
      </c>
      <c r="C22" s="45"/>
      <c r="D22" s="8"/>
      <c r="E22" s="41"/>
      <c r="F22" s="19"/>
      <c r="G22" s="41"/>
      <c r="H22" s="19"/>
      <c r="I22" s="41"/>
      <c r="J22" s="19"/>
      <c r="K22" s="41"/>
      <c r="L22" s="19"/>
      <c r="M22" s="41"/>
      <c r="N22" s="19"/>
      <c r="O22" s="41"/>
      <c r="P22" s="20"/>
    </row>
    <row r="23" spans="1:19">
      <c r="B23" s="47"/>
      <c r="C23" s="38" t="s">
        <v>45</v>
      </c>
      <c r="D23" s="18"/>
      <c r="E23" s="41"/>
      <c r="F23" s="18"/>
      <c r="G23" s="41"/>
      <c r="H23" s="18"/>
      <c r="I23" s="41"/>
      <c r="J23" s="18"/>
      <c r="K23" s="41"/>
      <c r="L23" s="18"/>
      <c r="M23" s="41"/>
      <c r="N23" s="18"/>
      <c r="O23" s="41"/>
      <c r="P23" s="20"/>
    </row>
    <row r="24" spans="1:19">
      <c r="B24" s="21"/>
      <c r="C24" s="41"/>
      <c r="D24" s="18" t="s">
        <v>42</v>
      </c>
      <c r="E24" s="48">
        <v>0.5</v>
      </c>
      <c r="F24" s="22">
        <v>0.54413800000000001</v>
      </c>
      <c r="G24" s="48">
        <v>0.72513099999999997</v>
      </c>
      <c r="H24" s="22">
        <v>0.74205299999999996</v>
      </c>
      <c r="I24" s="48">
        <v>0.32025799999999999</v>
      </c>
      <c r="J24" s="22">
        <v>0.73519400000000001</v>
      </c>
      <c r="K24" s="23">
        <v>0.31992500000000001</v>
      </c>
      <c r="L24" s="22">
        <v>0.73405600000000004</v>
      </c>
      <c r="M24" s="23">
        <v>0.33005099999999998</v>
      </c>
      <c r="N24" s="22">
        <v>0.758324</v>
      </c>
      <c r="O24" s="48">
        <v>0.61329900000000004</v>
      </c>
      <c r="P24" s="24">
        <v>0.77215</v>
      </c>
      <c r="R24">
        <f t="shared" ref="R24:S29" si="0">(O24-G24)/G24</f>
        <v>-0.15422316795172175</v>
      </c>
      <c r="S24">
        <f t="shared" si="0"/>
        <v>4.0559097530769424E-2</v>
      </c>
    </row>
    <row r="25" spans="1:19">
      <c r="B25" s="21"/>
      <c r="C25" s="41"/>
      <c r="D25" s="18" t="s">
        <v>1</v>
      </c>
      <c r="E25" s="48">
        <v>0.48384500000000003</v>
      </c>
      <c r="F25" s="22">
        <v>0.54506699999999997</v>
      </c>
      <c r="G25" s="48">
        <v>6.0345000000000003E-2</v>
      </c>
      <c r="H25" s="22">
        <v>0.51866199999999996</v>
      </c>
      <c r="I25" s="48">
        <v>0.52243600000000001</v>
      </c>
      <c r="J25" s="22">
        <v>0.52327299999999999</v>
      </c>
      <c r="K25" s="23">
        <v>0.52249000000000001</v>
      </c>
      <c r="L25" s="22">
        <v>0.52671400000000002</v>
      </c>
      <c r="M25" s="23">
        <v>0.52270700000000003</v>
      </c>
      <c r="N25" s="22">
        <v>0.55390099999999998</v>
      </c>
      <c r="O25" s="48">
        <v>0.51554199999999994</v>
      </c>
      <c r="P25" s="24">
        <v>0.55774699999999999</v>
      </c>
      <c r="R25">
        <f t="shared" si="0"/>
        <v>7.5432430193056579</v>
      </c>
      <c r="S25">
        <f t="shared" si="0"/>
        <v>7.5357361827163044E-2</v>
      </c>
    </row>
    <row r="26" spans="1:19">
      <c r="B26" s="21"/>
      <c r="C26" s="41"/>
      <c r="D26" s="18" t="s">
        <v>6</v>
      </c>
      <c r="E26" s="49">
        <v>0.93740299999999999</v>
      </c>
      <c r="F26" s="22">
        <v>0.89546199999999998</v>
      </c>
      <c r="G26" s="48">
        <f>1-0.063791</f>
        <v>0.93620899999999996</v>
      </c>
      <c r="H26" s="22">
        <v>0.706758</v>
      </c>
      <c r="I26" s="48">
        <v>0.92005099999999995</v>
      </c>
      <c r="J26" s="22">
        <v>0.73872400000000005</v>
      </c>
      <c r="K26" s="23">
        <v>0.92012099999999997</v>
      </c>
      <c r="L26" s="22">
        <v>0.74673299999999998</v>
      </c>
      <c r="M26" s="23">
        <v>0.92040200000000005</v>
      </c>
      <c r="N26" s="22">
        <v>0.78333600000000003</v>
      </c>
      <c r="O26" s="48">
        <v>0.75165099999999996</v>
      </c>
      <c r="P26" s="50">
        <v>0.78333600000000003</v>
      </c>
      <c r="R26">
        <f t="shared" si="0"/>
        <v>-0.19713333240761413</v>
      </c>
      <c r="S26">
        <f t="shared" si="0"/>
        <v>0.10835109047226919</v>
      </c>
    </row>
    <row r="27" spans="1:19">
      <c r="B27" s="25"/>
      <c r="C27" s="42"/>
      <c r="D27" s="26" t="s">
        <v>7</v>
      </c>
      <c r="E27" s="27">
        <v>0.5</v>
      </c>
      <c r="F27" s="28">
        <v>0.54413800000000001</v>
      </c>
      <c r="G27" s="27">
        <v>0.49749500000000002</v>
      </c>
      <c r="H27" s="28">
        <v>0.68124300000000004</v>
      </c>
      <c r="I27" s="27">
        <v>0.51902400000000004</v>
      </c>
      <c r="J27" s="28">
        <v>0.64173400000000003</v>
      </c>
      <c r="K27" s="29">
        <v>0.51906099999999999</v>
      </c>
      <c r="L27" s="28">
        <v>0.64024599999999998</v>
      </c>
      <c r="M27" s="29">
        <v>0.51921099999999998</v>
      </c>
      <c r="N27" s="28">
        <v>0.66448200000000002</v>
      </c>
      <c r="O27" s="27">
        <v>0.60044900000000001</v>
      </c>
      <c r="P27" s="30">
        <v>0.67547999999999997</v>
      </c>
      <c r="R27">
        <f t="shared" si="0"/>
        <v>0.20694479341500915</v>
      </c>
      <c r="S27">
        <f t="shared" si="0"/>
        <v>-8.4595364649619493E-3</v>
      </c>
    </row>
    <row r="28" spans="1:19" hidden="1">
      <c r="B28" s="21"/>
      <c r="C28" s="41"/>
      <c r="D28" s="18" t="s">
        <v>17</v>
      </c>
      <c r="E28" s="48">
        <v>6.2597E-2</v>
      </c>
      <c r="F28" s="22">
        <v>7.4945999999999999E-2</v>
      </c>
      <c r="G28" s="48">
        <v>6.2303999999999998E-2</v>
      </c>
      <c r="H28" s="22">
        <v>0.107011</v>
      </c>
      <c r="I28" s="48">
        <v>6.8021999999999999E-2</v>
      </c>
      <c r="J28" s="22">
        <v>9.5899999999999999E-2</v>
      </c>
      <c r="K28" s="23">
        <v>6.8047999999999997E-2</v>
      </c>
      <c r="L28" s="22">
        <v>9.5987000000000003E-2</v>
      </c>
      <c r="M28" s="23">
        <v>6.8154000000000006E-2</v>
      </c>
      <c r="N28" s="22">
        <v>0.108926</v>
      </c>
      <c r="O28" s="48">
        <v>8.3663000000000001E-2</v>
      </c>
      <c r="P28" s="24">
        <v>0.11354499999999999</v>
      </c>
      <c r="R28">
        <f t="shared" si="0"/>
        <v>0.34281908063687733</v>
      </c>
      <c r="S28">
        <f t="shared" si="0"/>
        <v>6.105914345254225E-2</v>
      </c>
    </row>
    <row r="29" spans="1:19" hidden="1">
      <c r="B29" s="21"/>
      <c r="C29" s="41"/>
      <c r="D29" s="18" t="s">
        <v>18</v>
      </c>
      <c r="E29" s="48">
        <v>0</v>
      </c>
      <c r="F29" s="22">
        <v>0.142536</v>
      </c>
      <c r="G29" s="48">
        <v>0.99326599999999998</v>
      </c>
      <c r="H29" s="22">
        <v>0.65207599999999999</v>
      </c>
      <c r="I29" s="48">
        <v>6.0606E-2</v>
      </c>
      <c r="J29" s="22">
        <v>0.530864</v>
      </c>
      <c r="K29" s="23">
        <v>6.0606E-2</v>
      </c>
      <c r="L29" s="22">
        <v>0.51851899999999995</v>
      </c>
      <c r="M29" s="23">
        <v>6.0606E-2</v>
      </c>
      <c r="N29" s="22">
        <v>0.52861999999999998</v>
      </c>
      <c r="O29" s="48">
        <v>0.42760900000000002</v>
      </c>
      <c r="P29" s="24">
        <v>0.55218900000000004</v>
      </c>
      <c r="R29">
        <f t="shared" si="0"/>
        <v>-0.56949195885090198</v>
      </c>
      <c r="S29">
        <f t="shared" si="0"/>
        <v>-0.15318306455075781</v>
      </c>
    </row>
    <row r="30" spans="1:19">
      <c r="B30" s="44" t="s">
        <v>40</v>
      </c>
      <c r="C30" s="40"/>
      <c r="D30" s="8"/>
      <c r="E30" s="49"/>
      <c r="F30" s="31"/>
      <c r="G30" s="49"/>
      <c r="H30" s="31"/>
      <c r="I30" s="49"/>
      <c r="J30" s="31"/>
      <c r="K30" s="23"/>
      <c r="L30" s="22"/>
      <c r="M30" s="23"/>
      <c r="N30" s="22"/>
      <c r="O30" s="48"/>
      <c r="P30" s="24"/>
    </row>
    <row r="31" spans="1:19">
      <c r="B31" s="17"/>
      <c r="C31" s="38" t="s">
        <v>46</v>
      </c>
      <c r="D31" s="18"/>
      <c r="E31" s="49"/>
      <c r="F31" s="31"/>
      <c r="G31" s="49"/>
      <c r="H31" s="31"/>
      <c r="I31" s="49"/>
      <c r="J31" s="31"/>
      <c r="K31" s="23"/>
      <c r="L31" s="22"/>
      <c r="M31" s="23"/>
      <c r="N31" s="22"/>
      <c r="O31" s="48"/>
      <c r="P31" s="24"/>
    </row>
    <row r="32" spans="1:19">
      <c r="B32" s="21"/>
      <c r="C32" s="41"/>
      <c r="D32" s="18" t="s">
        <v>42</v>
      </c>
      <c r="E32" s="48">
        <v>0.5</v>
      </c>
      <c r="F32" s="22">
        <v>0.53412400000000004</v>
      </c>
      <c r="G32" s="48">
        <v>0.33988600000000002</v>
      </c>
      <c r="H32" s="22">
        <v>0.72553999999999996</v>
      </c>
      <c r="I32" s="48">
        <v>0.34158500000000003</v>
      </c>
      <c r="J32" s="22">
        <v>0.72555999999999998</v>
      </c>
      <c r="K32" s="23">
        <v>0.34323700000000001</v>
      </c>
      <c r="L32" s="22">
        <v>0.72423700000000002</v>
      </c>
      <c r="M32" s="23">
        <v>0.42538300000000001</v>
      </c>
      <c r="N32" s="22">
        <v>0.75558899999999996</v>
      </c>
      <c r="O32" s="48">
        <v>0.418854</v>
      </c>
      <c r="P32" s="24">
        <v>0.76371500000000003</v>
      </c>
      <c r="R32">
        <f t="shared" ref="R32:S37" si="1">(O32-G32)/G32</f>
        <v>0.23233672466650576</v>
      </c>
      <c r="S32">
        <f t="shared" si="1"/>
        <v>5.2615982578493356E-2</v>
      </c>
    </row>
    <row r="33" spans="2:19">
      <c r="B33" s="21"/>
      <c r="C33" s="41"/>
      <c r="D33" s="18" t="s">
        <v>1</v>
      </c>
      <c r="E33" s="48">
        <v>0.48257699999999998</v>
      </c>
      <c r="F33" s="22">
        <v>0.53570899999999999</v>
      </c>
      <c r="G33" s="48">
        <v>0.53099499999999999</v>
      </c>
      <c r="H33" s="22">
        <v>0.501718</v>
      </c>
      <c r="I33" s="48">
        <v>0.53099499999999999</v>
      </c>
      <c r="J33" s="22">
        <v>0.52173499999999995</v>
      </c>
      <c r="K33" s="23">
        <v>0.53099499999999999</v>
      </c>
      <c r="L33" s="22">
        <v>0.52531000000000005</v>
      </c>
      <c r="M33" s="23">
        <v>0.53099499999999999</v>
      </c>
      <c r="N33" s="22">
        <v>0.55906800000000001</v>
      </c>
      <c r="O33" s="48">
        <v>0.53099499999999999</v>
      </c>
      <c r="P33" s="24">
        <v>0.56027400000000005</v>
      </c>
      <c r="R33">
        <f t="shared" si="1"/>
        <v>0</v>
      </c>
      <c r="S33">
        <f t="shared" si="1"/>
        <v>0.11671098106904686</v>
      </c>
    </row>
    <row r="34" spans="2:19">
      <c r="B34" s="21"/>
      <c r="C34" s="41"/>
      <c r="D34" s="18" t="s">
        <v>6</v>
      </c>
      <c r="E34" s="49">
        <v>0.93265699999999996</v>
      </c>
      <c r="F34" s="22">
        <v>0.88883299999999998</v>
      </c>
      <c r="G34" s="49">
        <v>0.90870700000000004</v>
      </c>
      <c r="H34" s="22">
        <v>0.66449800000000003</v>
      </c>
      <c r="I34" s="48">
        <v>0.90870700000000004</v>
      </c>
      <c r="J34" s="22">
        <v>0.73155599999999998</v>
      </c>
      <c r="K34" s="23">
        <v>0.90870700000000004</v>
      </c>
      <c r="L34" s="22">
        <v>0.74177899999999997</v>
      </c>
      <c r="M34" s="23">
        <v>0.90870700000000004</v>
      </c>
      <c r="N34" s="22">
        <v>0.78181299999999998</v>
      </c>
      <c r="O34" s="48">
        <v>0.90870700000000004</v>
      </c>
      <c r="P34" s="50">
        <v>0.78102700000000003</v>
      </c>
      <c r="R34">
        <f t="shared" si="1"/>
        <v>0</v>
      </c>
      <c r="S34">
        <f t="shared" si="1"/>
        <v>0.17536395895849197</v>
      </c>
    </row>
    <row r="35" spans="2:19">
      <c r="B35" s="25"/>
      <c r="C35" s="42"/>
      <c r="D35" s="26" t="s">
        <v>7</v>
      </c>
      <c r="E35" s="27">
        <v>0.5</v>
      </c>
      <c r="F35" s="28">
        <v>0.53412400000000004</v>
      </c>
      <c r="G35" s="27">
        <v>0.526065</v>
      </c>
      <c r="H35" s="28">
        <v>0.67633799999999999</v>
      </c>
      <c r="I35" s="27">
        <v>0.526065</v>
      </c>
      <c r="J35" s="28">
        <v>0.63053999999999999</v>
      </c>
      <c r="K35" s="29">
        <v>0.526065</v>
      </c>
      <c r="L35" s="28">
        <v>0.626664</v>
      </c>
      <c r="M35" s="29">
        <v>0.526065</v>
      </c>
      <c r="N35" s="28">
        <v>0.66388499999999995</v>
      </c>
      <c r="O35" s="27">
        <v>0.526065</v>
      </c>
      <c r="P35" s="30">
        <v>0.66838799999999998</v>
      </c>
      <c r="R35">
        <f t="shared" si="1"/>
        <v>0</v>
      </c>
      <c r="S35">
        <f t="shared" si="1"/>
        <v>-1.1754477790690472E-2</v>
      </c>
    </row>
    <row r="36" spans="2:19" hidden="1">
      <c r="B36" s="21"/>
      <c r="C36" s="41"/>
      <c r="D36" s="18" t="s">
        <v>17</v>
      </c>
      <c r="E36" s="48">
        <v>6.7343E-2</v>
      </c>
      <c r="F36" s="22">
        <v>7.6135999999999995E-2</v>
      </c>
      <c r="G36" s="48">
        <v>7.5134000000000006E-2</v>
      </c>
      <c r="H36" s="22">
        <v>0.10967200000000001</v>
      </c>
      <c r="I36" s="48">
        <v>7.5134000000000006E-2</v>
      </c>
      <c r="J36" s="22">
        <v>9.8513000000000003E-2</v>
      </c>
      <c r="K36" s="23">
        <v>7.5134000000000006E-2</v>
      </c>
      <c r="L36" s="22">
        <v>9.7861000000000004E-2</v>
      </c>
      <c r="M36" s="23">
        <v>7.5134000000000006E-2</v>
      </c>
      <c r="N36" s="22">
        <v>0.11629</v>
      </c>
      <c r="O36" s="48">
        <v>7.5134000000000006E-2</v>
      </c>
      <c r="P36" s="24">
        <v>0.11814</v>
      </c>
      <c r="R36">
        <f t="shared" si="1"/>
        <v>0</v>
      </c>
      <c r="S36">
        <f t="shared" si="1"/>
        <v>7.7212050477788216E-2</v>
      </c>
    </row>
    <row r="37" spans="2:19" hidden="1">
      <c r="B37" s="21"/>
      <c r="C37" s="41"/>
      <c r="D37" s="18" t="s">
        <v>18</v>
      </c>
      <c r="E37" s="48">
        <v>0</v>
      </c>
      <c r="F37" s="22">
        <v>0.12420399999999999</v>
      </c>
      <c r="G37" s="48">
        <v>8.3863999999999994E-2</v>
      </c>
      <c r="H37" s="22">
        <v>0.690021</v>
      </c>
      <c r="I37" s="48">
        <v>8.3863999999999994E-2</v>
      </c>
      <c r="J37" s="22">
        <v>0.51380000000000003</v>
      </c>
      <c r="K37" s="23">
        <v>8.3863999999999994E-2</v>
      </c>
      <c r="L37" s="22">
        <v>0.49363099999999999</v>
      </c>
      <c r="M37" s="23">
        <v>8.3863999999999994E-2</v>
      </c>
      <c r="N37" s="22">
        <v>0.52760099999999999</v>
      </c>
      <c r="O37" s="48">
        <v>8.3863999999999994E-2</v>
      </c>
      <c r="P37" s="24">
        <v>0.53821699999999995</v>
      </c>
      <c r="R37">
        <f t="shared" si="1"/>
        <v>0</v>
      </c>
      <c r="S37">
        <f t="shared" si="1"/>
        <v>-0.2199991014766218</v>
      </c>
    </row>
    <row r="38" spans="2:19">
      <c r="B38" s="44" t="s">
        <v>41</v>
      </c>
      <c r="C38" s="40"/>
      <c r="D38" s="18"/>
      <c r="E38" s="49"/>
      <c r="F38" s="31"/>
      <c r="G38" s="49"/>
      <c r="H38" s="31"/>
      <c r="I38" s="49"/>
      <c r="J38" s="31"/>
      <c r="K38" s="23"/>
      <c r="L38" s="22"/>
      <c r="M38" s="23"/>
      <c r="N38" s="22"/>
      <c r="O38" s="48"/>
      <c r="P38" s="24"/>
    </row>
    <row r="39" spans="2:19">
      <c r="B39" s="46"/>
      <c r="C39" s="38" t="s">
        <v>47</v>
      </c>
      <c r="D39" s="18"/>
      <c r="E39" s="49"/>
      <c r="F39" s="31"/>
      <c r="G39" s="49"/>
      <c r="H39" s="31"/>
      <c r="I39" s="49"/>
      <c r="J39" s="31"/>
      <c r="K39" s="23"/>
      <c r="L39" s="22"/>
      <c r="M39" s="23"/>
      <c r="N39" s="22"/>
      <c r="O39" s="48"/>
      <c r="P39" s="24"/>
    </row>
    <row r="40" spans="2:19">
      <c r="B40" s="21"/>
      <c r="C40" s="41"/>
      <c r="D40" s="18" t="s">
        <v>42</v>
      </c>
      <c r="E40" s="48">
        <v>0.5</v>
      </c>
      <c r="F40" s="22">
        <v>0.53859500000000005</v>
      </c>
      <c r="G40" s="48">
        <v>0.33925899999999998</v>
      </c>
      <c r="H40" s="22">
        <v>0.71503899999999998</v>
      </c>
      <c r="I40" s="48">
        <v>0.339866</v>
      </c>
      <c r="J40" s="22">
        <v>0.73005399999999998</v>
      </c>
      <c r="K40" s="23">
        <v>0.33968199999999998</v>
      </c>
      <c r="L40" s="22">
        <v>0.72589199999999998</v>
      </c>
      <c r="M40" s="23">
        <v>0.35859400000000002</v>
      </c>
      <c r="N40" s="22">
        <v>0.74912000000000001</v>
      </c>
      <c r="O40" s="48">
        <v>0.35639700000000002</v>
      </c>
      <c r="P40" s="24">
        <v>0.76659999999999995</v>
      </c>
      <c r="R40">
        <f t="shared" ref="R40:S43" si="2">(O40-G40)/G40</f>
        <v>5.0515977468541862E-2</v>
      </c>
      <c r="S40">
        <f t="shared" si="2"/>
        <v>7.2109353475824353E-2</v>
      </c>
    </row>
    <row r="41" spans="2:19">
      <c r="B41" s="21"/>
      <c r="C41" s="41"/>
      <c r="D41" s="18" t="s">
        <v>1</v>
      </c>
      <c r="E41" s="48">
        <v>0.48234399999999999</v>
      </c>
      <c r="F41" s="22">
        <v>0.54140100000000002</v>
      </c>
      <c r="G41" s="48">
        <v>0.52099300000000004</v>
      </c>
      <c r="H41" s="22">
        <v>0.50142600000000004</v>
      </c>
      <c r="I41" s="48">
        <v>0.52099300000000004</v>
      </c>
      <c r="J41" s="22">
        <v>0.51945600000000003</v>
      </c>
      <c r="K41" s="23">
        <v>0.52099300000000004</v>
      </c>
      <c r="L41" s="22">
        <v>0.52224199999999998</v>
      </c>
      <c r="M41" s="23">
        <v>0.52115699999999998</v>
      </c>
      <c r="N41" s="22">
        <v>0.54512400000000005</v>
      </c>
      <c r="O41" s="48">
        <v>0.52115699999999998</v>
      </c>
      <c r="P41" s="24">
        <v>0.55703100000000005</v>
      </c>
      <c r="R41">
        <f t="shared" si="2"/>
        <v>3.1478349997013773E-4</v>
      </c>
      <c r="S41">
        <f t="shared" si="2"/>
        <v>0.11089373107896282</v>
      </c>
    </row>
    <row r="42" spans="2:19">
      <c r="B42" s="21"/>
      <c r="C42" s="41"/>
      <c r="D42" s="18" t="s">
        <v>6</v>
      </c>
      <c r="E42" s="49">
        <v>0.93178399999999995</v>
      </c>
      <c r="F42" s="22">
        <v>0.89194099999999998</v>
      </c>
      <c r="G42" s="49">
        <v>0.90763700000000003</v>
      </c>
      <c r="H42" s="22">
        <v>0.66805000000000003</v>
      </c>
      <c r="I42" s="48">
        <v>0.90763700000000003</v>
      </c>
      <c r="J42" s="22">
        <v>0.718835</v>
      </c>
      <c r="K42" s="23">
        <v>0.90763700000000003</v>
      </c>
      <c r="L42" s="22">
        <v>0.72358900000000004</v>
      </c>
      <c r="M42" s="23">
        <v>0.90786299999999998</v>
      </c>
      <c r="N42" s="22">
        <v>0.75792300000000001</v>
      </c>
      <c r="O42" s="48">
        <v>0.90786299999999998</v>
      </c>
      <c r="P42" s="50">
        <v>0.76448799999999995</v>
      </c>
      <c r="R42">
        <f t="shared" si="2"/>
        <v>2.489982228577597E-4</v>
      </c>
      <c r="S42">
        <f t="shared" si="2"/>
        <v>0.14435745827408114</v>
      </c>
    </row>
    <row r="43" spans="2:19" ht="17" thickBot="1">
      <c r="B43" s="32"/>
      <c r="C43" s="43"/>
      <c r="D43" s="33" t="s">
        <v>7</v>
      </c>
      <c r="E43" s="34">
        <v>0.5</v>
      </c>
      <c r="F43" s="35">
        <v>0.53859500000000005</v>
      </c>
      <c r="G43" s="34">
        <v>0.51831099999999997</v>
      </c>
      <c r="H43" s="35">
        <v>0.66399200000000003</v>
      </c>
      <c r="I43" s="34">
        <v>0.51831099999999997</v>
      </c>
      <c r="J43" s="35">
        <v>0.63946999999999998</v>
      </c>
      <c r="K43" s="36">
        <v>0.51831099999999997</v>
      </c>
      <c r="L43" s="35">
        <v>0.64099600000000001</v>
      </c>
      <c r="M43" s="36">
        <v>0.51843300000000003</v>
      </c>
      <c r="N43" s="35">
        <v>0.65788199999999997</v>
      </c>
      <c r="O43" s="34">
        <v>0.51843300000000003</v>
      </c>
      <c r="P43" s="37">
        <v>0.68242199999999997</v>
      </c>
      <c r="R43">
        <f t="shared" si="2"/>
        <v>2.3537991669107255E-4</v>
      </c>
      <c r="S43">
        <f t="shared" si="2"/>
        <v>2.7756358510343415E-2</v>
      </c>
    </row>
    <row r="44" spans="2:19" hidden="1">
      <c r="D44" t="s">
        <v>17</v>
      </c>
      <c r="E44" s="7">
        <v>6.8215999999999999E-2</v>
      </c>
      <c r="F44" s="7">
        <v>7.9259999999999997E-2</v>
      </c>
      <c r="G44" s="7">
        <v>7.2926000000000005E-2</v>
      </c>
      <c r="H44" s="7">
        <v>0.10707800000000001</v>
      </c>
      <c r="I44" s="7">
        <v>7.2926000000000005E-2</v>
      </c>
      <c r="J44" s="7">
        <v>0.101966</v>
      </c>
      <c r="K44" s="7">
        <v>7.2926000000000005E-2</v>
      </c>
      <c r="L44" s="7">
        <v>0.10280599999999999</v>
      </c>
      <c r="M44" s="7">
        <v>7.2988999999999998E-2</v>
      </c>
      <c r="N44" s="7">
        <v>0.11211699999999999</v>
      </c>
      <c r="O44" s="7">
        <v>7.2988999999999998E-2</v>
      </c>
      <c r="P44" s="7">
        <v>0.123268</v>
      </c>
    </row>
    <row r="45" spans="2:19" hidden="1">
      <c r="D45" t="s">
        <v>18</v>
      </c>
      <c r="E45" s="7">
        <v>0</v>
      </c>
      <c r="F45" s="7">
        <v>0.12942500000000001</v>
      </c>
      <c r="G45" s="7">
        <v>6.7477999999999996E-2</v>
      </c>
      <c r="H45" s="7">
        <v>0.65929199999999999</v>
      </c>
      <c r="I45" s="7">
        <v>6.7477999999999996E-2</v>
      </c>
      <c r="J45" s="7">
        <v>0.547566</v>
      </c>
      <c r="K45" s="7">
        <v>6.7477999999999996E-2</v>
      </c>
      <c r="L45" s="7">
        <v>0.54535400000000001</v>
      </c>
      <c r="M45" s="7">
        <v>6.7477999999999996E-2</v>
      </c>
      <c r="N45" s="7">
        <v>0.54203500000000004</v>
      </c>
      <c r="O45" s="7">
        <v>6.7477999999999996E-2</v>
      </c>
      <c r="P45" s="7">
        <v>0.58738900000000005</v>
      </c>
    </row>
    <row r="46" spans="2:19">
      <c r="K46" s="7"/>
      <c r="L46" s="7"/>
      <c r="M46" s="7"/>
      <c r="N46" s="7"/>
      <c r="O46" s="7"/>
      <c r="P46" s="7"/>
    </row>
    <row r="47" spans="2:19">
      <c r="K47" s="7"/>
      <c r="L47" s="7"/>
      <c r="M47" s="7"/>
      <c r="N47" s="7"/>
      <c r="O47" s="7"/>
      <c r="P47" s="7"/>
    </row>
    <row r="49" spans="1:16">
      <c r="A49" t="s">
        <v>15</v>
      </c>
      <c r="L49" s="5"/>
      <c r="M49" s="5"/>
      <c r="N49" s="5"/>
      <c r="O49" s="5"/>
      <c r="P49" s="5"/>
    </row>
    <row r="50" spans="1:16">
      <c r="B50" t="s">
        <v>16</v>
      </c>
      <c r="E50" s="5" t="s">
        <v>3</v>
      </c>
      <c r="F50" s="5" t="s">
        <v>4</v>
      </c>
      <c r="G50" s="5" t="s">
        <v>5</v>
      </c>
      <c r="H50" s="5" t="s">
        <v>2</v>
      </c>
      <c r="K50" s="5"/>
      <c r="L50" s="5"/>
    </row>
    <row r="51" spans="1:16">
      <c r="B51">
        <v>6.3296000000000005E-2</v>
      </c>
      <c r="D51" t="s">
        <v>0</v>
      </c>
      <c r="E51" s="6">
        <v>0.5</v>
      </c>
      <c r="F51" s="6">
        <v>0.54413800000000001</v>
      </c>
      <c r="G51" s="6">
        <v>0.32025799999999999</v>
      </c>
      <c r="H51" s="6">
        <v>0.73519400000000001</v>
      </c>
      <c r="K51" s="5"/>
      <c r="L51" s="5"/>
    </row>
    <row r="52" spans="1:16">
      <c r="D52" t="s">
        <v>1</v>
      </c>
      <c r="E52" s="6">
        <v>0.48384500000000003</v>
      </c>
      <c r="F52" s="6">
        <v>0.54506699999999997</v>
      </c>
      <c r="G52" s="6">
        <v>0.52243600000000001</v>
      </c>
      <c r="H52" s="6">
        <v>0.52327299999999999</v>
      </c>
      <c r="K52" s="5"/>
      <c r="L52" s="5"/>
    </row>
    <row r="53" spans="1:16">
      <c r="D53" t="s">
        <v>6</v>
      </c>
      <c r="E53" s="6">
        <v>0.93740299999999999</v>
      </c>
      <c r="F53" s="6">
        <v>0.89546199999999998</v>
      </c>
      <c r="G53" s="6">
        <v>0.92005099999999995</v>
      </c>
      <c r="H53" s="6">
        <v>0.73872400000000005</v>
      </c>
      <c r="K53" s="5"/>
      <c r="L53" s="5"/>
    </row>
    <row r="54" spans="1:16">
      <c r="D54" t="s">
        <v>7</v>
      </c>
      <c r="E54" s="6">
        <v>0.5</v>
      </c>
      <c r="F54" s="6">
        <v>0.54413800000000001</v>
      </c>
      <c r="G54" s="6">
        <v>0.51902400000000004</v>
      </c>
      <c r="H54" s="6">
        <v>0.64173400000000003</v>
      </c>
      <c r="K54" s="5"/>
      <c r="L54" s="5"/>
      <c r="M54" s="5"/>
      <c r="N54" s="5"/>
      <c r="O54" s="5"/>
    </row>
    <row r="55" spans="1:16">
      <c r="D55" t="s">
        <v>17</v>
      </c>
      <c r="E55" s="6">
        <v>6.2597E-2</v>
      </c>
      <c r="F55" s="6">
        <v>7.4945999999999999E-2</v>
      </c>
      <c r="G55" s="6">
        <v>6.8021999999999999E-2</v>
      </c>
      <c r="H55" s="6">
        <v>9.5899999999999999E-2</v>
      </c>
      <c r="L55" s="5"/>
      <c r="M55" s="6"/>
      <c r="N55" s="6"/>
      <c r="O55" s="6"/>
      <c r="P55" s="6"/>
    </row>
    <row r="56" spans="1:16">
      <c r="D56" t="s">
        <v>18</v>
      </c>
      <c r="E56" s="6">
        <v>0</v>
      </c>
      <c r="F56" s="6">
        <v>0.142536</v>
      </c>
      <c r="G56" s="6">
        <v>6.0606E-2</v>
      </c>
      <c r="H56" s="6">
        <v>0.530864</v>
      </c>
      <c r="L56" s="5"/>
      <c r="M56" s="6"/>
      <c r="N56" s="6"/>
      <c r="O56" s="6"/>
      <c r="P56" s="6"/>
    </row>
    <row r="57" spans="1:16">
      <c r="L57" s="5"/>
      <c r="M57" s="6"/>
      <c r="N57" s="6"/>
      <c r="O57" s="6"/>
      <c r="P57" s="6"/>
    </row>
    <row r="58" spans="1:16">
      <c r="B58" t="s">
        <v>19</v>
      </c>
      <c r="E58" s="5" t="s">
        <v>3</v>
      </c>
      <c r="F58" s="5" t="s">
        <v>4</v>
      </c>
      <c r="G58" s="5" t="s">
        <v>5</v>
      </c>
      <c r="H58" s="5" t="s">
        <v>2</v>
      </c>
      <c r="L58" s="5"/>
      <c r="M58" s="6"/>
      <c r="N58" s="6"/>
      <c r="O58" s="6"/>
      <c r="P58" s="6"/>
    </row>
    <row r="59" spans="1:16">
      <c r="D59" t="s">
        <v>0</v>
      </c>
      <c r="E59" s="6">
        <v>0.5</v>
      </c>
      <c r="F59" s="6">
        <v>0.53412400000000004</v>
      </c>
      <c r="G59" s="6">
        <v>0.34158500000000003</v>
      </c>
      <c r="H59" s="6">
        <v>0.72555999999999998</v>
      </c>
      <c r="I59" s="5"/>
      <c r="J59" s="5"/>
      <c r="K59" s="5"/>
      <c r="L59" s="5"/>
      <c r="N59" s="6"/>
      <c r="O59" s="6"/>
      <c r="P59" s="6"/>
    </row>
    <row r="60" spans="1:16">
      <c r="D60" t="s">
        <v>1</v>
      </c>
      <c r="E60" s="6">
        <v>0.48257699999999998</v>
      </c>
      <c r="F60" s="6">
        <v>0.53570899999999999</v>
      </c>
      <c r="G60" s="6">
        <v>0.53099499999999999</v>
      </c>
      <c r="H60" s="6">
        <v>0.52173499999999995</v>
      </c>
      <c r="I60" s="5"/>
      <c r="N60" s="6"/>
      <c r="O60" s="6"/>
      <c r="P60" s="6"/>
    </row>
    <row r="61" spans="1:16">
      <c r="D61" t="s">
        <v>6</v>
      </c>
      <c r="E61" s="6">
        <v>0.93265699999999996</v>
      </c>
      <c r="F61" s="6">
        <v>0.88883299999999998</v>
      </c>
      <c r="G61" s="6">
        <v>0.90870700000000004</v>
      </c>
      <c r="H61" s="6">
        <v>0.73155599999999998</v>
      </c>
      <c r="I61" s="5"/>
    </row>
    <row r="62" spans="1:16">
      <c r="D62" t="s">
        <v>7</v>
      </c>
      <c r="E62" s="6">
        <v>0.5</v>
      </c>
      <c r="F62" s="6">
        <v>0.53412400000000004</v>
      </c>
      <c r="G62" s="6">
        <v>0.526065</v>
      </c>
      <c r="H62" s="6">
        <v>0.63053999999999999</v>
      </c>
      <c r="I62" s="5"/>
    </row>
    <row r="63" spans="1:16">
      <c r="D63" t="s">
        <v>17</v>
      </c>
      <c r="E63" s="6">
        <v>6.7343E-2</v>
      </c>
      <c r="F63" s="6">
        <v>7.6135999999999995E-2</v>
      </c>
      <c r="G63" s="6">
        <v>7.5134000000000006E-2</v>
      </c>
      <c r="H63" s="6">
        <v>9.8513000000000003E-2</v>
      </c>
      <c r="I63" s="5"/>
    </row>
    <row r="64" spans="1:16">
      <c r="D64" t="s">
        <v>18</v>
      </c>
      <c r="E64" s="6">
        <v>0</v>
      </c>
      <c r="F64" s="6">
        <v>0.12420399999999999</v>
      </c>
      <c r="G64" s="6">
        <v>8.3863999999999994E-2</v>
      </c>
      <c r="H64" s="6">
        <v>0.51380000000000003</v>
      </c>
      <c r="I64" s="5"/>
    </row>
    <row r="65" spans="1:17">
      <c r="I65" s="5"/>
      <c r="N65" s="5"/>
      <c r="O65" s="5"/>
      <c r="P65" s="5"/>
      <c r="Q65" s="5"/>
    </row>
    <row r="66" spans="1:17">
      <c r="B66" t="s">
        <v>20</v>
      </c>
      <c r="D66" t="s">
        <v>0</v>
      </c>
      <c r="E66" s="6">
        <v>0.5</v>
      </c>
      <c r="F66" s="6">
        <v>0.53859500000000005</v>
      </c>
      <c r="G66" s="6">
        <v>0.339866</v>
      </c>
      <c r="H66" s="6">
        <v>0.73005399999999998</v>
      </c>
      <c r="M66" s="5"/>
      <c r="N66" s="6"/>
      <c r="O66" s="6"/>
      <c r="P66" s="6"/>
      <c r="Q66" s="6"/>
    </row>
    <row r="67" spans="1:17">
      <c r="D67" t="s">
        <v>1</v>
      </c>
      <c r="E67" s="6">
        <v>0.48234399999999999</v>
      </c>
      <c r="F67" s="6">
        <v>0.54140100000000002</v>
      </c>
      <c r="G67" s="6">
        <v>0.52099300000000004</v>
      </c>
      <c r="H67" s="6">
        <v>0.51945600000000003</v>
      </c>
      <c r="J67" s="5"/>
      <c r="O67" s="6"/>
      <c r="P67" s="6"/>
      <c r="Q67" s="6"/>
    </row>
    <row r="68" spans="1:17">
      <c r="D68" t="s">
        <v>6</v>
      </c>
      <c r="E68" s="6">
        <v>0.93178399999999995</v>
      </c>
      <c r="F68" s="6">
        <v>0.89194099999999998</v>
      </c>
      <c r="G68" s="6">
        <v>0.90763700000000003</v>
      </c>
      <c r="H68" s="6">
        <v>0.718835</v>
      </c>
      <c r="J68" s="5"/>
      <c r="O68" s="6"/>
      <c r="P68" s="6"/>
      <c r="Q68" s="6"/>
    </row>
    <row r="69" spans="1:17">
      <c r="D69" t="s">
        <v>7</v>
      </c>
      <c r="E69" s="6">
        <v>0.5</v>
      </c>
      <c r="F69" s="6">
        <v>0.53859500000000005</v>
      </c>
      <c r="G69" s="6">
        <v>0.51831099999999997</v>
      </c>
      <c r="H69" s="6">
        <v>0.63946999999999998</v>
      </c>
      <c r="J69" s="5"/>
      <c r="O69" s="6"/>
      <c r="P69" s="6"/>
      <c r="Q69" s="6"/>
    </row>
    <row r="70" spans="1:17">
      <c r="D70" t="s">
        <v>17</v>
      </c>
      <c r="E70" s="6">
        <v>6.8215999999999999E-2</v>
      </c>
      <c r="F70" s="6">
        <v>7.9259999999999997E-2</v>
      </c>
      <c r="G70" s="6">
        <v>7.2926000000000005E-2</v>
      </c>
      <c r="H70" s="6">
        <v>0.101966</v>
      </c>
      <c r="J70" s="5"/>
      <c r="O70" s="6"/>
      <c r="P70" s="6"/>
      <c r="Q70" s="6"/>
    </row>
    <row r="71" spans="1:17">
      <c r="D71" t="s">
        <v>18</v>
      </c>
      <c r="E71" s="6">
        <v>0</v>
      </c>
      <c r="F71" s="6">
        <v>0.12942500000000001</v>
      </c>
      <c r="G71" s="6">
        <v>6.7477999999999996E-2</v>
      </c>
      <c r="H71" s="6">
        <v>0.547566</v>
      </c>
      <c r="J71" s="5"/>
      <c r="O71" s="6"/>
      <c r="P71" s="6"/>
      <c r="Q71" s="6"/>
    </row>
    <row r="72" spans="1:17">
      <c r="J72" s="5"/>
    </row>
    <row r="73" spans="1:17">
      <c r="A73" t="s">
        <v>21</v>
      </c>
    </row>
    <row r="74" spans="1:17">
      <c r="B74" t="s">
        <v>16</v>
      </c>
      <c r="E74" s="5" t="s">
        <v>3</v>
      </c>
      <c r="F74" s="5" t="s">
        <v>4</v>
      </c>
      <c r="G74" s="5" t="s">
        <v>5</v>
      </c>
      <c r="H74" s="5" t="s">
        <v>2</v>
      </c>
    </row>
    <row r="75" spans="1:17">
      <c r="E75" s="6">
        <v>0.5</v>
      </c>
      <c r="F75" s="6">
        <v>0.54413800000000001</v>
      </c>
      <c r="G75" s="6">
        <v>0.31992500000000001</v>
      </c>
      <c r="H75" s="6">
        <v>0.73405600000000004</v>
      </c>
    </row>
    <row r="76" spans="1:17">
      <c r="E76" s="6">
        <v>0.48384500000000003</v>
      </c>
      <c r="F76" s="6">
        <v>0.54506699999999997</v>
      </c>
      <c r="G76" s="6">
        <v>0.52249000000000001</v>
      </c>
      <c r="H76" s="6">
        <v>0.52671400000000002</v>
      </c>
    </row>
    <row r="77" spans="1:17">
      <c r="E77" s="6">
        <v>0.93740299999999999</v>
      </c>
      <c r="F77" s="6">
        <v>0.89546199999999998</v>
      </c>
      <c r="G77" s="6">
        <v>0.92012099999999997</v>
      </c>
      <c r="H77" s="6">
        <v>0.74673299999999998</v>
      </c>
    </row>
    <row r="78" spans="1:17">
      <c r="E78" s="6">
        <v>0.5</v>
      </c>
      <c r="F78" s="6">
        <v>0.54413800000000001</v>
      </c>
      <c r="G78" s="6">
        <v>0.51906099999999999</v>
      </c>
      <c r="H78" s="6">
        <v>0.64024599999999998</v>
      </c>
    </row>
    <row r="79" spans="1:17">
      <c r="E79" s="6">
        <v>6.2597E-2</v>
      </c>
      <c r="F79" s="6">
        <v>7.4945999999999999E-2</v>
      </c>
      <c r="G79" s="6">
        <v>6.8047999999999997E-2</v>
      </c>
      <c r="H79" s="6">
        <v>9.5987000000000003E-2</v>
      </c>
    </row>
    <row r="80" spans="1:17">
      <c r="E80" s="6">
        <v>0</v>
      </c>
      <c r="F80" s="6">
        <v>0.142536</v>
      </c>
      <c r="G80" s="6">
        <v>6.0606E-2</v>
      </c>
      <c r="H80" s="6">
        <v>0.51851899999999995</v>
      </c>
    </row>
    <row r="81" spans="2:8">
      <c r="B81" t="s">
        <v>19</v>
      </c>
      <c r="E81" s="5" t="s">
        <v>3</v>
      </c>
      <c r="F81" s="5" t="s">
        <v>4</v>
      </c>
      <c r="G81" s="5" t="s">
        <v>5</v>
      </c>
      <c r="H81" s="5" t="s">
        <v>2</v>
      </c>
    </row>
    <row r="82" spans="2:8">
      <c r="D82" t="s">
        <v>0</v>
      </c>
      <c r="E82" s="6">
        <v>0.5</v>
      </c>
      <c r="F82" s="6">
        <v>0.53412400000000004</v>
      </c>
      <c r="G82" s="6">
        <v>0.34323700000000001</v>
      </c>
      <c r="H82" s="6">
        <v>0.72423700000000002</v>
      </c>
    </row>
    <row r="83" spans="2:8">
      <c r="D83" t="s">
        <v>1</v>
      </c>
      <c r="E83" s="6">
        <v>0.48257699999999998</v>
      </c>
      <c r="F83" s="6">
        <v>0.53570899999999999</v>
      </c>
      <c r="G83" s="6">
        <v>0.53099499999999999</v>
      </c>
      <c r="H83" s="6">
        <v>0.52531000000000005</v>
      </c>
    </row>
    <row r="84" spans="2:8">
      <c r="D84" t="s">
        <v>6</v>
      </c>
      <c r="E84" s="6">
        <v>0.93265699999999996</v>
      </c>
      <c r="F84" s="6">
        <v>0.88883299999999998</v>
      </c>
      <c r="G84" s="6">
        <v>0.90870700000000004</v>
      </c>
      <c r="H84" s="6">
        <v>0.74177899999999997</v>
      </c>
    </row>
    <row r="85" spans="2:8">
      <c r="D85" t="s">
        <v>7</v>
      </c>
      <c r="E85" s="6">
        <v>0.5</v>
      </c>
      <c r="F85" s="6">
        <v>0.53412400000000004</v>
      </c>
      <c r="G85" s="6">
        <v>0.526065</v>
      </c>
      <c r="H85" s="6">
        <v>0.626664</v>
      </c>
    </row>
    <row r="86" spans="2:8">
      <c r="D86" t="s">
        <v>17</v>
      </c>
      <c r="E86" s="6">
        <v>6.7343E-2</v>
      </c>
      <c r="F86" s="6">
        <v>7.6135999999999995E-2</v>
      </c>
      <c r="G86" s="6">
        <v>7.5134000000000006E-2</v>
      </c>
      <c r="H86" s="6">
        <v>9.7861000000000004E-2</v>
      </c>
    </row>
    <row r="87" spans="2:8">
      <c r="D87" t="s">
        <v>18</v>
      </c>
      <c r="E87" s="6">
        <v>0</v>
      </c>
      <c r="F87" s="6">
        <v>0.12420399999999999</v>
      </c>
      <c r="G87" s="6">
        <v>8.3863999999999994E-2</v>
      </c>
      <c r="H87" s="6">
        <v>0.49363099999999999</v>
      </c>
    </row>
    <row r="91" spans="2:8">
      <c r="B91" t="s">
        <v>20</v>
      </c>
      <c r="E91" s="5" t="s">
        <v>3</v>
      </c>
      <c r="F91" s="5" t="s">
        <v>4</v>
      </c>
      <c r="G91" s="5" t="s">
        <v>5</v>
      </c>
      <c r="H91" s="5" t="s">
        <v>2</v>
      </c>
    </row>
    <row r="92" spans="2:8">
      <c r="D92" t="s">
        <v>0</v>
      </c>
      <c r="E92" s="6">
        <v>0.5</v>
      </c>
      <c r="F92" s="6">
        <v>0.53859500000000005</v>
      </c>
      <c r="G92" s="6">
        <v>0.33968199999999998</v>
      </c>
      <c r="H92" s="6">
        <v>0.72589199999999998</v>
      </c>
    </row>
    <row r="93" spans="2:8">
      <c r="D93" t="s">
        <v>1</v>
      </c>
      <c r="E93" s="6">
        <v>0.48234399999999999</v>
      </c>
      <c r="F93" s="6">
        <v>0.54140100000000002</v>
      </c>
      <c r="G93" s="6">
        <v>0.52099300000000004</v>
      </c>
      <c r="H93" s="6">
        <v>0.52224199999999998</v>
      </c>
    </row>
    <row r="94" spans="2:8">
      <c r="D94" t="s">
        <v>6</v>
      </c>
      <c r="E94" s="6">
        <v>0.93178399999999995</v>
      </c>
      <c r="F94" s="6">
        <v>0.89194099999999998</v>
      </c>
      <c r="G94" s="6">
        <v>0.90763700000000003</v>
      </c>
      <c r="H94" s="6">
        <v>0.72358900000000004</v>
      </c>
    </row>
    <row r="95" spans="2:8">
      <c r="D95" t="s">
        <v>7</v>
      </c>
      <c r="E95" s="6">
        <v>0.5</v>
      </c>
      <c r="F95" s="6">
        <v>0.53859500000000005</v>
      </c>
      <c r="G95" s="6">
        <v>0.51831099999999997</v>
      </c>
      <c r="H95" s="6">
        <v>0.64099600000000001</v>
      </c>
    </row>
    <row r="96" spans="2:8">
      <c r="D96" t="s">
        <v>17</v>
      </c>
      <c r="E96" s="6">
        <v>6.8215999999999999E-2</v>
      </c>
      <c r="F96" s="6">
        <v>7.9259999999999997E-2</v>
      </c>
      <c r="G96" s="6">
        <v>7.2926000000000005E-2</v>
      </c>
      <c r="H96" s="6">
        <v>0.10280599999999999</v>
      </c>
    </row>
    <row r="97" spans="1:9">
      <c r="D97" t="s">
        <v>18</v>
      </c>
      <c r="E97" s="6">
        <v>0</v>
      </c>
      <c r="F97" s="6">
        <v>0.12942500000000001</v>
      </c>
      <c r="G97" s="6">
        <v>6.7477999999999996E-2</v>
      </c>
      <c r="H97" s="6">
        <v>0.54535400000000001</v>
      </c>
    </row>
    <row r="100" spans="1:9">
      <c r="A100" t="s">
        <v>28</v>
      </c>
    </row>
    <row r="101" spans="1:9">
      <c r="B101" t="s">
        <v>16</v>
      </c>
      <c r="E101" s="5" t="s">
        <v>3</v>
      </c>
      <c r="F101" s="5" t="s">
        <v>4</v>
      </c>
      <c r="G101" s="5" t="s">
        <v>5</v>
      </c>
      <c r="H101" s="5" t="s">
        <v>2</v>
      </c>
    </row>
    <row r="102" spans="1:9">
      <c r="E102" s="6">
        <v>0.5</v>
      </c>
      <c r="F102" s="6">
        <v>0.54413800000000001</v>
      </c>
      <c r="G102" s="6">
        <v>0.33005099999999998</v>
      </c>
      <c r="H102" s="6">
        <v>0.758324</v>
      </c>
      <c r="I102" s="5"/>
    </row>
    <row r="103" spans="1:9">
      <c r="E103" s="6">
        <v>0.48384500000000003</v>
      </c>
      <c r="F103" s="6">
        <v>0.54506699999999997</v>
      </c>
      <c r="G103" s="6">
        <v>0.52270700000000003</v>
      </c>
      <c r="H103" s="6">
        <v>0.55390099999999998</v>
      </c>
    </row>
    <row r="104" spans="1:9">
      <c r="E104" s="6">
        <v>0.93740299999999999</v>
      </c>
      <c r="F104" s="6">
        <v>0.89546199999999998</v>
      </c>
      <c r="G104" s="6">
        <v>0.92040200000000005</v>
      </c>
      <c r="H104" s="6">
        <v>0.78333600000000003</v>
      </c>
    </row>
    <row r="105" spans="1:9">
      <c r="E105" s="6">
        <v>0.5</v>
      </c>
      <c r="F105" s="6">
        <v>0.54413800000000001</v>
      </c>
      <c r="G105" s="6">
        <v>0.51921099999999998</v>
      </c>
      <c r="H105" s="6">
        <v>0.66448200000000002</v>
      </c>
    </row>
    <row r="106" spans="1:9">
      <c r="E106" s="6">
        <v>6.2597E-2</v>
      </c>
      <c r="F106" s="6">
        <v>7.4945999999999999E-2</v>
      </c>
      <c r="G106" s="6">
        <v>6.8154000000000006E-2</v>
      </c>
      <c r="H106" s="6">
        <v>0.108926</v>
      </c>
    </row>
    <row r="107" spans="1:9">
      <c r="E107" s="6">
        <v>0</v>
      </c>
      <c r="F107" s="6">
        <v>0.142536</v>
      </c>
      <c r="G107" s="6">
        <v>6.0606E-2</v>
      </c>
      <c r="H107" s="6">
        <v>0.52861999999999998</v>
      </c>
    </row>
    <row r="108" spans="1:9">
      <c r="E108" s="5"/>
    </row>
    <row r="109" spans="1:9">
      <c r="B109" t="s">
        <v>19</v>
      </c>
    </row>
    <row r="110" spans="1:9">
      <c r="E110" s="5" t="s">
        <v>3</v>
      </c>
      <c r="F110" s="5" t="s">
        <v>4</v>
      </c>
      <c r="G110" s="5" t="s">
        <v>5</v>
      </c>
      <c r="H110" s="5" t="s">
        <v>2</v>
      </c>
    </row>
    <row r="111" spans="1:9">
      <c r="D111" t="s">
        <v>0</v>
      </c>
      <c r="E111" s="6">
        <v>0.5</v>
      </c>
      <c r="F111" s="6">
        <v>0.53412400000000004</v>
      </c>
      <c r="G111" s="6">
        <v>0.42538300000000001</v>
      </c>
      <c r="H111" s="6">
        <v>0.75558899999999996</v>
      </c>
    </row>
    <row r="112" spans="1:9">
      <c r="D112" t="s">
        <v>1</v>
      </c>
      <c r="E112" s="6">
        <v>0.48257699999999998</v>
      </c>
      <c r="F112" s="6">
        <v>0.53570899999999999</v>
      </c>
      <c r="G112" s="6">
        <v>0.53099499999999999</v>
      </c>
      <c r="H112" s="6">
        <v>0.55906800000000001</v>
      </c>
    </row>
    <row r="113" spans="1:8">
      <c r="D113" t="s">
        <v>6</v>
      </c>
      <c r="E113" s="6">
        <v>0.93265699999999996</v>
      </c>
      <c r="F113" s="6">
        <v>0.88883299999999998</v>
      </c>
      <c r="G113" s="6">
        <v>0.90870700000000004</v>
      </c>
      <c r="H113" s="6">
        <v>0.78181299999999998</v>
      </c>
    </row>
    <row r="114" spans="1:8">
      <c r="D114" t="s">
        <v>7</v>
      </c>
      <c r="E114" s="6">
        <v>0.5</v>
      </c>
      <c r="F114" s="6">
        <v>0.53412400000000004</v>
      </c>
      <c r="G114" s="6">
        <v>0.526065</v>
      </c>
      <c r="H114" s="6">
        <v>0.66388499999999995</v>
      </c>
    </row>
    <row r="115" spans="1:8">
      <c r="D115" t="s">
        <v>17</v>
      </c>
      <c r="E115" s="6">
        <v>6.7343E-2</v>
      </c>
      <c r="F115" s="6">
        <v>7.6135999999999995E-2</v>
      </c>
      <c r="G115" s="6">
        <v>7.5134000000000006E-2</v>
      </c>
      <c r="H115" s="6">
        <v>0.11629</v>
      </c>
    </row>
    <row r="116" spans="1:8">
      <c r="D116" t="s">
        <v>18</v>
      </c>
      <c r="E116" s="6">
        <v>0</v>
      </c>
      <c r="F116" s="6">
        <v>0.12420399999999999</v>
      </c>
      <c r="G116" s="6">
        <v>8.3863999999999994E-2</v>
      </c>
      <c r="H116" s="6">
        <v>0.52760099999999999</v>
      </c>
    </row>
    <row r="119" spans="1:8">
      <c r="B119" t="s">
        <v>20</v>
      </c>
    </row>
    <row r="120" spans="1:8">
      <c r="D120" t="s">
        <v>0</v>
      </c>
      <c r="E120" s="6">
        <v>0.5</v>
      </c>
      <c r="F120" s="6">
        <v>0.53859500000000005</v>
      </c>
      <c r="G120" s="6">
        <v>0.35859400000000002</v>
      </c>
      <c r="H120" s="6">
        <v>0.74912000000000001</v>
      </c>
    </row>
    <row r="121" spans="1:8">
      <c r="D121" t="s">
        <v>1</v>
      </c>
      <c r="E121" s="6">
        <v>0.48234399999999999</v>
      </c>
      <c r="F121" s="6">
        <v>0.54140100000000002</v>
      </c>
      <c r="G121" s="6">
        <v>0.52115699999999998</v>
      </c>
      <c r="H121" s="6">
        <v>0.54512400000000005</v>
      </c>
    </row>
    <row r="122" spans="1:8">
      <c r="D122" t="s">
        <v>6</v>
      </c>
      <c r="E122" s="6">
        <v>0.93178399999999995</v>
      </c>
      <c r="F122" s="6">
        <v>0.89194099999999998</v>
      </c>
      <c r="G122" s="6">
        <v>0.90786299999999998</v>
      </c>
      <c r="H122" s="6">
        <v>0.75792300000000001</v>
      </c>
    </row>
    <row r="123" spans="1:8">
      <c r="D123" t="s">
        <v>7</v>
      </c>
      <c r="E123" s="6">
        <v>0.5</v>
      </c>
      <c r="F123" s="6">
        <v>0.53859500000000005</v>
      </c>
      <c r="G123" s="6">
        <v>0.51843300000000003</v>
      </c>
      <c r="H123" s="6">
        <v>0.65788199999999997</v>
      </c>
    </row>
    <row r="124" spans="1:8">
      <c r="D124" t="s">
        <v>17</v>
      </c>
      <c r="E124" s="6">
        <v>6.8215999999999999E-2</v>
      </c>
      <c r="F124" s="6">
        <v>7.9259999999999997E-2</v>
      </c>
      <c r="G124" s="6">
        <v>7.2988999999999998E-2</v>
      </c>
      <c r="H124" s="6">
        <v>0.11211699999999999</v>
      </c>
    </row>
    <row r="125" spans="1:8">
      <c r="D125" t="s">
        <v>18</v>
      </c>
      <c r="E125" s="6">
        <v>0</v>
      </c>
      <c r="F125" s="6">
        <v>0.12942500000000001</v>
      </c>
      <c r="G125" s="6">
        <v>6.7477999999999996E-2</v>
      </c>
      <c r="H125" s="6">
        <v>0.54203500000000004</v>
      </c>
    </row>
    <row r="127" spans="1:8">
      <c r="A127" t="s">
        <v>29</v>
      </c>
    </row>
    <row r="128" spans="1:8">
      <c r="B128" t="s">
        <v>16</v>
      </c>
    </row>
    <row r="129" spans="2:8">
      <c r="E129" s="5" t="s">
        <v>3</v>
      </c>
      <c r="F129" s="5" t="s">
        <v>4</v>
      </c>
      <c r="G129" s="5" t="s">
        <v>5</v>
      </c>
      <c r="H129" s="5" t="s">
        <v>2</v>
      </c>
    </row>
    <row r="130" spans="2:8">
      <c r="D130" s="5"/>
      <c r="E130" s="6">
        <v>0.5</v>
      </c>
      <c r="F130" s="6">
        <v>0.54413800000000001</v>
      </c>
      <c r="G130" s="6">
        <v>0.61329900000000004</v>
      </c>
      <c r="H130" s="6">
        <v>0.77215</v>
      </c>
    </row>
    <row r="131" spans="2:8">
      <c r="D131" s="5"/>
      <c r="E131" s="6">
        <v>0.48384500000000003</v>
      </c>
      <c r="F131" s="6">
        <v>0.54506699999999997</v>
      </c>
      <c r="G131" s="6">
        <v>0.51554199999999994</v>
      </c>
      <c r="H131" s="6">
        <v>0.55774699999999999</v>
      </c>
    </row>
    <row r="132" spans="2:8">
      <c r="D132" s="5"/>
      <c r="E132" s="6">
        <v>0.93740299999999999</v>
      </c>
      <c r="F132" s="6">
        <v>0.89546199999999998</v>
      </c>
      <c r="G132" s="6">
        <v>0.75165099999999996</v>
      </c>
      <c r="H132" s="6">
        <v>0.78333600000000003</v>
      </c>
    </row>
    <row r="133" spans="2:8">
      <c r="D133" s="5"/>
      <c r="E133" s="6">
        <v>0.5</v>
      </c>
      <c r="F133" s="6">
        <v>0.54413800000000001</v>
      </c>
      <c r="G133" s="6">
        <v>0.60044900000000001</v>
      </c>
      <c r="H133" s="6">
        <v>0.67547999999999997</v>
      </c>
    </row>
    <row r="134" spans="2:8">
      <c r="D134" s="5"/>
      <c r="E134" s="6">
        <v>6.2597E-2</v>
      </c>
      <c r="F134" s="6">
        <v>7.4945999999999999E-2</v>
      </c>
      <c r="G134" s="6">
        <v>8.3663000000000001E-2</v>
      </c>
      <c r="H134" s="6">
        <v>0.11354499999999999</v>
      </c>
    </row>
    <row r="135" spans="2:8">
      <c r="D135" s="5"/>
      <c r="E135" s="6">
        <v>0</v>
      </c>
      <c r="F135" s="6">
        <v>0.142536</v>
      </c>
      <c r="G135" s="6">
        <v>0.42760900000000002</v>
      </c>
      <c r="H135" s="6">
        <v>0.55218900000000004</v>
      </c>
    </row>
    <row r="137" spans="2:8">
      <c r="B137" t="s">
        <v>19</v>
      </c>
      <c r="E137" s="5" t="s">
        <v>3</v>
      </c>
      <c r="F137" s="5" t="s">
        <v>4</v>
      </c>
      <c r="G137" s="5" t="s">
        <v>5</v>
      </c>
      <c r="H137" s="5" t="s">
        <v>2</v>
      </c>
    </row>
    <row r="138" spans="2:8">
      <c r="E138" s="6">
        <v>0.5</v>
      </c>
      <c r="F138" s="6">
        <v>0.53412400000000004</v>
      </c>
      <c r="G138" s="6">
        <v>0.418854</v>
      </c>
      <c r="H138" s="6">
        <v>0.76371500000000003</v>
      </c>
    </row>
    <row r="139" spans="2:8">
      <c r="E139" s="6">
        <v>0.48257699999999998</v>
      </c>
      <c r="F139" s="6">
        <v>0.53570899999999999</v>
      </c>
      <c r="G139" s="6">
        <v>0.53099499999999999</v>
      </c>
      <c r="H139" s="6">
        <v>0.56027400000000005</v>
      </c>
    </row>
    <row r="140" spans="2:8">
      <c r="E140" s="6">
        <v>0.93265699999999996</v>
      </c>
      <c r="F140" s="6">
        <v>0.88883299999999998</v>
      </c>
      <c r="G140" s="6">
        <v>0.90870700000000004</v>
      </c>
      <c r="H140" s="6">
        <v>0.78102700000000003</v>
      </c>
    </row>
    <row r="141" spans="2:8">
      <c r="E141" s="6">
        <v>0.5</v>
      </c>
      <c r="F141" s="6">
        <v>0.53412400000000004</v>
      </c>
      <c r="G141" s="6">
        <v>0.526065</v>
      </c>
      <c r="H141" s="6">
        <v>0.66838799999999998</v>
      </c>
    </row>
    <row r="142" spans="2:8">
      <c r="E142" s="6">
        <v>6.7343E-2</v>
      </c>
      <c r="F142" s="6">
        <v>7.6135999999999995E-2</v>
      </c>
      <c r="G142" s="6">
        <v>7.5134000000000006E-2</v>
      </c>
      <c r="H142" s="6">
        <v>0.11814</v>
      </c>
    </row>
    <row r="143" spans="2:8">
      <c r="E143" s="6">
        <v>0</v>
      </c>
      <c r="F143" s="6">
        <v>0.12420399999999999</v>
      </c>
      <c r="G143" s="6">
        <v>8.3863999999999994E-2</v>
      </c>
      <c r="H143" s="6">
        <v>0.53821699999999995</v>
      </c>
    </row>
    <row r="145" spans="2:8">
      <c r="B145" t="s">
        <v>20</v>
      </c>
      <c r="E145" s="5" t="s">
        <v>3</v>
      </c>
      <c r="F145" s="5" t="s">
        <v>4</v>
      </c>
      <c r="G145" s="5" t="s">
        <v>5</v>
      </c>
      <c r="H145" s="5" t="s">
        <v>2</v>
      </c>
    </row>
    <row r="146" spans="2:8">
      <c r="E146" s="6">
        <v>0.5</v>
      </c>
      <c r="F146" s="6">
        <v>0.53859500000000005</v>
      </c>
      <c r="G146" s="6">
        <v>0.35639700000000002</v>
      </c>
      <c r="H146" s="6">
        <v>0.76659999999999995</v>
      </c>
    </row>
    <row r="147" spans="2:8">
      <c r="E147" s="6">
        <v>0.48234399999999999</v>
      </c>
      <c r="F147" s="6">
        <v>0.54140100000000002</v>
      </c>
      <c r="G147" s="6">
        <v>0.52115699999999998</v>
      </c>
      <c r="H147" s="6">
        <v>0.55703100000000005</v>
      </c>
    </row>
    <row r="148" spans="2:8">
      <c r="E148" s="6">
        <v>0.93178399999999995</v>
      </c>
      <c r="F148" s="6">
        <v>0.89194099999999998</v>
      </c>
      <c r="G148" s="6">
        <v>0.90786299999999998</v>
      </c>
      <c r="H148" s="6">
        <v>0.76448799999999995</v>
      </c>
    </row>
    <row r="149" spans="2:8">
      <c r="E149" s="6">
        <v>0.5</v>
      </c>
      <c r="F149" s="6">
        <v>0.53859500000000005</v>
      </c>
      <c r="G149" s="6">
        <v>0.51843300000000003</v>
      </c>
      <c r="H149" s="6">
        <v>0.68242199999999997</v>
      </c>
    </row>
    <row r="150" spans="2:8">
      <c r="E150" s="6">
        <v>6.8215999999999999E-2</v>
      </c>
      <c r="F150" s="6">
        <v>7.9259999999999997E-2</v>
      </c>
      <c r="G150" s="6">
        <v>7.2988999999999998E-2</v>
      </c>
      <c r="H150" s="6">
        <v>0.123268</v>
      </c>
    </row>
    <row r="151" spans="2:8">
      <c r="E151" s="6">
        <v>0</v>
      </c>
      <c r="F151" s="6">
        <v>0.12942500000000001</v>
      </c>
      <c r="G151" s="6">
        <v>6.7477999999999996E-2</v>
      </c>
      <c r="H151" s="6">
        <v>0.58738900000000005</v>
      </c>
    </row>
  </sheetData>
  <mergeCells count="7">
    <mergeCell ref="B20:D20"/>
    <mergeCell ref="O20:P20"/>
    <mergeCell ref="E20:F20"/>
    <mergeCell ref="G20:H20"/>
    <mergeCell ref="I20:J20"/>
    <mergeCell ref="K20:L20"/>
    <mergeCell ref="M20:N20"/>
  </mergeCells>
  <pageMargins left="0.7" right="0.7" top="0.75" bottom="0.75" header="0.3" footer="0.3"/>
  <pageSetup scale="2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133F-9178-644B-9191-6B72342768BE}">
  <dimension ref="C6:E16"/>
  <sheetViews>
    <sheetView workbookViewId="0">
      <selection activeCell="F4" sqref="F4"/>
    </sheetView>
  </sheetViews>
  <sheetFormatPr baseColWidth="10" defaultRowHeight="16"/>
  <sheetData>
    <row r="6" spans="3:5">
      <c r="C6" t="s">
        <v>30</v>
      </c>
      <c r="D6">
        <f>20/20</f>
        <v>1</v>
      </c>
    </row>
    <row r="7" spans="3:5">
      <c r="C7" t="s">
        <v>31</v>
      </c>
      <c r="D7">
        <f>12/18</f>
        <v>0.66666666666666663</v>
      </c>
    </row>
    <row r="8" spans="3:5">
      <c r="C8" t="s">
        <v>32</v>
      </c>
      <c r="D8">
        <f>18/28</f>
        <v>0.6428571428571429</v>
      </c>
      <c r="E8" t="s">
        <v>35</v>
      </c>
    </row>
    <row r="9" spans="3:5">
      <c r="C9" t="s">
        <v>33</v>
      </c>
      <c r="D9">
        <f>AVERAGE(D6:D8)</f>
        <v>0.76984126984126977</v>
      </c>
      <c r="E9">
        <f>0.4*D9</f>
        <v>0.30793650793650795</v>
      </c>
    </row>
    <row r="11" spans="3:5">
      <c r="C11" t="s">
        <v>34</v>
      </c>
      <c r="E11">
        <v>0.1</v>
      </c>
    </row>
    <row r="13" spans="3:5">
      <c r="C13" t="s">
        <v>36</v>
      </c>
      <c r="E13">
        <v>0.5</v>
      </c>
    </row>
    <row r="16" spans="3:5">
      <c r="C16" t="s">
        <v>37</v>
      </c>
      <c r="E16">
        <f>E9+E11+E13</f>
        <v>0.90793650793650793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EFFC-B43F-3D49-9A45-6E86CE296581}">
  <dimension ref="A13:P66"/>
  <sheetViews>
    <sheetView topLeftCell="A17" zoomScale="84" zoomScaleNormal="84" workbookViewId="0">
      <selection activeCell="J21" sqref="J21:M27"/>
    </sheetView>
  </sheetViews>
  <sheetFormatPr baseColWidth="10" defaultRowHeight="16"/>
  <cols>
    <col min="3" max="3" width="15.6640625" customWidth="1"/>
    <col min="5" max="7" width="11.83203125" bestFit="1" customWidth="1"/>
    <col min="8" max="8" width="18" customWidth="1"/>
    <col min="9" max="9" width="11.83203125" bestFit="1" customWidth="1"/>
  </cols>
  <sheetData>
    <row r="13" spans="5:9">
      <c r="E13" s="1"/>
      <c r="F13" s="1"/>
      <c r="G13" s="1"/>
      <c r="H13" s="1"/>
      <c r="I13" s="1"/>
    </row>
    <row r="14" spans="5:9">
      <c r="E14" s="1"/>
      <c r="F14" s="1"/>
      <c r="G14" s="1"/>
      <c r="H14" s="1"/>
      <c r="I14" s="1"/>
    </row>
    <row r="16" spans="5:9">
      <c r="I16" t="s">
        <v>9</v>
      </c>
    </row>
    <row r="17" spans="1:13">
      <c r="I17" t="s">
        <v>10</v>
      </c>
    </row>
    <row r="19" spans="1:13" ht="17">
      <c r="A19" t="s">
        <v>12</v>
      </c>
      <c r="C19" s="2"/>
    </row>
    <row r="20" spans="1:13">
      <c r="B20" t="s">
        <v>8</v>
      </c>
      <c r="C20" t="s">
        <v>22</v>
      </c>
    </row>
    <row r="21" spans="1:13">
      <c r="D21" s="3" t="s">
        <v>3</v>
      </c>
      <c r="E21" s="3" t="s">
        <v>4</v>
      </c>
      <c r="F21" s="3" t="s">
        <v>5</v>
      </c>
      <c r="G21" s="3" t="s">
        <v>2</v>
      </c>
      <c r="J21" s="6">
        <v>0.5</v>
      </c>
      <c r="K21" s="6">
        <v>0.54413800000000001</v>
      </c>
      <c r="L21" s="6">
        <v>0.72513099999999997</v>
      </c>
      <c r="M21" s="6">
        <v>0.74205299999999996</v>
      </c>
    </row>
    <row r="22" spans="1:13">
      <c r="C22" t="s">
        <v>0</v>
      </c>
      <c r="D22" s="4">
        <v>0.5</v>
      </c>
      <c r="E22" s="4">
        <v>0.80741600000000002</v>
      </c>
      <c r="F22" s="4">
        <v>0.55279400000000001</v>
      </c>
      <c r="G22" s="4">
        <v>0.96460299999999999</v>
      </c>
      <c r="I22" s="5"/>
      <c r="J22" s="6">
        <v>0.48384500000000003</v>
      </c>
      <c r="K22" s="6">
        <v>0.54506699999999997</v>
      </c>
      <c r="L22" s="6">
        <v>6.0345000000000003E-2</v>
      </c>
      <c r="M22" s="6">
        <v>0.51866199999999996</v>
      </c>
    </row>
    <row r="23" spans="1:13">
      <c r="C23" t="s">
        <v>1</v>
      </c>
      <c r="D23" s="4">
        <v>0.49613699999999999</v>
      </c>
      <c r="E23" s="4">
        <v>0.61885699999999999</v>
      </c>
      <c r="F23" s="4">
        <v>0.59126500000000004</v>
      </c>
      <c r="G23" s="4">
        <v>0.62518099999999999</v>
      </c>
      <c r="I23" s="5"/>
      <c r="J23" s="6">
        <v>0.93740299999999999</v>
      </c>
      <c r="K23" s="6">
        <v>0.89546199999999998</v>
      </c>
      <c r="L23" s="6">
        <v>6.3791E-2</v>
      </c>
      <c r="M23" s="6">
        <v>0.706758</v>
      </c>
    </row>
    <row r="24" spans="1:13">
      <c r="C24" t="s">
        <v>6</v>
      </c>
      <c r="D24" s="4">
        <v>0.98466699999999996</v>
      </c>
      <c r="E24" s="4">
        <v>0.94384999999999997</v>
      </c>
      <c r="F24" s="4">
        <v>0.96926599999999996</v>
      </c>
      <c r="G24" s="4">
        <v>0.95621199999999995</v>
      </c>
      <c r="I24" s="5"/>
      <c r="J24" s="6">
        <v>0.5</v>
      </c>
      <c r="K24" s="6">
        <v>0.54413800000000001</v>
      </c>
      <c r="L24" s="6">
        <v>0.49749500000000002</v>
      </c>
      <c r="M24" s="6">
        <v>0.68124300000000004</v>
      </c>
    </row>
    <row r="25" spans="1:13">
      <c r="C25" t="s">
        <v>7</v>
      </c>
      <c r="D25" s="4">
        <v>0.5</v>
      </c>
      <c r="E25" s="4">
        <v>0.80741600000000002</v>
      </c>
      <c r="F25" s="4">
        <v>0.614124</v>
      </c>
      <c r="G25" s="4">
        <v>0.74939599999999995</v>
      </c>
      <c r="I25" s="5"/>
      <c r="J25" s="6">
        <v>6.2597E-2</v>
      </c>
      <c r="K25" s="6">
        <v>7.4945999999999999E-2</v>
      </c>
      <c r="L25" s="6">
        <v>6.2303999999999998E-2</v>
      </c>
      <c r="M25" s="6">
        <v>0.107011</v>
      </c>
    </row>
    <row r="26" spans="1:13">
      <c r="B26" t="s">
        <v>11</v>
      </c>
      <c r="I26" s="5"/>
      <c r="J26" s="6">
        <v>0</v>
      </c>
      <c r="K26" s="6">
        <v>0.142536</v>
      </c>
      <c r="L26" s="6">
        <v>0.99326599999999998</v>
      </c>
      <c r="M26" s="6">
        <v>0.65207599999999999</v>
      </c>
    </row>
    <row r="27" spans="1:13">
      <c r="D27" s="3" t="s">
        <v>3</v>
      </c>
      <c r="E27" s="3" t="s">
        <v>4</v>
      </c>
      <c r="F27" s="3" t="s">
        <v>5</v>
      </c>
      <c r="G27" s="3" t="s">
        <v>2</v>
      </c>
      <c r="I27" s="5"/>
      <c r="J27" s="6">
        <v>0</v>
      </c>
      <c r="K27" s="6">
        <v>0.12420399999999999</v>
      </c>
      <c r="L27" s="6">
        <v>8.3863999999999994E-2</v>
      </c>
      <c r="M27" s="6">
        <v>0.51380000000000003</v>
      </c>
    </row>
    <row r="28" spans="1:13">
      <c r="C28" t="s">
        <v>0</v>
      </c>
      <c r="D28" s="4">
        <v>0.5</v>
      </c>
      <c r="E28" s="4">
        <v>0.81497200000000003</v>
      </c>
      <c r="F28" s="4">
        <v>0.55662800000000001</v>
      </c>
      <c r="G28" s="4">
        <v>0.96463299999999996</v>
      </c>
    </row>
    <row r="29" spans="1:13">
      <c r="C29" t="s">
        <v>1</v>
      </c>
      <c r="D29" s="4">
        <v>0.49619000000000002</v>
      </c>
      <c r="E29" s="4">
        <v>0.62292000000000003</v>
      </c>
      <c r="F29" s="4">
        <v>0.58308700000000002</v>
      </c>
      <c r="G29" s="4">
        <v>0.63142699999999996</v>
      </c>
    </row>
    <row r="30" spans="1:13">
      <c r="C30" t="s">
        <v>6</v>
      </c>
      <c r="D30" s="4">
        <v>0.98487499999999994</v>
      </c>
      <c r="E30" s="4">
        <v>0.94550699999999999</v>
      </c>
      <c r="F30" s="4">
        <v>0.97064700000000004</v>
      </c>
      <c r="G30" s="4">
        <v>0.965951</v>
      </c>
    </row>
    <row r="31" spans="1:13">
      <c r="C31" t="s">
        <v>7</v>
      </c>
      <c r="D31" s="4">
        <v>0.5</v>
      </c>
      <c r="E31" s="4">
        <v>0.81497200000000003</v>
      </c>
      <c r="F31" s="4">
        <v>0.59843500000000005</v>
      </c>
      <c r="G31" s="4">
        <v>0.70620499999999997</v>
      </c>
    </row>
    <row r="34" spans="1:15">
      <c r="B34" t="s">
        <v>13</v>
      </c>
      <c r="C34" t="s">
        <v>14</v>
      </c>
    </row>
    <row r="35" spans="1:15">
      <c r="D35" s="3" t="s">
        <v>3</v>
      </c>
      <c r="E35" s="3" t="s">
        <v>4</v>
      </c>
      <c r="F35" s="3" t="s">
        <v>5</v>
      </c>
      <c r="G35" s="3" t="s">
        <v>2</v>
      </c>
    </row>
    <row r="36" spans="1:15">
      <c r="C36" t="s">
        <v>0</v>
      </c>
      <c r="D36" s="4">
        <v>0.5</v>
      </c>
      <c r="E36" s="4">
        <v>0.79151199999999999</v>
      </c>
      <c r="F36" s="4">
        <v>0.55576300000000001</v>
      </c>
      <c r="G36" s="4">
        <v>0.96523599999999998</v>
      </c>
    </row>
    <row r="37" spans="1:15">
      <c r="C37" t="s">
        <v>1</v>
      </c>
      <c r="D37" s="4">
        <v>0.49671500000000002</v>
      </c>
      <c r="E37" s="4">
        <v>0.60902599999999996</v>
      </c>
      <c r="F37" s="4">
        <v>0.58952000000000004</v>
      </c>
      <c r="G37" s="4">
        <v>0.61537900000000001</v>
      </c>
    </row>
    <row r="38" spans="1:15">
      <c r="C38" t="s">
        <v>6</v>
      </c>
      <c r="D38" s="4">
        <v>0.98694700000000002</v>
      </c>
      <c r="E38" s="4">
        <v>0.94916800000000001</v>
      </c>
      <c r="F38" s="4">
        <v>0.97389300000000001</v>
      </c>
      <c r="G38" s="4">
        <v>0.96456900000000001</v>
      </c>
    </row>
    <row r="39" spans="1:15">
      <c r="C39" t="s">
        <v>7</v>
      </c>
      <c r="D39" s="4">
        <v>0.5</v>
      </c>
      <c r="E39" s="4">
        <v>0.79151199999999999</v>
      </c>
      <c r="F39" s="4">
        <v>0.61085999999999996</v>
      </c>
      <c r="G39" s="4">
        <v>0.71055699999999999</v>
      </c>
    </row>
    <row r="42" spans="1:15">
      <c r="A42" t="s">
        <v>15</v>
      </c>
      <c r="K42" s="5"/>
      <c r="L42" s="5"/>
      <c r="M42" s="5"/>
      <c r="N42" s="5"/>
      <c r="O42" s="5"/>
    </row>
    <row r="43" spans="1:15">
      <c r="B43" t="s">
        <v>16</v>
      </c>
      <c r="D43" s="5" t="s">
        <v>3</v>
      </c>
      <c r="E43" s="5" t="s">
        <v>4</v>
      </c>
      <c r="F43" s="5" t="s">
        <v>5</v>
      </c>
      <c r="G43" s="5" t="s">
        <v>2</v>
      </c>
      <c r="J43" s="5"/>
      <c r="K43" s="5"/>
    </row>
    <row r="44" spans="1:15">
      <c r="B44">
        <v>6.3296000000000005E-2</v>
      </c>
      <c r="C44" t="s">
        <v>0</v>
      </c>
      <c r="D44" s="6">
        <v>0.5</v>
      </c>
      <c r="E44" s="6">
        <v>0.54413800000000001</v>
      </c>
      <c r="F44" s="6">
        <v>0.32025799999999999</v>
      </c>
      <c r="G44" s="6">
        <v>0.73519400000000001</v>
      </c>
      <c r="J44" s="5"/>
      <c r="K44" s="5"/>
    </row>
    <row r="45" spans="1:15">
      <c r="C45" t="s">
        <v>1</v>
      </c>
      <c r="D45" s="6">
        <v>0.48384500000000003</v>
      </c>
      <c r="E45" s="6">
        <v>0.54506699999999997</v>
      </c>
      <c r="F45" s="6">
        <v>0.52243600000000001</v>
      </c>
      <c r="G45" s="6">
        <v>0.52327299999999999</v>
      </c>
      <c r="J45" s="5"/>
      <c r="K45" s="5"/>
    </row>
    <row r="46" spans="1:15">
      <c r="C46" t="s">
        <v>6</v>
      </c>
      <c r="D46" s="6">
        <v>0.93740299999999999</v>
      </c>
      <c r="E46" s="6">
        <v>0.89546199999999998</v>
      </c>
      <c r="F46" s="6">
        <v>0.92005099999999995</v>
      </c>
      <c r="G46" s="6">
        <v>0.73872400000000005</v>
      </c>
      <c r="J46" s="5"/>
      <c r="K46" s="5"/>
    </row>
    <row r="47" spans="1:15">
      <c r="C47" t="s">
        <v>7</v>
      </c>
      <c r="D47" s="6">
        <v>0.5</v>
      </c>
      <c r="E47" s="6">
        <v>0.54413800000000001</v>
      </c>
      <c r="F47" s="6">
        <v>0.51902400000000004</v>
      </c>
      <c r="G47" s="6">
        <v>0.64173400000000003</v>
      </c>
      <c r="J47" s="5"/>
      <c r="K47" s="5"/>
      <c r="L47" s="5"/>
      <c r="M47" s="5"/>
      <c r="N47" s="5"/>
    </row>
    <row r="48" spans="1:15">
      <c r="C48" t="s">
        <v>17</v>
      </c>
      <c r="D48" s="6">
        <v>6.2597E-2</v>
      </c>
      <c r="E48" s="6">
        <v>7.4945999999999999E-2</v>
      </c>
      <c r="F48" s="6">
        <v>6.8021999999999999E-2</v>
      </c>
      <c r="G48" s="6">
        <v>9.5899999999999999E-2</v>
      </c>
      <c r="K48" s="5"/>
      <c r="L48" s="6"/>
      <c r="M48" s="6"/>
      <c r="N48" s="6"/>
      <c r="O48" s="6"/>
    </row>
    <row r="49" spans="2:16">
      <c r="C49" t="s">
        <v>18</v>
      </c>
      <c r="D49" s="6">
        <v>0</v>
      </c>
      <c r="E49" s="6">
        <v>0.142536</v>
      </c>
      <c r="F49" s="6">
        <v>6.0606E-2</v>
      </c>
      <c r="G49" s="6">
        <v>0.530864</v>
      </c>
      <c r="K49" s="5"/>
      <c r="L49" s="6"/>
      <c r="M49" s="6"/>
      <c r="N49" s="6"/>
      <c r="O49" s="6"/>
    </row>
    <row r="50" spans="2:16">
      <c r="K50" s="5"/>
      <c r="L50" s="6"/>
      <c r="M50" s="6"/>
      <c r="N50" s="6"/>
      <c r="O50" s="6"/>
    </row>
    <row r="51" spans="2:16">
      <c r="B51" t="s">
        <v>19</v>
      </c>
      <c r="D51" s="5" t="s">
        <v>3</v>
      </c>
      <c r="E51" s="5" t="s">
        <v>4</v>
      </c>
      <c r="F51" s="5" t="s">
        <v>5</v>
      </c>
      <c r="G51" s="5" t="s">
        <v>2</v>
      </c>
      <c r="K51" s="5"/>
      <c r="L51" s="6"/>
      <c r="M51" s="6"/>
      <c r="N51" s="6"/>
      <c r="O51" s="6"/>
    </row>
    <row r="52" spans="2:16">
      <c r="C52" t="s">
        <v>0</v>
      </c>
      <c r="D52" s="6">
        <v>0.5</v>
      </c>
      <c r="E52" s="6">
        <v>0.53412400000000004</v>
      </c>
      <c r="F52" s="6">
        <v>0.34158500000000003</v>
      </c>
      <c r="G52" s="6">
        <v>0.72555999999999998</v>
      </c>
      <c r="H52" s="5"/>
      <c r="I52" s="5"/>
      <c r="J52" s="5"/>
      <c r="K52" s="5"/>
      <c r="M52" s="6"/>
      <c r="N52" s="6"/>
      <c r="O52" s="6"/>
    </row>
    <row r="53" spans="2:16">
      <c r="C53" t="s">
        <v>1</v>
      </c>
      <c r="D53" s="6">
        <v>0.48257699999999998</v>
      </c>
      <c r="E53" s="6">
        <v>0.53570899999999999</v>
      </c>
      <c r="F53" s="6">
        <v>0.53099499999999999</v>
      </c>
      <c r="G53" s="6">
        <v>0.52173499999999995</v>
      </c>
      <c r="H53" s="5"/>
      <c r="M53" s="6"/>
      <c r="N53" s="6"/>
      <c r="O53" s="6"/>
    </row>
    <row r="54" spans="2:16">
      <c r="C54" t="s">
        <v>6</v>
      </c>
      <c r="D54" s="6">
        <v>0.93265699999999996</v>
      </c>
      <c r="E54" s="6">
        <v>0.88883299999999998</v>
      </c>
      <c r="F54" s="6">
        <v>0.90870700000000004</v>
      </c>
      <c r="G54" s="6">
        <v>0.73155599999999998</v>
      </c>
      <c r="H54" s="5"/>
    </row>
    <row r="55" spans="2:16">
      <c r="C55" t="s">
        <v>7</v>
      </c>
      <c r="D55" s="6">
        <v>0.5</v>
      </c>
      <c r="E55" s="6">
        <v>0.53412400000000004</v>
      </c>
      <c r="F55" s="6">
        <v>0.526065</v>
      </c>
      <c r="G55" s="6">
        <v>0.63053999999999999</v>
      </c>
      <c r="H55" s="5"/>
    </row>
    <row r="56" spans="2:16">
      <c r="C56" t="s">
        <v>17</v>
      </c>
      <c r="D56" s="6">
        <v>6.7343E-2</v>
      </c>
      <c r="E56" s="6">
        <v>7.6135999999999995E-2</v>
      </c>
      <c r="F56" s="6">
        <v>7.5134000000000006E-2</v>
      </c>
      <c r="G56" s="6">
        <v>9.8513000000000003E-2</v>
      </c>
      <c r="H56" s="5"/>
    </row>
    <row r="57" spans="2:16">
      <c r="C57" t="s">
        <v>18</v>
      </c>
      <c r="D57" s="6">
        <v>0</v>
      </c>
      <c r="E57" s="6">
        <v>0.12420399999999999</v>
      </c>
      <c r="F57" s="6">
        <v>8.3863999999999994E-2</v>
      </c>
      <c r="G57" s="6">
        <v>0.51380000000000003</v>
      </c>
      <c r="H57" s="5"/>
    </row>
    <row r="58" spans="2:16">
      <c r="H58" s="5"/>
      <c r="M58" s="5"/>
      <c r="N58" s="5"/>
      <c r="O58" s="5"/>
      <c r="P58" s="5"/>
    </row>
    <row r="59" spans="2:16">
      <c r="B59" t="s">
        <v>20</v>
      </c>
      <c r="C59" t="s">
        <v>0</v>
      </c>
      <c r="D59" s="6">
        <v>0.5</v>
      </c>
      <c r="E59" s="6">
        <v>0.53859500000000005</v>
      </c>
      <c r="F59" s="6">
        <v>0.339866</v>
      </c>
      <c r="G59" s="6">
        <v>0.73005399999999998</v>
      </c>
      <c r="L59" s="5"/>
      <c r="M59" s="6"/>
      <c r="N59" s="6"/>
      <c r="O59" s="6"/>
      <c r="P59" s="6"/>
    </row>
    <row r="60" spans="2:16">
      <c r="C60" t="s">
        <v>1</v>
      </c>
      <c r="D60" s="6">
        <v>0.48234399999999999</v>
      </c>
      <c r="E60" s="6">
        <v>0.54140100000000002</v>
      </c>
      <c r="F60" s="6">
        <v>0.52099300000000004</v>
      </c>
      <c r="G60" s="6">
        <v>0.51945600000000003</v>
      </c>
      <c r="I60" s="5"/>
      <c r="N60" s="6"/>
      <c r="O60" s="6"/>
      <c r="P60" s="6"/>
    </row>
    <row r="61" spans="2:16">
      <c r="C61" t="s">
        <v>6</v>
      </c>
      <c r="D61" s="6">
        <v>0.93178399999999995</v>
      </c>
      <c r="E61" s="6">
        <v>0.89194099999999998</v>
      </c>
      <c r="F61" s="6">
        <v>0.90763700000000003</v>
      </c>
      <c r="G61" s="6">
        <v>0.718835</v>
      </c>
      <c r="I61" s="5"/>
      <c r="N61" s="6"/>
      <c r="O61" s="6"/>
      <c r="P61" s="6"/>
    </row>
    <row r="62" spans="2:16">
      <c r="C62" t="s">
        <v>7</v>
      </c>
      <c r="D62" s="6">
        <v>0.5</v>
      </c>
      <c r="E62" s="6">
        <v>0.53859500000000005</v>
      </c>
      <c r="F62" s="6">
        <v>0.51831099999999997</v>
      </c>
      <c r="G62" s="6">
        <v>0.63946999999999998</v>
      </c>
      <c r="I62" s="5"/>
      <c r="N62" s="6"/>
      <c r="O62" s="6"/>
      <c r="P62" s="6"/>
    </row>
    <row r="63" spans="2:16">
      <c r="C63" t="s">
        <v>17</v>
      </c>
      <c r="D63" s="6">
        <v>6.8215999999999999E-2</v>
      </c>
      <c r="E63" s="6">
        <v>7.9259999999999997E-2</v>
      </c>
      <c r="F63" s="6">
        <v>7.2926000000000005E-2</v>
      </c>
      <c r="G63" s="6">
        <v>0.101966</v>
      </c>
      <c r="I63" s="5"/>
      <c r="N63" s="6"/>
      <c r="O63" s="6"/>
      <c r="P63" s="6"/>
    </row>
    <row r="64" spans="2:16">
      <c r="C64" t="s">
        <v>18</v>
      </c>
      <c r="D64" s="6">
        <v>0</v>
      </c>
      <c r="E64" s="6">
        <v>0.12942500000000001</v>
      </c>
      <c r="F64" s="6">
        <v>6.7477999999999996E-2</v>
      </c>
      <c r="G64" s="6">
        <v>0.547566</v>
      </c>
      <c r="I64" s="5"/>
      <c r="N64" s="6"/>
      <c r="O64" s="6"/>
      <c r="P64" s="6"/>
    </row>
    <row r="65" spans="1:9">
      <c r="I65" s="5"/>
    </row>
    <row r="66" spans="1:9">
      <c r="A66" t="s">
        <v>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paper_iclr_final</vt:lpstr>
      <vt:lpstr>paper_iclr</vt:lpstr>
      <vt:lpstr>paper</vt:lpstr>
      <vt:lpstr>Sheet1 (2)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2023-01-27T16:39:17Z</cp:lastPrinted>
  <dcterms:created xsi:type="dcterms:W3CDTF">2022-12-03T14:52:58Z</dcterms:created>
  <dcterms:modified xsi:type="dcterms:W3CDTF">2023-01-27T17:00:59Z</dcterms:modified>
</cp:coreProperties>
</file>